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\Desktop\49ers Racing EV\IC Historical Comp Data\"/>
    </mc:Choice>
  </mc:AlternateContent>
  <xr:revisionPtr revIDLastSave="0" documentId="8_{FD47036C-173B-46B9-B4DA-BD65DB9B64EC}" xr6:coauthVersionLast="47" xr6:coauthVersionMax="47" xr10:uidLastSave="{00000000-0000-0000-0000-000000000000}"/>
  <bookViews>
    <workbookView xWindow="-108" yWindow="-108" windowWidth="23256" windowHeight="12456" firstSheet="1" activeTab="5" xr2:uid="{42CB42D0-2193-4452-B460-0ED101616ED0}"/>
  </bookViews>
  <sheets>
    <sheet name="IC Michigan 2017" sheetId="2" r:id="rId1"/>
    <sheet name="IC Michigan 2018" sheetId="3" r:id="rId2"/>
    <sheet name="IC Michigan 2019" sheetId="4" r:id="rId3"/>
    <sheet name="IC Michigan May 2022" sheetId="5" r:id="rId4"/>
    <sheet name="IC Michigan June 2022" sheetId="6" r:id="rId5"/>
    <sheet name="Sheet1" sheetId="1" r:id="rId6"/>
  </sheets>
  <definedNames>
    <definedName name="ExternalData_1" localSheetId="0" hidden="1">'IC Michigan 2017'!$A$1:$M$212</definedName>
    <definedName name="ExternalData_1" localSheetId="1" hidden="1">'IC Michigan 2018'!$A$1:$M$246</definedName>
    <definedName name="ExternalData_1" localSheetId="2" hidden="1">'IC Michigan 2019'!$A$1:$M$191</definedName>
    <definedName name="ExternalData_1" localSheetId="4" hidden="1">'IC Michigan June 2022'!$A$1:$M$208</definedName>
    <definedName name="ExternalData_1" localSheetId="3" hidden="1">'IC Michigan May 2022'!$A$1:$M$244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B60" i="1"/>
  <c r="J60" i="1" s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I65" i="1"/>
  <c r="B66" i="1"/>
  <c r="J66" i="1" s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J69" i="1" s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B72" i="1"/>
  <c r="J72" i="1" s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B3" i="1"/>
  <c r="J3" i="1" s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J6" i="1" s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J12" i="1" s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J14" i="1" s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J18" i="1" s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J30" i="1" s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J34" i="1" s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J50" i="1" s="1"/>
  <c r="G50" i="1"/>
  <c r="H50" i="1"/>
  <c r="I50" i="1"/>
  <c r="C2" i="1"/>
  <c r="D2" i="1"/>
  <c r="E2" i="1"/>
  <c r="F2" i="1"/>
  <c r="G2" i="1"/>
  <c r="H2" i="1"/>
  <c r="I2" i="1"/>
  <c r="B2" i="1"/>
  <c r="J28" i="1" l="1"/>
  <c r="J22" i="1"/>
  <c r="J19" i="1"/>
  <c r="J67" i="1"/>
  <c r="J53" i="1"/>
  <c r="J52" i="1"/>
  <c r="J10" i="1"/>
  <c r="J76" i="1"/>
  <c r="J73" i="1"/>
  <c r="J70" i="1"/>
  <c r="J64" i="1"/>
  <c r="J58" i="1"/>
  <c r="J65" i="1"/>
  <c r="J44" i="1"/>
  <c r="J38" i="1"/>
  <c r="J35" i="1"/>
  <c r="J26" i="1"/>
  <c r="J71" i="1"/>
  <c r="J59" i="1"/>
  <c r="J46" i="1"/>
  <c r="J74" i="1"/>
  <c r="J68" i="1"/>
  <c r="J62" i="1"/>
  <c r="J56" i="1"/>
  <c r="J2" i="1"/>
  <c r="J42" i="1"/>
  <c r="J51" i="1"/>
  <c r="J9" i="1"/>
  <c r="J54" i="1"/>
  <c r="J61" i="1"/>
  <c r="J48" i="1"/>
  <c r="J45" i="1"/>
  <c r="J29" i="1"/>
  <c r="J13" i="1"/>
  <c r="J39" i="1"/>
  <c r="J23" i="1"/>
  <c r="J7" i="1"/>
  <c r="J36" i="1"/>
  <c r="J20" i="1"/>
  <c r="J4" i="1"/>
  <c r="J33" i="1"/>
  <c r="J17" i="1"/>
  <c r="J32" i="1"/>
  <c r="J43" i="1"/>
  <c r="J27" i="1"/>
  <c r="J11" i="1"/>
  <c r="J16" i="1"/>
  <c r="J49" i="1"/>
  <c r="J40" i="1"/>
  <c r="J24" i="1"/>
  <c r="J8" i="1"/>
  <c r="J5" i="1"/>
  <c r="J37" i="1"/>
  <c r="J21" i="1"/>
  <c r="J57" i="1"/>
  <c r="J47" i="1"/>
  <c r="J31" i="1"/>
  <c r="J15" i="1"/>
  <c r="J41" i="1"/>
  <c r="J25" i="1"/>
  <c r="J75" i="1"/>
  <c r="J63" i="1"/>
  <c r="J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6FE70-F1AF-4CF8-85BB-F9DA6EADADDF}" keepAlive="1" name="Query - Table001 (Page 1-2)" description="Connection to the 'Table001 (Page 1-2)' query in the workbook." type="5" refreshedVersion="8" background="1" saveData="1">
    <dbPr connection="Provider=Microsoft.Mashup.OleDb.1;Data Source=$Workbook$;Location=&quot;Table001 (Page 1-2)&quot;;Extended Properties=&quot;&quot;" command="SELECT * FROM [Table001 (Page 1-2)]"/>
  </connection>
  <connection id="2" xr16:uid="{92F5AC25-948C-47F5-9637-7AF29BA4AE1A}" keepAlive="1" name="Query - Table001 (Page 1-4)" description="Connection to the 'Table001 (Page 1-4)' query in the workbook." type="5" refreshedVersion="8" background="1" saveData="1">
    <dbPr connection="Provider=Microsoft.Mashup.OleDb.1;Data Source=$Workbook$;Location=&quot;Table001 (Page 1-4)&quot;;Extended Properties=&quot;&quot;" command="SELECT * FROM [Table001 (Page 1-4)]"/>
  </connection>
  <connection id="3" xr16:uid="{B2B9F223-644D-495E-B041-BB314A128F36}" keepAlive="1" name="Query - Table001 (Page 1-4) (2)" description="Connection to the 'Table001 (Page 1-4) (2)' query in the workbook." type="5" refreshedVersion="8" background="1" saveData="1">
    <dbPr connection="Provider=Microsoft.Mashup.OleDb.1;Data Source=$Workbook$;Location=&quot;Table001 (Page 1-4) (2)&quot;;Extended Properties=&quot;&quot;" command="SELECT * FROM [Table001 (Page 1-4) (2)]"/>
  </connection>
  <connection id="4" xr16:uid="{03F096EC-1959-4B34-A93B-1661631AAEB9}" keepAlive="1" name="Query - Table001 (Page 1-5)" description="Connection to the 'Table001 (Page 1-5)' query in the workbook." type="5" refreshedVersion="8" background="1" saveData="1">
    <dbPr connection="Provider=Microsoft.Mashup.OleDb.1;Data Source=$Workbook$;Location=&quot;Table001 (Page 1-5)&quot;;Extended Properties=&quot;&quot;" command="SELECT * FROM [Table001 (Page 1-5)]"/>
  </connection>
  <connection id="5" xr16:uid="{730FFA1D-328A-4E41-871C-B4810CBC7C6D}" keepAlive="1" name="Query - Table001 (Page 1-5) (2)" description="Connection to the 'Table001 (Page 1-5) (2)' query in the workbook." type="5" refreshedVersion="8" background="1" saveData="1">
    <dbPr connection="Provider=Microsoft.Mashup.OleDb.1;Data Source=$Workbook$;Location=&quot;Table001 (Page 1-5) (2)&quot;;Extended Properties=&quot;&quot;" command="SELECT * FROM [Table001 (Page 1-5) (2)]"/>
  </connection>
</connections>
</file>

<file path=xl/sharedStrings.xml><?xml version="1.0" encoding="utf-8"?>
<sst xmlns="http://schemas.openxmlformats.org/spreadsheetml/2006/main" count="1001" uniqueCount="667">
  <si>
    <t>Place</t>
  </si>
  <si>
    <t>Car Num</t>
  </si>
  <si>
    <t>Team</t>
  </si>
  <si>
    <t>Penalty</t>
  </si>
  <si>
    <t>Cost Score</t>
  </si>
  <si>
    <t>Presentation
Score</t>
  </si>
  <si>
    <t>Design Score</t>
  </si>
  <si>
    <t>Acceleration
Score</t>
  </si>
  <si>
    <t>Skid Pad Score</t>
  </si>
  <si>
    <t>Autocross Score</t>
  </si>
  <si>
    <t>Endurance
Score</t>
  </si>
  <si>
    <t>Efficiency Score</t>
  </si>
  <si>
    <t>Total Score</t>
  </si>
  <si>
    <t>Universitat Stuttgart</t>
  </si>
  <si>
    <t>902.5</t>
  </si>
  <si>
    <t>Oregon State Univ</t>
  </si>
  <si>
    <t>861.8</t>
  </si>
  <si>
    <t>Graz Technical Univ</t>
  </si>
  <si>
    <t>855.1</t>
  </si>
  <si>
    <t>U A S Graz</t>
  </si>
  <si>
    <t>842.7</t>
  </si>
  <si>
    <t>Univ of Michigan - Ann Arbor</t>
  </si>
  <si>
    <t>757.9</t>
  </si>
  <si>
    <t>San Jose State University</t>
  </si>
  <si>
    <t>729.7</t>
  </si>
  <si>
    <t>Univ of Minnesota - Twin Cities</t>
  </si>
  <si>
    <t>720.6</t>
  </si>
  <si>
    <t>Cornell Univ</t>
  </si>
  <si>
    <t>712.4</t>
  </si>
  <si>
    <t>Rochester Institute of Technology</t>
  </si>
  <si>
    <t>710.3</t>
  </si>
  <si>
    <t>Univ of Wisconsin - Madison</t>
  </si>
  <si>
    <t>697.1</t>
  </si>
  <si>
    <t>Kookmin Univ</t>
  </si>
  <si>
    <t>695.9</t>
  </si>
  <si>
    <t>Technical Univ of Munich</t>
  </si>
  <si>
    <t>649.1</t>
  </si>
  <si>
    <t>The Ohio State University</t>
  </si>
  <si>
    <t>647.5</t>
  </si>
  <si>
    <t>National Univ of Singapore</t>
  </si>
  <si>
    <t>647.2</t>
  </si>
  <si>
    <t>Univ of Illinois - Urbana Champaign</t>
  </si>
  <si>
    <t>643.0</t>
  </si>
  <si>
    <t>Univ of Victoria</t>
  </si>
  <si>
    <t>642.6</t>
  </si>
  <si>
    <t>Univ of Alabama - Tuscaloosa</t>
  </si>
  <si>
    <t>607.3</t>
  </si>
  <si>
    <t>Universidade de Sao Paulo</t>
  </si>
  <si>
    <t>599.1</t>
  </si>
  <si>
    <t>Polytechnique Montréal</t>
  </si>
  <si>
    <t>598.4</t>
  </si>
  <si>
    <t>Kettering Univ</t>
  </si>
  <si>
    <t>597.4</t>
  </si>
  <si>
    <t>Florida Atlantic Univ</t>
  </si>
  <si>
    <t>595.5</t>
  </si>
  <si>
    <t>Univ of Connecticut</t>
  </si>
  <si>
    <t>591.6</t>
  </si>
  <si>
    <t>Univ of British Columbia</t>
  </si>
  <si>
    <t>590.5</t>
  </si>
  <si>
    <t>Villanova Univ</t>
  </si>
  <si>
    <t>576.7</t>
  </si>
  <si>
    <t>Ryerson Univ</t>
  </si>
  <si>
    <t>561.1</t>
  </si>
  <si>
    <t>Virginia Tech</t>
  </si>
  <si>
    <t>548.1</t>
  </si>
  <si>
    <t>Louisiana State Univ</t>
  </si>
  <si>
    <t>547.2</t>
  </si>
  <si>
    <t>Universite de Sherbrooke</t>
  </si>
  <si>
    <t>546.4</t>
  </si>
  <si>
    <t>Missouri University of Science and Tech</t>
  </si>
  <si>
    <t>543.2</t>
  </si>
  <si>
    <t>Rose Hulman Inst of Tech</t>
  </si>
  <si>
    <t>528.3</t>
  </si>
  <si>
    <t>Univ of Kansas - Lawrence</t>
  </si>
  <si>
    <t>521.7</t>
  </si>
  <si>
    <t>Univ of Cincinnati</t>
  </si>
  <si>
    <t>516.2</t>
  </si>
  <si>
    <t>Univ of Waterloo</t>
  </si>
  <si>
    <t>506.3</t>
  </si>
  <si>
    <t>Ecole De Technologie Superieure</t>
  </si>
  <si>
    <t>497.3</t>
  </si>
  <si>
    <t>Michigan State Univ</t>
  </si>
  <si>
    <t>492.5</t>
  </si>
  <si>
    <t>Duke Univ</t>
  </si>
  <si>
    <t>488.0</t>
  </si>
  <si>
    <t>Rensselaer Polytechnic Inst</t>
  </si>
  <si>
    <t>481.9</t>
  </si>
  <si>
    <t>Tennessee Tech Univ</t>
  </si>
  <si>
    <t>478.8</t>
  </si>
  <si>
    <t>Univ of Toronto</t>
  </si>
  <si>
    <t>465.2</t>
  </si>
  <si>
    <t>Univ of Florida</t>
  </si>
  <si>
    <t>462.4</t>
  </si>
  <si>
    <t>Univ of Manitoba</t>
  </si>
  <si>
    <t>454.5</t>
  </si>
  <si>
    <t>Universidad Simon Bolivar</t>
  </si>
  <si>
    <t>454.0</t>
  </si>
  <si>
    <t>Univ of Akron</t>
  </si>
  <si>
    <t>432.6</t>
  </si>
  <si>
    <t>Brown Univ</t>
  </si>
  <si>
    <t>429.7</t>
  </si>
  <si>
    <t>Saginaw Valley State Univ</t>
  </si>
  <si>
    <t>423.8</t>
  </si>
  <si>
    <t>Queen's Univ - Ontario Canada</t>
  </si>
  <si>
    <t>423.6</t>
  </si>
  <si>
    <t>Western University</t>
  </si>
  <si>
    <t>423.4</t>
  </si>
  <si>
    <t>Univ of North Florida</t>
  </si>
  <si>
    <t>423.2</t>
  </si>
  <si>
    <t>Cooper Union</t>
  </si>
  <si>
    <t>423.1</t>
  </si>
  <si>
    <t>Central Michigan Univ</t>
  </si>
  <si>
    <t>406.8</t>
  </si>
  <si>
    <t>Michigan Tech Univ</t>
  </si>
  <si>
    <t>403.5</t>
  </si>
  <si>
    <t>Univ of Pittsburgh - Pittsburgh</t>
  </si>
  <si>
    <t>400.8</t>
  </si>
  <si>
    <t>Univ of New Hampshire</t>
  </si>
  <si>
    <t>399.0</t>
  </si>
  <si>
    <t>Rutgers Univ</t>
  </si>
  <si>
    <t>392.4</t>
  </si>
  <si>
    <t>Univ of Missouri</t>
  </si>
  <si>
    <t>387.3</t>
  </si>
  <si>
    <t>North Carolina State Univ - Raleigh</t>
  </si>
  <si>
    <t>383.9</t>
  </si>
  <si>
    <t>Carleton Univ</t>
  </si>
  <si>
    <t>381.2</t>
  </si>
  <si>
    <t>Universite Du Quebec a Trois-Rivieres</t>
  </si>
  <si>
    <t>364.9</t>
  </si>
  <si>
    <t>Univ of Central Florida</t>
  </si>
  <si>
    <t>358.1</t>
  </si>
  <si>
    <t>Minnesota State University - Mankato</t>
  </si>
  <si>
    <t>354.9</t>
  </si>
  <si>
    <t>Lawrence Technological Univ</t>
  </si>
  <si>
    <t>354.0</t>
  </si>
  <si>
    <t>Univ of Puerto Rico-Mayaquez</t>
  </si>
  <si>
    <t>352.8</t>
  </si>
  <si>
    <t>Penn State Univ - University Park</t>
  </si>
  <si>
    <t>336.5</t>
  </si>
  <si>
    <t>Western Michigan Univ</t>
  </si>
  <si>
    <t>334.5</t>
  </si>
  <si>
    <t>US Naval Academy</t>
  </si>
  <si>
    <t>329.6</t>
  </si>
  <si>
    <t>Univ of Maryland - College Park</t>
  </si>
  <si>
    <t>328.4</t>
  </si>
  <si>
    <t>Purdue Univ - W Lafayette</t>
  </si>
  <si>
    <t>324.4</t>
  </si>
  <si>
    <t>Univ of Evansville</t>
  </si>
  <si>
    <t>323.6</t>
  </si>
  <si>
    <t>Washington Univ - St Louis</t>
  </si>
  <si>
    <t>320.8</t>
  </si>
  <si>
    <t>Embry-Riddle Aero Univ - Daytona Beach</t>
  </si>
  <si>
    <t>320.5</t>
  </si>
  <si>
    <t>Washington State Univ</t>
  </si>
  <si>
    <t>306.4</t>
  </si>
  <si>
    <t>Temple Univ</t>
  </si>
  <si>
    <t>296.8</t>
  </si>
  <si>
    <t>Stevens Inst of Tech</t>
  </si>
  <si>
    <t>294.7</t>
  </si>
  <si>
    <t>Univ of Hartford</t>
  </si>
  <si>
    <t>280.5</t>
  </si>
  <si>
    <t>US Air Force Academy</t>
  </si>
  <si>
    <t>276.1</t>
  </si>
  <si>
    <t>York College of Pennsylvania</t>
  </si>
  <si>
    <t>274.0</t>
  </si>
  <si>
    <t>Grand Valley State Univ</t>
  </si>
  <si>
    <t>271.3</t>
  </si>
  <si>
    <t>Mississippi State Univ</t>
  </si>
  <si>
    <t>269.4</t>
  </si>
  <si>
    <t>Univ of Guelph</t>
  </si>
  <si>
    <t>262.4</t>
  </si>
  <si>
    <t>South Dakota School of Mines &amp; Tech</t>
  </si>
  <si>
    <t>260.5</t>
  </si>
  <si>
    <t>Univ of British Columbia - Okangan</t>
  </si>
  <si>
    <t>247.3</t>
  </si>
  <si>
    <t>Univ of Minnesota-Duluth</t>
  </si>
  <si>
    <t>244.0</t>
  </si>
  <si>
    <t>Indiana Univ Purdue Univ Indianapolis</t>
  </si>
  <si>
    <t>240.4</t>
  </si>
  <si>
    <t>Florida Inst of Tech</t>
  </si>
  <si>
    <t>238.8</t>
  </si>
  <si>
    <t>Clemson Univ</t>
  </si>
  <si>
    <t>234.2</t>
  </si>
  <si>
    <t>Univ of Kentucky</t>
  </si>
  <si>
    <t>217.8</t>
  </si>
  <si>
    <t>West Virginia Univ</t>
  </si>
  <si>
    <t>209.7</t>
  </si>
  <si>
    <t>Ferris State University</t>
  </si>
  <si>
    <t>204.3</t>
  </si>
  <si>
    <t>Purdue Univ - Northwest</t>
  </si>
  <si>
    <t>202.7</t>
  </si>
  <si>
    <t>Universidad Metropolitana</t>
  </si>
  <si>
    <t>195.2</t>
  </si>
  <si>
    <t>Northwestern Univ</t>
  </si>
  <si>
    <t>190.1</t>
  </si>
  <si>
    <t>Kansas State Univ</t>
  </si>
  <si>
    <t>185.7</t>
  </si>
  <si>
    <t>Univ of Nebraska - Lincoln</t>
  </si>
  <si>
    <t>182.9</t>
  </si>
  <si>
    <t>Oakland University</t>
  </si>
  <si>
    <t>180.6</t>
  </si>
  <si>
    <t>Univ of Toledo</t>
  </si>
  <si>
    <t>179.2</t>
  </si>
  <si>
    <t>Lehigh Univ</t>
  </si>
  <si>
    <t>173.7</t>
  </si>
  <si>
    <t>Saint Louis Univ</t>
  </si>
  <si>
    <t>172.8</t>
  </si>
  <si>
    <t>Universidad Autonoma Estado Mexico</t>
  </si>
  <si>
    <t>169.4</t>
  </si>
  <si>
    <t>North Dakota State Univ</t>
  </si>
  <si>
    <t>163.7</t>
  </si>
  <si>
    <t>Univ of Louisiana - Lafayette</t>
  </si>
  <si>
    <t>161.6</t>
  </si>
  <si>
    <t>Univ of Illinois - Chicago</t>
  </si>
  <si>
    <t>161.2</t>
  </si>
  <si>
    <t>Colorado Mesa University</t>
  </si>
  <si>
    <t>155.6</t>
  </si>
  <si>
    <t>Univ of South Florida</t>
  </si>
  <si>
    <t>147.3</t>
  </si>
  <si>
    <t>Texas Tech Univ</t>
  </si>
  <si>
    <t>139.3</t>
  </si>
  <si>
    <t>St Cloud State Univ</t>
  </si>
  <si>
    <t>138.9</t>
  </si>
  <si>
    <t>Lakehead Univ</t>
  </si>
  <si>
    <t>132.4</t>
  </si>
  <si>
    <t>Penn State Univ - Harrisburg</t>
  </si>
  <si>
    <t>116.8</t>
  </si>
  <si>
    <t>Texas State University-San Marcos</t>
  </si>
  <si>
    <t>66.9</t>
  </si>
  <si>
    <t>Univ of Massachusetts - Lowell</t>
  </si>
  <si>
    <t>54.9</t>
  </si>
  <si>
    <t>Univ of Michigan - Dearborn</t>
  </si>
  <si>
    <t>Auburn Univ</t>
  </si>
  <si>
    <t>Columbia Univ</t>
  </si>
  <si>
    <t>Georgia Institute of Technology</t>
  </si>
  <si>
    <t>Dalhousie Univ</t>
  </si>
  <si>
    <t>South Dakota State Univ</t>
  </si>
  <si>
    <t>Bradley Univ</t>
  </si>
  <si>
    <t>Cegep du Vieux - Montreal</t>
  </si>
  <si>
    <t>840.9</t>
  </si>
  <si>
    <t>812.5</t>
  </si>
  <si>
    <t>Universidad Politecnica de Valencia</t>
  </si>
  <si>
    <t>790.3</t>
  </si>
  <si>
    <t>706.9</t>
  </si>
  <si>
    <t>688.5</t>
  </si>
  <si>
    <t>653.3</t>
  </si>
  <si>
    <t>652.6</t>
  </si>
  <si>
    <t>628.2</t>
  </si>
  <si>
    <t>601.6</t>
  </si>
  <si>
    <t>AGH Univ of Science and Technology</t>
  </si>
  <si>
    <t>597.3</t>
  </si>
  <si>
    <t>588.0</t>
  </si>
  <si>
    <t>586.7</t>
  </si>
  <si>
    <t>578.2</t>
  </si>
  <si>
    <t>577.5</t>
  </si>
  <si>
    <t>567.2</t>
  </si>
  <si>
    <t>565.5</t>
  </si>
  <si>
    <t>550.5</t>
  </si>
  <si>
    <t>542.4</t>
  </si>
  <si>
    <t>Faculdade de Engenharia de Sorocaba</t>
  </si>
  <si>
    <t>530.8</t>
  </si>
  <si>
    <t>524.7</t>
  </si>
  <si>
    <t>516.3</t>
  </si>
  <si>
    <t>509.3</t>
  </si>
  <si>
    <t>501.1</t>
  </si>
  <si>
    <t>483.5</t>
  </si>
  <si>
    <t>Univ of Saskatchewan</t>
  </si>
  <si>
    <t>470.8</t>
  </si>
  <si>
    <t>465.3</t>
  </si>
  <si>
    <t>457.7</t>
  </si>
  <si>
    <t>456.4</t>
  </si>
  <si>
    <t>453.5</t>
  </si>
  <si>
    <t>447.2</t>
  </si>
  <si>
    <t>441.9</t>
  </si>
  <si>
    <t>441.5</t>
  </si>
  <si>
    <t>Bialystok University of Technology</t>
  </si>
  <si>
    <t>435.0</t>
  </si>
  <si>
    <t>427.8</t>
  </si>
  <si>
    <t>411.7</t>
  </si>
  <si>
    <t>Wayne State Univ</t>
  </si>
  <si>
    <t>410.0</t>
  </si>
  <si>
    <t>408.4</t>
  </si>
  <si>
    <t>California State Poly Univ - Pomona</t>
  </si>
  <si>
    <t>407.3</t>
  </si>
  <si>
    <t>398.1</t>
  </si>
  <si>
    <t>Worcester Polytechnic Inst</t>
  </si>
  <si>
    <t>387.5</t>
  </si>
  <si>
    <t>376.5</t>
  </si>
  <si>
    <t>374.3</t>
  </si>
  <si>
    <t>Florida International Univ</t>
  </si>
  <si>
    <t>373.6</t>
  </si>
  <si>
    <t>366.3</t>
  </si>
  <si>
    <t>363.7</t>
  </si>
  <si>
    <t>359.7</t>
  </si>
  <si>
    <t>348.1</t>
  </si>
  <si>
    <t>345.2</t>
  </si>
  <si>
    <t>342.5</t>
  </si>
  <si>
    <t>339.4</t>
  </si>
  <si>
    <t>339.0</t>
  </si>
  <si>
    <t>332.4</t>
  </si>
  <si>
    <t>331.9</t>
  </si>
  <si>
    <t>327.8</t>
  </si>
  <si>
    <t>316.8</t>
  </si>
  <si>
    <t>Georgia Southern Univ</t>
  </si>
  <si>
    <t>315.7</t>
  </si>
  <si>
    <t>312.3</t>
  </si>
  <si>
    <t>307.6</t>
  </si>
  <si>
    <t>304.9</t>
  </si>
  <si>
    <t>303.9</t>
  </si>
  <si>
    <t>303.7</t>
  </si>
  <si>
    <t>302.7</t>
  </si>
  <si>
    <t>Univ of North Carolina - Charlotte</t>
  </si>
  <si>
    <t>297.2</t>
  </si>
  <si>
    <t>294.3</t>
  </si>
  <si>
    <t>294.2</t>
  </si>
  <si>
    <t>293.5</t>
  </si>
  <si>
    <t>288.7</t>
  </si>
  <si>
    <t>283.7</t>
  </si>
  <si>
    <t>279.5</t>
  </si>
  <si>
    <t>274.1</t>
  </si>
  <si>
    <t>Concordia University</t>
  </si>
  <si>
    <t>Clarkson University</t>
  </si>
  <si>
    <t>269.0</t>
  </si>
  <si>
    <t>268.0</t>
  </si>
  <si>
    <t>267.3</t>
  </si>
  <si>
    <t>264.6</t>
  </si>
  <si>
    <t>263.4</t>
  </si>
  <si>
    <t>261.8</t>
  </si>
  <si>
    <t>255.9</t>
  </si>
  <si>
    <t>245.1</t>
  </si>
  <si>
    <t>232.6</t>
  </si>
  <si>
    <t>231.4</t>
  </si>
  <si>
    <t>225.0</t>
  </si>
  <si>
    <t>Universite Du Quebec-Chicoutimi</t>
  </si>
  <si>
    <t>220.6</t>
  </si>
  <si>
    <t>219.0</t>
  </si>
  <si>
    <t>216.7</t>
  </si>
  <si>
    <t>216.3</t>
  </si>
  <si>
    <t>212.8</t>
  </si>
  <si>
    <t>212.4</t>
  </si>
  <si>
    <t>200.5</t>
  </si>
  <si>
    <t>197.4</t>
  </si>
  <si>
    <t>197.3</t>
  </si>
  <si>
    <t>190.0</t>
  </si>
  <si>
    <t>189.6</t>
  </si>
  <si>
    <t>187.8</t>
  </si>
  <si>
    <t>187.0</t>
  </si>
  <si>
    <t>184.1</t>
  </si>
  <si>
    <t>183.3</t>
  </si>
  <si>
    <t>181.7</t>
  </si>
  <si>
    <t>181.0</t>
  </si>
  <si>
    <t>177.6</t>
  </si>
  <si>
    <t>175.3</t>
  </si>
  <si>
    <t>168.3</t>
  </si>
  <si>
    <t>156.6</t>
  </si>
  <si>
    <t>148.3</t>
  </si>
  <si>
    <t>146.7</t>
  </si>
  <si>
    <t>California State Univ - Fullerton</t>
  </si>
  <si>
    <t>146.0</t>
  </si>
  <si>
    <t>143.3</t>
  </si>
  <si>
    <t>Universidad Nacional Autónoma de México</t>
  </si>
  <si>
    <t>138.7</t>
  </si>
  <si>
    <t>132.1</t>
  </si>
  <si>
    <t>131.2</t>
  </si>
  <si>
    <t>Alabama A &amp; M Univ</t>
  </si>
  <si>
    <t>88.7</t>
  </si>
  <si>
    <t>Old Dominion Univ</t>
  </si>
  <si>
    <t>892.4</t>
  </si>
  <si>
    <t>885.1</t>
  </si>
  <si>
    <t>771.3</t>
  </si>
  <si>
    <t>762.0</t>
  </si>
  <si>
    <t>736.1</t>
  </si>
  <si>
    <t>716.7</t>
  </si>
  <si>
    <t>689.5</t>
  </si>
  <si>
    <t>682.4</t>
  </si>
  <si>
    <t>663.4</t>
  </si>
  <si>
    <t>660.8</t>
  </si>
  <si>
    <t>649.3</t>
  </si>
  <si>
    <t>638.4</t>
  </si>
  <si>
    <t>623.1</t>
  </si>
  <si>
    <t>611.1</t>
  </si>
  <si>
    <t>606.5</t>
  </si>
  <si>
    <t>Wroclaw University of Technology</t>
  </si>
  <si>
    <t>603.2</t>
  </si>
  <si>
    <t>600.0</t>
  </si>
  <si>
    <t>596.5</t>
  </si>
  <si>
    <t>595.7</t>
  </si>
  <si>
    <t>593.1</t>
  </si>
  <si>
    <t>587.5</t>
  </si>
  <si>
    <t>578.4</t>
  </si>
  <si>
    <t>534.6</t>
  </si>
  <si>
    <t>531.8</t>
  </si>
  <si>
    <t>Coburg University of Applied Sciences</t>
  </si>
  <si>
    <t>527.4</t>
  </si>
  <si>
    <t>522.1</t>
  </si>
  <si>
    <t>520.6</t>
  </si>
  <si>
    <t>Hope College</t>
  </si>
  <si>
    <t>511.8</t>
  </si>
  <si>
    <t>511.6</t>
  </si>
  <si>
    <t>502.9</t>
  </si>
  <si>
    <t>490.6</t>
  </si>
  <si>
    <t>485.8</t>
  </si>
  <si>
    <t>476.4</t>
  </si>
  <si>
    <t>475.7</t>
  </si>
  <si>
    <t>473.4</t>
  </si>
  <si>
    <t>469.9</t>
  </si>
  <si>
    <t>467.0</t>
  </si>
  <si>
    <t>463.9</t>
  </si>
  <si>
    <t>458.8</t>
  </si>
  <si>
    <t>458.4</t>
  </si>
  <si>
    <t>CEFET-MG</t>
  </si>
  <si>
    <t>449.8</t>
  </si>
  <si>
    <t>438.7</t>
  </si>
  <si>
    <t>406.1</t>
  </si>
  <si>
    <t>405.2</t>
  </si>
  <si>
    <t>393.5</t>
  </si>
  <si>
    <t>390.4</t>
  </si>
  <si>
    <t>390.3</t>
  </si>
  <si>
    <t>382.8</t>
  </si>
  <si>
    <t>378.8</t>
  </si>
  <si>
    <t>374.8</t>
  </si>
  <si>
    <t>368.0</t>
  </si>
  <si>
    <t>365.6</t>
  </si>
  <si>
    <t>356.1</t>
  </si>
  <si>
    <t>355.4</t>
  </si>
  <si>
    <t>355.3</t>
  </si>
  <si>
    <t>354.3</t>
  </si>
  <si>
    <t>348.8</t>
  </si>
  <si>
    <t>345.9</t>
  </si>
  <si>
    <t>345.4</t>
  </si>
  <si>
    <t>331.8</t>
  </si>
  <si>
    <t>331.4</t>
  </si>
  <si>
    <t>313.3</t>
  </si>
  <si>
    <t>308.0</t>
  </si>
  <si>
    <t>301.6</t>
  </si>
  <si>
    <t>301.2</t>
  </si>
  <si>
    <t>299.5</t>
  </si>
  <si>
    <t>297.7</t>
  </si>
  <si>
    <t>295.4</t>
  </si>
  <si>
    <t>287.8</t>
  </si>
  <si>
    <t>285.1</t>
  </si>
  <si>
    <t>276.7</t>
  </si>
  <si>
    <t>274.4</t>
  </si>
  <si>
    <t>273.5</t>
  </si>
  <si>
    <t>272.7</t>
  </si>
  <si>
    <t>265.5</t>
  </si>
  <si>
    <t>262.1</t>
  </si>
  <si>
    <t>251.3</t>
  </si>
  <si>
    <t>238.2</t>
  </si>
  <si>
    <t>233.4</t>
  </si>
  <si>
    <t>Univ of British Columbia - Okanagan</t>
  </si>
  <si>
    <t>223.0</t>
  </si>
  <si>
    <t>218.1</t>
  </si>
  <si>
    <t>213.0</t>
  </si>
  <si>
    <t>211.5</t>
  </si>
  <si>
    <t>Binghamton Univ</t>
  </si>
  <si>
    <t>206.9</t>
  </si>
  <si>
    <t>202.4</t>
  </si>
  <si>
    <t>191.5</t>
  </si>
  <si>
    <t>187.9</t>
  </si>
  <si>
    <t>Kennesaw State University</t>
  </si>
  <si>
    <t>182.7</t>
  </si>
  <si>
    <t>Pellissippi State Community College</t>
  </si>
  <si>
    <t>181.4</t>
  </si>
  <si>
    <t>177.7</t>
  </si>
  <si>
    <t>176.9</t>
  </si>
  <si>
    <t>170.4</t>
  </si>
  <si>
    <t>IPN - UPIITA</t>
  </si>
  <si>
    <t>168.2</t>
  </si>
  <si>
    <t>168.1</t>
  </si>
  <si>
    <t>166.7</t>
  </si>
  <si>
    <t>164.1</t>
  </si>
  <si>
    <t>154.9</t>
  </si>
  <si>
    <t>143.5</t>
  </si>
  <si>
    <t>Polytechnic Univ of Puerto Rico</t>
  </si>
  <si>
    <t>141.3</t>
  </si>
  <si>
    <t>137.0</t>
  </si>
  <si>
    <t>85.6</t>
  </si>
  <si>
    <t>Vaughn College of Aeronautics</t>
  </si>
  <si>
    <t>41.6</t>
  </si>
  <si>
    <t>854.2</t>
  </si>
  <si>
    <t>837.8</t>
  </si>
  <si>
    <t>795.5</t>
  </si>
  <si>
    <t>743.6</t>
  </si>
  <si>
    <t>University of Alabama - Tuscaloosa</t>
  </si>
  <si>
    <t>732.1</t>
  </si>
  <si>
    <t>Purdue Univ - W. Lafayette</t>
  </si>
  <si>
    <t>728.4</t>
  </si>
  <si>
    <t>706.7</t>
  </si>
  <si>
    <t>685.7</t>
  </si>
  <si>
    <t>678.6</t>
  </si>
  <si>
    <t>657.5</t>
  </si>
  <si>
    <t>Oklahoma State Univ</t>
  </si>
  <si>
    <t>656.0</t>
  </si>
  <si>
    <t>648.6</t>
  </si>
  <si>
    <t>641.1</t>
  </si>
  <si>
    <t>619.7</t>
  </si>
  <si>
    <t>Technische Universitat Berlin</t>
  </si>
  <si>
    <t>617.6</t>
  </si>
  <si>
    <t>610.8</t>
  </si>
  <si>
    <t>577.3</t>
  </si>
  <si>
    <t>569.1</t>
  </si>
  <si>
    <t>560.8</t>
  </si>
  <si>
    <t>554.2</t>
  </si>
  <si>
    <t>549.1</t>
  </si>
  <si>
    <t>Univ of Texas - Arlington</t>
  </si>
  <si>
    <t>527.2</t>
  </si>
  <si>
    <t>522.3</t>
  </si>
  <si>
    <t>510.0</t>
  </si>
  <si>
    <t>507.3</t>
  </si>
  <si>
    <t>503.9</t>
  </si>
  <si>
    <t>Texas A&amp;M - College Station</t>
  </si>
  <si>
    <t>494.0</t>
  </si>
  <si>
    <t>490.3</t>
  </si>
  <si>
    <t>482.5</t>
  </si>
  <si>
    <t>Rose Hulman Institute of Tech</t>
  </si>
  <si>
    <t>472.9</t>
  </si>
  <si>
    <t>462.6</t>
  </si>
  <si>
    <t>462.0</t>
  </si>
  <si>
    <t>Missouri University of Science &amp; Tech</t>
  </si>
  <si>
    <t>459.8</t>
  </si>
  <si>
    <t>448.1</t>
  </si>
  <si>
    <t>434.4</t>
  </si>
  <si>
    <t>Washington Univ - St. Louis</t>
  </si>
  <si>
    <t>425.7</t>
  </si>
  <si>
    <t>409.5</t>
  </si>
  <si>
    <t>Minnesota State Univerity - Mankato</t>
  </si>
  <si>
    <t>393.4</t>
  </si>
  <si>
    <t>388.8</t>
  </si>
  <si>
    <t>383.4</t>
  </si>
  <si>
    <t>Univ of the Pacific</t>
  </si>
  <si>
    <t>374.9</t>
  </si>
  <si>
    <t>372.5</t>
  </si>
  <si>
    <t>367.5</t>
  </si>
  <si>
    <t>362.0</t>
  </si>
  <si>
    <t>337.3</t>
  </si>
  <si>
    <t>319.0</t>
  </si>
  <si>
    <t>314.9</t>
  </si>
  <si>
    <t>278.5</t>
  </si>
  <si>
    <t>Florida Atlantic University</t>
  </si>
  <si>
    <t>275.3</t>
  </si>
  <si>
    <t>Univ of Ottawa</t>
  </si>
  <si>
    <t>273.6</t>
  </si>
  <si>
    <t>268.6</t>
  </si>
  <si>
    <t>Univ of Alberta</t>
  </si>
  <si>
    <t>264.7</t>
  </si>
  <si>
    <t>Univ of Wisconsin-Madison</t>
  </si>
  <si>
    <t>259.2</t>
  </si>
  <si>
    <t>University of Victoria</t>
  </si>
  <si>
    <t>252.6</t>
  </si>
  <si>
    <t>243.3</t>
  </si>
  <si>
    <t>239.7</t>
  </si>
  <si>
    <t>Univ of North Dakota</t>
  </si>
  <si>
    <t>227.8</t>
  </si>
  <si>
    <t>Univ of Texas - Dallas</t>
  </si>
  <si>
    <t>225.6</t>
  </si>
  <si>
    <t>South Dakota School of Mines &amp; Technology</t>
  </si>
  <si>
    <t>220.7</t>
  </si>
  <si>
    <t>217.2</t>
  </si>
  <si>
    <t>216.0</t>
  </si>
  <si>
    <t>Rensselaer Polytechnic Institute</t>
  </si>
  <si>
    <t>211.0</t>
  </si>
  <si>
    <t>Columbia University</t>
  </si>
  <si>
    <t>202.6</t>
  </si>
  <si>
    <t>201.4</t>
  </si>
  <si>
    <t>196.0</t>
  </si>
  <si>
    <t>195.1</t>
  </si>
  <si>
    <t>193.1</t>
  </si>
  <si>
    <t>189.3</t>
  </si>
  <si>
    <t>187.5</t>
  </si>
  <si>
    <t>Lakehead University</t>
  </si>
  <si>
    <t>169.9</t>
  </si>
  <si>
    <t>Duke Univeristy</t>
  </si>
  <si>
    <t>168.8</t>
  </si>
  <si>
    <t>161.8</t>
  </si>
  <si>
    <t>161.7</t>
  </si>
  <si>
    <t>Carleton University</t>
  </si>
  <si>
    <t>141.9</t>
  </si>
  <si>
    <t>136.8</t>
  </si>
  <si>
    <t>York Collge of Pennsylvania</t>
  </si>
  <si>
    <t>129.2</t>
  </si>
  <si>
    <t>124.8</t>
  </si>
  <si>
    <t>Northern Illinois Univ</t>
  </si>
  <si>
    <t>119.0</t>
  </si>
  <si>
    <t>115.4</t>
  </si>
  <si>
    <t>Univ of Minnesota - Duluth</t>
  </si>
  <si>
    <t>94.4</t>
  </si>
  <si>
    <t>74.4</t>
  </si>
  <si>
    <t>70.8</t>
  </si>
  <si>
    <t>54.2</t>
  </si>
  <si>
    <t>53.1</t>
  </si>
  <si>
    <t>Midwestern State Univ</t>
  </si>
  <si>
    <t>27.8</t>
  </si>
  <si>
    <t>954.0</t>
  </si>
  <si>
    <t>853.1</t>
  </si>
  <si>
    <t>828.7</t>
  </si>
  <si>
    <t>755.0</t>
  </si>
  <si>
    <t>Univ of Calif - Los Angeles</t>
  </si>
  <si>
    <t>733.6</t>
  </si>
  <si>
    <t>669.0</t>
  </si>
  <si>
    <t>655.0</t>
  </si>
  <si>
    <t>Univ of Calif - San Diego</t>
  </si>
  <si>
    <t>633.5</t>
  </si>
  <si>
    <t>California Baptist University</t>
  </si>
  <si>
    <t>630.5</t>
  </si>
  <si>
    <t>Univ of Texas - Austin</t>
  </si>
  <si>
    <t>605.3</t>
  </si>
  <si>
    <t>Univ of Calgary</t>
  </si>
  <si>
    <t>593.9</t>
  </si>
  <si>
    <t>586.9</t>
  </si>
  <si>
    <t>561.6</t>
  </si>
  <si>
    <t>547.0</t>
  </si>
  <si>
    <t>Drexel Univ</t>
  </si>
  <si>
    <t>540.0</t>
  </si>
  <si>
    <t>Univ of Southern California</t>
  </si>
  <si>
    <t>Univ of Wisconsin - Platteville</t>
  </si>
  <si>
    <t>444.0</t>
  </si>
  <si>
    <t>Univ of Virginia</t>
  </si>
  <si>
    <t>432.4</t>
  </si>
  <si>
    <t>Univ of Calif - Berkeley</t>
  </si>
  <si>
    <t>431.7</t>
  </si>
  <si>
    <t>413.3</t>
  </si>
  <si>
    <t>352.3</t>
  </si>
  <si>
    <t>Southern Illinois Univ - Carbondale</t>
  </si>
  <si>
    <t>346.2</t>
  </si>
  <si>
    <t>339.7</t>
  </si>
  <si>
    <t>Colorado School of Mines</t>
  </si>
  <si>
    <t>336.6</t>
  </si>
  <si>
    <t>California Polytechnic State Univ-SLO</t>
  </si>
  <si>
    <t>311.2</t>
  </si>
  <si>
    <t>Iowa State Univ</t>
  </si>
  <si>
    <t>297.4</t>
  </si>
  <si>
    <t>Univ of North Texas</t>
  </si>
  <si>
    <t>209.4</t>
  </si>
  <si>
    <t>194.3</t>
  </si>
  <si>
    <t>167.5</t>
  </si>
  <si>
    <t>Universidad Panamericana Sede Guadalajar</t>
  </si>
  <si>
    <t>163.9</t>
  </si>
  <si>
    <t>California State Univ - Chico</t>
  </si>
  <si>
    <t>149.4</t>
  </si>
  <si>
    <t>San Diego State Univ</t>
  </si>
  <si>
    <t>148.6</t>
  </si>
  <si>
    <t>Oregon Inst of Tech</t>
  </si>
  <si>
    <t>142.8</t>
  </si>
  <si>
    <t>Univ of Colorado - Boulder</t>
  </si>
  <si>
    <t>142.0</t>
  </si>
  <si>
    <t>California State Univ - Los Angeles</t>
  </si>
  <si>
    <t>113.2</t>
  </si>
  <si>
    <t>109.7</t>
  </si>
  <si>
    <t>Wichita State Univ</t>
  </si>
  <si>
    <t>101.6</t>
  </si>
  <si>
    <t>Univ of Georgia</t>
  </si>
  <si>
    <t>88.0</t>
  </si>
  <si>
    <t>Arizona State Univ - Tempe</t>
  </si>
  <si>
    <t>82.5</t>
  </si>
  <si>
    <t>Univ of Texas - San Antonio</t>
  </si>
  <si>
    <t>56.7</t>
  </si>
  <si>
    <t>Placing</t>
  </si>
  <si>
    <t>Cost</t>
  </si>
  <si>
    <t>Presentation</t>
  </si>
  <si>
    <t>Design</t>
  </si>
  <si>
    <t>Acceleration</t>
  </si>
  <si>
    <t>SkidPad</t>
  </si>
  <si>
    <t>Autocross</t>
  </si>
  <si>
    <t>Endurance</t>
  </si>
  <si>
    <t>Efficiency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</si>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</sst>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6542D9E-8D0E-4739-8050-F5A5A254ED1C}" autoFormatId="16" applyNumberFormats="0" applyBorderFormats="0" applyFontFormats="0" applyPatternFormats="0" applyAlignmentFormats="0" applyWidthHeightFormats="0">
  <queryTableRefresh nextId="14">
    <queryTableFields count="13">
      <queryTableField id="1" name="Place" tableColumnId="1"/>
      <queryTableField id="2" name="Car Num" tableColumnId="2"/>
      <queryTableField id="3" name="Team" tableColumnId="3"/>
      <queryTableField id="4" name="Penalty" tableColumnId="4"/>
      <queryTableField id="5" name="Cost Score" tableColumnId="5"/>
      <queryTableField id="6" name="Presentation_x000a_Score" tableColumnId="6"/>
      <queryTableField id="7" name="Design Score" tableColumnId="7"/>
      <queryTableField id="8" name="Acceleration_x000a_Score" tableColumnId="8"/>
      <queryTableField id="9" name="Skid Pad Score" tableColumnId="9"/>
      <queryTableField id="10" name="Autocross Score" tableColumnId="10"/>
      <queryTableField id="11" name="Endurance_x000a_Score" tableColumnId="11"/>
      <queryTableField id="12" name="Efficiency Score" tableColumnId="12"/>
      <queryTableField id="13" name="Total Scor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F84F05-4B57-4AA9-BCC9-018348DEF886}" autoFormatId="16" applyNumberFormats="0" applyBorderFormats="0" applyFontFormats="0" applyPatternFormats="0" applyAlignmentFormats="0" applyWidthHeightFormats="0">
  <queryTableRefresh nextId="14">
    <queryTableFields count="13">
      <queryTableField id="1" name="Place" tableColumnId="1"/>
      <queryTableField id="2" name="Car Num" tableColumnId="2"/>
      <queryTableField id="3" name="Team" tableColumnId="3"/>
      <queryTableField id="4" name="Penalty" tableColumnId="4"/>
      <queryTableField id="5" name="Cost Score" tableColumnId="5"/>
      <queryTableField id="6" name="Presentation_x000a_Score" tableColumnId="6"/>
      <queryTableField id="7" name="Design Score" tableColumnId="7"/>
      <queryTableField id="8" name="Acceleration_x000a_Score" tableColumnId="8"/>
      <queryTableField id="9" name="Skid Pad Score" tableColumnId="9"/>
      <queryTableField id="10" name="Autocross Score" tableColumnId="10"/>
      <queryTableField id="11" name="Endurance_x000a_Score" tableColumnId="11"/>
      <queryTableField id="12" name="Efficiency Score" tableColumnId="12"/>
      <queryTableField id="13" name="Total Scor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B2AA71-D818-4699-8DD8-41B98E9BDCA4}" autoFormatId="16" applyNumberFormats="0" applyBorderFormats="0" applyFontFormats="0" applyPatternFormats="0" applyAlignmentFormats="0" applyWidthHeightFormats="0">
  <queryTableRefresh nextId="14">
    <queryTableFields count="13">
      <queryTableField id="1" name="Place" tableColumnId="1"/>
      <queryTableField id="2" name="Car Num" tableColumnId="2"/>
      <queryTableField id="3" name="Team" tableColumnId="3"/>
      <queryTableField id="4" name="Penalty" tableColumnId="4"/>
      <queryTableField id="5" name="Cost Score" tableColumnId="5"/>
      <queryTableField id="6" name="Presentation_x000a_Score" tableColumnId="6"/>
      <queryTableField id="7" name="Design Score" tableColumnId="7"/>
      <queryTableField id="8" name="Acceleration_x000a_Score" tableColumnId="8"/>
      <queryTableField id="9" name="Skid Pad Score" tableColumnId="9"/>
      <queryTableField id="10" name="Autocross Score" tableColumnId="10"/>
      <queryTableField id="11" name="Endurance_x000a_Score" tableColumnId="11"/>
      <queryTableField id="12" name="Efficiency Score" tableColumnId="12"/>
      <queryTableField id="13" name="Total Scor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3CD1F6-397D-4CD9-84FE-2F3B5C7B9BA8}" autoFormatId="16" applyNumberFormats="0" applyBorderFormats="0" applyFontFormats="0" applyPatternFormats="0" applyAlignmentFormats="0" applyWidthHeightFormats="0">
  <queryTableRefresh nextId="14">
    <queryTableFields count="13">
      <queryTableField id="1" name="Place" tableColumnId="1"/>
      <queryTableField id="2" name="Car Num" tableColumnId="2"/>
      <queryTableField id="3" name="Team" tableColumnId="3"/>
      <queryTableField id="4" name="Penalty" tableColumnId="4"/>
      <queryTableField id="5" name="Cost Score" tableColumnId="5"/>
      <queryTableField id="6" name="Presentation_x000a_Score" tableColumnId="6"/>
      <queryTableField id="7" name="Design Score" tableColumnId="7"/>
      <queryTableField id="8" name="Acceleration_x000a_Score" tableColumnId="8"/>
      <queryTableField id="9" name="Skid Pad Score" tableColumnId="9"/>
      <queryTableField id="10" name="Autocross Score" tableColumnId="10"/>
      <queryTableField id="11" name="Endurance_x000a_Score" tableColumnId="11"/>
      <queryTableField id="12" name="Efficiency Score" tableColumnId="12"/>
      <queryTableField id="13" name="Total Scor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DE83D3-6A13-47A5-BD2C-8F2A87C60A01}" autoFormatId="16" applyNumberFormats="0" applyBorderFormats="0" applyFontFormats="0" applyPatternFormats="0" applyAlignmentFormats="0" applyWidthHeightFormats="0">
  <queryTableRefresh nextId="14">
    <queryTableFields count="13">
      <queryTableField id="1" name="Place" tableColumnId="1"/>
      <queryTableField id="2" name="Car Num" tableColumnId="2"/>
      <queryTableField id="3" name="Team" tableColumnId="3"/>
      <queryTableField id="4" name="Penalty" tableColumnId="4"/>
      <queryTableField id="5" name="Cost Score" tableColumnId="5"/>
      <queryTableField id="6" name="Presentation_x000a_Score" tableColumnId="6"/>
      <queryTableField id="7" name="Design Score" tableColumnId="7"/>
      <queryTableField id="8" name="Acceleration_x000a_Score" tableColumnId="8"/>
      <queryTableField id="9" name="Skid Pad Score" tableColumnId="9"/>
      <queryTableField id="10" name="Autocross Score" tableColumnId="10"/>
      <queryTableField id="11" name="Endurance_x000a_Score" tableColumnId="11"/>
      <queryTableField id="12" name="Efficiency Score" tableColumnId="12"/>
      <queryTableField id="13" name="Total Scor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0E1B2-CDF3-418F-ABE8-5308AB6486A8}" name="Table001__Page_1_5" displayName="Table001__Page_1_5" ref="A1:M212" tableType="queryTable" totalsRowShown="0">
  <autoFilter ref="A1:M212" xr:uid="{E2B0E1B2-CDF3-418F-ABE8-5308AB6486A8}"/>
  <tableColumns count="13">
    <tableColumn id="1" xr3:uid="{630A9AC4-777B-421B-B131-8C9C538D4D5C}" uniqueName="1" name="Place" queryTableFieldId="1"/>
    <tableColumn id="2" xr3:uid="{B3AAFAF0-56AC-4B71-9B67-6AF0D82C08F1}" uniqueName="2" name="Car Num" queryTableFieldId="2"/>
    <tableColumn id="3" xr3:uid="{B8416908-723B-469A-8D75-147EA7339B06}" uniqueName="3" name="Team" queryTableFieldId="3" dataDxfId="36"/>
    <tableColumn id="4" xr3:uid="{4C8CAB58-3EA9-47C0-B80E-6EA3D50B2104}" uniqueName="4" name="Penalty" queryTableFieldId="4"/>
    <tableColumn id="5" xr3:uid="{70A1E427-7F0B-4930-BB75-DF0C91FBD1BD}" uniqueName="5" name="Cost Score" queryTableFieldId="5"/>
    <tableColumn id="6" xr3:uid="{9B1D0CA2-6DB8-451E-A500-3C21F721B817}" uniqueName="6" name="Presentation_x000a_Score" queryTableFieldId="6"/>
    <tableColumn id="7" xr3:uid="{37BEF8B9-BF44-4D2B-BC34-01BF7471217C}" uniqueName="7" name="Design Score" queryTableFieldId="7"/>
    <tableColumn id="8" xr3:uid="{42B3FB30-BF46-4E49-BB0A-19FE0C8C7C18}" uniqueName="8" name="Acceleration_x000a_Score" queryTableFieldId="8"/>
    <tableColumn id="9" xr3:uid="{425037BE-E07A-4F16-8974-20EA733FFE7F}" uniqueName="9" name="Skid Pad Score" queryTableFieldId="9"/>
    <tableColumn id="10" xr3:uid="{B6675A4D-F1D1-40D3-A895-3693B8E457F0}" uniqueName="10" name="Autocross Score" queryTableFieldId="10"/>
    <tableColumn id="11" xr3:uid="{08E97C5F-82BF-42EA-8CF9-975737E87193}" uniqueName="11" name="Endurance_x000a_Score" queryTableFieldId="11"/>
    <tableColumn id="12" xr3:uid="{A7BF26A0-18A6-4112-9D54-74624DBD610F}" uniqueName="12" name="Efficiency Score" queryTableFieldId="12"/>
    <tableColumn id="13" xr3:uid="{BFB21502-0176-47C3-90FF-5911B11F62A1}" uniqueName="13" name="Total Score" queryTableFieldId="13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A3791D-BB83-48DE-A4D7-BAB5EDB7C271}" name="Table001__Page_1_4" displayName="Table001__Page_1_4" ref="A1:M246" tableType="queryTable" totalsRowShown="0">
  <autoFilter ref="A1:M246" xr:uid="{6CA3791D-BB83-48DE-A4D7-BAB5EDB7C271}"/>
  <tableColumns count="13">
    <tableColumn id="1" xr3:uid="{5E9E44E0-A7AD-4374-8F8D-BC3D319A5B63}" uniqueName="1" name="Place" queryTableFieldId="1"/>
    <tableColumn id="2" xr3:uid="{672076F8-AFA7-49F7-95EA-6B487BA374C1}" uniqueName="2" name="Car Num" queryTableFieldId="2"/>
    <tableColumn id="3" xr3:uid="{5E3A539E-EA60-4FA9-B64E-DF508C695DF3}" uniqueName="3" name="Team" queryTableFieldId="3" dataDxfId="34"/>
    <tableColumn id="4" xr3:uid="{0CA0D1FE-0E4A-4A70-9222-EDE3E90FCCEF}" uniqueName="4" name="Penalty" queryTableFieldId="4"/>
    <tableColumn id="5" xr3:uid="{9FB99B8E-E6F4-4323-9FAF-46AB4DBCB387}" uniqueName="5" name="Cost Score" queryTableFieldId="5"/>
    <tableColumn id="6" xr3:uid="{F586B26C-C63A-4FDD-9F57-D56B0DA19E2C}" uniqueName="6" name="Presentation_x000a_Score" queryTableFieldId="6"/>
    <tableColumn id="7" xr3:uid="{CCA9D4F8-9267-4DC1-B7C7-BE387A75C961}" uniqueName="7" name="Design Score" queryTableFieldId="7"/>
    <tableColumn id="8" xr3:uid="{3B2F95E5-5F05-460C-99F4-1BC54ED6B3EE}" uniqueName="8" name="Acceleration_x000a_Score" queryTableFieldId="8"/>
    <tableColumn id="9" xr3:uid="{C8A10BDD-BB94-4819-93E5-53BC7A1AA7ED}" uniqueName="9" name="Skid Pad Score" queryTableFieldId="9"/>
    <tableColumn id="10" xr3:uid="{6A690953-005B-4D10-9887-8318993BBDAA}" uniqueName="10" name="Autocross Score" queryTableFieldId="10"/>
    <tableColumn id="11" xr3:uid="{7BD6FAAB-BA5C-4E33-B6C4-B1DD0F63FD06}" uniqueName="11" name="Endurance_x000a_Score" queryTableFieldId="11"/>
    <tableColumn id="12" xr3:uid="{F20F833F-7A68-4E27-9B9D-9AC873F40CDB}" uniqueName="12" name="Efficiency Score" queryTableFieldId="12"/>
    <tableColumn id="13" xr3:uid="{38AD3F01-7971-4AB1-A786-2ACC7EA2155F}" uniqueName="13" name="Total Score" queryTableFieldId="13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1E5AB6-EF11-45CD-980C-EC9A5C8F1600}" name="Table001__Page_1_5___2" displayName="Table001__Page_1_5___2" ref="A1:M191" tableType="queryTable" totalsRowShown="0">
  <autoFilter ref="A1:M191" xr:uid="{351E5AB6-EF11-45CD-980C-EC9A5C8F1600}"/>
  <tableColumns count="13">
    <tableColumn id="1" xr3:uid="{30107B05-689E-456E-8A39-17055848C448}" uniqueName="1" name="Place" queryTableFieldId="1"/>
    <tableColumn id="2" xr3:uid="{75031B1D-B827-4A96-B33A-DF71D49C67D0}" uniqueName="2" name="Car Num" queryTableFieldId="2"/>
    <tableColumn id="3" xr3:uid="{98AE9F4C-6362-485C-9E13-283A61A7AEF9}" uniqueName="3" name="Team" queryTableFieldId="3" dataDxfId="32"/>
    <tableColumn id="4" xr3:uid="{729FB065-566C-479C-AB91-1E160F3F91BA}" uniqueName="4" name="Penalty" queryTableFieldId="4" dataDxfId="31"/>
    <tableColumn id="5" xr3:uid="{A8256D23-4DE5-4ECD-86A8-CF399A2E5542}" uniqueName="5" name="Cost Score" queryTableFieldId="5" dataDxfId="30"/>
    <tableColumn id="6" xr3:uid="{ACD8F48A-FAA4-4E6F-BFC9-5343828EBA15}" uniqueName="6" name="Presentation_x000a_Score" queryTableFieldId="6" dataDxfId="29"/>
    <tableColumn id="7" xr3:uid="{19D52DDC-CE72-42E9-ABC5-743EDAB64E7A}" uniqueName="7" name="Design Score" queryTableFieldId="7" dataDxfId="28"/>
    <tableColumn id="8" xr3:uid="{822012D0-87FB-4626-B69B-172E7BD837E3}" uniqueName="8" name="Acceleration_x000a_Score" queryTableFieldId="8" dataDxfId="27"/>
    <tableColumn id="9" xr3:uid="{731FDE34-CB3A-4916-8B0C-B2440EF2523B}" uniqueName="9" name="Skid Pad Score" queryTableFieldId="9" dataDxfId="26"/>
    <tableColumn id="10" xr3:uid="{EED992E1-F3F7-4BF5-9B30-2958B8B4C78E}" uniqueName="10" name="Autocross Score" queryTableFieldId="10" dataDxfId="25"/>
    <tableColumn id="11" xr3:uid="{976DC003-9846-486E-96A5-B15866FD35BC}" uniqueName="11" name="Endurance_x000a_Score" queryTableFieldId="11" dataDxfId="24"/>
    <tableColumn id="12" xr3:uid="{B52E63CA-32F3-4F8D-9E90-DA3BDA967B43}" uniqueName="12" name="Efficiency Score" queryTableFieldId="12" dataDxfId="23"/>
    <tableColumn id="13" xr3:uid="{9AE92768-C90D-459E-921B-9602B0DF655D}" uniqueName="13" name="Total Score" queryTableFieldId="13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74C565-3882-4F8C-A065-1A500353A839}" name="Table001__Page_1_4___2" displayName="Table001__Page_1_4___2" ref="A1:M244" tableType="queryTable" totalsRowShown="0">
  <autoFilter ref="A1:M244" xr:uid="{8974C565-3882-4F8C-A065-1A500353A839}"/>
  <tableColumns count="13">
    <tableColumn id="1" xr3:uid="{DAA9D419-F223-4033-92C3-8A0972E12C27}" uniqueName="1" name="Place" queryTableFieldId="1"/>
    <tableColumn id="2" xr3:uid="{2EE79D83-055B-4A11-A2A9-4C4DC0D385A1}" uniqueName="2" name="Car Num" queryTableFieldId="2"/>
    <tableColumn id="3" xr3:uid="{97DF452C-AC90-45E6-BCFE-6EFE1F5D5AC2}" uniqueName="3" name="Team" queryTableFieldId="3" dataDxfId="21"/>
    <tableColumn id="4" xr3:uid="{F7DC19C3-CDC4-45B7-AF01-C9C44A7897AF}" uniqueName="4" name="Penalty" queryTableFieldId="4" dataDxfId="20"/>
    <tableColumn id="5" xr3:uid="{6248881B-AFA7-4BB8-854A-06B489681E7D}" uniqueName="5" name="Cost Score" queryTableFieldId="5" dataDxfId="19"/>
    <tableColumn id="6" xr3:uid="{E9DACD9F-20BA-4FA6-94D6-F6FC828B52C7}" uniqueName="6" name="Presentation_x000a_Score" queryTableFieldId="6" dataDxfId="18"/>
    <tableColumn id="7" xr3:uid="{1008CA1D-4398-4046-9ECD-9477CBAD5C96}" uniqueName="7" name="Design Score" queryTableFieldId="7" dataDxfId="17"/>
    <tableColumn id="8" xr3:uid="{3F2F769B-47F6-4A91-845D-02F86CEDB2EE}" uniqueName="8" name="Acceleration_x000a_Score" queryTableFieldId="8" dataDxfId="16"/>
    <tableColumn id="9" xr3:uid="{6C48BAF3-1D55-47BD-91D5-44A8567ADDB0}" uniqueName="9" name="Skid Pad Score" queryTableFieldId="9" dataDxfId="15"/>
    <tableColumn id="10" xr3:uid="{C0CED0CF-BB99-4CB4-A249-4DE63554D62F}" uniqueName="10" name="Autocross Score" queryTableFieldId="10" dataDxfId="14"/>
    <tableColumn id="11" xr3:uid="{8D8DCBCD-04C6-425E-B8D7-4F8E28D2A1AC}" uniqueName="11" name="Endurance_x000a_Score" queryTableFieldId="11" dataDxfId="13"/>
    <tableColumn id="12" xr3:uid="{36D48616-B844-46BF-9C37-0701EC43DE51}" uniqueName="12" name="Efficiency Score" queryTableFieldId="12" dataDxfId="12"/>
    <tableColumn id="13" xr3:uid="{92331291-EF15-4B06-9976-969800DB5831}" uniqueName="13" name="Total Score" queryTableFieldId="1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F05F41-CDBB-4214-8CC2-BF4150FB3EA2}" name="Table001__Page_1_2" displayName="Table001__Page_1_2" ref="A1:M208" tableType="queryTable" totalsRowShown="0">
  <autoFilter ref="A1:M208" xr:uid="{FDF05F41-CDBB-4214-8CC2-BF4150FB3EA2}"/>
  <tableColumns count="13">
    <tableColumn id="1" xr3:uid="{8323BBDB-CE49-45E9-9EF5-53802F63AC64}" uniqueName="1" name="Place" queryTableFieldId="1"/>
    <tableColumn id="2" xr3:uid="{69E4D470-44B7-4ECB-813D-0BC7E94BE6C6}" uniqueName="2" name="Car Num" queryTableFieldId="2"/>
    <tableColumn id="3" xr3:uid="{17E6D35F-1A39-406A-8E33-38C1E6EE8837}" uniqueName="3" name="Team" queryTableFieldId="3" dataDxfId="10"/>
    <tableColumn id="4" xr3:uid="{B687187F-76FD-4A1E-B02F-615549C180E1}" uniqueName="4" name="Penalty" queryTableFieldId="4" dataDxfId="9"/>
    <tableColumn id="5" xr3:uid="{8ED0BD49-32BE-4555-BDB3-725162807BEB}" uniqueName="5" name="Cost Score" queryTableFieldId="5" dataDxfId="8"/>
    <tableColumn id="6" xr3:uid="{A6740C1C-91D2-402F-93B8-F5AEB357C893}" uniqueName="6" name="Presentation_x000a_Score" queryTableFieldId="6" dataDxfId="7"/>
    <tableColumn id="7" xr3:uid="{5D5A52AC-01E8-418B-A65B-9E2D22FDE7CA}" uniqueName="7" name="Design Score" queryTableFieldId="7" dataDxfId="6"/>
    <tableColumn id="8" xr3:uid="{ADB4785B-5968-4B9C-84A5-4D77FB1D7F24}" uniqueName="8" name="Acceleration_x000a_Score" queryTableFieldId="8" dataDxfId="5"/>
    <tableColumn id="9" xr3:uid="{C89081E3-EE59-4487-BE36-7C8FF0E6D44E}" uniqueName="9" name="Skid Pad Score" queryTableFieldId="9" dataDxfId="4"/>
    <tableColumn id="10" xr3:uid="{990EF6B0-F640-407A-8C8A-01D795CD227E}" uniqueName="10" name="Autocross Score" queryTableFieldId="10" dataDxfId="3"/>
    <tableColumn id="11" xr3:uid="{156932A3-6FD5-42B9-B706-47BA611CF7E7}" uniqueName="11" name="Endurance_x000a_Score" queryTableFieldId="11" dataDxfId="2"/>
    <tableColumn id="12" xr3:uid="{A863E6C1-E83E-4808-8D7D-F69E91346ADE}" uniqueName="12" name="Efficiency Score" queryTableFieldId="12" dataDxfId="1"/>
    <tableColumn id="13" xr3:uid="{6E3619DF-31EB-440B-A884-72AB2C3E204A}" uniqueName="13" name="Total Scor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D247-1CB6-4242-B4BA-937FCE0F9C1D}">
  <dimension ref="A1:M212"/>
  <sheetViews>
    <sheetView topLeftCell="A101" workbookViewId="0">
      <selection activeCell="E9" sqref="E9"/>
    </sheetView>
  </sheetViews>
  <sheetFormatPr defaultRowHeight="14.4" x14ac:dyDescent="0.3"/>
  <cols>
    <col min="1" max="1" width="7.6640625" bestFit="1" customWidth="1"/>
    <col min="2" max="2" width="10.5546875" bestFit="1" customWidth="1"/>
    <col min="3" max="3" width="34.77734375" bestFit="1" customWidth="1"/>
    <col min="4" max="4" width="9.5546875" bestFit="1" customWidth="1"/>
    <col min="5" max="5" width="12" bestFit="1" customWidth="1"/>
    <col min="6" max="6" width="19.77734375" bestFit="1" customWidth="1"/>
    <col min="7" max="7" width="13.88671875" bestFit="1" customWidth="1"/>
    <col min="8" max="8" width="19.5546875" bestFit="1" customWidth="1"/>
    <col min="9" max="9" width="15.6640625" bestFit="1" customWidth="1"/>
    <col min="10" max="10" width="16.77734375" bestFit="1" customWidth="1"/>
    <col min="11" max="11" width="18" bestFit="1" customWidth="1"/>
    <col min="12" max="12" width="16.5546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</v>
      </c>
      <c r="C2" s="1" t="s">
        <v>13</v>
      </c>
      <c r="E2" s="2">
        <v>62.5</v>
      </c>
      <c r="F2" s="2">
        <v>75</v>
      </c>
      <c r="G2" s="2">
        <v>140</v>
      </c>
      <c r="H2" s="2">
        <v>81.5</v>
      </c>
      <c r="I2" s="2">
        <v>56.7</v>
      </c>
      <c r="J2" s="2">
        <v>125</v>
      </c>
      <c r="K2" s="2">
        <v>273.8</v>
      </c>
      <c r="L2" s="2">
        <v>88.1</v>
      </c>
      <c r="M2" s="2" t="s">
        <v>14</v>
      </c>
    </row>
    <row r="3" spans="1:13" x14ac:dyDescent="0.3">
      <c r="A3">
        <v>2</v>
      </c>
      <c r="B3">
        <v>4</v>
      </c>
      <c r="C3" s="1" t="s">
        <v>15</v>
      </c>
      <c r="E3" s="2">
        <v>57.6</v>
      </c>
      <c r="F3" s="2">
        <v>62.2</v>
      </c>
      <c r="G3" s="2">
        <v>121</v>
      </c>
      <c r="H3" s="2">
        <v>87.5</v>
      </c>
      <c r="I3" s="2">
        <v>75</v>
      </c>
      <c r="J3" s="2">
        <v>111.4</v>
      </c>
      <c r="K3" s="2">
        <v>247.2</v>
      </c>
      <c r="L3" s="2">
        <v>99.9</v>
      </c>
      <c r="M3" s="2" t="s">
        <v>16</v>
      </c>
    </row>
    <row r="4" spans="1:13" x14ac:dyDescent="0.3">
      <c r="A4">
        <v>3</v>
      </c>
      <c r="B4">
        <v>2</v>
      </c>
      <c r="C4" s="1" t="s">
        <v>17</v>
      </c>
      <c r="E4" s="2">
        <v>55.7</v>
      </c>
      <c r="F4" s="2">
        <v>50.5</v>
      </c>
      <c r="G4" s="2">
        <v>122</v>
      </c>
      <c r="H4" s="2">
        <v>73.900000000000006</v>
      </c>
      <c r="I4" s="2">
        <v>62.4</v>
      </c>
      <c r="J4" s="2">
        <v>115.6</v>
      </c>
      <c r="K4" s="2">
        <v>275</v>
      </c>
      <c r="L4" s="2">
        <v>100</v>
      </c>
      <c r="M4" s="2" t="s">
        <v>18</v>
      </c>
    </row>
    <row r="5" spans="1:13" x14ac:dyDescent="0.3">
      <c r="A5">
        <v>4</v>
      </c>
      <c r="B5">
        <v>3</v>
      </c>
      <c r="C5" s="1" t="s">
        <v>19</v>
      </c>
      <c r="E5" s="2">
        <v>58.2</v>
      </c>
      <c r="F5" s="2">
        <v>49.1</v>
      </c>
      <c r="G5" s="2">
        <v>142</v>
      </c>
      <c r="H5" s="2">
        <v>80.2</v>
      </c>
      <c r="I5" s="2">
        <v>57.3</v>
      </c>
      <c r="J5" s="2">
        <v>113.5</v>
      </c>
      <c r="K5" s="2">
        <v>266</v>
      </c>
      <c r="L5" s="2">
        <v>76.400000000000006</v>
      </c>
      <c r="M5" s="2" t="s">
        <v>20</v>
      </c>
    </row>
    <row r="6" spans="1:13" x14ac:dyDescent="0.3">
      <c r="A6">
        <v>5</v>
      </c>
      <c r="B6">
        <v>111</v>
      </c>
      <c r="C6" s="1" t="s">
        <v>21</v>
      </c>
      <c r="E6" s="2">
        <v>68.099999999999994</v>
      </c>
      <c r="F6" s="2">
        <v>64.900000000000006</v>
      </c>
      <c r="G6" s="2">
        <v>115</v>
      </c>
      <c r="H6" s="2">
        <v>97.8</v>
      </c>
      <c r="I6" s="2">
        <v>44.3</v>
      </c>
      <c r="J6" s="2">
        <v>99.1</v>
      </c>
      <c r="K6" s="2">
        <v>205.2</v>
      </c>
      <c r="L6" s="2">
        <v>63.3</v>
      </c>
      <c r="M6" s="2" t="s">
        <v>22</v>
      </c>
    </row>
    <row r="7" spans="1:13" x14ac:dyDescent="0.3">
      <c r="A7">
        <v>6</v>
      </c>
      <c r="B7">
        <v>16</v>
      </c>
      <c r="C7" s="1" t="s">
        <v>23</v>
      </c>
      <c r="E7" s="2">
        <v>66</v>
      </c>
      <c r="F7" s="2">
        <v>43.1</v>
      </c>
      <c r="G7" s="2">
        <v>117</v>
      </c>
      <c r="H7" s="2">
        <v>97.7</v>
      </c>
      <c r="I7" s="2">
        <v>54.4</v>
      </c>
      <c r="J7" s="2">
        <v>76.3</v>
      </c>
      <c r="K7" s="2">
        <v>195</v>
      </c>
      <c r="L7" s="2">
        <v>80.2</v>
      </c>
      <c r="M7" s="2" t="s">
        <v>24</v>
      </c>
    </row>
    <row r="8" spans="1:13" x14ac:dyDescent="0.3">
      <c r="A8">
        <v>7</v>
      </c>
      <c r="B8">
        <v>105</v>
      </c>
      <c r="C8" s="1" t="s">
        <v>25</v>
      </c>
      <c r="E8" s="2">
        <v>64.400000000000006</v>
      </c>
      <c r="F8" s="2">
        <v>48.6</v>
      </c>
      <c r="G8" s="2">
        <v>100</v>
      </c>
      <c r="H8" s="2">
        <v>69.3</v>
      </c>
      <c r="I8" s="2">
        <v>56.8</v>
      </c>
      <c r="J8" s="2">
        <v>92.2</v>
      </c>
      <c r="K8" s="2">
        <v>218.8</v>
      </c>
      <c r="L8" s="2">
        <v>70.400000000000006</v>
      </c>
      <c r="M8" s="2" t="s">
        <v>26</v>
      </c>
    </row>
    <row r="9" spans="1:13" x14ac:dyDescent="0.3">
      <c r="A9">
        <v>8</v>
      </c>
      <c r="B9">
        <v>99</v>
      </c>
      <c r="C9" s="1" t="s">
        <v>27</v>
      </c>
      <c r="E9" s="2">
        <v>61.4</v>
      </c>
      <c r="F9" s="2">
        <v>67.400000000000006</v>
      </c>
      <c r="G9" s="2">
        <v>127</v>
      </c>
      <c r="H9" s="2">
        <v>100</v>
      </c>
      <c r="I9" s="2">
        <v>40.700000000000003</v>
      </c>
      <c r="J9" s="2">
        <v>68.7</v>
      </c>
      <c r="K9" s="2">
        <v>188.9</v>
      </c>
      <c r="L9" s="2">
        <v>58.4</v>
      </c>
      <c r="M9" s="2" t="s">
        <v>28</v>
      </c>
    </row>
    <row r="10" spans="1:13" x14ac:dyDescent="0.3">
      <c r="A10">
        <v>9</v>
      </c>
      <c r="B10">
        <v>67</v>
      </c>
      <c r="C10" s="1" t="s">
        <v>29</v>
      </c>
      <c r="E10" s="2">
        <v>61.3</v>
      </c>
      <c r="F10" s="2">
        <v>43.4</v>
      </c>
      <c r="G10" s="2">
        <v>100</v>
      </c>
      <c r="H10" s="2">
        <v>74.7</v>
      </c>
      <c r="I10" s="2">
        <v>60.8</v>
      </c>
      <c r="J10" s="2">
        <v>87.2</v>
      </c>
      <c r="K10" s="2">
        <v>205.1</v>
      </c>
      <c r="L10" s="2">
        <v>77.900000000000006</v>
      </c>
      <c r="M10" s="2" t="s">
        <v>30</v>
      </c>
    </row>
    <row r="11" spans="1:13" x14ac:dyDescent="0.3">
      <c r="A11">
        <v>10</v>
      </c>
      <c r="B11">
        <v>6</v>
      </c>
      <c r="C11" s="1" t="s">
        <v>31</v>
      </c>
      <c r="E11" s="2">
        <v>66.8</v>
      </c>
      <c r="F11" s="2">
        <v>47.5</v>
      </c>
      <c r="G11" s="2">
        <v>115</v>
      </c>
      <c r="H11" s="2">
        <v>70.599999999999994</v>
      </c>
      <c r="I11" s="2">
        <v>46.1</v>
      </c>
      <c r="J11" s="2">
        <v>78.5</v>
      </c>
      <c r="K11" s="2">
        <v>189.9</v>
      </c>
      <c r="L11" s="2">
        <v>82.7</v>
      </c>
      <c r="M11" s="2" t="s">
        <v>32</v>
      </c>
    </row>
    <row r="12" spans="1:13" x14ac:dyDescent="0.3">
      <c r="A12">
        <v>11</v>
      </c>
      <c r="B12">
        <v>83</v>
      </c>
      <c r="C12" s="1" t="s">
        <v>33</v>
      </c>
      <c r="E12" s="2">
        <v>68.2</v>
      </c>
      <c r="F12" s="2">
        <v>57.1</v>
      </c>
      <c r="G12" s="2">
        <v>115</v>
      </c>
      <c r="H12" s="2">
        <v>85.5</v>
      </c>
      <c r="I12" s="2">
        <v>56.9</v>
      </c>
      <c r="J12" s="2">
        <v>80.7</v>
      </c>
      <c r="K12" s="2">
        <v>171</v>
      </c>
      <c r="L12" s="2">
        <v>61.6</v>
      </c>
      <c r="M12" s="2" t="s">
        <v>34</v>
      </c>
    </row>
    <row r="13" spans="1:13" x14ac:dyDescent="0.3">
      <c r="A13">
        <v>12</v>
      </c>
      <c r="B13">
        <v>13</v>
      </c>
      <c r="C13" s="1" t="s">
        <v>35</v>
      </c>
      <c r="E13" s="2">
        <v>70.7</v>
      </c>
      <c r="F13" s="2">
        <v>68.7</v>
      </c>
      <c r="G13" s="2">
        <v>150</v>
      </c>
      <c r="H13" s="2">
        <v>71.5</v>
      </c>
      <c r="I13" s="2">
        <v>63</v>
      </c>
      <c r="J13" s="2">
        <v>110</v>
      </c>
      <c r="K13" s="2">
        <v>19</v>
      </c>
      <c r="L13" s="2">
        <v>96.2</v>
      </c>
      <c r="M13" s="2" t="s">
        <v>36</v>
      </c>
    </row>
    <row r="14" spans="1:13" x14ac:dyDescent="0.3">
      <c r="A14">
        <v>13</v>
      </c>
      <c r="B14">
        <v>60</v>
      </c>
      <c r="C14" s="1" t="s">
        <v>37</v>
      </c>
      <c r="E14" s="2">
        <v>56.6</v>
      </c>
      <c r="F14" s="2">
        <v>54.1</v>
      </c>
      <c r="G14" s="2">
        <v>100</v>
      </c>
      <c r="H14" s="2">
        <v>80</v>
      </c>
      <c r="I14" s="2">
        <v>54.4</v>
      </c>
      <c r="J14" s="2">
        <v>79</v>
      </c>
      <c r="K14" s="2">
        <v>147.5</v>
      </c>
      <c r="L14" s="2">
        <v>75.900000000000006</v>
      </c>
      <c r="M14" s="2" t="s">
        <v>38</v>
      </c>
    </row>
    <row r="15" spans="1:13" x14ac:dyDescent="0.3">
      <c r="A15">
        <v>14</v>
      </c>
      <c r="B15">
        <v>47</v>
      </c>
      <c r="C15" s="1" t="s">
        <v>39</v>
      </c>
      <c r="E15" s="2">
        <v>61.2</v>
      </c>
      <c r="F15" s="2">
        <v>71.099999999999994</v>
      </c>
      <c r="G15" s="2">
        <v>118</v>
      </c>
      <c r="H15" s="2">
        <v>96</v>
      </c>
      <c r="I15" s="2">
        <v>47.1</v>
      </c>
      <c r="J15" s="2">
        <v>62.9</v>
      </c>
      <c r="K15" s="2">
        <v>107.1</v>
      </c>
      <c r="L15" s="2">
        <v>83.9</v>
      </c>
      <c r="M15" s="2" t="s">
        <v>40</v>
      </c>
    </row>
    <row r="16" spans="1:13" x14ac:dyDescent="0.3">
      <c r="A16">
        <v>15</v>
      </c>
      <c r="B16">
        <v>49</v>
      </c>
      <c r="C16" s="1" t="s">
        <v>41</v>
      </c>
      <c r="E16" s="2">
        <v>71.099999999999994</v>
      </c>
      <c r="F16" s="2">
        <v>72</v>
      </c>
      <c r="G16" s="2">
        <v>115</v>
      </c>
      <c r="H16" s="2">
        <v>92</v>
      </c>
      <c r="I16" s="2">
        <v>54.3</v>
      </c>
      <c r="J16" s="2">
        <v>65.900000000000006</v>
      </c>
      <c r="K16" s="2">
        <v>129.6</v>
      </c>
      <c r="L16" s="2">
        <v>43.3</v>
      </c>
      <c r="M16" s="2" t="s">
        <v>42</v>
      </c>
    </row>
    <row r="17" spans="1:13" x14ac:dyDescent="0.3">
      <c r="A17">
        <v>16</v>
      </c>
      <c r="B17">
        <v>57</v>
      </c>
      <c r="C17" s="1" t="s">
        <v>43</v>
      </c>
      <c r="E17" s="2">
        <v>67.400000000000006</v>
      </c>
      <c r="F17" s="2">
        <v>53.9</v>
      </c>
      <c r="G17" s="2">
        <v>115</v>
      </c>
      <c r="H17" s="2">
        <v>67.8</v>
      </c>
      <c r="I17" s="2">
        <v>39.700000000000003</v>
      </c>
      <c r="J17" s="2">
        <v>75.900000000000006</v>
      </c>
      <c r="K17" s="2">
        <v>153</v>
      </c>
      <c r="L17" s="2">
        <v>69.900000000000006</v>
      </c>
      <c r="M17" s="2" t="s">
        <v>44</v>
      </c>
    </row>
    <row r="18" spans="1:13" x14ac:dyDescent="0.3">
      <c r="A18">
        <v>17</v>
      </c>
      <c r="B18">
        <v>15</v>
      </c>
      <c r="C18" s="1" t="s">
        <v>45</v>
      </c>
      <c r="E18" s="2">
        <v>65.8</v>
      </c>
      <c r="F18" s="2">
        <v>63.8</v>
      </c>
      <c r="G18" s="2">
        <v>115</v>
      </c>
      <c r="H18" s="2">
        <v>91.6</v>
      </c>
      <c r="I18" s="2">
        <v>16.5</v>
      </c>
      <c r="J18" s="2">
        <v>48.4</v>
      </c>
      <c r="K18" s="2">
        <v>123.7</v>
      </c>
      <c r="L18" s="2">
        <v>82.5</v>
      </c>
      <c r="M18" s="2" t="s">
        <v>46</v>
      </c>
    </row>
    <row r="19" spans="1:13" x14ac:dyDescent="0.3">
      <c r="A19">
        <v>18</v>
      </c>
      <c r="B19">
        <v>11</v>
      </c>
      <c r="C19" s="1" t="s">
        <v>47</v>
      </c>
      <c r="E19" s="2">
        <v>57.7</v>
      </c>
      <c r="F19" s="2">
        <v>56.3</v>
      </c>
      <c r="G19" s="2">
        <v>123</v>
      </c>
      <c r="H19" s="2">
        <v>44.9</v>
      </c>
      <c r="I19" s="2">
        <v>46</v>
      </c>
      <c r="J19" s="2">
        <v>60.2</v>
      </c>
      <c r="K19" s="2">
        <v>124</v>
      </c>
      <c r="L19" s="2">
        <v>87.1</v>
      </c>
      <c r="M19" s="2" t="s">
        <v>48</v>
      </c>
    </row>
    <row r="20" spans="1:13" x14ac:dyDescent="0.3">
      <c r="A20">
        <v>19</v>
      </c>
      <c r="B20">
        <v>78</v>
      </c>
      <c r="C20" s="1" t="s">
        <v>49</v>
      </c>
      <c r="E20" s="2">
        <v>68</v>
      </c>
      <c r="F20" s="2">
        <v>55</v>
      </c>
      <c r="G20" s="2">
        <v>85</v>
      </c>
      <c r="H20" s="2">
        <v>59.9</v>
      </c>
      <c r="I20" s="2">
        <v>40</v>
      </c>
      <c r="J20" s="2">
        <v>58.1</v>
      </c>
      <c r="K20" s="2">
        <v>148.1</v>
      </c>
      <c r="L20" s="2">
        <v>84.3</v>
      </c>
      <c r="M20" s="2" t="s">
        <v>50</v>
      </c>
    </row>
    <row r="21" spans="1:13" x14ac:dyDescent="0.3">
      <c r="A21">
        <v>20</v>
      </c>
      <c r="B21">
        <v>97</v>
      </c>
      <c r="C21" s="1" t="s">
        <v>51</v>
      </c>
      <c r="E21" s="2">
        <v>71.7</v>
      </c>
      <c r="F21" s="2">
        <v>47.2</v>
      </c>
      <c r="G21" s="2">
        <v>60</v>
      </c>
      <c r="H21" s="2">
        <v>74.8</v>
      </c>
      <c r="I21" s="2">
        <v>39.299999999999997</v>
      </c>
      <c r="J21" s="2">
        <v>71.599999999999994</v>
      </c>
      <c r="K21" s="2">
        <v>143.4</v>
      </c>
      <c r="L21" s="2">
        <v>89.4</v>
      </c>
      <c r="M21" s="2" t="s">
        <v>52</v>
      </c>
    </row>
    <row r="22" spans="1:13" x14ac:dyDescent="0.3">
      <c r="A22">
        <v>21</v>
      </c>
      <c r="B22">
        <v>14</v>
      </c>
      <c r="C22" s="1" t="s">
        <v>53</v>
      </c>
      <c r="E22" s="2">
        <v>64.900000000000006</v>
      </c>
      <c r="F22" s="2">
        <v>59.7</v>
      </c>
      <c r="G22" s="2">
        <v>85</v>
      </c>
      <c r="H22" s="2">
        <v>74.3</v>
      </c>
      <c r="I22" s="2">
        <v>15.2</v>
      </c>
      <c r="J22" s="2">
        <v>64.400000000000006</v>
      </c>
      <c r="K22" s="2">
        <v>159.5</v>
      </c>
      <c r="L22" s="2">
        <v>72.599999999999994</v>
      </c>
      <c r="M22" s="2" t="s">
        <v>54</v>
      </c>
    </row>
    <row r="23" spans="1:13" x14ac:dyDescent="0.3">
      <c r="A23">
        <v>22</v>
      </c>
      <c r="B23">
        <v>48</v>
      </c>
      <c r="C23" s="1" t="s">
        <v>55</v>
      </c>
      <c r="E23" s="2">
        <v>62</v>
      </c>
      <c r="F23" s="2">
        <v>47.6</v>
      </c>
      <c r="G23" s="2">
        <v>55</v>
      </c>
      <c r="H23" s="2">
        <v>83</v>
      </c>
      <c r="I23" s="2">
        <v>32.299999999999997</v>
      </c>
      <c r="J23" s="2">
        <v>86.1</v>
      </c>
      <c r="K23" s="2">
        <v>154.9</v>
      </c>
      <c r="L23" s="2">
        <v>70.7</v>
      </c>
      <c r="M23" s="2" t="s">
        <v>56</v>
      </c>
    </row>
    <row r="24" spans="1:13" x14ac:dyDescent="0.3">
      <c r="A24">
        <v>23</v>
      </c>
      <c r="B24">
        <v>37</v>
      </c>
      <c r="C24" s="1" t="s">
        <v>57</v>
      </c>
      <c r="E24" s="2">
        <v>57.9</v>
      </c>
      <c r="F24" s="2">
        <v>43.9</v>
      </c>
      <c r="G24" s="2">
        <v>100</v>
      </c>
      <c r="H24" s="2">
        <v>87.1</v>
      </c>
      <c r="I24" s="2">
        <v>45.7</v>
      </c>
      <c r="J24" s="2">
        <v>76.2</v>
      </c>
      <c r="K24" s="2">
        <v>103.6</v>
      </c>
      <c r="L24" s="2">
        <v>76.2</v>
      </c>
      <c r="M24" s="2" t="s">
        <v>58</v>
      </c>
    </row>
    <row r="25" spans="1:13" x14ac:dyDescent="0.3">
      <c r="A25">
        <v>24</v>
      </c>
      <c r="B25">
        <v>22</v>
      </c>
      <c r="C25" s="1" t="s">
        <v>59</v>
      </c>
      <c r="E25" s="2">
        <v>76.8</v>
      </c>
      <c r="F25" s="2">
        <v>61.3</v>
      </c>
      <c r="G25" s="2">
        <v>70</v>
      </c>
      <c r="H25" s="2">
        <v>91.5</v>
      </c>
      <c r="I25" s="2">
        <v>33.5</v>
      </c>
      <c r="J25" s="2">
        <v>52</v>
      </c>
      <c r="K25" s="2">
        <v>139.69999999999999</v>
      </c>
      <c r="L25" s="2">
        <v>51.9</v>
      </c>
      <c r="M25" s="2" t="s">
        <v>60</v>
      </c>
    </row>
    <row r="26" spans="1:13" x14ac:dyDescent="0.3">
      <c r="A26">
        <v>25</v>
      </c>
      <c r="B26">
        <v>80</v>
      </c>
      <c r="C26" s="1" t="s">
        <v>61</v>
      </c>
      <c r="E26" s="2">
        <v>67.099999999999994</v>
      </c>
      <c r="F26" s="2">
        <v>62.7</v>
      </c>
      <c r="G26" s="2">
        <v>45</v>
      </c>
      <c r="H26" s="2">
        <v>62.9</v>
      </c>
      <c r="I26" s="2">
        <v>24.1</v>
      </c>
      <c r="J26" s="2">
        <v>77.5</v>
      </c>
      <c r="K26" s="2">
        <v>144.9</v>
      </c>
      <c r="L26" s="2">
        <v>76.8</v>
      </c>
      <c r="M26" s="2" t="s">
        <v>62</v>
      </c>
    </row>
    <row r="27" spans="1:13" x14ac:dyDescent="0.3">
      <c r="A27">
        <v>26</v>
      </c>
      <c r="B27">
        <v>81</v>
      </c>
      <c r="C27" s="1" t="s">
        <v>63</v>
      </c>
      <c r="D27">
        <v>-20</v>
      </c>
      <c r="E27" s="2">
        <v>61.9</v>
      </c>
      <c r="F27" s="2">
        <v>61.9</v>
      </c>
      <c r="G27" s="2">
        <v>115</v>
      </c>
      <c r="H27" s="2">
        <v>60.9</v>
      </c>
      <c r="I27" s="2">
        <v>50.7</v>
      </c>
      <c r="J27" s="2">
        <v>67.400000000000006</v>
      </c>
      <c r="K27" s="2">
        <v>62.2</v>
      </c>
      <c r="L27" s="2">
        <v>88.1</v>
      </c>
      <c r="M27" s="2" t="s">
        <v>64</v>
      </c>
    </row>
    <row r="28" spans="1:13" x14ac:dyDescent="0.3">
      <c r="A28">
        <v>27</v>
      </c>
      <c r="B28">
        <v>32</v>
      </c>
      <c r="C28" s="1" t="s">
        <v>65</v>
      </c>
      <c r="E28" s="2">
        <v>66.3</v>
      </c>
      <c r="F28" s="2">
        <v>58.3</v>
      </c>
      <c r="G28" s="2">
        <v>100</v>
      </c>
      <c r="H28" s="2">
        <v>69.8</v>
      </c>
      <c r="I28" s="2">
        <v>35.1</v>
      </c>
      <c r="J28" s="2">
        <v>50.7</v>
      </c>
      <c r="K28" s="2">
        <v>128.19999999999999</v>
      </c>
      <c r="L28" s="2">
        <v>38.799999999999997</v>
      </c>
      <c r="M28" s="2" t="s">
        <v>66</v>
      </c>
    </row>
    <row r="29" spans="1:13" x14ac:dyDescent="0.3">
      <c r="A29">
        <v>28</v>
      </c>
      <c r="B29">
        <v>58</v>
      </c>
      <c r="C29" s="1" t="s">
        <v>67</v>
      </c>
      <c r="E29" s="2">
        <v>64.2</v>
      </c>
      <c r="F29" s="2">
        <v>44.4</v>
      </c>
      <c r="G29" s="2">
        <v>100</v>
      </c>
      <c r="H29" s="2">
        <v>69.2</v>
      </c>
      <c r="I29" s="2">
        <v>20.5</v>
      </c>
      <c r="J29" s="2">
        <v>63.3</v>
      </c>
      <c r="K29" s="2">
        <v>118.4</v>
      </c>
      <c r="L29" s="2">
        <v>66.5</v>
      </c>
      <c r="M29" s="2" t="s">
        <v>68</v>
      </c>
    </row>
    <row r="30" spans="1:13" x14ac:dyDescent="0.3">
      <c r="A30">
        <v>29</v>
      </c>
      <c r="B30">
        <v>7</v>
      </c>
      <c r="C30" s="1" t="s">
        <v>69</v>
      </c>
      <c r="E30" s="2">
        <v>61.7</v>
      </c>
      <c r="F30" s="2">
        <v>65.900000000000006</v>
      </c>
      <c r="G30" s="2">
        <v>100</v>
      </c>
      <c r="H30" s="2">
        <v>83.9</v>
      </c>
      <c r="I30" s="2">
        <v>63</v>
      </c>
      <c r="J30" s="2">
        <v>87.5</v>
      </c>
      <c r="K30" s="2">
        <v>19</v>
      </c>
      <c r="L30" s="2">
        <v>62.3</v>
      </c>
      <c r="M30" s="2" t="s">
        <v>70</v>
      </c>
    </row>
    <row r="31" spans="1:13" x14ac:dyDescent="0.3">
      <c r="A31">
        <v>30</v>
      </c>
      <c r="B31">
        <v>77</v>
      </c>
      <c r="C31" s="1" t="s">
        <v>71</v>
      </c>
      <c r="E31" s="2">
        <v>67.2</v>
      </c>
      <c r="F31" s="2">
        <v>50.2</v>
      </c>
      <c r="G31" s="2">
        <v>15</v>
      </c>
      <c r="H31" s="2">
        <v>57.1</v>
      </c>
      <c r="I31" s="2">
        <v>19.7</v>
      </c>
      <c r="J31" s="2">
        <v>71.599999999999994</v>
      </c>
      <c r="K31" s="2">
        <v>158.9</v>
      </c>
      <c r="L31" s="2">
        <v>88.7</v>
      </c>
      <c r="M31" s="2" t="s">
        <v>72</v>
      </c>
    </row>
    <row r="32" spans="1:13" x14ac:dyDescent="0.3">
      <c r="A32">
        <v>31</v>
      </c>
      <c r="B32">
        <v>54</v>
      </c>
      <c r="C32" s="1" t="s">
        <v>73</v>
      </c>
      <c r="E32" s="2">
        <v>69.099999999999994</v>
      </c>
      <c r="F32" s="2">
        <v>42.9</v>
      </c>
      <c r="G32" s="2">
        <v>100</v>
      </c>
      <c r="H32" s="2">
        <v>77.900000000000006</v>
      </c>
      <c r="I32" s="2">
        <v>22.9</v>
      </c>
      <c r="J32" s="2">
        <v>72.2</v>
      </c>
      <c r="K32" s="2">
        <v>67.099999999999994</v>
      </c>
      <c r="L32" s="2">
        <v>69.5</v>
      </c>
      <c r="M32" s="2" t="s">
        <v>74</v>
      </c>
    </row>
    <row r="33" spans="1:13" x14ac:dyDescent="0.3">
      <c r="A33">
        <v>32</v>
      </c>
      <c r="B33">
        <v>82</v>
      </c>
      <c r="C33" s="1" t="s">
        <v>75</v>
      </c>
      <c r="E33" s="2">
        <v>66.3</v>
      </c>
      <c r="F33" s="2">
        <v>53.5</v>
      </c>
      <c r="G33" s="2">
        <v>100</v>
      </c>
      <c r="H33" s="2">
        <v>61.7</v>
      </c>
      <c r="I33" s="2">
        <v>40.299999999999997</v>
      </c>
      <c r="J33" s="2">
        <v>87.8</v>
      </c>
      <c r="K33" s="2">
        <v>13</v>
      </c>
      <c r="L33" s="2">
        <v>93.6</v>
      </c>
      <c r="M33" s="2" t="s">
        <v>76</v>
      </c>
    </row>
    <row r="34" spans="1:13" x14ac:dyDescent="0.3">
      <c r="A34">
        <v>33</v>
      </c>
      <c r="B34">
        <v>126</v>
      </c>
      <c r="C34" s="1" t="s">
        <v>77</v>
      </c>
      <c r="E34" s="2">
        <v>65.900000000000006</v>
      </c>
      <c r="F34" s="2">
        <v>37.299999999999997</v>
      </c>
      <c r="G34" s="2">
        <v>100</v>
      </c>
      <c r="H34" s="2">
        <v>98.7</v>
      </c>
      <c r="I34" s="2">
        <v>25.4</v>
      </c>
      <c r="J34" s="2">
        <v>18</v>
      </c>
      <c r="K34" s="2">
        <v>91.9</v>
      </c>
      <c r="L34" s="2">
        <v>69.3</v>
      </c>
      <c r="M34" s="2" t="s">
        <v>78</v>
      </c>
    </row>
    <row r="35" spans="1:13" x14ac:dyDescent="0.3">
      <c r="A35">
        <v>34</v>
      </c>
      <c r="B35">
        <v>88</v>
      </c>
      <c r="C35" s="1" t="s">
        <v>79</v>
      </c>
      <c r="E35" s="2">
        <v>61.3</v>
      </c>
      <c r="F35" s="2">
        <v>52.3</v>
      </c>
      <c r="G35" s="2">
        <v>138</v>
      </c>
      <c r="H35" s="2">
        <v>88.1</v>
      </c>
      <c r="I35" s="2">
        <v>52.7</v>
      </c>
      <c r="J35" s="2">
        <v>100.9</v>
      </c>
      <c r="K35" s="2">
        <v>4</v>
      </c>
      <c r="L35" s="2"/>
      <c r="M35" s="2" t="s">
        <v>80</v>
      </c>
    </row>
    <row r="36" spans="1:13" x14ac:dyDescent="0.3">
      <c r="A36">
        <v>35</v>
      </c>
      <c r="B36">
        <v>5</v>
      </c>
      <c r="C36" s="1" t="s">
        <v>81</v>
      </c>
      <c r="E36" s="2">
        <v>69.3</v>
      </c>
      <c r="F36" s="2">
        <v>67.2</v>
      </c>
      <c r="G36" s="2">
        <v>100</v>
      </c>
      <c r="H36" s="2">
        <v>98.9</v>
      </c>
      <c r="I36" s="2">
        <v>54.5</v>
      </c>
      <c r="J36" s="2">
        <v>97.6</v>
      </c>
      <c r="K36" s="2">
        <v>5</v>
      </c>
      <c r="L36" s="2"/>
      <c r="M36" s="2" t="s">
        <v>82</v>
      </c>
    </row>
    <row r="37" spans="1:13" x14ac:dyDescent="0.3">
      <c r="A37">
        <v>36</v>
      </c>
      <c r="B37">
        <v>102</v>
      </c>
      <c r="C37" s="1" t="s">
        <v>83</v>
      </c>
      <c r="D37">
        <v>-10</v>
      </c>
      <c r="E37" s="2">
        <v>61</v>
      </c>
      <c r="F37" s="2">
        <v>49.9</v>
      </c>
      <c r="G37" s="2">
        <v>70</v>
      </c>
      <c r="H37" s="2">
        <v>66.7</v>
      </c>
      <c r="I37" s="2">
        <v>39.6</v>
      </c>
      <c r="J37" s="2">
        <v>51.5</v>
      </c>
      <c r="K37" s="2">
        <v>132.9</v>
      </c>
      <c r="L37" s="2">
        <v>26.5</v>
      </c>
      <c r="M37" s="2" t="s">
        <v>84</v>
      </c>
    </row>
    <row r="38" spans="1:13" x14ac:dyDescent="0.3">
      <c r="A38">
        <v>37</v>
      </c>
      <c r="B38">
        <v>38</v>
      </c>
      <c r="C38" s="1" t="s">
        <v>85</v>
      </c>
      <c r="E38" s="2">
        <v>69.900000000000006</v>
      </c>
      <c r="F38" s="2">
        <v>57.5</v>
      </c>
      <c r="G38" s="2">
        <v>70</v>
      </c>
      <c r="H38" s="2">
        <v>65.900000000000006</v>
      </c>
      <c r="I38" s="2">
        <v>21.8</v>
      </c>
      <c r="J38" s="2">
        <v>44.2</v>
      </c>
      <c r="K38" s="2">
        <v>89.2</v>
      </c>
      <c r="L38" s="2">
        <v>63.4</v>
      </c>
      <c r="M38" s="2" t="s">
        <v>86</v>
      </c>
    </row>
    <row r="39" spans="1:13" x14ac:dyDescent="0.3">
      <c r="A39">
        <v>38</v>
      </c>
      <c r="B39">
        <v>55</v>
      </c>
      <c r="C39" s="1" t="s">
        <v>87</v>
      </c>
      <c r="E39" s="2">
        <v>93.7</v>
      </c>
      <c r="F39" s="2">
        <v>52.8</v>
      </c>
      <c r="G39" s="2">
        <v>55</v>
      </c>
      <c r="H39" s="2">
        <v>19.3</v>
      </c>
      <c r="I39" s="2">
        <v>33.6</v>
      </c>
      <c r="J39" s="2">
        <v>45.9</v>
      </c>
      <c r="K39" s="2">
        <v>108.1</v>
      </c>
      <c r="L39" s="2">
        <v>70.3</v>
      </c>
      <c r="M39" s="2" t="s">
        <v>88</v>
      </c>
    </row>
    <row r="40" spans="1:13" x14ac:dyDescent="0.3">
      <c r="A40">
        <v>39</v>
      </c>
      <c r="B40">
        <v>84</v>
      </c>
      <c r="C40" s="1" t="s">
        <v>89</v>
      </c>
      <c r="E40" s="2">
        <v>70.900000000000006</v>
      </c>
      <c r="F40" s="2">
        <v>39.4</v>
      </c>
      <c r="G40" s="2">
        <v>100</v>
      </c>
      <c r="H40" s="2">
        <v>60.9</v>
      </c>
      <c r="I40" s="2">
        <v>39.299999999999997</v>
      </c>
      <c r="J40" s="2">
        <v>79.3</v>
      </c>
      <c r="K40" s="2">
        <v>11</v>
      </c>
      <c r="L40" s="2">
        <v>64.5</v>
      </c>
      <c r="M40" s="2" t="s">
        <v>90</v>
      </c>
    </row>
    <row r="41" spans="1:13" x14ac:dyDescent="0.3">
      <c r="A41">
        <v>40</v>
      </c>
      <c r="B41">
        <v>9</v>
      </c>
      <c r="C41" s="1" t="s">
        <v>91</v>
      </c>
      <c r="E41" s="2">
        <v>63.3</v>
      </c>
      <c r="F41" s="2">
        <v>63.6</v>
      </c>
      <c r="G41" s="2">
        <v>100</v>
      </c>
      <c r="H41" s="2">
        <v>91</v>
      </c>
      <c r="I41" s="2">
        <v>41.6</v>
      </c>
      <c r="J41" s="2">
        <v>97.9</v>
      </c>
      <c r="K41" s="2">
        <v>5</v>
      </c>
      <c r="L41" s="2"/>
      <c r="M41" s="2" t="s">
        <v>92</v>
      </c>
    </row>
    <row r="42" spans="1:13" x14ac:dyDescent="0.3">
      <c r="A42">
        <v>41</v>
      </c>
      <c r="B42">
        <v>110</v>
      </c>
      <c r="C42" s="1" t="s">
        <v>93</v>
      </c>
      <c r="E42" s="2">
        <v>62.7</v>
      </c>
      <c r="F42" s="2">
        <v>55.3</v>
      </c>
      <c r="G42" s="2">
        <v>85</v>
      </c>
      <c r="H42" s="2">
        <v>34.6</v>
      </c>
      <c r="I42" s="2">
        <v>12.2</v>
      </c>
      <c r="J42" s="2">
        <v>53.2</v>
      </c>
      <c r="K42" s="2">
        <v>99.6</v>
      </c>
      <c r="L42" s="2">
        <v>52</v>
      </c>
      <c r="M42" s="2" t="s">
        <v>94</v>
      </c>
    </row>
    <row r="43" spans="1:13" x14ac:dyDescent="0.3">
      <c r="A43">
        <v>42</v>
      </c>
      <c r="B43">
        <v>115</v>
      </c>
      <c r="C43" s="1" t="s">
        <v>95</v>
      </c>
      <c r="E43" s="2">
        <v>77.099999999999994</v>
      </c>
      <c r="F43" s="2">
        <v>44.5</v>
      </c>
      <c r="G43" s="2">
        <v>70</v>
      </c>
      <c r="H43" s="2">
        <v>65.099999999999994</v>
      </c>
      <c r="I43" s="2">
        <v>19.3</v>
      </c>
      <c r="J43" s="2">
        <v>51.6</v>
      </c>
      <c r="K43" s="2">
        <v>78.400000000000006</v>
      </c>
      <c r="L43" s="2">
        <v>48.1</v>
      </c>
      <c r="M43" s="2" t="s">
        <v>96</v>
      </c>
    </row>
    <row r="44" spans="1:13" x14ac:dyDescent="0.3">
      <c r="A44">
        <v>43</v>
      </c>
      <c r="B44">
        <v>65</v>
      </c>
      <c r="C44" s="1" t="s">
        <v>97</v>
      </c>
      <c r="E44" s="2">
        <v>68.7</v>
      </c>
      <c r="F44" s="2">
        <v>67.599999999999994</v>
      </c>
      <c r="G44" s="2">
        <v>100</v>
      </c>
      <c r="H44" s="2">
        <v>69.900000000000006</v>
      </c>
      <c r="I44" s="2">
        <v>34.9</v>
      </c>
      <c r="J44" s="2">
        <v>80.5</v>
      </c>
      <c r="K44" s="2">
        <v>11</v>
      </c>
      <c r="L44" s="2"/>
      <c r="M44" s="2" t="s">
        <v>98</v>
      </c>
    </row>
    <row r="45" spans="1:13" x14ac:dyDescent="0.3">
      <c r="A45">
        <v>44</v>
      </c>
      <c r="B45">
        <v>21</v>
      </c>
      <c r="C45" s="1" t="s">
        <v>99</v>
      </c>
      <c r="E45" s="2">
        <v>66.3</v>
      </c>
      <c r="F45" s="2">
        <v>43.4</v>
      </c>
      <c r="G45" s="2">
        <v>100</v>
      </c>
      <c r="H45" s="2">
        <v>90.5</v>
      </c>
      <c r="I45" s="2">
        <v>3.5</v>
      </c>
      <c r="J45" s="2">
        <v>28.7</v>
      </c>
      <c r="K45" s="2">
        <v>48</v>
      </c>
      <c r="L45" s="2">
        <v>49.1</v>
      </c>
      <c r="M45" s="2" t="s">
        <v>100</v>
      </c>
    </row>
    <row r="46" spans="1:13" x14ac:dyDescent="0.3">
      <c r="A46">
        <v>45</v>
      </c>
      <c r="B46">
        <v>72</v>
      </c>
      <c r="C46" s="1" t="s">
        <v>101</v>
      </c>
      <c r="E46" s="2">
        <v>61.1</v>
      </c>
      <c r="F46" s="2">
        <v>47.3</v>
      </c>
      <c r="G46" s="2">
        <v>35</v>
      </c>
      <c r="H46" s="2">
        <v>97.2</v>
      </c>
      <c r="I46" s="2">
        <v>45.4</v>
      </c>
      <c r="J46" s="2">
        <v>55.7</v>
      </c>
      <c r="K46" s="2">
        <v>15</v>
      </c>
      <c r="L46" s="2">
        <v>67</v>
      </c>
      <c r="M46" s="2" t="s">
        <v>102</v>
      </c>
    </row>
    <row r="47" spans="1:13" x14ac:dyDescent="0.3">
      <c r="A47">
        <v>46</v>
      </c>
      <c r="B47">
        <v>123</v>
      </c>
      <c r="C47" s="1" t="s">
        <v>103</v>
      </c>
      <c r="E47" s="2">
        <v>67.099999999999994</v>
      </c>
      <c r="F47" s="2">
        <v>61.9</v>
      </c>
      <c r="G47" s="2">
        <v>85</v>
      </c>
      <c r="H47" s="2">
        <v>39.1</v>
      </c>
      <c r="I47" s="2">
        <v>28.8</v>
      </c>
      <c r="J47" s="2">
        <v>42.5</v>
      </c>
      <c r="K47" s="2">
        <v>99.3</v>
      </c>
      <c r="L47" s="2"/>
      <c r="M47" s="2" t="s">
        <v>104</v>
      </c>
    </row>
    <row r="48" spans="1:13" x14ac:dyDescent="0.3">
      <c r="A48">
        <v>47</v>
      </c>
      <c r="B48">
        <v>42</v>
      </c>
      <c r="C48" s="1" t="s">
        <v>105</v>
      </c>
      <c r="E48" s="2">
        <v>66.400000000000006</v>
      </c>
      <c r="F48" s="2">
        <v>66.599999999999994</v>
      </c>
      <c r="G48" s="2">
        <v>100</v>
      </c>
      <c r="H48" s="2">
        <v>62.5</v>
      </c>
      <c r="I48" s="2">
        <v>40.299999999999997</v>
      </c>
      <c r="J48" s="2">
        <v>80.7</v>
      </c>
      <c r="K48" s="2">
        <v>7</v>
      </c>
      <c r="L48" s="2"/>
      <c r="M48" s="2" t="s">
        <v>106</v>
      </c>
    </row>
    <row r="49" spans="1:13" x14ac:dyDescent="0.3">
      <c r="A49">
        <v>48</v>
      </c>
      <c r="B49">
        <v>40</v>
      </c>
      <c r="C49" s="1" t="s">
        <v>107</v>
      </c>
      <c r="E49" s="2">
        <v>63.4</v>
      </c>
      <c r="F49" s="2">
        <v>34.4</v>
      </c>
      <c r="G49" s="2">
        <v>55</v>
      </c>
      <c r="H49" s="2">
        <v>56.8</v>
      </c>
      <c r="I49" s="2">
        <v>34.4</v>
      </c>
      <c r="J49" s="2">
        <v>61.2</v>
      </c>
      <c r="K49" s="2">
        <v>118.1</v>
      </c>
      <c r="L49" s="2"/>
      <c r="M49" s="2" t="s">
        <v>108</v>
      </c>
    </row>
    <row r="50" spans="1:13" x14ac:dyDescent="0.3">
      <c r="A50">
        <v>49</v>
      </c>
      <c r="B50">
        <v>62</v>
      </c>
      <c r="C50" s="1" t="s">
        <v>109</v>
      </c>
      <c r="E50" s="2">
        <v>62.2</v>
      </c>
      <c r="F50" s="2">
        <v>65.7</v>
      </c>
      <c r="G50" s="2">
        <v>85</v>
      </c>
      <c r="H50" s="2">
        <v>58.9</v>
      </c>
      <c r="I50" s="2">
        <v>3.5</v>
      </c>
      <c r="J50" s="2">
        <v>32</v>
      </c>
      <c r="K50" s="2">
        <v>43</v>
      </c>
      <c r="L50" s="2">
        <v>73.099999999999994</v>
      </c>
      <c r="M50" s="2" t="s">
        <v>110</v>
      </c>
    </row>
    <row r="51" spans="1:13" x14ac:dyDescent="0.3">
      <c r="A51">
        <v>50</v>
      </c>
      <c r="B51">
        <v>113</v>
      </c>
      <c r="C51" s="1" t="s">
        <v>111</v>
      </c>
      <c r="E51" s="2">
        <v>80.599999999999994</v>
      </c>
      <c r="F51" s="2">
        <v>30</v>
      </c>
      <c r="G51" s="2">
        <v>45</v>
      </c>
      <c r="H51" s="2">
        <v>76.400000000000006</v>
      </c>
      <c r="I51" s="2">
        <v>12</v>
      </c>
      <c r="J51" s="2">
        <v>17.7</v>
      </c>
      <c r="K51" s="2">
        <v>76.7</v>
      </c>
      <c r="L51" s="2">
        <v>68.5</v>
      </c>
      <c r="M51" s="2" t="s">
        <v>112</v>
      </c>
    </row>
    <row r="52" spans="1:13" x14ac:dyDescent="0.3">
      <c r="A52">
        <v>51</v>
      </c>
      <c r="B52">
        <v>25</v>
      </c>
      <c r="C52" s="1" t="s">
        <v>113</v>
      </c>
      <c r="E52" s="2">
        <v>61.7</v>
      </c>
      <c r="F52" s="2">
        <v>61.8</v>
      </c>
      <c r="G52" s="2">
        <v>55</v>
      </c>
      <c r="H52" s="2">
        <v>69.8</v>
      </c>
      <c r="I52" s="2">
        <v>24</v>
      </c>
      <c r="J52" s="2">
        <v>51.5</v>
      </c>
      <c r="K52" s="2">
        <v>28</v>
      </c>
      <c r="L52" s="2">
        <v>51.8</v>
      </c>
      <c r="M52" s="2" t="s">
        <v>114</v>
      </c>
    </row>
    <row r="53" spans="1:13" x14ac:dyDescent="0.3">
      <c r="A53">
        <v>52</v>
      </c>
      <c r="B53">
        <v>69</v>
      </c>
      <c r="C53" s="1" t="s">
        <v>115</v>
      </c>
      <c r="E53" s="2">
        <v>67.099999999999994</v>
      </c>
      <c r="F53" s="2">
        <v>56.9</v>
      </c>
      <c r="G53" s="2">
        <v>100</v>
      </c>
      <c r="H53" s="2">
        <v>69</v>
      </c>
      <c r="I53" s="2">
        <v>40.299999999999997</v>
      </c>
      <c r="J53" s="2">
        <v>61.5</v>
      </c>
      <c r="K53" s="2">
        <v>6</v>
      </c>
      <c r="L53" s="2"/>
      <c r="M53" s="2" t="s">
        <v>116</v>
      </c>
    </row>
    <row r="54" spans="1:13" x14ac:dyDescent="0.3">
      <c r="A54">
        <v>53</v>
      </c>
      <c r="B54">
        <v>79</v>
      </c>
      <c r="C54" s="1" t="s">
        <v>117</v>
      </c>
      <c r="E54" s="2">
        <v>67.099999999999994</v>
      </c>
      <c r="F54" s="2">
        <v>31.1</v>
      </c>
      <c r="G54" s="2">
        <v>45</v>
      </c>
      <c r="H54" s="2">
        <v>51.2</v>
      </c>
      <c r="I54" s="2">
        <v>25.6</v>
      </c>
      <c r="J54" s="2">
        <v>30</v>
      </c>
      <c r="K54" s="2">
        <v>54.5</v>
      </c>
      <c r="L54" s="2">
        <v>94.6</v>
      </c>
      <c r="M54" s="2" t="s">
        <v>118</v>
      </c>
    </row>
    <row r="55" spans="1:13" x14ac:dyDescent="0.3">
      <c r="A55">
        <v>54</v>
      </c>
      <c r="B55">
        <v>50</v>
      </c>
      <c r="C55" s="1" t="s">
        <v>119</v>
      </c>
      <c r="E55" s="2">
        <v>65</v>
      </c>
      <c r="F55" s="2">
        <v>57.9</v>
      </c>
      <c r="G55" s="2">
        <v>100</v>
      </c>
      <c r="H55" s="2">
        <v>54.5</v>
      </c>
      <c r="I55" s="2">
        <v>37.9</v>
      </c>
      <c r="J55" s="2">
        <v>66.2</v>
      </c>
      <c r="K55" s="2">
        <v>11</v>
      </c>
      <c r="L55" s="2"/>
      <c r="M55" s="2" t="s">
        <v>120</v>
      </c>
    </row>
    <row r="56" spans="1:13" x14ac:dyDescent="0.3">
      <c r="A56">
        <v>55</v>
      </c>
      <c r="B56">
        <v>23</v>
      </c>
      <c r="C56" s="1" t="s">
        <v>121</v>
      </c>
      <c r="E56" s="2">
        <v>68.2</v>
      </c>
      <c r="F56" s="2">
        <v>38</v>
      </c>
      <c r="G56" s="2">
        <v>70</v>
      </c>
      <c r="H56" s="2">
        <v>81.3</v>
      </c>
      <c r="I56" s="2">
        <v>31.2</v>
      </c>
      <c r="J56" s="2">
        <v>73.5</v>
      </c>
      <c r="K56" s="2">
        <v>25</v>
      </c>
      <c r="L56" s="2"/>
      <c r="M56" s="2" t="s">
        <v>122</v>
      </c>
    </row>
    <row r="57" spans="1:13" x14ac:dyDescent="0.3">
      <c r="A57">
        <v>56</v>
      </c>
      <c r="B57">
        <v>124</v>
      </c>
      <c r="C57" s="1" t="s">
        <v>123</v>
      </c>
      <c r="E57" s="2">
        <v>71.2</v>
      </c>
      <c r="F57" s="2">
        <v>42.1</v>
      </c>
      <c r="G57" s="2">
        <v>85</v>
      </c>
      <c r="H57" s="2">
        <v>74.099999999999994</v>
      </c>
      <c r="I57" s="2">
        <v>47.1</v>
      </c>
      <c r="J57" s="2">
        <v>62.5</v>
      </c>
      <c r="K57" s="2">
        <v>2</v>
      </c>
      <c r="L57" s="2"/>
      <c r="M57" s="2" t="s">
        <v>124</v>
      </c>
    </row>
    <row r="58" spans="1:13" x14ac:dyDescent="0.3">
      <c r="A58">
        <v>57</v>
      </c>
      <c r="B58">
        <v>51</v>
      </c>
      <c r="C58" s="1" t="s">
        <v>125</v>
      </c>
      <c r="E58" s="2">
        <v>69.900000000000006</v>
      </c>
      <c r="F58" s="2">
        <v>48.4</v>
      </c>
      <c r="G58" s="2">
        <v>70</v>
      </c>
      <c r="H58" s="2">
        <v>77.3</v>
      </c>
      <c r="I58" s="2">
        <v>56.9</v>
      </c>
      <c r="J58" s="2">
        <v>47.8</v>
      </c>
      <c r="K58" s="2">
        <v>11</v>
      </c>
      <c r="L58" s="2"/>
      <c r="M58" s="2" t="s">
        <v>126</v>
      </c>
    </row>
    <row r="59" spans="1:13" x14ac:dyDescent="0.3">
      <c r="A59">
        <v>58</v>
      </c>
      <c r="B59">
        <v>96</v>
      </c>
      <c r="C59" s="1" t="s">
        <v>127</v>
      </c>
      <c r="E59" s="2">
        <v>72.900000000000006</v>
      </c>
      <c r="F59" s="2">
        <v>68.2</v>
      </c>
      <c r="G59" s="2">
        <v>25</v>
      </c>
      <c r="H59" s="2">
        <v>67.5</v>
      </c>
      <c r="I59" s="2">
        <v>40</v>
      </c>
      <c r="J59" s="2">
        <v>73.3</v>
      </c>
      <c r="K59" s="2">
        <v>18</v>
      </c>
      <c r="L59" s="2"/>
      <c r="M59" s="2" t="s">
        <v>128</v>
      </c>
    </row>
    <row r="60" spans="1:13" x14ac:dyDescent="0.3">
      <c r="A60">
        <v>59</v>
      </c>
      <c r="B60">
        <v>103</v>
      </c>
      <c r="C60" s="1" t="s">
        <v>129</v>
      </c>
      <c r="E60" s="2">
        <v>54.7</v>
      </c>
      <c r="F60" s="2">
        <v>42.8</v>
      </c>
      <c r="G60" s="2">
        <v>100</v>
      </c>
      <c r="H60" s="2">
        <v>41</v>
      </c>
      <c r="I60" s="2">
        <v>53.1</v>
      </c>
      <c r="J60" s="2">
        <v>48.4</v>
      </c>
      <c r="K60" s="2">
        <v>18</v>
      </c>
      <c r="L60" s="2"/>
      <c r="M60" s="2" t="s">
        <v>130</v>
      </c>
    </row>
    <row r="61" spans="1:13" x14ac:dyDescent="0.3">
      <c r="A61">
        <v>60</v>
      </c>
      <c r="B61">
        <v>20</v>
      </c>
      <c r="C61" s="1" t="s">
        <v>131</v>
      </c>
      <c r="E61" s="2">
        <v>59</v>
      </c>
      <c r="F61" s="2">
        <v>52.9</v>
      </c>
      <c r="G61" s="2">
        <v>100</v>
      </c>
      <c r="H61" s="2">
        <v>51.8</v>
      </c>
      <c r="I61" s="2">
        <v>40.299999999999997</v>
      </c>
      <c r="J61" s="2">
        <v>49.9</v>
      </c>
      <c r="K61" s="2">
        <v>1</v>
      </c>
      <c r="L61" s="2"/>
      <c r="M61" s="2" t="s">
        <v>132</v>
      </c>
    </row>
    <row r="62" spans="1:13" x14ac:dyDescent="0.3">
      <c r="A62">
        <v>61</v>
      </c>
      <c r="B62">
        <v>41</v>
      </c>
      <c r="C62" s="1" t="s">
        <v>133</v>
      </c>
      <c r="E62" s="2">
        <v>61.9</v>
      </c>
      <c r="F62" s="2">
        <v>51.1</v>
      </c>
      <c r="G62" s="2">
        <v>70</v>
      </c>
      <c r="H62" s="2">
        <v>61.8</v>
      </c>
      <c r="I62" s="2">
        <v>30.7</v>
      </c>
      <c r="J62" s="2">
        <v>39.5</v>
      </c>
      <c r="K62" s="2">
        <v>39</v>
      </c>
      <c r="L62" s="2"/>
      <c r="M62" s="2" t="s">
        <v>134</v>
      </c>
    </row>
    <row r="63" spans="1:13" x14ac:dyDescent="0.3">
      <c r="A63">
        <v>62</v>
      </c>
      <c r="B63">
        <v>98</v>
      </c>
      <c r="C63" s="1" t="s">
        <v>135</v>
      </c>
      <c r="E63" s="2">
        <v>53.7</v>
      </c>
      <c r="F63" s="2">
        <v>45.2</v>
      </c>
      <c r="G63" s="2">
        <v>85</v>
      </c>
      <c r="H63" s="2">
        <v>40.299999999999997</v>
      </c>
      <c r="I63" s="2">
        <v>10.8</v>
      </c>
      <c r="J63" s="2">
        <v>47.2</v>
      </c>
      <c r="K63" s="2">
        <v>12</v>
      </c>
      <c r="L63" s="2">
        <v>58.6</v>
      </c>
      <c r="M63" s="2" t="s">
        <v>136</v>
      </c>
    </row>
    <row r="64" spans="1:13" x14ac:dyDescent="0.3">
      <c r="A64">
        <v>63</v>
      </c>
      <c r="B64">
        <v>122</v>
      </c>
      <c r="C64" s="1" t="s">
        <v>137</v>
      </c>
      <c r="E64" s="2">
        <v>71.5</v>
      </c>
      <c r="F64" s="2">
        <v>52.4</v>
      </c>
      <c r="G64" s="2">
        <v>70</v>
      </c>
      <c r="H64" s="2">
        <v>63.2</v>
      </c>
      <c r="I64" s="2">
        <v>31.8</v>
      </c>
      <c r="J64" s="2">
        <v>39.6</v>
      </c>
      <c r="K64" s="2">
        <v>8</v>
      </c>
      <c r="L64" s="2"/>
      <c r="M64" s="2" t="s">
        <v>138</v>
      </c>
    </row>
    <row r="65" spans="1:13" x14ac:dyDescent="0.3">
      <c r="A65">
        <v>64</v>
      </c>
      <c r="B65">
        <v>39</v>
      </c>
      <c r="C65" s="1" t="s">
        <v>139</v>
      </c>
      <c r="E65" s="2">
        <v>68.400000000000006</v>
      </c>
      <c r="F65" s="2">
        <v>33.200000000000003</v>
      </c>
      <c r="G65" s="2">
        <v>70</v>
      </c>
      <c r="H65" s="2">
        <v>70.8</v>
      </c>
      <c r="I65" s="2">
        <v>23.9</v>
      </c>
      <c r="J65" s="2">
        <v>65.400000000000006</v>
      </c>
      <c r="K65" s="2">
        <v>3</v>
      </c>
      <c r="L65" s="2"/>
      <c r="M65" s="2" t="s">
        <v>140</v>
      </c>
    </row>
    <row r="66" spans="1:13" x14ac:dyDescent="0.3">
      <c r="A66">
        <v>65</v>
      </c>
      <c r="B66">
        <v>46</v>
      </c>
      <c r="C66" s="1" t="s">
        <v>141</v>
      </c>
      <c r="E66" s="2">
        <v>64.599999999999994</v>
      </c>
      <c r="F66" s="2">
        <v>62.3</v>
      </c>
      <c r="G66" s="2">
        <v>70</v>
      </c>
      <c r="H66" s="2">
        <v>71.3</v>
      </c>
      <c r="I66" s="2">
        <v>10</v>
      </c>
      <c r="J66" s="2">
        <v>40.4</v>
      </c>
      <c r="K66" s="2">
        <v>11</v>
      </c>
      <c r="L66" s="2"/>
      <c r="M66" s="2" t="s">
        <v>142</v>
      </c>
    </row>
    <row r="67" spans="1:13" x14ac:dyDescent="0.3">
      <c r="A67">
        <v>66</v>
      </c>
      <c r="B67">
        <v>33</v>
      </c>
      <c r="C67" s="1" t="s">
        <v>143</v>
      </c>
      <c r="E67" s="2">
        <v>61.9</v>
      </c>
      <c r="F67" s="2">
        <v>55.9</v>
      </c>
      <c r="G67" s="2">
        <v>85</v>
      </c>
      <c r="H67" s="2">
        <v>55.2</v>
      </c>
      <c r="I67" s="2">
        <v>20.7</v>
      </c>
      <c r="J67" s="2">
        <v>41.7</v>
      </c>
      <c r="K67" s="2">
        <v>8</v>
      </c>
      <c r="L67" s="2"/>
      <c r="M67" s="2" t="s">
        <v>144</v>
      </c>
    </row>
    <row r="68" spans="1:13" x14ac:dyDescent="0.3">
      <c r="A68">
        <v>67</v>
      </c>
      <c r="B68">
        <v>59</v>
      </c>
      <c r="C68" s="1" t="s">
        <v>145</v>
      </c>
      <c r="E68" s="2">
        <v>53.8</v>
      </c>
      <c r="F68" s="2">
        <v>52.2</v>
      </c>
      <c r="G68" s="2">
        <v>100</v>
      </c>
      <c r="H68" s="2">
        <v>76.5</v>
      </c>
      <c r="I68" s="2">
        <v>16.399999999999999</v>
      </c>
      <c r="J68" s="2">
        <v>14.5</v>
      </c>
      <c r="K68" s="2">
        <v>11</v>
      </c>
      <c r="L68" s="2"/>
      <c r="M68" s="2" t="s">
        <v>146</v>
      </c>
    </row>
    <row r="69" spans="1:13" x14ac:dyDescent="0.3">
      <c r="A69">
        <v>68</v>
      </c>
      <c r="B69">
        <v>104</v>
      </c>
      <c r="C69" s="1" t="s">
        <v>147</v>
      </c>
      <c r="D69">
        <v>-10</v>
      </c>
      <c r="E69" s="2">
        <v>51.1</v>
      </c>
      <c r="F69" s="2">
        <v>24.7</v>
      </c>
      <c r="G69" s="2">
        <v>55</v>
      </c>
      <c r="H69" s="2">
        <v>15</v>
      </c>
      <c r="I69" s="2">
        <v>23.7</v>
      </c>
      <c r="J69" s="2">
        <v>12.9</v>
      </c>
      <c r="K69" s="2">
        <v>74.2</v>
      </c>
      <c r="L69" s="2">
        <v>77.2</v>
      </c>
      <c r="M69" s="2" t="s">
        <v>148</v>
      </c>
    </row>
    <row r="70" spans="1:13" x14ac:dyDescent="0.3">
      <c r="A70">
        <v>69</v>
      </c>
      <c r="B70">
        <v>29</v>
      </c>
      <c r="C70" s="1" t="s">
        <v>149</v>
      </c>
      <c r="E70" s="2">
        <v>62.9</v>
      </c>
      <c r="F70" s="2">
        <v>33.1</v>
      </c>
      <c r="G70" s="2">
        <v>70</v>
      </c>
      <c r="H70" s="2">
        <v>78.5</v>
      </c>
      <c r="I70" s="2">
        <v>15.6</v>
      </c>
      <c r="J70" s="2">
        <v>35.700000000000003</v>
      </c>
      <c r="K70" s="2">
        <v>25</v>
      </c>
      <c r="L70" s="2"/>
      <c r="M70" s="2" t="s">
        <v>150</v>
      </c>
    </row>
    <row r="71" spans="1:13" x14ac:dyDescent="0.3">
      <c r="A71">
        <v>70</v>
      </c>
      <c r="B71">
        <v>73</v>
      </c>
      <c r="C71" s="1" t="s">
        <v>151</v>
      </c>
      <c r="E71" s="2">
        <v>61.5</v>
      </c>
      <c r="F71" s="2">
        <v>43.9</v>
      </c>
      <c r="G71" s="2">
        <v>70</v>
      </c>
      <c r="H71" s="2">
        <v>39.9</v>
      </c>
      <c r="I71" s="2">
        <v>26.9</v>
      </c>
      <c r="J71" s="2">
        <v>67.400000000000006</v>
      </c>
      <c r="K71" s="2">
        <v>11</v>
      </c>
      <c r="L71" s="2"/>
      <c r="M71" s="2" t="s">
        <v>152</v>
      </c>
    </row>
    <row r="72" spans="1:13" x14ac:dyDescent="0.3">
      <c r="A72">
        <v>71</v>
      </c>
      <c r="B72">
        <v>108</v>
      </c>
      <c r="C72" s="1" t="s">
        <v>153</v>
      </c>
      <c r="E72" s="2">
        <v>67</v>
      </c>
      <c r="F72" s="2">
        <v>35.700000000000003</v>
      </c>
      <c r="G72" s="2">
        <v>55</v>
      </c>
      <c r="H72" s="2">
        <v>4.5</v>
      </c>
      <c r="I72" s="2">
        <v>7</v>
      </c>
      <c r="J72" s="2">
        <v>20.7</v>
      </c>
      <c r="K72" s="2">
        <v>43</v>
      </c>
      <c r="L72" s="2">
        <v>73.2</v>
      </c>
      <c r="M72" s="2" t="s">
        <v>154</v>
      </c>
    </row>
    <row r="73" spans="1:13" x14ac:dyDescent="0.3">
      <c r="A73">
        <v>72</v>
      </c>
      <c r="B73">
        <v>71</v>
      </c>
      <c r="C73" s="1" t="s">
        <v>155</v>
      </c>
      <c r="E73" s="2">
        <v>69.2</v>
      </c>
      <c r="F73" s="2">
        <v>38.6</v>
      </c>
      <c r="G73" s="2">
        <v>85</v>
      </c>
      <c r="H73" s="2">
        <v>60.8</v>
      </c>
      <c r="I73" s="2">
        <v>3.5</v>
      </c>
      <c r="J73" s="2">
        <v>14.7</v>
      </c>
      <c r="K73" s="2">
        <v>25</v>
      </c>
      <c r="L73" s="2"/>
      <c r="M73" s="2" t="s">
        <v>156</v>
      </c>
    </row>
    <row r="74" spans="1:13" x14ac:dyDescent="0.3">
      <c r="A74">
        <v>73</v>
      </c>
      <c r="B74">
        <v>94</v>
      </c>
      <c r="C74" s="1" t="s">
        <v>157</v>
      </c>
      <c r="E74" s="2">
        <v>66.3</v>
      </c>
      <c r="F74" s="2">
        <v>45.6</v>
      </c>
      <c r="G74" s="2">
        <v>55</v>
      </c>
      <c r="H74" s="2">
        <v>46</v>
      </c>
      <c r="I74" s="2">
        <v>19.8</v>
      </c>
      <c r="J74" s="2">
        <v>36.9</v>
      </c>
      <c r="K74" s="2">
        <v>25</v>
      </c>
      <c r="L74" s="2"/>
      <c r="M74" s="2" t="s">
        <v>158</v>
      </c>
    </row>
    <row r="75" spans="1:13" x14ac:dyDescent="0.3">
      <c r="A75">
        <v>74</v>
      </c>
      <c r="B75">
        <v>76</v>
      </c>
      <c r="C75" s="1" t="s">
        <v>159</v>
      </c>
      <c r="E75" s="2">
        <v>74.900000000000006</v>
      </c>
      <c r="F75" s="2">
        <v>25.4</v>
      </c>
      <c r="G75" s="2">
        <v>55</v>
      </c>
      <c r="H75" s="2">
        <v>32.299999999999997</v>
      </c>
      <c r="I75" s="2">
        <v>27.9</v>
      </c>
      <c r="J75" s="2">
        <v>39.9</v>
      </c>
      <c r="K75" s="2">
        <v>25</v>
      </c>
      <c r="L75" s="2"/>
      <c r="M75" s="2" t="s">
        <v>160</v>
      </c>
    </row>
    <row r="76" spans="1:13" x14ac:dyDescent="0.3">
      <c r="A76">
        <v>75</v>
      </c>
      <c r="B76">
        <v>93</v>
      </c>
      <c r="C76" s="1" t="s">
        <v>161</v>
      </c>
      <c r="D76">
        <v>-50</v>
      </c>
      <c r="E76" s="2">
        <v>65.5</v>
      </c>
      <c r="F76" s="2">
        <v>43.3</v>
      </c>
      <c r="G76" s="2">
        <v>85</v>
      </c>
      <c r="H76" s="2">
        <v>46.6</v>
      </c>
      <c r="I76" s="2">
        <v>15</v>
      </c>
      <c r="J76" s="2">
        <v>45.7</v>
      </c>
      <c r="K76" s="2">
        <v>25</v>
      </c>
      <c r="L76" s="2"/>
      <c r="M76" s="2" t="s">
        <v>162</v>
      </c>
    </row>
    <row r="77" spans="1:13" x14ac:dyDescent="0.3">
      <c r="A77">
        <v>76</v>
      </c>
      <c r="B77">
        <v>35</v>
      </c>
      <c r="C77" s="1" t="s">
        <v>163</v>
      </c>
      <c r="E77" s="2">
        <v>67</v>
      </c>
      <c r="F77" s="2">
        <v>30.2</v>
      </c>
      <c r="G77" s="2">
        <v>70</v>
      </c>
      <c r="H77" s="2">
        <v>32.9</v>
      </c>
      <c r="I77" s="2">
        <v>16.2</v>
      </c>
      <c r="J77" s="2">
        <v>32.6</v>
      </c>
      <c r="K77" s="2">
        <v>25</v>
      </c>
      <c r="L77" s="2"/>
      <c r="M77" s="2" t="s">
        <v>164</v>
      </c>
    </row>
    <row r="78" spans="1:13" x14ac:dyDescent="0.3">
      <c r="A78">
        <v>77</v>
      </c>
      <c r="B78">
        <v>34</v>
      </c>
      <c r="C78" s="1" t="s">
        <v>165</v>
      </c>
      <c r="E78" s="2">
        <v>47</v>
      </c>
      <c r="F78" s="2">
        <v>42.3</v>
      </c>
      <c r="G78" s="2">
        <v>70</v>
      </c>
      <c r="H78" s="2">
        <v>54.3</v>
      </c>
      <c r="I78" s="2">
        <v>7.1</v>
      </c>
      <c r="J78" s="2">
        <v>39.700000000000003</v>
      </c>
      <c r="K78" s="2">
        <v>11</v>
      </c>
      <c r="L78" s="2"/>
      <c r="M78" s="2" t="s">
        <v>166</v>
      </c>
    </row>
    <row r="79" spans="1:13" x14ac:dyDescent="0.3">
      <c r="A79">
        <v>78</v>
      </c>
      <c r="B79">
        <v>19</v>
      </c>
      <c r="C79" s="1" t="s">
        <v>167</v>
      </c>
      <c r="E79" s="2">
        <v>69</v>
      </c>
      <c r="F79" s="2">
        <v>55.1</v>
      </c>
      <c r="G79" s="2">
        <v>45</v>
      </c>
      <c r="H79" s="2">
        <v>45.6</v>
      </c>
      <c r="I79" s="2">
        <v>3.5</v>
      </c>
      <c r="J79" s="2">
        <v>26.1</v>
      </c>
      <c r="K79" s="2">
        <v>25</v>
      </c>
      <c r="L79" s="2"/>
      <c r="M79" s="2" t="s">
        <v>168</v>
      </c>
    </row>
    <row r="80" spans="1:13" x14ac:dyDescent="0.3">
      <c r="A80">
        <v>79</v>
      </c>
      <c r="B80">
        <v>44</v>
      </c>
      <c r="C80" s="1" t="s">
        <v>169</v>
      </c>
      <c r="E80" s="2">
        <v>69.900000000000006</v>
      </c>
      <c r="F80" s="2">
        <v>43.2</v>
      </c>
      <c r="G80" s="2">
        <v>45</v>
      </c>
      <c r="H80" s="2">
        <v>60.7</v>
      </c>
      <c r="I80" s="2">
        <v>10.8</v>
      </c>
      <c r="J80" s="2">
        <v>25.8</v>
      </c>
      <c r="K80" s="2">
        <v>7</v>
      </c>
      <c r="L80" s="2"/>
      <c r="M80" s="2" t="s">
        <v>170</v>
      </c>
    </row>
    <row r="81" spans="1:13" x14ac:dyDescent="0.3">
      <c r="A81">
        <v>80</v>
      </c>
      <c r="B81">
        <v>27</v>
      </c>
      <c r="C81" s="1" t="s">
        <v>171</v>
      </c>
      <c r="E81" s="2">
        <v>58.8</v>
      </c>
      <c r="F81" s="2">
        <v>26.3</v>
      </c>
      <c r="G81" s="2">
        <v>70</v>
      </c>
      <c r="H81" s="2">
        <v>32.4</v>
      </c>
      <c r="I81" s="2">
        <v>9.8000000000000007</v>
      </c>
      <c r="J81" s="2">
        <v>52.1</v>
      </c>
      <c r="K81" s="2">
        <v>11</v>
      </c>
      <c r="L81" s="2"/>
      <c r="M81" s="2" t="s">
        <v>172</v>
      </c>
    </row>
    <row r="82" spans="1:13" x14ac:dyDescent="0.3">
      <c r="A82">
        <v>81</v>
      </c>
      <c r="B82">
        <v>100</v>
      </c>
      <c r="C82" s="1" t="s">
        <v>173</v>
      </c>
      <c r="E82" s="2">
        <v>62.1</v>
      </c>
      <c r="F82" s="2">
        <v>48.6</v>
      </c>
      <c r="G82" s="2">
        <v>55</v>
      </c>
      <c r="H82" s="2">
        <v>49.3</v>
      </c>
      <c r="I82" s="2">
        <v>3.5</v>
      </c>
      <c r="J82" s="2">
        <v>8.9</v>
      </c>
      <c r="K82" s="2">
        <v>20</v>
      </c>
      <c r="L82" s="2"/>
      <c r="M82" s="2" t="s">
        <v>174</v>
      </c>
    </row>
    <row r="83" spans="1:13" x14ac:dyDescent="0.3">
      <c r="A83">
        <v>82</v>
      </c>
      <c r="B83">
        <v>52</v>
      </c>
      <c r="C83" s="1" t="s">
        <v>175</v>
      </c>
      <c r="E83" s="2">
        <v>52</v>
      </c>
      <c r="F83" s="2">
        <v>36.4</v>
      </c>
      <c r="G83" s="2">
        <v>45</v>
      </c>
      <c r="H83" s="2">
        <v>44.8</v>
      </c>
      <c r="I83" s="2">
        <v>21.2</v>
      </c>
      <c r="J83" s="2">
        <v>44.6</v>
      </c>
      <c r="K83" s="2"/>
      <c r="L83" s="2"/>
      <c r="M83" s="2" t="s">
        <v>176</v>
      </c>
    </row>
    <row r="84" spans="1:13" x14ac:dyDescent="0.3">
      <c r="A84">
        <v>83</v>
      </c>
      <c r="B84">
        <v>86</v>
      </c>
      <c r="C84" s="1" t="s">
        <v>177</v>
      </c>
      <c r="D84">
        <v>-60</v>
      </c>
      <c r="E84" s="2">
        <v>47.6</v>
      </c>
      <c r="F84" s="2">
        <v>43.2</v>
      </c>
      <c r="G84" s="2">
        <v>70</v>
      </c>
      <c r="H84" s="2">
        <v>55.1</v>
      </c>
      <c r="I84" s="2">
        <v>10.9</v>
      </c>
      <c r="J84" s="2">
        <v>62.5</v>
      </c>
      <c r="K84" s="2">
        <v>11</v>
      </c>
      <c r="L84" s="2"/>
      <c r="M84" s="2" t="s">
        <v>178</v>
      </c>
    </row>
    <row r="85" spans="1:13" x14ac:dyDescent="0.3">
      <c r="A85">
        <v>84</v>
      </c>
      <c r="B85">
        <v>114</v>
      </c>
      <c r="C85" s="1" t="s">
        <v>179</v>
      </c>
      <c r="E85" s="2">
        <v>62.3</v>
      </c>
      <c r="F85" s="2">
        <v>28.3</v>
      </c>
      <c r="G85" s="2">
        <v>55</v>
      </c>
      <c r="H85" s="2">
        <v>58.2</v>
      </c>
      <c r="I85" s="2">
        <v>3.5</v>
      </c>
      <c r="J85" s="2">
        <v>6.5</v>
      </c>
      <c r="K85" s="2">
        <v>25</v>
      </c>
      <c r="L85" s="2"/>
      <c r="M85" s="2" t="s">
        <v>180</v>
      </c>
    </row>
    <row r="86" spans="1:13" x14ac:dyDescent="0.3">
      <c r="A86">
        <v>85</v>
      </c>
      <c r="B86">
        <v>109</v>
      </c>
      <c r="C86" s="1" t="s">
        <v>181</v>
      </c>
      <c r="E86" s="2">
        <v>55.2</v>
      </c>
      <c r="F86" s="2">
        <v>56.8</v>
      </c>
      <c r="G86" s="2">
        <v>45</v>
      </c>
      <c r="H86" s="2">
        <v>40.299999999999997</v>
      </c>
      <c r="I86" s="2">
        <v>9.9</v>
      </c>
      <c r="J86" s="2">
        <v>18.899999999999999</v>
      </c>
      <c r="K86" s="2">
        <v>8</v>
      </c>
      <c r="L86" s="2"/>
      <c r="M86" s="2" t="s">
        <v>182</v>
      </c>
    </row>
    <row r="87" spans="1:13" x14ac:dyDescent="0.3">
      <c r="A87">
        <v>86</v>
      </c>
      <c r="B87">
        <v>85</v>
      </c>
      <c r="C87" s="1" t="s">
        <v>183</v>
      </c>
      <c r="E87" s="2">
        <v>63.4</v>
      </c>
      <c r="F87" s="2">
        <v>40</v>
      </c>
      <c r="G87" s="2">
        <v>45</v>
      </c>
      <c r="H87" s="2">
        <v>35.700000000000003</v>
      </c>
      <c r="I87" s="2"/>
      <c r="J87" s="2">
        <v>8.6999999999999993</v>
      </c>
      <c r="K87" s="2">
        <v>25</v>
      </c>
      <c r="L87" s="2"/>
      <c r="M87" s="2" t="s">
        <v>184</v>
      </c>
    </row>
    <row r="88" spans="1:13" x14ac:dyDescent="0.3">
      <c r="A88">
        <v>87</v>
      </c>
      <c r="B88">
        <v>87</v>
      </c>
      <c r="C88" s="1" t="s">
        <v>185</v>
      </c>
      <c r="E88" s="2">
        <v>70.8</v>
      </c>
      <c r="F88" s="2">
        <v>61.9</v>
      </c>
      <c r="G88" s="2">
        <v>45</v>
      </c>
      <c r="H88" s="2">
        <v>10.7</v>
      </c>
      <c r="I88" s="2">
        <v>9.1</v>
      </c>
      <c r="J88" s="2">
        <v>12.3</v>
      </c>
      <c r="K88" s="2"/>
      <c r="L88" s="2"/>
      <c r="M88" s="2" t="s">
        <v>186</v>
      </c>
    </row>
    <row r="89" spans="1:13" x14ac:dyDescent="0.3">
      <c r="A89">
        <v>88</v>
      </c>
      <c r="B89">
        <v>112</v>
      </c>
      <c r="C89" s="1" t="s">
        <v>187</v>
      </c>
      <c r="E89" s="2">
        <v>71</v>
      </c>
      <c r="F89" s="2">
        <v>48.1</v>
      </c>
      <c r="G89" s="2">
        <v>45</v>
      </c>
      <c r="H89" s="2">
        <v>4.5</v>
      </c>
      <c r="I89" s="2">
        <v>4.2</v>
      </c>
      <c r="J89" s="2">
        <v>6.5</v>
      </c>
      <c r="K89" s="2">
        <v>25</v>
      </c>
      <c r="L89" s="2"/>
      <c r="M89" s="2" t="s">
        <v>188</v>
      </c>
    </row>
    <row r="90" spans="1:13" x14ac:dyDescent="0.3">
      <c r="A90">
        <v>89</v>
      </c>
      <c r="B90">
        <v>24</v>
      </c>
      <c r="C90" s="1" t="s">
        <v>189</v>
      </c>
      <c r="E90" s="2">
        <v>66.400000000000006</v>
      </c>
      <c r="F90" s="2">
        <v>26.8</v>
      </c>
      <c r="G90" s="2">
        <v>70</v>
      </c>
      <c r="H90" s="2">
        <v>4.5</v>
      </c>
      <c r="I90" s="2">
        <v>3.5</v>
      </c>
      <c r="J90" s="2">
        <v>6.5</v>
      </c>
      <c r="K90" s="2">
        <v>25</v>
      </c>
      <c r="L90" s="2"/>
      <c r="M90" s="2" t="s">
        <v>190</v>
      </c>
    </row>
    <row r="91" spans="1:13" x14ac:dyDescent="0.3">
      <c r="A91">
        <v>90</v>
      </c>
      <c r="B91">
        <v>70</v>
      </c>
      <c r="C91" s="1" t="s">
        <v>191</v>
      </c>
      <c r="E91" s="2">
        <v>62.2</v>
      </c>
      <c r="F91" s="2">
        <v>44.4</v>
      </c>
      <c r="G91" s="2">
        <v>45</v>
      </c>
      <c r="H91" s="2"/>
      <c r="I91" s="2">
        <v>12.2</v>
      </c>
      <c r="J91" s="2">
        <v>6.5</v>
      </c>
      <c r="K91" s="2">
        <v>25</v>
      </c>
      <c r="L91" s="2"/>
      <c r="M91" s="2" t="s">
        <v>192</v>
      </c>
    </row>
    <row r="92" spans="1:13" x14ac:dyDescent="0.3">
      <c r="A92">
        <v>91</v>
      </c>
      <c r="B92">
        <v>61</v>
      </c>
      <c r="C92" s="1" t="s">
        <v>193</v>
      </c>
      <c r="E92" s="2">
        <v>62.7</v>
      </c>
      <c r="F92" s="2">
        <v>46.4</v>
      </c>
      <c r="G92" s="2">
        <v>70</v>
      </c>
      <c r="H92" s="2"/>
      <c r="I92" s="2"/>
      <c r="J92" s="2"/>
      <c r="K92" s="2">
        <v>11</v>
      </c>
      <c r="L92" s="2"/>
      <c r="M92" s="2" t="s">
        <v>194</v>
      </c>
    </row>
    <row r="93" spans="1:13" x14ac:dyDescent="0.3">
      <c r="A93">
        <v>92</v>
      </c>
      <c r="B93">
        <v>92</v>
      </c>
      <c r="C93" s="1" t="s">
        <v>195</v>
      </c>
      <c r="D93">
        <v>-10</v>
      </c>
      <c r="E93" s="2">
        <v>57.1</v>
      </c>
      <c r="F93" s="2">
        <v>27</v>
      </c>
      <c r="G93" s="2">
        <v>70</v>
      </c>
      <c r="H93" s="2">
        <v>31.6</v>
      </c>
      <c r="I93" s="2">
        <v>3.5</v>
      </c>
      <c r="J93" s="2">
        <v>6.5</v>
      </c>
      <c r="K93" s="2"/>
      <c r="L93" s="2"/>
      <c r="M93" s="2" t="s">
        <v>196</v>
      </c>
    </row>
    <row r="94" spans="1:13" x14ac:dyDescent="0.3">
      <c r="A94">
        <v>93</v>
      </c>
      <c r="B94">
        <v>125</v>
      </c>
      <c r="C94" s="1" t="s">
        <v>197</v>
      </c>
      <c r="E94" s="2">
        <v>62.4</v>
      </c>
      <c r="F94" s="2">
        <v>35.6</v>
      </c>
      <c r="G94" s="2">
        <v>85</v>
      </c>
      <c r="H94" s="2"/>
      <c r="I94" s="2"/>
      <c r="J94" s="2"/>
      <c r="K94" s="2"/>
      <c r="L94" s="2"/>
      <c r="M94" s="2" t="s">
        <v>198</v>
      </c>
    </row>
    <row r="95" spans="1:13" x14ac:dyDescent="0.3">
      <c r="A95">
        <v>94</v>
      </c>
      <c r="B95">
        <v>120</v>
      </c>
      <c r="C95" s="1" t="s">
        <v>199</v>
      </c>
      <c r="E95" s="2">
        <v>62.3</v>
      </c>
      <c r="F95" s="2">
        <v>38.299999999999997</v>
      </c>
      <c r="G95" s="2">
        <v>55</v>
      </c>
      <c r="H95" s="2"/>
      <c r="I95" s="2"/>
      <c r="J95" s="2"/>
      <c r="K95" s="2">
        <v>25</v>
      </c>
      <c r="L95" s="2"/>
      <c r="M95" s="2" t="s">
        <v>200</v>
      </c>
    </row>
    <row r="96" spans="1:13" x14ac:dyDescent="0.3">
      <c r="A96">
        <v>95</v>
      </c>
      <c r="B96">
        <v>53</v>
      </c>
      <c r="C96" s="1" t="s">
        <v>201</v>
      </c>
      <c r="E96" s="2">
        <v>66.7</v>
      </c>
      <c r="F96" s="2">
        <v>37.4</v>
      </c>
      <c r="G96" s="2">
        <v>75</v>
      </c>
      <c r="H96" s="2"/>
      <c r="I96" s="2"/>
      <c r="J96" s="2"/>
      <c r="K96" s="2"/>
      <c r="L96" s="2"/>
      <c r="M96" s="2" t="s">
        <v>202</v>
      </c>
    </row>
    <row r="97" spans="1:13" x14ac:dyDescent="0.3">
      <c r="A97">
        <v>96</v>
      </c>
      <c r="B97">
        <v>30</v>
      </c>
      <c r="C97" s="1" t="s">
        <v>203</v>
      </c>
      <c r="E97" s="2">
        <v>55</v>
      </c>
      <c r="F97" s="2">
        <v>38.200000000000003</v>
      </c>
      <c r="G97" s="2">
        <v>55</v>
      </c>
      <c r="H97" s="2">
        <v>4.5</v>
      </c>
      <c r="I97" s="2">
        <v>3.5</v>
      </c>
      <c r="J97" s="2">
        <v>6.5</v>
      </c>
      <c r="K97" s="2">
        <v>11</v>
      </c>
      <c r="L97" s="2"/>
      <c r="M97" s="2" t="s">
        <v>204</v>
      </c>
    </row>
    <row r="98" spans="1:13" x14ac:dyDescent="0.3">
      <c r="A98">
        <v>97</v>
      </c>
      <c r="B98">
        <v>91</v>
      </c>
      <c r="C98" s="1" t="s">
        <v>205</v>
      </c>
      <c r="E98" s="2">
        <v>77.400000000000006</v>
      </c>
      <c r="F98" s="2">
        <v>21.9</v>
      </c>
      <c r="G98" s="2">
        <v>55</v>
      </c>
      <c r="H98" s="2">
        <v>4.5</v>
      </c>
      <c r="I98" s="2"/>
      <c r="J98" s="2"/>
      <c r="K98" s="2">
        <v>14</v>
      </c>
      <c r="L98" s="2"/>
      <c r="M98" s="2" t="s">
        <v>206</v>
      </c>
    </row>
    <row r="99" spans="1:13" x14ac:dyDescent="0.3">
      <c r="A99">
        <v>98</v>
      </c>
      <c r="B99">
        <v>106</v>
      </c>
      <c r="C99" s="1" t="s">
        <v>207</v>
      </c>
      <c r="E99" s="2">
        <v>80.5</v>
      </c>
      <c r="F99" s="2">
        <v>43.9</v>
      </c>
      <c r="G99" s="2">
        <v>45</v>
      </c>
      <c r="H99" s="2"/>
      <c r="I99" s="2"/>
      <c r="J99" s="2"/>
      <c r="K99" s="2"/>
      <c r="L99" s="2"/>
      <c r="M99" s="2" t="s">
        <v>208</v>
      </c>
    </row>
    <row r="100" spans="1:13" x14ac:dyDescent="0.3">
      <c r="A100">
        <v>99</v>
      </c>
      <c r="B100">
        <v>101</v>
      </c>
      <c r="C100" s="1" t="s">
        <v>209</v>
      </c>
      <c r="E100" s="2">
        <v>64.3</v>
      </c>
      <c r="F100" s="2">
        <v>22.9</v>
      </c>
      <c r="G100" s="2">
        <v>45</v>
      </c>
      <c r="H100" s="2">
        <v>28.1</v>
      </c>
      <c r="I100" s="2">
        <v>3.5</v>
      </c>
      <c r="J100" s="2"/>
      <c r="K100" s="2"/>
      <c r="L100" s="2"/>
      <c r="M100" s="2" t="s">
        <v>210</v>
      </c>
    </row>
    <row r="101" spans="1:13" x14ac:dyDescent="0.3">
      <c r="A101">
        <v>100</v>
      </c>
      <c r="B101">
        <v>31</v>
      </c>
      <c r="C101" s="1" t="s">
        <v>211</v>
      </c>
      <c r="E101" s="2">
        <v>70.5</v>
      </c>
      <c r="F101" s="2">
        <v>30.6</v>
      </c>
      <c r="G101" s="2">
        <v>35</v>
      </c>
      <c r="H101" s="2">
        <v>4.5</v>
      </c>
      <c r="I101" s="2">
        <v>3.5</v>
      </c>
      <c r="J101" s="2">
        <v>6.5</v>
      </c>
      <c r="K101" s="2">
        <v>11</v>
      </c>
      <c r="L101" s="2"/>
      <c r="M101" s="2" t="s">
        <v>212</v>
      </c>
    </row>
    <row r="102" spans="1:13" x14ac:dyDescent="0.3">
      <c r="A102">
        <v>101</v>
      </c>
      <c r="B102">
        <v>18</v>
      </c>
      <c r="C102" s="1" t="s">
        <v>213</v>
      </c>
      <c r="E102" s="2">
        <v>70.599999999999994</v>
      </c>
      <c r="F102" s="2">
        <v>36.6</v>
      </c>
      <c r="G102" s="2">
        <v>40</v>
      </c>
      <c r="H102" s="2"/>
      <c r="I102" s="2">
        <v>3.5</v>
      </c>
      <c r="J102" s="2">
        <v>10.5</v>
      </c>
      <c r="K102" s="2"/>
      <c r="L102" s="2"/>
      <c r="M102" s="2" t="s">
        <v>214</v>
      </c>
    </row>
    <row r="103" spans="1:13" x14ac:dyDescent="0.3">
      <c r="A103">
        <v>102</v>
      </c>
      <c r="B103">
        <v>36</v>
      </c>
      <c r="C103" s="1" t="s">
        <v>215</v>
      </c>
      <c r="E103" s="2">
        <v>68.2</v>
      </c>
      <c r="F103" s="2">
        <v>42.4</v>
      </c>
      <c r="G103" s="2">
        <v>45</v>
      </c>
      <c r="H103" s="2"/>
      <c r="I103" s="2"/>
      <c r="J103" s="2"/>
      <c r="K103" s="2"/>
      <c r="L103" s="2"/>
      <c r="M103" s="2" t="s">
        <v>216</v>
      </c>
    </row>
    <row r="104" spans="1:13" x14ac:dyDescent="0.3">
      <c r="A104">
        <v>103</v>
      </c>
      <c r="B104">
        <v>56</v>
      </c>
      <c r="C104" s="1" t="s">
        <v>217</v>
      </c>
      <c r="E104" s="2">
        <v>54.1</v>
      </c>
      <c r="F104" s="2">
        <v>38.200000000000003</v>
      </c>
      <c r="G104" s="2">
        <v>55</v>
      </c>
      <c r="H104" s="2"/>
      <c r="I104" s="2"/>
      <c r="J104" s="2"/>
      <c r="K104" s="2"/>
      <c r="L104" s="2"/>
      <c r="M104" s="2" t="s">
        <v>218</v>
      </c>
    </row>
    <row r="105" spans="1:13" x14ac:dyDescent="0.3">
      <c r="A105">
        <v>104</v>
      </c>
      <c r="B105">
        <v>117</v>
      </c>
      <c r="C105" s="1" t="s">
        <v>219</v>
      </c>
      <c r="E105" s="2">
        <v>45.2</v>
      </c>
      <c r="F105" s="2">
        <v>49.1</v>
      </c>
      <c r="G105" s="2">
        <v>45</v>
      </c>
      <c r="H105" s="2"/>
      <c r="I105" s="2"/>
      <c r="J105" s="2"/>
      <c r="K105" s="2"/>
      <c r="L105" s="2"/>
      <c r="M105" s="2" t="s">
        <v>220</v>
      </c>
    </row>
    <row r="106" spans="1:13" x14ac:dyDescent="0.3">
      <c r="A106">
        <v>105</v>
      </c>
      <c r="B106">
        <v>45</v>
      </c>
      <c r="C106" s="1" t="s">
        <v>221</v>
      </c>
      <c r="E106" s="2">
        <v>64.2</v>
      </c>
      <c r="F106" s="2">
        <v>29.7</v>
      </c>
      <c r="G106" s="2">
        <v>45</v>
      </c>
      <c r="H106" s="2"/>
      <c r="I106" s="2"/>
      <c r="J106" s="2"/>
      <c r="K106" s="2"/>
      <c r="L106" s="2"/>
      <c r="M106" s="2" t="s">
        <v>222</v>
      </c>
    </row>
    <row r="107" spans="1:13" x14ac:dyDescent="0.3">
      <c r="A107">
        <v>106</v>
      </c>
      <c r="B107">
        <v>89</v>
      </c>
      <c r="C107" s="1" t="s">
        <v>223</v>
      </c>
      <c r="D107">
        <v>-50</v>
      </c>
      <c r="E107" s="2">
        <v>60.4</v>
      </c>
      <c r="F107" s="2">
        <v>43.1</v>
      </c>
      <c r="G107" s="2">
        <v>70</v>
      </c>
      <c r="H107" s="2"/>
      <c r="I107" s="2"/>
      <c r="J107" s="2"/>
      <c r="K107" s="2">
        <v>9</v>
      </c>
      <c r="L107" s="2"/>
      <c r="M107" s="2" t="s">
        <v>224</v>
      </c>
    </row>
    <row r="108" spans="1:13" x14ac:dyDescent="0.3">
      <c r="A108">
        <v>107</v>
      </c>
      <c r="B108">
        <v>64</v>
      </c>
      <c r="C108" s="1" t="s">
        <v>225</v>
      </c>
      <c r="E108" s="2">
        <v>59.2</v>
      </c>
      <c r="F108" s="2">
        <v>27.7</v>
      </c>
      <c r="G108" s="2">
        <v>30</v>
      </c>
      <c r="H108" s="2"/>
      <c r="I108" s="2"/>
      <c r="J108" s="2"/>
      <c r="K108" s="2"/>
      <c r="L108" s="2"/>
      <c r="M108" s="2" t="s">
        <v>226</v>
      </c>
    </row>
    <row r="109" spans="1:13" x14ac:dyDescent="0.3">
      <c r="A109">
        <v>108</v>
      </c>
      <c r="B109">
        <v>121</v>
      </c>
      <c r="C109" s="1" t="s">
        <v>227</v>
      </c>
      <c r="D109">
        <v>-10</v>
      </c>
      <c r="E109" s="2">
        <v>54.6</v>
      </c>
      <c r="F109" s="2">
        <v>22.3</v>
      </c>
      <c r="G109" s="2"/>
      <c r="H109" s="2"/>
      <c r="I109" s="2"/>
      <c r="J109" s="2"/>
      <c r="K109" s="2"/>
      <c r="L109" s="2"/>
      <c r="M109" s="2" t="s">
        <v>228</v>
      </c>
    </row>
    <row r="110" spans="1:13" x14ac:dyDescent="0.3">
      <c r="A110">
        <v>109</v>
      </c>
      <c r="B110">
        <v>90</v>
      </c>
      <c r="C110" s="1" t="s">
        <v>229</v>
      </c>
      <c r="D110">
        <v>-50</v>
      </c>
      <c r="E110" s="2">
        <v>55.2</v>
      </c>
      <c r="F110" s="2">
        <v>19.7</v>
      </c>
      <c r="G110" s="2">
        <v>30</v>
      </c>
      <c r="H110" s="2"/>
      <c r="I110" s="2"/>
      <c r="J110" s="2"/>
      <c r="K110" s="2"/>
      <c r="L110" s="2"/>
      <c r="M110" s="2" t="s">
        <v>230</v>
      </c>
    </row>
    <row r="111" spans="1:13" x14ac:dyDescent="0.3">
      <c r="C111" s="1"/>
      <c r="M111" s="1"/>
    </row>
    <row r="112" spans="1:13" x14ac:dyDescent="0.3">
      <c r="C112" s="1"/>
      <c r="M112" s="1"/>
    </row>
    <row r="113" spans="3:13" x14ac:dyDescent="0.3">
      <c r="C113" s="1"/>
      <c r="M113" s="1"/>
    </row>
    <row r="114" spans="3:13" x14ac:dyDescent="0.3">
      <c r="C114" s="1"/>
      <c r="M114" s="1"/>
    </row>
    <row r="115" spans="3:13" x14ac:dyDescent="0.3">
      <c r="C115" s="1"/>
      <c r="M115" s="1"/>
    </row>
    <row r="116" spans="3:13" x14ac:dyDescent="0.3">
      <c r="C116" s="1"/>
      <c r="M116" s="1"/>
    </row>
    <row r="117" spans="3:13" x14ac:dyDescent="0.3">
      <c r="C117" s="1"/>
      <c r="M117" s="1"/>
    </row>
    <row r="118" spans="3:13" x14ac:dyDescent="0.3">
      <c r="C118" s="1"/>
      <c r="M118" s="1"/>
    </row>
    <row r="119" spans="3:13" x14ac:dyDescent="0.3">
      <c r="C119" s="1"/>
      <c r="M119" s="1"/>
    </row>
    <row r="120" spans="3:13" x14ac:dyDescent="0.3">
      <c r="C120" s="1"/>
      <c r="M120" s="1"/>
    </row>
    <row r="121" spans="3:13" x14ac:dyDescent="0.3">
      <c r="C121" s="1"/>
      <c r="M121" s="1"/>
    </row>
    <row r="122" spans="3:13" x14ac:dyDescent="0.3">
      <c r="C122" s="1"/>
      <c r="M122" s="1"/>
    </row>
    <row r="123" spans="3:13" x14ac:dyDescent="0.3">
      <c r="C123" s="1"/>
      <c r="M123" s="1"/>
    </row>
    <row r="124" spans="3:13" x14ac:dyDescent="0.3">
      <c r="C124" s="1"/>
      <c r="M124" s="1"/>
    </row>
    <row r="125" spans="3:13" x14ac:dyDescent="0.3">
      <c r="C125" s="1"/>
      <c r="M125" s="1"/>
    </row>
    <row r="126" spans="3:13" x14ac:dyDescent="0.3">
      <c r="C126" s="1"/>
      <c r="M126" s="1"/>
    </row>
    <row r="127" spans="3:13" x14ac:dyDescent="0.3">
      <c r="C127" s="1"/>
      <c r="M127" s="1"/>
    </row>
    <row r="128" spans="3:13" x14ac:dyDescent="0.3">
      <c r="C128" s="1"/>
      <c r="M128" s="1"/>
    </row>
    <row r="129" spans="3:13" x14ac:dyDescent="0.3">
      <c r="C129" s="1"/>
      <c r="M129" s="1"/>
    </row>
    <row r="130" spans="3:13" x14ac:dyDescent="0.3">
      <c r="C130" s="1"/>
      <c r="M130" s="1"/>
    </row>
    <row r="131" spans="3:13" x14ac:dyDescent="0.3">
      <c r="C131" s="1"/>
      <c r="M131" s="1"/>
    </row>
    <row r="132" spans="3:13" x14ac:dyDescent="0.3">
      <c r="C132" s="1"/>
      <c r="M132" s="1"/>
    </row>
    <row r="133" spans="3:13" x14ac:dyDescent="0.3">
      <c r="C133" s="1"/>
      <c r="M133" s="1"/>
    </row>
    <row r="134" spans="3:13" x14ac:dyDescent="0.3">
      <c r="C134" s="1"/>
      <c r="M134" s="1"/>
    </row>
    <row r="135" spans="3:13" x14ac:dyDescent="0.3">
      <c r="C135" s="1"/>
      <c r="M135" s="1"/>
    </row>
    <row r="136" spans="3:13" x14ac:dyDescent="0.3">
      <c r="C136" s="1"/>
      <c r="M136" s="1"/>
    </row>
    <row r="137" spans="3:13" x14ac:dyDescent="0.3">
      <c r="C137" s="1"/>
      <c r="M137" s="1"/>
    </row>
    <row r="138" spans="3:13" x14ac:dyDescent="0.3">
      <c r="C138" s="1"/>
      <c r="M138" s="1"/>
    </row>
    <row r="139" spans="3:13" x14ac:dyDescent="0.3">
      <c r="C139" s="1"/>
      <c r="M139" s="1"/>
    </row>
    <row r="140" spans="3:13" x14ac:dyDescent="0.3">
      <c r="C140" s="1"/>
      <c r="M140" s="1"/>
    </row>
    <row r="141" spans="3:13" x14ac:dyDescent="0.3">
      <c r="C141" s="1"/>
      <c r="M141" s="1"/>
    </row>
    <row r="142" spans="3:13" x14ac:dyDescent="0.3">
      <c r="C142" s="1"/>
      <c r="M142" s="1"/>
    </row>
    <row r="143" spans="3:13" x14ac:dyDescent="0.3">
      <c r="C143" s="1"/>
      <c r="M143" s="1"/>
    </row>
    <row r="144" spans="3:13" x14ac:dyDescent="0.3">
      <c r="C144" s="1"/>
      <c r="M144" s="1"/>
    </row>
    <row r="145" spans="3:13" x14ac:dyDescent="0.3">
      <c r="C145" s="1"/>
      <c r="M145" s="1"/>
    </row>
    <row r="146" spans="3:13" x14ac:dyDescent="0.3">
      <c r="C146" s="1"/>
      <c r="M146" s="1"/>
    </row>
    <row r="147" spans="3:13" x14ac:dyDescent="0.3">
      <c r="C147" s="1"/>
      <c r="M147" s="1"/>
    </row>
    <row r="148" spans="3:13" x14ac:dyDescent="0.3">
      <c r="C148" s="1"/>
      <c r="M148" s="1"/>
    </row>
    <row r="149" spans="3:13" x14ac:dyDescent="0.3">
      <c r="C149" s="1"/>
      <c r="M149" s="1"/>
    </row>
    <row r="150" spans="3:13" x14ac:dyDescent="0.3">
      <c r="C150" s="1"/>
      <c r="M150" s="1"/>
    </row>
    <row r="151" spans="3:13" x14ac:dyDescent="0.3">
      <c r="C151" s="1"/>
      <c r="M151" s="1"/>
    </row>
    <row r="152" spans="3:13" x14ac:dyDescent="0.3">
      <c r="C152" s="1"/>
      <c r="M152" s="1"/>
    </row>
    <row r="153" spans="3:13" x14ac:dyDescent="0.3">
      <c r="C153" s="1"/>
      <c r="M153" s="1"/>
    </row>
    <row r="154" spans="3:13" x14ac:dyDescent="0.3">
      <c r="C154" s="1"/>
      <c r="M154" s="1"/>
    </row>
    <row r="155" spans="3:13" x14ac:dyDescent="0.3">
      <c r="C155" s="1"/>
      <c r="M155" s="1"/>
    </row>
    <row r="156" spans="3:13" x14ac:dyDescent="0.3">
      <c r="C156" s="1"/>
      <c r="M156" s="1"/>
    </row>
    <row r="157" spans="3:13" x14ac:dyDescent="0.3">
      <c r="C157" s="1"/>
      <c r="M157" s="1"/>
    </row>
    <row r="158" spans="3:13" x14ac:dyDescent="0.3">
      <c r="C158" s="1"/>
      <c r="M158" s="1"/>
    </row>
    <row r="159" spans="3:13" x14ac:dyDescent="0.3">
      <c r="C159" s="1"/>
      <c r="M159" s="1"/>
    </row>
    <row r="160" spans="3:13" x14ac:dyDescent="0.3">
      <c r="C160" s="1"/>
      <c r="M160" s="1"/>
    </row>
    <row r="161" spans="3:13" x14ac:dyDescent="0.3">
      <c r="C161" s="1"/>
      <c r="M161" s="1"/>
    </row>
    <row r="162" spans="3:13" x14ac:dyDescent="0.3">
      <c r="C162" s="1"/>
      <c r="M162" s="1"/>
    </row>
    <row r="163" spans="3:13" x14ac:dyDescent="0.3">
      <c r="C163" s="1"/>
      <c r="M163" s="1"/>
    </row>
    <row r="164" spans="3:13" x14ac:dyDescent="0.3">
      <c r="C164" s="1"/>
      <c r="M164" s="1"/>
    </row>
    <row r="165" spans="3:13" x14ac:dyDescent="0.3">
      <c r="C165" s="1"/>
      <c r="M165" s="1"/>
    </row>
    <row r="166" spans="3:13" x14ac:dyDescent="0.3">
      <c r="C166" s="1"/>
      <c r="M166" s="1"/>
    </row>
    <row r="167" spans="3:13" x14ac:dyDescent="0.3">
      <c r="C167" s="1"/>
      <c r="M167" s="1"/>
    </row>
    <row r="168" spans="3:13" x14ac:dyDescent="0.3">
      <c r="C168" s="1"/>
      <c r="M168" s="1"/>
    </row>
    <row r="169" spans="3:13" x14ac:dyDescent="0.3">
      <c r="C169" s="1"/>
      <c r="M169" s="1"/>
    </row>
    <row r="170" spans="3:13" x14ac:dyDescent="0.3">
      <c r="C170" s="1"/>
      <c r="M170" s="1"/>
    </row>
    <row r="171" spans="3:13" x14ac:dyDescent="0.3">
      <c r="C171" s="1"/>
      <c r="M171" s="1"/>
    </row>
    <row r="172" spans="3:13" x14ac:dyDescent="0.3">
      <c r="C172" s="1"/>
      <c r="M172" s="1"/>
    </row>
    <row r="173" spans="3:13" x14ac:dyDescent="0.3">
      <c r="C173" s="1"/>
      <c r="M173" s="1"/>
    </row>
    <row r="174" spans="3:13" x14ac:dyDescent="0.3">
      <c r="C174" s="1"/>
      <c r="M174" s="1"/>
    </row>
    <row r="175" spans="3:13" x14ac:dyDescent="0.3">
      <c r="C175" s="1"/>
      <c r="M175" s="1"/>
    </row>
    <row r="176" spans="3:13" x14ac:dyDescent="0.3">
      <c r="C176" s="1"/>
      <c r="M176" s="1"/>
    </row>
    <row r="177" spans="3:13" x14ac:dyDescent="0.3">
      <c r="C177" s="1"/>
      <c r="M177" s="1"/>
    </row>
    <row r="178" spans="3:13" x14ac:dyDescent="0.3">
      <c r="C178" s="1"/>
      <c r="M178" s="1"/>
    </row>
    <row r="179" spans="3:13" x14ac:dyDescent="0.3">
      <c r="C179" s="1"/>
      <c r="M179" s="1"/>
    </row>
    <row r="180" spans="3:13" x14ac:dyDescent="0.3">
      <c r="C180" s="1"/>
      <c r="M180" s="1"/>
    </row>
    <row r="181" spans="3:13" x14ac:dyDescent="0.3">
      <c r="C181" s="1"/>
      <c r="M181" s="1"/>
    </row>
    <row r="182" spans="3:13" x14ac:dyDescent="0.3">
      <c r="C182" s="1"/>
      <c r="M182" s="1"/>
    </row>
    <row r="183" spans="3:13" x14ac:dyDescent="0.3">
      <c r="C183" s="1"/>
      <c r="M183" s="1"/>
    </row>
    <row r="184" spans="3:13" x14ac:dyDescent="0.3">
      <c r="C184" s="1"/>
      <c r="M184" s="1"/>
    </row>
    <row r="185" spans="3:13" x14ac:dyDescent="0.3">
      <c r="C185" s="1"/>
      <c r="M185" s="1"/>
    </row>
    <row r="186" spans="3:13" x14ac:dyDescent="0.3">
      <c r="C186" s="1"/>
      <c r="M186" s="1"/>
    </row>
    <row r="187" spans="3:13" x14ac:dyDescent="0.3">
      <c r="C187" s="1"/>
      <c r="M187" s="1"/>
    </row>
    <row r="188" spans="3:13" x14ac:dyDescent="0.3">
      <c r="C188" s="1"/>
      <c r="M188" s="1"/>
    </row>
    <row r="189" spans="3:13" x14ac:dyDescent="0.3">
      <c r="C189" s="1"/>
      <c r="M189" s="1"/>
    </row>
    <row r="190" spans="3:13" x14ac:dyDescent="0.3">
      <c r="C190" s="1"/>
      <c r="M190" s="1"/>
    </row>
    <row r="191" spans="3:13" x14ac:dyDescent="0.3">
      <c r="C191" s="1"/>
      <c r="M191" s="1"/>
    </row>
    <row r="192" spans="3:13" x14ac:dyDescent="0.3">
      <c r="C192" s="1"/>
      <c r="M192" s="1"/>
    </row>
    <row r="193" spans="3:13" x14ac:dyDescent="0.3">
      <c r="C193" s="1"/>
      <c r="M193" s="1"/>
    </row>
    <row r="194" spans="3:13" x14ac:dyDescent="0.3">
      <c r="C194" s="1"/>
      <c r="M194" s="1"/>
    </row>
    <row r="195" spans="3:13" x14ac:dyDescent="0.3">
      <c r="C195" s="1"/>
      <c r="M195" s="1"/>
    </row>
    <row r="196" spans="3:13" x14ac:dyDescent="0.3">
      <c r="C196" s="1"/>
      <c r="M196" s="1"/>
    </row>
    <row r="197" spans="3:13" x14ac:dyDescent="0.3">
      <c r="C197" s="1"/>
      <c r="M197" s="1"/>
    </row>
    <row r="198" spans="3:13" x14ac:dyDescent="0.3">
      <c r="C198" s="1"/>
      <c r="M198" s="1"/>
    </row>
    <row r="199" spans="3:13" x14ac:dyDescent="0.3">
      <c r="C199" s="1"/>
      <c r="M199" s="1"/>
    </row>
    <row r="200" spans="3:13" x14ac:dyDescent="0.3">
      <c r="C200" s="1"/>
      <c r="M200" s="1"/>
    </row>
    <row r="201" spans="3:13" x14ac:dyDescent="0.3">
      <c r="C201" s="1"/>
      <c r="M201" s="1"/>
    </row>
    <row r="202" spans="3:13" x14ac:dyDescent="0.3">
      <c r="C202" s="1"/>
      <c r="M202" s="1"/>
    </row>
    <row r="203" spans="3:13" x14ac:dyDescent="0.3">
      <c r="C203" s="1"/>
      <c r="M203" s="1"/>
    </row>
    <row r="204" spans="3:13" x14ac:dyDescent="0.3">
      <c r="C204" s="1"/>
      <c r="M204" s="1"/>
    </row>
    <row r="205" spans="3:13" x14ac:dyDescent="0.3">
      <c r="C205" s="1"/>
      <c r="M205" s="1"/>
    </row>
    <row r="206" spans="3:13" x14ac:dyDescent="0.3">
      <c r="C206" s="1"/>
      <c r="M206" s="1"/>
    </row>
    <row r="207" spans="3:13" x14ac:dyDescent="0.3">
      <c r="C207" s="1"/>
      <c r="M207" s="1"/>
    </row>
    <row r="208" spans="3:13" x14ac:dyDescent="0.3">
      <c r="C208" s="1"/>
      <c r="M208" s="1"/>
    </row>
    <row r="209" spans="3:13" x14ac:dyDescent="0.3">
      <c r="C209" s="1"/>
      <c r="M209" s="1"/>
    </row>
    <row r="210" spans="3:13" x14ac:dyDescent="0.3">
      <c r="C210" s="1"/>
      <c r="M210" s="1"/>
    </row>
    <row r="211" spans="3:13" x14ac:dyDescent="0.3">
      <c r="C211" s="1"/>
      <c r="M211" s="1"/>
    </row>
    <row r="212" spans="3:13" x14ac:dyDescent="0.3">
      <c r="C212" s="1"/>
      <c r="M2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3052-2CEF-4AFE-B9D7-9FB67EDBDE2E}">
  <dimension ref="A1:M246"/>
  <sheetViews>
    <sheetView topLeftCell="A108" workbookViewId="0">
      <selection activeCell="E115" sqref="E115"/>
    </sheetView>
  </sheetViews>
  <sheetFormatPr defaultRowHeight="14.4" x14ac:dyDescent="0.3"/>
  <cols>
    <col min="1" max="1" width="7.6640625" bestFit="1" customWidth="1"/>
    <col min="2" max="2" width="10.5546875" bestFit="1" customWidth="1"/>
    <col min="3" max="3" width="36.77734375" bestFit="1" customWidth="1"/>
    <col min="4" max="4" width="9.5546875" bestFit="1" customWidth="1"/>
    <col min="5" max="5" width="12" bestFit="1" customWidth="1"/>
    <col min="6" max="6" width="19.77734375" bestFit="1" customWidth="1"/>
    <col min="7" max="7" width="13.88671875" bestFit="1" customWidth="1"/>
    <col min="8" max="8" width="19.5546875" bestFit="1" customWidth="1"/>
    <col min="9" max="9" width="15.6640625" bestFit="1" customWidth="1"/>
    <col min="10" max="10" width="16.77734375" bestFit="1" customWidth="1"/>
    <col min="11" max="11" width="18" bestFit="1" customWidth="1"/>
    <col min="12" max="12" width="16.5546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</v>
      </c>
      <c r="C2" s="1" t="s">
        <v>13</v>
      </c>
      <c r="D2" s="2"/>
      <c r="E2" s="2">
        <v>63.8</v>
      </c>
      <c r="F2" s="2">
        <v>74.3</v>
      </c>
      <c r="G2" s="2">
        <v>145</v>
      </c>
      <c r="H2" s="2">
        <v>73</v>
      </c>
      <c r="I2" s="2">
        <v>45.7</v>
      </c>
      <c r="J2" s="2">
        <v>125</v>
      </c>
      <c r="K2" s="2">
        <v>232.9</v>
      </c>
      <c r="L2" s="2">
        <v>81.3</v>
      </c>
      <c r="M2" s="2" t="s">
        <v>239</v>
      </c>
    </row>
    <row r="3" spans="1:13" x14ac:dyDescent="0.3">
      <c r="A3">
        <v>2</v>
      </c>
      <c r="B3">
        <v>3</v>
      </c>
      <c r="C3" s="1" t="s">
        <v>17</v>
      </c>
      <c r="D3" s="2"/>
      <c r="E3" s="2">
        <v>60.8</v>
      </c>
      <c r="F3" s="2">
        <v>71.400000000000006</v>
      </c>
      <c r="G3" s="2">
        <v>132</v>
      </c>
      <c r="H3" s="2">
        <v>58.6</v>
      </c>
      <c r="I3" s="2">
        <v>57</v>
      </c>
      <c r="J3" s="2">
        <v>99.9</v>
      </c>
      <c r="K3" s="2">
        <v>236.7</v>
      </c>
      <c r="L3" s="2">
        <v>96.1</v>
      </c>
      <c r="M3" s="2" t="s">
        <v>240</v>
      </c>
    </row>
    <row r="4" spans="1:13" x14ac:dyDescent="0.3">
      <c r="A4">
        <v>3</v>
      </c>
      <c r="B4">
        <v>75</v>
      </c>
      <c r="C4" s="1" t="s">
        <v>241</v>
      </c>
      <c r="D4" s="2"/>
      <c r="E4" s="2">
        <v>59.6</v>
      </c>
      <c r="F4" s="2">
        <v>62.7</v>
      </c>
      <c r="G4" s="2">
        <v>110</v>
      </c>
      <c r="H4" s="2">
        <v>70.5</v>
      </c>
      <c r="I4" s="2">
        <v>56.3</v>
      </c>
      <c r="J4" s="2">
        <v>87.9</v>
      </c>
      <c r="K4" s="2">
        <v>275</v>
      </c>
      <c r="L4" s="2">
        <v>68.400000000000006</v>
      </c>
      <c r="M4" s="2" t="s">
        <v>242</v>
      </c>
    </row>
    <row r="5" spans="1:13" x14ac:dyDescent="0.3">
      <c r="A5">
        <v>4</v>
      </c>
      <c r="B5">
        <v>102</v>
      </c>
      <c r="C5" s="1" t="s">
        <v>35</v>
      </c>
      <c r="D5" s="2"/>
      <c r="E5" s="2">
        <v>61.9</v>
      </c>
      <c r="F5" s="2">
        <v>54.3</v>
      </c>
      <c r="G5" s="2">
        <v>150</v>
      </c>
      <c r="H5" s="2">
        <v>57.6</v>
      </c>
      <c r="I5" s="2">
        <v>45.3</v>
      </c>
      <c r="J5" s="2">
        <v>74.7</v>
      </c>
      <c r="K5" s="2">
        <v>181.2</v>
      </c>
      <c r="L5" s="2">
        <v>81.8</v>
      </c>
      <c r="M5" s="2" t="s">
        <v>243</v>
      </c>
    </row>
    <row r="6" spans="1:13" x14ac:dyDescent="0.3">
      <c r="A6">
        <v>5</v>
      </c>
      <c r="B6">
        <v>18</v>
      </c>
      <c r="C6" s="1" t="s">
        <v>79</v>
      </c>
      <c r="D6" s="2"/>
      <c r="E6" s="2">
        <v>66.5</v>
      </c>
      <c r="F6" s="2">
        <v>57</v>
      </c>
      <c r="G6" s="2">
        <v>100</v>
      </c>
      <c r="H6" s="2">
        <v>82.5</v>
      </c>
      <c r="I6" s="2">
        <v>37.799999999999997</v>
      </c>
      <c r="J6" s="2">
        <v>66.2</v>
      </c>
      <c r="K6" s="2">
        <v>178.5</v>
      </c>
      <c r="L6" s="2">
        <v>100</v>
      </c>
      <c r="M6" s="2" t="s">
        <v>244</v>
      </c>
    </row>
    <row r="7" spans="1:13" x14ac:dyDescent="0.3">
      <c r="A7">
        <v>6</v>
      </c>
      <c r="B7">
        <v>73</v>
      </c>
      <c r="C7" s="1" t="s">
        <v>97</v>
      </c>
      <c r="D7" s="2"/>
      <c r="E7" s="2">
        <v>67.599999999999994</v>
      </c>
      <c r="F7" s="2">
        <v>70.8</v>
      </c>
      <c r="G7" s="2">
        <v>100</v>
      </c>
      <c r="H7" s="2">
        <v>57</v>
      </c>
      <c r="I7" s="2">
        <v>37.799999999999997</v>
      </c>
      <c r="J7" s="2">
        <v>55.9</v>
      </c>
      <c r="K7" s="2">
        <v>171.6</v>
      </c>
      <c r="L7" s="2">
        <v>92.5</v>
      </c>
      <c r="M7" s="2" t="s">
        <v>245</v>
      </c>
    </row>
    <row r="8" spans="1:13" x14ac:dyDescent="0.3">
      <c r="A8">
        <v>7</v>
      </c>
      <c r="B8">
        <v>49</v>
      </c>
      <c r="C8" s="1" t="s">
        <v>125</v>
      </c>
      <c r="D8" s="2"/>
      <c r="E8" s="2">
        <v>69.5</v>
      </c>
      <c r="F8" s="2">
        <v>54.4</v>
      </c>
      <c r="G8" s="2">
        <v>80</v>
      </c>
      <c r="H8" s="2">
        <v>63.3</v>
      </c>
      <c r="I8" s="2">
        <v>51.3</v>
      </c>
      <c r="J8" s="2">
        <v>70.2</v>
      </c>
      <c r="K8" s="2">
        <v>189.5</v>
      </c>
      <c r="L8" s="2">
        <v>74.400000000000006</v>
      </c>
      <c r="M8" s="2" t="s">
        <v>246</v>
      </c>
    </row>
    <row r="9" spans="1:13" x14ac:dyDescent="0.3">
      <c r="A9">
        <v>8</v>
      </c>
      <c r="B9">
        <v>10</v>
      </c>
      <c r="C9" s="1" t="s">
        <v>31</v>
      </c>
      <c r="D9" s="2"/>
      <c r="E9" s="2">
        <v>70.3</v>
      </c>
      <c r="F9" s="2">
        <v>64.8</v>
      </c>
      <c r="G9" s="2">
        <v>128</v>
      </c>
      <c r="H9" s="2">
        <v>67.3</v>
      </c>
      <c r="I9" s="2">
        <v>34.1</v>
      </c>
      <c r="J9" s="2">
        <v>63</v>
      </c>
      <c r="K9" s="2">
        <v>128.6</v>
      </c>
      <c r="L9" s="2">
        <v>72.099999999999994</v>
      </c>
      <c r="M9" s="2" t="s">
        <v>247</v>
      </c>
    </row>
    <row r="10" spans="1:13" x14ac:dyDescent="0.3">
      <c r="A10">
        <v>9</v>
      </c>
      <c r="B10">
        <v>5</v>
      </c>
      <c r="C10" s="1" t="s">
        <v>21</v>
      </c>
      <c r="D10" s="2"/>
      <c r="E10" s="2">
        <v>64.7</v>
      </c>
      <c r="F10" s="2">
        <v>31.4</v>
      </c>
      <c r="G10" s="2">
        <v>80</v>
      </c>
      <c r="H10" s="2">
        <v>58.9</v>
      </c>
      <c r="I10" s="2">
        <v>51.6</v>
      </c>
      <c r="J10" s="2">
        <v>73.7</v>
      </c>
      <c r="K10" s="2">
        <v>190.9</v>
      </c>
      <c r="L10" s="2">
        <v>50.5</v>
      </c>
      <c r="M10" s="2" t="s">
        <v>248</v>
      </c>
    </row>
    <row r="11" spans="1:13" x14ac:dyDescent="0.3">
      <c r="A11">
        <v>10</v>
      </c>
      <c r="B11">
        <v>109</v>
      </c>
      <c r="C11" s="1" t="s">
        <v>249</v>
      </c>
      <c r="D11" s="2"/>
      <c r="E11" s="2">
        <v>54.2</v>
      </c>
      <c r="F11" s="2">
        <v>74.3</v>
      </c>
      <c r="G11" s="2">
        <v>60</v>
      </c>
      <c r="H11" s="2">
        <v>75.2</v>
      </c>
      <c r="I11" s="2">
        <v>51.3</v>
      </c>
      <c r="J11" s="2">
        <v>51.1</v>
      </c>
      <c r="K11" s="2">
        <v>175.8</v>
      </c>
      <c r="L11" s="2">
        <v>55.3</v>
      </c>
      <c r="M11" s="2" t="s">
        <v>250</v>
      </c>
    </row>
    <row r="12" spans="1:13" x14ac:dyDescent="0.3">
      <c r="A12">
        <v>11</v>
      </c>
      <c r="B12">
        <v>64</v>
      </c>
      <c r="C12" s="1" t="s">
        <v>49</v>
      </c>
      <c r="D12" s="2"/>
      <c r="E12" s="2">
        <v>68.400000000000006</v>
      </c>
      <c r="F12" s="2">
        <v>43.1</v>
      </c>
      <c r="G12" s="2">
        <v>80</v>
      </c>
      <c r="H12" s="2">
        <v>81.599999999999994</v>
      </c>
      <c r="I12" s="2">
        <v>56.1</v>
      </c>
      <c r="J12" s="2">
        <v>57.2</v>
      </c>
      <c r="K12" s="2">
        <v>118.9</v>
      </c>
      <c r="L12" s="2">
        <v>82.7</v>
      </c>
      <c r="M12" s="2" t="s">
        <v>251</v>
      </c>
    </row>
    <row r="13" spans="1:13" x14ac:dyDescent="0.3">
      <c r="A13">
        <v>12</v>
      </c>
      <c r="B13">
        <v>8</v>
      </c>
      <c r="C13" s="1" t="s">
        <v>27</v>
      </c>
      <c r="D13" s="2"/>
      <c r="E13" s="2">
        <v>61.7</v>
      </c>
      <c r="F13" s="2">
        <v>66.8</v>
      </c>
      <c r="G13" s="2">
        <v>100</v>
      </c>
      <c r="H13" s="2">
        <v>79.900000000000006</v>
      </c>
      <c r="I13" s="2">
        <v>50</v>
      </c>
      <c r="J13" s="2">
        <v>61.2</v>
      </c>
      <c r="K13" s="2">
        <v>113</v>
      </c>
      <c r="L13" s="2">
        <v>54.1</v>
      </c>
      <c r="M13" s="2" t="s">
        <v>252</v>
      </c>
    </row>
    <row r="14" spans="1:13" x14ac:dyDescent="0.3">
      <c r="A14">
        <v>13</v>
      </c>
      <c r="B14">
        <v>67</v>
      </c>
      <c r="C14" s="1" t="s">
        <v>55</v>
      </c>
      <c r="D14" s="2"/>
      <c r="E14" s="2">
        <v>65.599999999999994</v>
      </c>
      <c r="F14" s="2">
        <v>63.2</v>
      </c>
      <c r="G14" s="2">
        <v>60</v>
      </c>
      <c r="H14" s="2">
        <v>98.6</v>
      </c>
      <c r="I14" s="2">
        <v>41.6</v>
      </c>
      <c r="J14" s="2">
        <v>43.5</v>
      </c>
      <c r="K14" s="2">
        <v>151.30000000000001</v>
      </c>
      <c r="L14" s="2">
        <v>54.5</v>
      </c>
      <c r="M14" s="2" t="s">
        <v>253</v>
      </c>
    </row>
    <row r="15" spans="1:13" x14ac:dyDescent="0.3">
      <c r="A15">
        <v>14</v>
      </c>
      <c r="B15">
        <v>98</v>
      </c>
      <c r="C15" s="1" t="s">
        <v>145</v>
      </c>
      <c r="D15" s="2"/>
      <c r="E15" s="2">
        <v>55.7</v>
      </c>
      <c r="F15" s="2">
        <v>48</v>
      </c>
      <c r="G15" s="2">
        <v>60</v>
      </c>
      <c r="H15" s="2">
        <v>51.6</v>
      </c>
      <c r="I15" s="2">
        <v>39.700000000000003</v>
      </c>
      <c r="J15" s="2">
        <v>76.599999999999994</v>
      </c>
      <c r="K15" s="2">
        <v>170.2</v>
      </c>
      <c r="L15" s="2">
        <v>75.8</v>
      </c>
      <c r="M15" s="2" t="s">
        <v>254</v>
      </c>
    </row>
    <row r="16" spans="1:13" x14ac:dyDescent="0.3">
      <c r="A16">
        <v>15</v>
      </c>
      <c r="B16">
        <v>80</v>
      </c>
      <c r="C16" s="1" t="s">
        <v>39</v>
      </c>
      <c r="D16" s="2"/>
      <c r="E16" s="2">
        <v>67.5</v>
      </c>
      <c r="F16" s="2">
        <v>73</v>
      </c>
      <c r="G16" s="2">
        <v>125</v>
      </c>
      <c r="H16" s="2">
        <v>96</v>
      </c>
      <c r="I16" s="2">
        <v>39.700000000000003</v>
      </c>
      <c r="J16" s="2">
        <v>54.8</v>
      </c>
      <c r="K16" s="2">
        <v>47</v>
      </c>
      <c r="L16" s="2">
        <v>64.099999999999994</v>
      </c>
      <c r="M16" s="2" t="s">
        <v>255</v>
      </c>
    </row>
    <row r="17" spans="1:13" x14ac:dyDescent="0.3">
      <c r="A17">
        <v>16</v>
      </c>
      <c r="B17">
        <v>9</v>
      </c>
      <c r="C17" s="1" t="s">
        <v>29</v>
      </c>
      <c r="D17" s="2"/>
      <c r="E17" s="2">
        <v>53.8</v>
      </c>
      <c r="F17" s="2">
        <v>59.3</v>
      </c>
      <c r="G17" s="2">
        <v>115</v>
      </c>
      <c r="H17" s="2">
        <v>71.2</v>
      </c>
      <c r="I17" s="2">
        <v>32.4</v>
      </c>
      <c r="J17" s="2">
        <v>47.4</v>
      </c>
      <c r="K17" s="2">
        <v>112.7</v>
      </c>
      <c r="L17" s="2">
        <v>73.7</v>
      </c>
      <c r="M17" s="2" t="s">
        <v>256</v>
      </c>
    </row>
    <row r="18" spans="1:13" x14ac:dyDescent="0.3">
      <c r="A18">
        <v>17</v>
      </c>
      <c r="B18">
        <v>99</v>
      </c>
      <c r="C18" s="1" t="s">
        <v>59</v>
      </c>
      <c r="D18" s="2"/>
      <c r="E18" s="2">
        <v>72.8</v>
      </c>
      <c r="F18" s="2">
        <v>65.5</v>
      </c>
      <c r="G18" s="2">
        <v>80</v>
      </c>
      <c r="H18" s="2">
        <v>94.2</v>
      </c>
      <c r="I18" s="2">
        <v>39.799999999999997</v>
      </c>
      <c r="J18" s="2">
        <v>25.1</v>
      </c>
      <c r="K18" s="2">
        <v>110.8</v>
      </c>
      <c r="L18" s="2">
        <v>62.4</v>
      </c>
      <c r="M18" s="2" t="s">
        <v>257</v>
      </c>
    </row>
    <row r="19" spans="1:13" x14ac:dyDescent="0.3">
      <c r="A19">
        <v>18</v>
      </c>
      <c r="B19">
        <v>31</v>
      </c>
      <c r="C19" s="1" t="s">
        <v>232</v>
      </c>
      <c r="D19" s="2"/>
      <c r="E19" s="2">
        <v>62.5</v>
      </c>
      <c r="F19" s="2">
        <v>59.3</v>
      </c>
      <c r="G19" s="2">
        <v>100</v>
      </c>
      <c r="H19" s="2">
        <v>46.9</v>
      </c>
      <c r="I19" s="2">
        <v>41.6</v>
      </c>
      <c r="J19" s="2">
        <v>91.1</v>
      </c>
      <c r="K19" s="2">
        <v>71.400000000000006</v>
      </c>
      <c r="L19" s="2">
        <v>69.7</v>
      </c>
      <c r="M19" s="2" t="s">
        <v>258</v>
      </c>
    </row>
    <row r="20" spans="1:13" x14ac:dyDescent="0.3">
      <c r="A20">
        <v>19</v>
      </c>
      <c r="B20">
        <v>136</v>
      </c>
      <c r="C20" s="1" t="s">
        <v>259</v>
      </c>
      <c r="D20" s="2"/>
      <c r="E20" s="2">
        <v>60.8</v>
      </c>
      <c r="F20" s="2">
        <v>37.5</v>
      </c>
      <c r="G20" s="2">
        <v>60</v>
      </c>
      <c r="H20" s="2">
        <v>64.900000000000006</v>
      </c>
      <c r="I20" s="2">
        <v>27.4</v>
      </c>
      <c r="J20" s="2">
        <v>65.099999999999994</v>
      </c>
      <c r="K20" s="2">
        <v>151.5</v>
      </c>
      <c r="L20" s="2">
        <v>63.5</v>
      </c>
      <c r="M20" s="2" t="s">
        <v>260</v>
      </c>
    </row>
    <row r="21" spans="1:13" x14ac:dyDescent="0.3">
      <c r="A21">
        <v>20</v>
      </c>
      <c r="B21">
        <v>59</v>
      </c>
      <c r="C21" s="1" t="s">
        <v>33</v>
      </c>
      <c r="D21" s="2"/>
      <c r="E21" s="2">
        <v>68.099999999999994</v>
      </c>
      <c r="F21" s="2">
        <v>34.4</v>
      </c>
      <c r="G21" s="2">
        <v>80</v>
      </c>
      <c r="H21" s="2">
        <v>99</v>
      </c>
      <c r="I21" s="2">
        <v>22.9</v>
      </c>
      <c r="J21" s="2">
        <v>29</v>
      </c>
      <c r="K21" s="2">
        <v>120.4</v>
      </c>
      <c r="L21" s="2">
        <v>70.900000000000006</v>
      </c>
      <c r="M21" s="2" t="s">
        <v>261</v>
      </c>
    </row>
    <row r="22" spans="1:13" x14ac:dyDescent="0.3">
      <c r="A22">
        <v>21</v>
      </c>
      <c r="B22">
        <v>104</v>
      </c>
      <c r="C22" s="1" t="s">
        <v>101</v>
      </c>
      <c r="D22" s="2"/>
      <c r="E22" s="2">
        <v>66.099999999999994</v>
      </c>
      <c r="F22" s="2">
        <v>37.799999999999997</v>
      </c>
      <c r="G22" s="2">
        <v>60</v>
      </c>
      <c r="H22" s="2">
        <v>66.099999999999994</v>
      </c>
      <c r="I22" s="2">
        <v>32.200000000000003</v>
      </c>
      <c r="J22" s="2">
        <v>32.4</v>
      </c>
      <c r="K22" s="2">
        <v>137.6</v>
      </c>
      <c r="L22" s="2">
        <v>84.2</v>
      </c>
      <c r="M22" s="2" t="s">
        <v>262</v>
      </c>
    </row>
    <row r="23" spans="1:13" x14ac:dyDescent="0.3">
      <c r="A23">
        <v>22</v>
      </c>
      <c r="B23">
        <v>122</v>
      </c>
      <c r="C23" s="1" t="s">
        <v>77</v>
      </c>
      <c r="D23" s="2"/>
      <c r="E23" s="2">
        <v>65.599999999999994</v>
      </c>
      <c r="F23" s="2">
        <v>38.299999999999997</v>
      </c>
      <c r="G23" s="2">
        <v>80</v>
      </c>
      <c r="H23" s="2">
        <v>81.400000000000006</v>
      </c>
      <c r="I23" s="2">
        <v>34.1</v>
      </c>
      <c r="J23" s="2">
        <v>40.9</v>
      </c>
      <c r="K23" s="2">
        <v>101.1</v>
      </c>
      <c r="L23" s="2">
        <v>67.900000000000006</v>
      </c>
      <c r="M23" s="2" t="s">
        <v>263</v>
      </c>
    </row>
    <row r="24" spans="1:13" x14ac:dyDescent="0.3">
      <c r="A24">
        <v>23</v>
      </c>
      <c r="B24">
        <v>21</v>
      </c>
      <c r="C24" s="1" t="s">
        <v>85</v>
      </c>
      <c r="D24" s="2"/>
      <c r="E24" s="2">
        <v>64.7</v>
      </c>
      <c r="F24" s="2">
        <v>65.5</v>
      </c>
      <c r="G24" s="2">
        <v>80</v>
      </c>
      <c r="H24" s="2">
        <v>69.099999999999994</v>
      </c>
      <c r="I24" s="2">
        <v>33.9</v>
      </c>
      <c r="J24" s="2">
        <v>52.2</v>
      </c>
      <c r="K24" s="2">
        <v>94.9</v>
      </c>
      <c r="L24" s="2">
        <v>40.700000000000003</v>
      </c>
      <c r="M24" s="2" t="s">
        <v>264</v>
      </c>
    </row>
    <row r="25" spans="1:13" x14ac:dyDescent="0.3">
      <c r="A25">
        <v>24</v>
      </c>
      <c r="B25">
        <v>2</v>
      </c>
      <c r="C25" s="1" t="s">
        <v>15</v>
      </c>
      <c r="D25" s="2"/>
      <c r="E25" s="2">
        <v>57.4</v>
      </c>
      <c r="F25" s="2">
        <v>65.099999999999994</v>
      </c>
      <c r="G25" s="2">
        <v>108</v>
      </c>
      <c r="H25" s="2">
        <v>94.5</v>
      </c>
      <c r="I25" s="2">
        <v>75</v>
      </c>
      <c r="J25" s="2">
        <v>83.5</v>
      </c>
      <c r="K25" s="2"/>
      <c r="L25" s="2"/>
      <c r="M25" s="2" t="s">
        <v>265</v>
      </c>
    </row>
    <row r="26" spans="1:13" x14ac:dyDescent="0.3">
      <c r="A26">
        <v>25</v>
      </c>
      <c r="B26">
        <v>69</v>
      </c>
      <c r="C26" s="1" t="s">
        <v>266</v>
      </c>
      <c r="D26" s="2"/>
      <c r="E26" s="2">
        <v>67.099999999999994</v>
      </c>
      <c r="F26" s="2">
        <v>59.9</v>
      </c>
      <c r="G26" s="2">
        <v>80</v>
      </c>
      <c r="H26" s="2">
        <v>53.6</v>
      </c>
      <c r="I26" s="2">
        <v>37.799999999999997</v>
      </c>
      <c r="J26" s="2">
        <v>38.200000000000003</v>
      </c>
      <c r="K26" s="2">
        <v>73.7</v>
      </c>
      <c r="L26" s="2">
        <v>60.5</v>
      </c>
      <c r="M26" s="2" t="s">
        <v>267</v>
      </c>
    </row>
    <row r="27" spans="1:13" x14ac:dyDescent="0.3">
      <c r="A27">
        <v>26</v>
      </c>
      <c r="B27">
        <v>42</v>
      </c>
      <c r="C27" s="1" t="s">
        <v>99</v>
      </c>
      <c r="D27" s="2"/>
      <c r="E27" s="2">
        <v>64.3</v>
      </c>
      <c r="F27" s="2">
        <v>56</v>
      </c>
      <c r="G27" s="2">
        <v>60</v>
      </c>
      <c r="H27" s="2">
        <v>86.8</v>
      </c>
      <c r="I27" s="2">
        <v>13.4</v>
      </c>
      <c r="J27" s="2">
        <v>6.5</v>
      </c>
      <c r="K27" s="2">
        <v>124.2</v>
      </c>
      <c r="L27" s="2">
        <v>54.2</v>
      </c>
      <c r="M27" s="2" t="s">
        <v>268</v>
      </c>
    </row>
    <row r="28" spans="1:13" x14ac:dyDescent="0.3">
      <c r="A28">
        <v>27</v>
      </c>
      <c r="B28">
        <v>7</v>
      </c>
      <c r="C28" s="1" t="s">
        <v>25</v>
      </c>
      <c r="D28" s="2"/>
      <c r="E28" s="2">
        <v>63.8</v>
      </c>
      <c r="F28" s="2">
        <v>66.5</v>
      </c>
      <c r="G28" s="2">
        <v>80</v>
      </c>
      <c r="H28" s="2">
        <v>62.1</v>
      </c>
      <c r="I28" s="2">
        <v>50.5</v>
      </c>
      <c r="J28" s="2">
        <v>71.2</v>
      </c>
      <c r="K28" s="2">
        <v>6</v>
      </c>
      <c r="L28" s="2">
        <v>57.5</v>
      </c>
      <c r="M28" s="2" t="s">
        <v>269</v>
      </c>
    </row>
    <row r="29" spans="1:13" x14ac:dyDescent="0.3">
      <c r="A29">
        <v>28</v>
      </c>
      <c r="B29">
        <v>36</v>
      </c>
      <c r="C29" s="1" t="s">
        <v>65</v>
      </c>
      <c r="D29" s="2"/>
      <c r="E29" s="2">
        <v>61.2</v>
      </c>
      <c r="F29" s="2">
        <v>72.2</v>
      </c>
      <c r="G29" s="2">
        <v>80</v>
      </c>
      <c r="H29" s="2">
        <v>97.6</v>
      </c>
      <c r="I29" s="2">
        <v>27.5</v>
      </c>
      <c r="J29" s="2">
        <v>57.7</v>
      </c>
      <c r="K29" s="2">
        <v>9</v>
      </c>
      <c r="L29" s="2">
        <v>51.2</v>
      </c>
      <c r="M29" s="2" t="s">
        <v>270</v>
      </c>
    </row>
    <row r="30" spans="1:13" x14ac:dyDescent="0.3">
      <c r="A30">
        <v>29</v>
      </c>
      <c r="B30">
        <v>117</v>
      </c>
      <c r="C30" s="1" t="s">
        <v>225</v>
      </c>
      <c r="D30" s="2"/>
      <c r="E30" s="2">
        <v>62.5</v>
      </c>
      <c r="F30" s="2">
        <v>65.099999999999994</v>
      </c>
      <c r="G30" s="2">
        <v>50</v>
      </c>
      <c r="H30" s="2">
        <v>76.2</v>
      </c>
      <c r="I30" s="2">
        <v>30.7</v>
      </c>
      <c r="J30" s="2">
        <v>25.4</v>
      </c>
      <c r="K30" s="2">
        <v>99.2</v>
      </c>
      <c r="L30" s="2">
        <v>44.4</v>
      </c>
      <c r="M30" s="2" t="s">
        <v>271</v>
      </c>
    </row>
    <row r="31" spans="1:13" x14ac:dyDescent="0.3">
      <c r="A31">
        <v>30</v>
      </c>
      <c r="B31">
        <v>129</v>
      </c>
      <c r="C31" s="1" t="s">
        <v>69</v>
      </c>
      <c r="D31" s="2"/>
      <c r="E31" s="2">
        <v>65.900000000000006</v>
      </c>
      <c r="F31" s="2">
        <v>69</v>
      </c>
      <c r="G31" s="2">
        <v>80</v>
      </c>
      <c r="H31" s="2">
        <v>99.7</v>
      </c>
      <c r="I31" s="2">
        <v>47.8</v>
      </c>
      <c r="J31" s="2">
        <v>80.8</v>
      </c>
      <c r="K31" s="2">
        <v>4</v>
      </c>
      <c r="L31" s="2"/>
      <c r="M31" s="2" t="s">
        <v>272</v>
      </c>
    </row>
    <row r="32" spans="1:13" x14ac:dyDescent="0.3">
      <c r="A32">
        <v>31</v>
      </c>
      <c r="B32">
        <v>16</v>
      </c>
      <c r="C32" s="1" t="s">
        <v>81</v>
      </c>
      <c r="D32" s="2"/>
      <c r="E32" s="2">
        <v>69.099999999999994</v>
      </c>
      <c r="F32" s="2">
        <v>39.200000000000003</v>
      </c>
      <c r="G32" s="2">
        <v>80</v>
      </c>
      <c r="H32" s="2">
        <v>75.5</v>
      </c>
      <c r="I32" s="2">
        <v>39</v>
      </c>
      <c r="J32" s="2">
        <v>90</v>
      </c>
      <c r="K32" s="2">
        <v>7</v>
      </c>
      <c r="L32" s="2">
        <v>42.1</v>
      </c>
      <c r="M32" s="2" t="s">
        <v>273</v>
      </c>
    </row>
    <row r="33" spans="1:13" x14ac:dyDescent="0.3">
      <c r="A33">
        <v>32</v>
      </c>
      <c r="B33">
        <v>34</v>
      </c>
      <c r="C33" s="1" t="s">
        <v>121</v>
      </c>
      <c r="D33" s="2"/>
      <c r="E33" s="2">
        <v>66.400000000000006</v>
      </c>
      <c r="F33" s="2">
        <v>55.2</v>
      </c>
      <c r="G33" s="2">
        <v>80</v>
      </c>
      <c r="H33" s="2">
        <v>87.5</v>
      </c>
      <c r="I33" s="2">
        <v>45.7</v>
      </c>
      <c r="J33" s="2">
        <v>40.700000000000003</v>
      </c>
      <c r="K33" s="2">
        <v>13</v>
      </c>
      <c r="L33" s="2">
        <v>53</v>
      </c>
      <c r="M33" s="2" t="s">
        <v>274</v>
      </c>
    </row>
    <row r="34" spans="1:13" x14ac:dyDescent="0.3">
      <c r="A34">
        <v>33</v>
      </c>
      <c r="B34">
        <v>114</v>
      </c>
      <c r="C34" s="1" t="s">
        <v>275</v>
      </c>
      <c r="D34" s="2"/>
      <c r="E34" s="2">
        <v>56.9</v>
      </c>
      <c r="F34" s="2">
        <v>63.4</v>
      </c>
      <c r="G34" s="2">
        <v>80</v>
      </c>
      <c r="H34" s="2">
        <v>71.5</v>
      </c>
      <c r="I34" s="2">
        <v>39.700000000000003</v>
      </c>
      <c r="J34" s="2">
        <v>61.9</v>
      </c>
      <c r="K34" s="2">
        <v>10</v>
      </c>
      <c r="L34" s="2">
        <v>51.6</v>
      </c>
      <c r="M34" s="2" t="s">
        <v>276</v>
      </c>
    </row>
    <row r="35" spans="1:13" x14ac:dyDescent="0.3">
      <c r="A35">
        <v>34</v>
      </c>
      <c r="B35">
        <v>41</v>
      </c>
      <c r="C35" s="1" t="s">
        <v>137</v>
      </c>
      <c r="D35" s="2"/>
      <c r="E35" s="2">
        <v>69.2</v>
      </c>
      <c r="F35" s="2">
        <v>51.9</v>
      </c>
      <c r="G35" s="2">
        <v>60</v>
      </c>
      <c r="H35" s="2">
        <v>80</v>
      </c>
      <c r="I35" s="2">
        <v>40.1</v>
      </c>
      <c r="J35" s="2">
        <v>56.8</v>
      </c>
      <c r="K35" s="2">
        <v>54</v>
      </c>
      <c r="L35" s="2">
        <v>23</v>
      </c>
      <c r="M35" s="2" t="s">
        <v>276</v>
      </c>
    </row>
    <row r="36" spans="1:13" x14ac:dyDescent="0.3">
      <c r="A36">
        <v>35</v>
      </c>
      <c r="B36">
        <v>30</v>
      </c>
      <c r="C36" s="1" t="s">
        <v>113</v>
      </c>
      <c r="D36" s="2"/>
      <c r="E36" s="2">
        <v>71</v>
      </c>
      <c r="F36" s="2">
        <v>65.099999999999994</v>
      </c>
      <c r="G36" s="2">
        <v>60</v>
      </c>
      <c r="H36" s="2">
        <v>74.2</v>
      </c>
      <c r="I36" s="2">
        <v>34.200000000000003</v>
      </c>
      <c r="J36" s="2">
        <v>26.1</v>
      </c>
      <c r="K36" s="2">
        <v>57.3</v>
      </c>
      <c r="L36" s="2">
        <v>39.9</v>
      </c>
      <c r="M36" s="2" t="s">
        <v>277</v>
      </c>
    </row>
    <row r="37" spans="1:13" x14ac:dyDescent="0.3">
      <c r="A37">
        <v>36</v>
      </c>
      <c r="B37">
        <v>121</v>
      </c>
      <c r="C37" s="1" t="s">
        <v>37</v>
      </c>
      <c r="D37" s="2"/>
      <c r="E37" s="2">
        <v>54</v>
      </c>
      <c r="F37" s="2">
        <v>71.099999999999994</v>
      </c>
      <c r="G37" s="2">
        <v>80</v>
      </c>
      <c r="H37" s="2">
        <v>72.8</v>
      </c>
      <c r="I37" s="2">
        <v>12.3</v>
      </c>
      <c r="J37" s="2">
        <v>36.200000000000003</v>
      </c>
      <c r="K37" s="2">
        <v>13</v>
      </c>
      <c r="L37" s="2">
        <v>72.3</v>
      </c>
      <c r="M37" s="2" t="s">
        <v>278</v>
      </c>
    </row>
    <row r="38" spans="1:13" x14ac:dyDescent="0.3">
      <c r="A38">
        <v>37</v>
      </c>
      <c r="B38">
        <v>72</v>
      </c>
      <c r="C38" s="1" t="s">
        <v>279</v>
      </c>
      <c r="D38" s="2"/>
      <c r="E38" s="2">
        <v>74.8</v>
      </c>
      <c r="F38" s="2">
        <v>44.8</v>
      </c>
      <c r="G38" s="2">
        <v>50</v>
      </c>
      <c r="H38" s="2">
        <v>87.5</v>
      </c>
      <c r="I38" s="2">
        <v>29</v>
      </c>
      <c r="J38" s="2">
        <v>27.9</v>
      </c>
      <c r="K38" s="2">
        <v>42</v>
      </c>
      <c r="L38" s="2">
        <v>53.8</v>
      </c>
      <c r="M38" s="2" t="s">
        <v>280</v>
      </c>
    </row>
    <row r="39" spans="1:13" x14ac:dyDescent="0.3">
      <c r="A39">
        <v>38</v>
      </c>
      <c r="B39">
        <v>58</v>
      </c>
      <c r="C39" s="1" t="s">
        <v>57</v>
      </c>
      <c r="D39" s="2"/>
      <c r="E39" s="2">
        <v>59</v>
      </c>
      <c r="F39" s="2">
        <v>63.1</v>
      </c>
      <c r="G39" s="2">
        <v>80</v>
      </c>
      <c r="H39" s="2">
        <v>91.9</v>
      </c>
      <c r="I39" s="2">
        <v>43.6</v>
      </c>
      <c r="J39" s="2">
        <v>69.8</v>
      </c>
      <c r="K39" s="2">
        <v>1</v>
      </c>
      <c r="L39" s="2"/>
      <c r="M39" s="2" t="s">
        <v>281</v>
      </c>
    </row>
    <row r="40" spans="1:13" x14ac:dyDescent="0.3">
      <c r="A40">
        <v>39</v>
      </c>
      <c r="B40">
        <v>86</v>
      </c>
      <c r="C40" s="1" t="s">
        <v>282</v>
      </c>
      <c r="D40" s="2"/>
      <c r="E40" s="2">
        <v>69.400000000000006</v>
      </c>
      <c r="F40" s="2">
        <v>65.599999999999994</v>
      </c>
      <c r="G40" s="2">
        <v>70</v>
      </c>
      <c r="H40" s="2">
        <v>100</v>
      </c>
      <c r="I40" s="2">
        <v>41.3</v>
      </c>
      <c r="J40" s="2">
        <v>55.1</v>
      </c>
      <c r="K40" s="2">
        <v>6</v>
      </c>
      <c r="L40" s="2"/>
      <c r="M40" s="2" t="s">
        <v>283</v>
      </c>
    </row>
    <row r="41" spans="1:13" x14ac:dyDescent="0.3">
      <c r="A41">
        <v>40</v>
      </c>
      <c r="B41">
        <v>82</v>
      </c>
      <c r="C41" s="1" t="s">
        <v>131</v>
      </c>
      <c r="D41" s="2"/>
      <c r="E41" s="2">
        <v>56.9</v>
      </c>
      <c r="F41" s="2">
        <v>62.2</v>
      </c>
      <c r="G41" s="2">
        <v>60</v>
      </c>
      <c r="H41" s="2">
        <v>40.799999999999997</v>
      </c>
      <c r="I41" s="2">
        <v>4.5999999999999996</v>
      </c>
      <c r="J41" s="2">
        <v>31.1</v>
      </c>
      <c r="K41" s="2">
        <v>79.3</v>
      </c>
      <c r="L41" s="2">
        <v>63.3</v>
      </c>
      <c r="M41" s="2" t="s">
        <v>284</v>
      </c>
    </row>
    <row r="42" spans="1:13" x14ac:dyDescent="0.3">
      <c r="A42">
        <v>41</v>
      </c>
      <c r="B42">
        <v>84</v>
      </c>
      <c r="C42" s="1" t="s">
        <v>285</v>
      </c>
      <c r="D42" s="2"/>
      <c r="E42" s="2">
        <v>61.2</v>
      </c>
      <c r="F42" s="2">
        <v>42</v>
      </c>
      <c r="G42" s="2">
        <v>60</v>
      </c>
      <c r="H42" s="2">
        <v>47</v>
      </c>
      <c r="I42" s="2">
        <v>42.1</v>
      </c>
      <c r="J42" s="2">
        <v>32.799999999999997</v>
      </c>
      <c r="K42" s="2">
        <v>8</v>
      </c>
      <c r="L42" s="2">
        <v>94.3</v>
      </c>
      <c r="M42" s="2" t="s">
        <v>286</v>
      </c>
    </row>
    <row r="43" spans="1:13" x14ac:dyDescent="0.3">
      <c r="A43">
        <v>42</v>
      </c>
      <c r="B43">
        <v>46</v>
      </c>
      <c r="C43" s="1" t="s">
        <v>95</v>
      </c>
      <c r="D43" s="2"/>
      <c r="E43" s="2">
        <v>73.7</v>
      </c>
      <c r="F43" s="2">
        <v>15.5</v>
      </c>
      <c r="G43" s="2">
        <v>80</v>
      </c>
      <c r="H43" s="2">
        <v>62.2</v>
      </c>
      <c r="I43" s="2">
        <v>17.399999999999999</v>
      </c>
      <c r="J43" s="2">
        <v>29.8</v>
      </c>
      <c r="K43" s="2">
        <v>57.6</v>
      </c>
      <c r="L43" s="2">
        <v>40.6</v>
      </c>
      <c r="M43" s="2" t="s">
        <v>287</v>
      </c>
    </row>
    <row r="44" spans="1:13" x14ac:dyDescent="0.3">
      <c r="A44">
        <v>43</v>
      </c>
      <c r="B44">
        <v>76</v>
      </c>
      <c r="C44" s="1" t="s">
        <v>67</v>
      </c>
      <c r="D44" s="2"/>
      <c r="E44" s="2">
        <v>65.099999999999994</v>
      </c>
      <c r="F44" s="2">
        <v>52.3</v>
      </c>
      <c r="G44" s="2">
        <v>70</v>
      </c>
      <c r="H44" s="2">
        <v>52.4</v>
      </c>
      <c r="I44" s="2">
        <v>3.5</v>
      </c>
      <c r="J44" s="2">
        <v>9</v>
      </c>
      <c r="K44" s="2">
        <v>54.6</v>
      </c>
      <c r="L44" s="2">
        <v>67.400000000000006</v>
      </c>
      <c r="M44" s="2" t="s">
        <v>288</v>
      </c>
    </row>
    <row r="45" spans="1:13" x14ac:dyDescent="0.3">
      <c r="A45">
        <v>44</v>
      </c>
      <c r="B45">
        <v>57</v>
      </c>
      <c r="C45" s="1" t="s">
        <v>289</v>
      </c>
      <c r="D45" s="2"/>
      <c r="E45" s="2">
        <v>65.2</v>
      </c>
      <c r="F45" s="2">
        <v>36.299999999999997</v>
      </c>
      <c r="G45" s="2">
        <v>60</v>
      </c>
      <c r="H45" s="2">
        <v>31.1</v>
      </c>
      <c r="I45" s="2">
        <v>14.8</v>
      </c>
      <c r="J45" s="2">
        <v>27.2</v>
      </c>
      <c r="K45" s="2">
        <v>72</v>
      </c>
      <c r="L45" s="2">
        <v>67.099999999999994</v>
      </c>
      <c r="M45" s="2" t="s">
        <v>290</v>
      </c>
    </row>
    <row r="46" spans="1:13" x14ac:dyDescent="0.3">
      <c r="A46">
        <v>45</v>
      </c>
      <c r="B46">
        <v>107</v>
      </c>
      <c r="C46" s="1" t="s">
        <v>119</v>
      </c>
      <c r="D46" s="2"/>
      <c r="E46" s="2">
        <v>64</v>
      </c>
      <c r="F46" s="2">
        <v>58.3</v>
      </c>
      <c r="G46" s="2">
        <v>80</v>
      </c>
      <c r="H46" s="2">
        <v>65.400000000000006</v>
      </c>
      <c r="I46" s="2">
        <v>41.7</v>
      </c>
      <c r="J46" s="2">
        <v>50</v>
      </c>
      <c r="K46" s="2">
        <v>7</v>
      </c>
      <c r="L46" s="2"/>
      <c r="M46" s="2" t="s">
        <v>291</v>
      </c>
    </row>
    <row r="47" spans="1:13" x14ac:dyDescent="0.3">
      <c r="A47">
        <v>46</v>
      </c>
      <c r="B47">
        <v>6</v>
      </c>
      <c r="C47" s="1" t="s">
        <v>23</v>
      </c>
      <c r="D47" s="2"/>
      <c r="E47" s="2">
        <v>63.3</v>
      </c>
      <c r="F47" s="2">
        <v>41.2</v>
      </c>
      <c r="G47" s="2">
        <v>100</v>
      </c>
      <c r="H47" s="2">
        <v>59.1</v>
      </c>
      <c r="I47" s="2">
        <v>20</v>
      </c>
      <c r="J47" s="2">
        <v>6.5</v>
      </c>
      <c r="K47" s="2">
        <v>10</v>
      </c>
      <c r="L47" s="2">
        <v>63.6</v>
      </c>
      <c r="M47" s="2" t="s">
        <v>292</v>
      </c>
    </row>
    <row r="48" spans="1:13" x14ac:dyDescent="0.3">
      <c r="A48">
        <v>47</v>
      </c>
      <c r="B48">
        <v>71</v>
      </c>
      <c r="C48" s="1" t="s">
        <v>45</v>
      </c>
      <c r="D48" s="2"/>
      <c r="E48" s="2">
        <v>65</v>
      </c>
      <c r="F48" s="2">
        <v>69</v>
      </c>
      <c r="G48" s="2">
        <v>60</v>
      </c>
      <c r="H48" s="2">
        <v>76</v>
      </c>
      <c r="I48" s="2">
        <v>34.1</v>
      </c>
      <c r="J48" s="2">
        <v>53.6</v>
      </c>
      <c r="K48" s="2">
        <v>2</v>
      </c>
      <c r="L48" s="2"/>
      <c r="M48" s="2" t="s">
        <v>293</v>
      </c>
    </row>
    <row r="49" spans="1:13" x14ac:dyDescent="0.3">
      <c r="A49">
        <v>48</v>
      </c>
      <c r="B49">
        <v>115</v>
      </c>
      <c r="C49" s="1" t="s">
        <v>43</v>
      </c>
      <c r="D49" s="2"/>
      <c r="E49" s="2">
        <v>69.400000000000006</v>
      </c>
      <c r="F49" s="2">
        <v>41.2</v>
      </c>
      <c r="G49" s="2">
        <v>96</v>
      </c>
      <c r="H49" s="2">
        <v>72.599999999999994</v>
      </c>
      <c r="I49" s="2">
        <v>23.9</v>
      </c>
      <c r="J49" s="2">
        <v>39.1</v>
      </c>
      <c r="K49" s="2">
        <v>6</v>
      </c>
      <c r="L49" s="2"/>
      <c r="M49" s="2" t="s">
        <v>294</v>
      </c>
    </row>
    <row r="50" spans="1:13" x14ac:dyDescent="0.3">
      <c r="A50">
        <v>49</v>
      </c>
      <c r="B50">
        <v>60</v>
      </c>
      <c r="C50" s="1" t="s">
        <v>141</v>
      </c>
      <c r="D50" s="2"/>
      <c r="E50" s="2">
        <v>56.7</v>
      </c>
      <c r="F50" s="2">
        <v>71</v>
      </c>
      <c r="G50" s="2">
        <v>80</v>
      </c>
      <c r="H50" s="2">
        <v>74.599999999999994</v>
      </c>
      <c r="I50" s="2">
        <v>35.9</v>
      </c>
      <c r="J50" s="2">
        <v>26</v>
      </c>
      <c r="K50" s="2">
        <v>1</v>
      </c>
      <c r="L50" s="2"/>
      <c r="M50" s="2" t="s">
        <v>295</v>
      </c>
    </row>
    <row r="51" spans="1:13" x14ac:dyDescent="0.3">
      <c r="A51">
        <v>50</v>
      </c>
      <c r="B51">
        <v>37</v>
      </c>
      <c r="C51" s="1" t="s">
        <v>41</v>
      </c>
      <c r="D51" s="2"/>
      <c r="E51" s="2">
        <v>63.6</v>
      </c>
      <c r="F51" s="2">
        <v>74.3</v>
      </c>
      <c r="G51" s="2">
        <v>100</v>
      </c>
      <c r="H51" s="2">
        <v>60.8</v>
      </c>
      <c r="I51" s="2">
        <v>12.3</v>
      </c>
      <c r="J51" s="2">
        <v>6.5</v>
      </c>
      <c r="K51" s="2">
        <v>25</v>
      </c>
      <c r="L51" s="2"/>
      <c r="M51" s="2" t="s">
        <v>296</v>
      </c>
    </row>
    <row r="52" spans="1:13" x14ac:dyDescent="0.3">
      <c r="A52">
        <v>51</v>
      </c>
      <c r="B52">
        <v>48</v>
      </c>
      <c r="C52" s="1" t="s">
        <v>234</v>
      </c>
      <c r="D52" s="2"/>
      <c r="E52" s="2">
        <v>59</v>
      </c>
      <c r="F52" s="2">
        <v>62.6</v>
      </c>
      <c r="G52" s="2">
        <v>80</v>
      </c>
      <c r="H52" s="2">
        <v>60.9</v>
      </c>
      <c r="I52" s="2">
        <v>29.1</v>
      </c>
      <c r="J52" s="2">
        <v>41.8</v>
      </c>
      <c r="K52" s="2">
        <v>6</v>
      </c>
      <c r="L52" s="2"/>
      <c r="M52" s="2" t="s">
        <v>297</v>
      </c>
    </row>
    <row r="53" spans="1:13" x14ac:dyDescent="0.3">
      <c r="A53">
        <v>52</v>
      </c>
      <c r="B53">
        <v>39</v>
      </c>
      <c r="C53" s="1" t="s">
        <v>201</v>
      </c>
      <c r="D53" s="2"/>
      <c r="E53" s="2">
        <v>61.7</v>
      </c>
      <c r="F53" s="2">
        <v>40.9</v>
      </c>
      <c r="G53" s="2">
        <v>60</v>
      </c>
      <c r="H53" s="2">
        <v>28.9</v>
      </c>
      <c r="I53" s="2">
        <v>47.9</v>
      </c>
      <c r="J53" s="2">
        <v>40.700000000000003</v>
      </c>
      <c r="K53" s="2">
        <v>12</v>
      </c>
      <c r="L53" s="2">
        <v>46.9</v>
      </c>
      <c r="M53" s="2" t="s">
        <v>298</v>
      </c>
    </row>
    <row r="54" spans="1:13" x14ac:dyDescent="0.3">
      <c r="A54">
        <v>53</v>
      </c>
      <c r="B54">
        <v>38</v>
      </c>
      <c r="C54" s="1" t="s">
        <v>129</v>
      </c>
      <c r="D54" s="2">
        <v>-10</v>
      </c>
      <c r="E54" s="2">
        <v>71</v>
      </c>
      <c r="F54" s="2">
        <v>44.9</v>
      </c>
      <c r="G54" s="2">
        <v>105</v>
      </c>
      <c r="H54" s="2">
        <v>47.8</v>
      </c>
      <c r="I54" s="2">
        <v>18.600000000000001</v>
      </c>
      <c r="J54" s="2">
        <v>55.1</v>
      </c>
      <c r="K54" s="2"/>
      <c r="L54" s="2"/>
      <c r="M54" s="2" t="s">
        <v>299</v>
      </c>
    </row>
    <row r="55" spans="1:13" x14ac:dyDescent="0.3">
      <c r="A55">
        <v>54</v>
      </c>
      <c r="B55">
        <v>55</v>
      </c>
      <c r="C55" s="1" t="s">
        <v>105</v>
      </c>
      <c r="E55">
        <v>58</v>
      </c>
      <c r="F55">
        <v>75</v>
      </c>
      <c r="G55">
        <v>80</v>
      </c>
      <c r="H55">
        <v>47</v>
      </c>
      <c r="I55">
        <v>25.8</v>
      </c>
      <c r="J55">
        <v>42</v>
      </c>
      <c r="K55">
        <v>4</v>
      </c>
      <c r="M55" s="1" t="s">
        <v>300</v>
      </c>
    </row>
    <row r="56" spans="1:13" x14ac:dyDescent="0.3">
      <c r="A56">
        <v>55</v>
      </c>
      <c r="B56">
        <v>111</v>
      </c>
      <c r="C56" s="1" t="s">
        <v>83</v>
      </c>
      <c r="E56">
        <v>64</v>
      </c>
      <c r="F56">
        <v>58.9</v>
      </c>
      <c r="G56">
        <v>80</v>
      </c>
      <c r="H56">
        <v>5.5</v>
      </c>
      <c r="I56">
        <v>27.5</v>
      </c>
      <c r="J56">
        <v>25.8</v>
      </c>
      <c r="K56">
        <v>32</v>
      </c>
      <c r="L56">
        <v>35.9</v>
      </c>
      <c r="M56" s="1" t="s">
        <v>142</v>
      </c>
    </row>
    <row r="57" spans="1:13" x14ac:dyDescent="0.3">
      <c r="A57">
        <v>56</v>
      </c>
      <c r="B57">
        <v>66</v>
      </c>
      <c r="C57" s="1" t="s">
        <v>53</v>
      </c>
      <c r="E57">
        <v>-18.600000000000001</v>
      </c>
      <c r="F57">
        <v>47.9</v>
      </c>
      <c r="G57">
        <v>60</v>
      </c>
      <c r="H57">
        <v>41.2</v>
      </c>
      <c r="I57">
        <v>21.2</v>
      </c>
      <c r="J57">
        <v>22.6</v>
      </c>
      <c r="K57">
        <v>97.1</v>
      </c>
      <c r="L57">
        <v>56.3</v>
      </c>
      <c r="M57" s="1" t="s">
        <v>301</v>
      </c>
    </row>
    <row r="58" spans="1:13" x14ac:dyDescent="0.3">
      <c r="A58">
        <v>57</v>
      </c>
      <c r="B58">
        <v>135</v>
      </c>
      <c r="C58" s="1" t="s">
        <v>217</v>
      </c>
      <c r="E58">
        <v>63.9</v>
      </c>
      <c r="F58">
        <v>57.7</v>
      </c>
      <c r="G58">
        <v>60</v>
      </c>
      <c r="H58">
        <v>63.4</v>
      </c>
      <c r="I58">
        <v>25.4</v>
      </c>
      <c r="J58">
        <v>39.5</v>
      </c>
      <c r="K58">
        <v>7</v>
      </c>
      <c r="M58" s="1" t="s">
        <v>302</v>
      </c>
    </row>
    <row r="59" spans="1:13" x14ac:dyDescent="0.3">
      <c r="A59">
        <v>58</v>
      </c>
      <c r="B59">
        <v>53</v>
      </c>
      <c r="C59" s="1" t="s">
        <v>303</v>
      </c>
      <c r="D59">
        <v>-10</v>
      </c>
      <c r="E59">
        <v>67</v>
      </c>
      <c r="F59">
        <v>42.3</v>
      </c>
      <c r="G59">
        <v>60</v>
      </c>
      <c r="H59">
        <v>88</v>
      </c>
      <c r="I59">
        <v>22.9</v>
      </c>
      <c r="J59">
        <v>20.7</v>
      </c>
      <c r="K59">
        <v>25</v>
      </c>
      <c r="M59" s="1" t="s">
        <v>304</v>
      </c>
    </row>
    <row r="60" spans="1:13" x14ac:dyDescent="0.3">
      <c r="A60">
        <v>59</v>
      </c>
      <c r="B60">
        <v>101</v>
      </c>
      <c r="C60" s="1" t="s">
        <v>111</v>
      </c>
      <c r="D60">
        <v>-10</v>
      </c>
      <c r="E60">
        <v>73.5</v>
      </c>
      <c r="F60">
        <v>59.6</v>
      </c>
      <c r="G60">
        <v>50</v>
      </c>
      <c r="H60">
        <v>46.7</v>
      </c>
      <c r="I60">
        <v>35.200000000000003</v>
      </c>
      <c r="J60">
        <v>14</v>
      </c>
      <c r="K60">
        <v>7</v>
      </c>
      <c r="L60">
        <v>36.299999999999997</v>
      </c>
      <c r="M60" s="1" t="s">
        <v>305</v>
      </c>
    </row>
    <row r="61" spans="1:13" x14ac:dyDescent="0.3">
      <c r="A61">
        <v>60</v>
      </c>
      <c r="B61">
        <v>52</v>
      </c>
      <c r="C61" s="1" t="s">
        <v>63</v>
      </c>
      <c r="E61">
        <v>62.4</v>
      </c>
      <c r="F61">
        <v>61.4</v>
      </c>
      <c r="G61">
        <v>60</v>
      </c>
      <c r="H61">
        <v>52.3</v>
      </c>
      <c r="I61">
        <v>32.4</v>
      </c>
      <c r="J61">
        <v>37.200000000000003</v>
      </c>
      <c r="K61">
        <v>2</v>
      </c>
      <c r="M61" s="1" t="s">
        <v>306</v>
      </c>
    </row>
    <row r="62" spans="1:13" x14ac:dyDescent="0.3">
      <c r="A62">
        <v>61</v>
      </c>
      <c r="B62">
        <v>40</v>
      </c>
      <c r="C62" s="1" t="s">
        <v>149</v>
      </c>
      <c r="E62">
        <v>67.7</v>
      </c>
      <c r="F62">
        <v>51.2</v>
      </c>
      <c r="G62">
        <v>60</v>
      </c>
      <c r="H62">
        <v>51.8</v>
      </c>
      <c r="I62">
        <v>25.8</v>
      </c>
      <c r="J62">
        <v>23.5</v>
      </c>
      <c r="K62">
        <v>25</v>
      </c>
      <c r="M62" s="1" t="s">
        <v>307</v>
      </c>
    </row>
    <row r="63" spans="1:13" x14ac:dyDescent="0.3">
      <c r="A63">
        <v>62</v>
      </c>
      <c r="B63">
        <v>78</v>
      </c>
      <c r="C63" s="1" t="s">
        <v>151</v>
      </c>
      <c r="E63">
        <v>61.3</v>
      </c>
      <c r="F63">
        <v>40.5</v>
      </c>
      <c r="G63">
        <v>60</v>
      </c>
      <c r="H63">
        <v>78.599999999999994</v>
      </c>
      <c r="I63">
        <v>20</v>
      </c>
      <c r="J63">
        <v>18.600000000000001</v>
      </c>
      <c r="K63">
        <v>25</v>
      </c>
      <c r="M63" s="1" t="s">
        <v>308</v>
      </c>
    </row>
    <row r="64" spans="1:13" x14ac:dyDescent="0.3">
      <c r="A64">
        <v>63</v>
      </c>
      <c r="B64">
        <v>54</v>
      </c>
      <c r="C64" s="1" t="s">
        <v>169</v>
      </c>
      <c r="E64">
        <v>60.2</v>
      </c>
      <c r="F64">
        <v>49.3</v>
      </c>
      <c r="G64">
        <v>50</v>
      </c>
      <c r="H64">
        <v>82.7</v>
      </c>
      <c r="I64">
        <v>32.6</v>
      </c>
      <c r="J64">
        <v>22</v>
      </c>
      <c r="K64">
        <v>7</v>
      </c>
      <c r="M64" s="1" t="s">
        <v>309</v>
      </c>
    </row>
    <row r="65" spans="1:13" x14ac:dyDescent="0.3">
      <c r="A65">
        <v>64</v>
      </c>
      <c r="B65">
        <v>92</v>
      </c>
      <c r="C65" s="1" t="s">
        <v>75</v>
      </c>
      <c r="E65">
        <v>61.7</v>
      </c>
      <c r="F65">
        <v>47.1</v>
      </c>
      <c r="G65">
        <v>40</v>
      </c>
      <c r="H65">
        <v>58.9</v>
      </c>
      <c r="I65">
        <v>26.6</v>
      </c>
      <c r="J65">
        <v>43.4</v>
      </c>
      <c r="K65">
        <v>25</v>
      </c>
      <c r="M65" s="1" t="s">
        <v>310</v>
      </c>
    </row>
    <row r="66" spans="1:13" x14ac:dyDescent="0.3">
      <c r="A66">
        <v>65</v>
      </c>
      <c r="B66">
        <v>79</v>
      </c>
      <c r="C66" s="1" t="s">
        <v>311</v>
      </c>
      <c r="E66">
        <v>59.4</v>
      </c>
      <c r="F66">
        <v>46.2</v>
      </c>
      <c r="G66">
        <v>50</v>
      </c>
      <c r="H66">
        <v>59.7</v>
      </c>
      <c r="I66">
        <v>24.3</v>
      </c>
      <c r="J66">
        <v>32.6</v>
      </c>
      <c r="K66">
        <v>25</v>
      </c>
      <c r="M66" s="1" t="s">
        <v>312</v>
      </c>
    </row>
    <row r="67" spans="1:13" x14ac:dyDescent="0.3">
      <c r="A67">
        <v>66</v>
      </c>
      <c r="B67">
        <v>88</v>
      </c>
      <c r="C67" s="1" t="s">
        <v>238</v>
      </c>
      <c r="E67">
        <v>69.2</v>
      </c>
      <c r="F67">
        <v>26.3</v>
      </c>
      <c r="G67">
        <v>60</v>
      </c>
      <c r="H67">
        <v>76.900000000000006</v>
      </c>
      <c r="I67">
        <v>21.5</v>
      </c>
      <c r="J67">
        <v>18</v>
      </c>
      <c r="K67">
        <v>25</v>
      </c>
      <c r="M67" s="1" t="s">
        <v>156</v>
      </c>
    </row>
    <row r="68" spans="1:13" x14ac:dyDescent="0.3">
      <c r="A68">
        <v>67</v>
      </c>
      <c r="B68">
        <v>91</v>
      </c>
      <c r="C68" s="1" t="s">
        <v>107</v>
      </c>
      <c r="E68">
        <v>57</v>
      </c>
      <c r="F68">
        <v>66.900000000000006</v>
      </c>
      <c r="G68">
        <v>50</v>
      </c>
      <c r="H68">
        <v>56.1</v>
      </c>
      <c r="I68">
        <v>24.4</v>
      </c>
      <c r="J68">
        <v>14.9</v>
      </c>
      <c r="K68">
        <v>25</v>
      </c>
      <c r="M68" s="1" t="s">
        <v>313</v>
      </c>
    </row>
    <row r="69" spans="1:13" x14ac:dyDescent="0.3">
      <c r="A69">
        <v>68</v>
      </c>
      <c r="B69">
        <v>47</v>
      </c>
      <c r="C69" s="1" t="s">
        <v>133</v>
      </c>
      <c r="E69">
        <v>53.1</v>
      </c>
      <c r="F69">
        <v>55</v>
      </c>
      <c r="G69">
        <v>60</v>
      </c>
      <c r="H69">
        <v>49.2</v>
      </c>
      <c r="I69">
        <v>11.1</v>
      </c>
      <c r="J69">
        <v>63.8</v>
      </c>
      <c r="K69">
        <v>2</v>
      </c>
      <c r="M69" s="1" t="s">
        <v>314</v>
      </c>
    </row>
    <row r="70" spans="1:13" x14ac:dyDescent="0.3">
      <c r="A70">
        <v>69</v>
      </c>
      <c r="B70">
        <v>32</v>
      </c>
      <c r="C70" s="1" t="s">
        <v>165</v>
      </c>
      <c r="D70">
        <v>-10</v>
      </c>
      <c r="E70">
        <v>27.4</v>
      </c>
      <c r="F70">
        <v>53.8</v>
      </c>
      <c r="G70">
        <v>50</v>
      </c>
      <c r="H70">
        <v>47.5</v>
      </c>
      <c r="I70">
        <v>30</v>
      </c>
      <c r="J70">
        <v>6.5</v>
      </c>
      <c r="K70">
        <v>57.4</v>
      </c>
      <c r="L70">
        <v>30.8</v>
      </c>
      <c r="M70" s="1" t="s">
        <v>315</v>
      </c>
    </row>
    <row r="71" spans="1:13" x14ac:dyDescent="0.3">
      <c r="A71">
        <v>70</v>
      </c>
      <c r="B71">
        <v>62</v>
      </c>
      <c r="C71" s="1" t="s">
        <v>123</v>
      </c>
      <c r="E71">
        <v>59.2</v>
      </c>
      <c r="F71">
        <v>25.7</v>
      </c>
      <c r="G71">
        <v>80</v>
      </c>
      <c r="H71">
        <v>37.4</v>
      </c>
      <c r="I71">
        <v>25.9</v>
      </c>
      <c r="J71">
        <v>35.5</v>
      </c>
      <c r="K71">
        <v>25</v>
      </c>
      <c r="M71" s="1" t="s">
        <v>316</v>
      </c>
    </row>
    <row r="72" spans="1:13" x14ac:dyDescent="0.3">
      <c r="A72">
        <v>71</v>
      </c>
      <c r="B72">
        <v>26</v>
      </c>
      <c r="C72" s="1" t="s">
        <v>89</v>
      </c>
      <c r="E72">
        <v>73.5</v>
      </c>
      <c r="F72">
        <v>58.8</v>
      </c>
      <c r="G72">
        <v>50</v>
      </c>
      <c r="H72">
        <v>33.6</v>
      </c>
      <c r="I72">
        <v>21.4</v>
      </c>
      <c r="J72">
        <v>45.4</v>
      </c>
      <c r="K72">
        <v>1</v>
      </c>
      <c r="M72" s="1" t="s">
        <v>317</v>
      </c>
    </row>
    <row r="73" spans="1:13" x14ac:dyDescent="0.3">
      <c r="A73">
        <v>72</v>
      </c>
      <c r="B73">
        <v>126</v>
      </c>
      <c r="C73" s="1" t="s">
        <v>197</v>
      </c>
      <c r="E73">
        <v>59</v>
      </c>
      <c r="F73">
        <v>48.3</v>
      </c>
      <c r="G73">
        <v>60</v>
      </c>
      <c r="H73">
        <v>51.8</v>
      </c>
      <c r="I73">
        <v>29</v>
      </c>
      <c r="J73">
        <v>31.4</v>
      </c>
      <c r="M73" s="1" t="s">
        <v>318</v>
      </c>
    </row>
    <row r="74" spans="1:13" x14ac:dyDescent="0.3">
      <c r="A74">
        <v>73</v>
      </c>
      <c r="B74">
        <v>25</v>
      </c>
      <c r="C74" s="1" t="s">
        <v>203</v>
      </c>
      <c r="D74">
        <v>-20</v>
      </c>
      <c r="E74">
        <v>71.7</v>
      </c>
      <c r="F74">
        <v>58.1</v>
      </c>
      <c r="G74">
        <v>60</v>
      </c>
      <c r="H74">
        <v>45.7</v>
      </c>
      <c r="I74">
        <v>25.5</v>
      </c>
      <c r="J74">
        <v>8</v>
      </c>
      <c r="K74">
        <v>25</v>
      </c>
      <c r="M74" s="1" t="s">
        <v>319</v>
      </c>
    </row>
    <row r="75" spans="1:13" x14ac:dyDescent="0.3">
      <c r="A75">
        <v>74</v>
      </c>
      <c r="B75">
        <v>51</v>
      </c>
      <c r="C75" s="1" t="s">
        <v>320</v>
      </c>
      <c r="E75">
        <v>62.1</v>
      </c>
      <c r="F75">
        <v>59.6</v>
      </c>
      <c r="G75">
        <v>60</v>
      </c>
      <c r="K75">
        <v>58.9</v>
      </c>
      <c r="L75">
        <v>28.8</v>
      </c>
      <c r="M75" s="1" t="s">
        <v>168</v>
      </c>
    </row>
    <row r="76" spans="1:13" x14ac:dyDescent="0.3">
      <c r="A76">
        <v>75</v>
      </c>
      <c r="B76">
        <v>50</v>
      </c>
      <c r="C76" s="1" t="s">
        <v>321</v>
      </c>
      <c r="E76">
        <v>63.2</v>
      </c>
      <c r="F76">
        <v>32</v>
      </c>
      <c r="G76">
        <v>60</v>
      </c>
      <c r="H76">
        <v>51.8</v>
      </c>
      <c r="I76">
        <v>27.5</v>
      </c>
      <c r="J76">
        <v>29.6</v>
      </c>
      <c r="K76">
        <v>5</v>
      </c>
      <c r="M76" s="1" t="s">
        <v>322</v>
      </c>
    </row>
    <row r="77" spans="1:13" x14ac:dyDescent="0.3">
      <c r="A77">
        <v>76</v>
      </c>
      <c r="B77">
        <v>20</v>
      </c>
      <c r="C77" s="1" t="s">
        <v>61</v>
      </c>
      <c r="E77">
        <v>66.3</v>
      </c>
      <c r="F77">
        <v>66.5</v>
      </c>
      <c r="G77">
        <v>60</v>
      </c>
      <c r="H77">
        <v>38</v>
      </c>
      <c r="I77">
        <v>14.7</v>
      </c>
      <c r="J77">
        <v>21.5</v>
      </c>
      <c r="K77">
        <v>1</v>
      </c>
      <c r="M77" s="1" t="s">
        <v>323</v>
      </c>
    </row>
    <row r="78" spans="1:13" x14ac:dyDescent="0.3">
      <c r="A78">
        <v>77</v>
      </c>
      <c r="B78">
        <v>112</v>
      </c>
      <c r="C78" s="1" t="s">
        <v>139</v>
      </c>
      <c r="E78">
        <v>65.8</v>
      </c>
      <c r="F78">
        <v>42.9</v>
      </c>
      <c r="G78">
        <v>60</v>
      </c>
      <c r="H78">
        <v>14.1</v>
      </c>
      <c r="I78">
        <v>7.8</v>
      </c>
      <c r="J78">
        <v>15.3</v>
      </c>
      <c r="K78">
        <v>61.5</v>
      </c>
      <c r="M78" s="1" t="s">
        <v>324</v>
      </c>
    </row>
    <row r="79" spans="1:13" x14ac:dyDescent="0.3">
      <c r="A79">
        <v>78</v>
      </c>
      <c r="B79">
        <v>22</v>
      </c>
      <c r="C79" s="1" t="s">
        <v>71</v>
      </c>
      <c r="E79">
        <v>61.4</v>
      </c>
      <c r="F79">
        <v>40.200000000000003</v>
      </c>
      <c r="G79">
        <v>80</v>
      </c>
      <c r="I79">
        <v>24.9</v>
      </c>
      <c r="J79">
        <v>57.1</v>
      </c>
      <c r="K79">
        <v>1</v>
      </c>
      <c r="M79" s="1" t="s">
        <v>325</v>
      </c>
    </row>
    <row r="80" spans="1:13" x14ac:dyDescent="0.3">
      <c r="A80">
        <v>79</v>
      </c>
      <c r="B80">
        <v>119</v>
      </c>
      <c r="C80" s="1" t="s">
        <v>93</v>
      </c>
      <c r="E80">
        <v>62.7</v>
      </c>
      <c r="F80">
        <v>73.2</v>
      </c>
      <c r="G80">
        <v>80</v>
      </c>
      <c r="J80">
        <v>13.6</v>
      </c>
      <c r="K80">
        <v>10</v>
      </c>
      <c r="L80">
        <v>24</v>
      </c>
      <c r="M80" s="1" t="s">
        <v>326</v>
      </c>
    </row>
    <row r="81" spans="1:13" x14ac:dyDescent="0.3">
      <c r="A81">
        <v>80</v>
      </c>
      <c r="B81">
        <v>29</v>
      </c>
      <c r="C81" s="1" t="s">
        <v>163</v>
      </c>
      <c r="E81">
        <v>46.3</v>
      </c>
      <c r="F81">
        <v>51.2</v>
      </c>
      <c r="G81">
        <v>60</v>
      </c>
      <c r="H81">
        <v>37.4</v>
      </c>
      <c r="I81">
        <v>35.4</v>
      </c>
      <c r="J81">
        <v>6.5</v>
      </c>
      <c r="K81">
        <v>25</v>
      </c>
      <c r="M81" s="1" t="s">
        <v>327</v>
      </c>
    </row>
    <row r="82" spans="1:13" x14ac:dyDescent="0.3">
      <c r="A82">
        <v>81</v>
      </c>
      <c r="B82">
        <v>70</v>
      </c>
      <c r="C82" s="1" t="s">
        <v>221</v>
      </c>
      <c r="E82">
        <v>65.8</v>
      </c>
      <c r="F82">
        <v>29.2</v>
      </c>
      <c r="G82">
        <v>40</v>
      </c>
      <c r="H82">
        <v>45.3</v>
      </c>
      <c r="I82">
        <v>9.9</v>
      </c>
      <c r="J82">
        <v>6.5</v>
      </c>
      <c r="K82">
        <v>6</v>
      </c>
      <c r="L82">
        <v>53.2</v>
      </c>
      <c r="M82" s="1" t="s">
        <v>328</v>
      </c>
    </row>
    <row r="83" spans="1:13" x14ac:dyDescent="0.3">
      <c r="A83">
        <v>82</v>
      </c>
      <c r="B83">
        <v>77</v>
      </c>
      <c r="C83" s="1" t="s">
        <v>231</v>
      </c>
      <c r="E83">
        <v>57.3</v>
      </c>
      <c r="F83">
        <v>38.9</v>
      </c>
      <c r="G83">
        <v>50</v>
      </c>
      <c r="H83">
        <v>37.6</v>
      </c>
      <c r="I83">
        <v>20</v>
      </c>
      <c r="J83">
        <v>6.5</v>
      </c>
      <c r="K83">
        <v>7</v>
      </c>
      <c r="L83">
        <v>27.8</v>
      </c>
      <c r="M83" s="1" t="s">
        <v>329</v>
      </c>
    </row>
    <row r="84" spans="1:13" x14ac:dyDescent="0.3">
      <c r="A84">
        <v>83</v>
      </c>
      <c r="B84">
        <v>124</v>
      </c>
      <c r="C84" s="1" t="s">
        <v>155</v>
      </c>
      <c r="E84">
        <v>72.5</v>
      </c>
      <c r="F84">
        <v>35.799999999999997</v>
      </c>
      <c r="G84">
        <v>50</v>
      </c>
      <c r="H84">
        <v>44</v>
      </c>
      <c r="I84">
        <v>22.8</v>
      </c>
      <c r="J84">
        <v>6.5</v>
      </c>
      <c r="K84">
        <v>1</v>
      </c>
      <c r="M84" s="1" t="s">
        <v>330</v>
      </c>
    </row>
    <row r="85" spans="1:13" x14ac:dyDescent="0.3">
      <c r="A85">
        <v>84</v>
      </c>
      <c r="B85">
        <v>74</v>
      </c>
      <c r="C85" s="1" t="s">
        <v>233</v>
      </c>
      <c r="E85">
        <v>57.8</v>
      </c>
      <c r="F85">
        <v>44.8</v>
      </c>
      <c r="G85">
        <v>50</v>
      </c>
      <c r="H85">
        <v>47</v>
      </c>
      <c r="J85">
        <v>25.9</v>
      </c>
      <c r="K85">
        <v>6</v>
      </c>
      <c r="M85" s="1" t="s">
        <v>331</v>
      </c>
    </row>
    <row r="86" spans="1:13" x14ac:dyDescent="0.3">
      <c r="A86">
        <v>85</v>
      </c>
      <c r="B86">
        <v>108</v>
      </c>
      <c r="C86" s="1" t="s">
        <v>193</v>
      </c>
      <c r="E86">
        <v>60.7</v>
      </c>
      <c r="F86">
        <v>69</v>
      </c>
      <c r="G86">
        <v>60</v>
      </c>
      <c r="H86">
        <v>25.3</v>
      </c>
      <c r="I86">
        <v>3.5</v>
      </c>
      <c r="J86">
        <v>6.5</v>
      </c>
      <c r="M86" s="1" t="s">
        <v>332</v>
      </c>
    </row>
    <row r="87" spans="1:13" x14ac:dyDescent="0.3">
      <c r="A87">
        <v>86</v>
      </c>
      <c r="B87">
        <v>103</v>
      </c>
      <c r="C87" s="1" t="s">
        <v>333</v>
      </c>
      <c r="E87">
        <v>80.7</v>
      </c>
      <c r="F87">
        <v>30.3</v>
      </c>
      <c r="G87">
        <v>60</v>
      </c>
      <c r="H87">
        <v>4.5</v>
      </c>
      <c r="I87">
        <v>29.1</v>
      </c>
      <c r="J87">
        <v>12</v>
      </c>
      <c r="K87">
        <v>4</v>
      </c>
      <c r="M87" s="1" t="s">
        <v>334</v>
      </c>
    </row>
    <row r="88" spans="1:13" x14ac:dyDescent="0.3">
      <c r="A88">
        <v>87</v>
      </c>
      <c r="B88">
        <v>43</v>
      </c>
      <c r="C88" s="1" t="s">
        <v>161</v>
      </c>
      <c r="E88">
        <v>62.2</v>
      </c>
      <c r="F88">
        <v>60.9</v>
      </c>
      <c r="G88">
        <v>50</v>
      </c>
      <c r="H88">
        <v>14.2</v>
      </c>
      <c r="I88">
        <v>14.3</v>
      </c>
      <c r="J88">
        <v>17.399999999999999</v>
      </c>
      <c r="M88" s="1" t="s">
        <v>335</v>
      </c>
    </row>
    <row r="89" spans="1:13" x14ac:dyDescent="0.3">
      <c r="A89">
        <v>88</v>
      </c>
      <c r="B89">
        <v>24</v>
      </c>
      <c r="C89" s="1" t="s">
        <v>87</v>
      </c>
      <c r="E89">
        <v>80.599999999999994</v>
      </c>
      <c r="F89">
        <v>50.1</v>
      </c>
      <c r="G89">
        <v>50</v>
      </c>
      <c r="H89">
        <v>4.5</v>
      </c>
      <c r="J89">
        <v>6.5</v>
      </c>
      <c r="K89">
        <v>25</v>
      </c>
      <c r="M89" s="1" t="s">
        <v>336</v>
      </c>
    </row>
    <row r="90" spans="1:13" x14ac:dyDescent="0.3">
      <c r="A90">
        <v>89</v>
      </c>
      <c r="B90">
        <v>27</v>
      </c>
      <c r="C90" s="1" t="s">
        <v>91</v>
      </c>
      <c r="E90">
        <v>62.4</v>
      </c>
      <c r="F90">
        <v>68.400000000000006</v>
      </c>
      <c r="G90">
        <v>80</v>
      </c>
      <c r="I90">
        <v>3.5</v>
      </c>
      <c r="K90">
        <v>2</v>
      </c>
      <c r="M90" s="1" t="s">
        <v>337</v>
      </c>
    </row>
    <row r="91" spans="1:13" x14ac:dyDescent="0.3">
      <c r="A91">
        <v>90</v>
      </c>
      <c r="B91">
        <v>11</v>
      </c>
      <c r="C91" s="1" t="s">
        <v>215</v>
      </c>
      <c r="D91">
        <v>-10</v>
      </c>
      <c r="E91">
        <v>72.3</v>
      </c>
      <c r="F91">
        <v>38.1</v>
      </c>
      <c r="G91">
        <v>50</v>
      </c>
      <c r="H91">
        <v>21.5</v>
      </c>
      <c r="I91">
        <v>10.9</v>
      </c>
      <c r="J91">
        <v>6.5</v>
      </c>
      <c r="K91">
        <v>12</v>
      </c>
      <c r="L91">
        <v>11.4</v>
      </c>
      <c r="M91" s="1" t="s">
        <v>338</v>
      </c>
    </row>
    <row r="92" spans="1:13" x14ac:dyDescent="0.3">
      <c r="A92">
        <v>91</v>
      </c>
      <c r="B92">
        <v>89</v>
      </c>
      <c r="C92" s="1" t="s">
        <v>109</v>
      </c>
      <c r="E92">
        <v>66.2</v>
      </c>
      <c r="F92">
        <v>55.2</v>
      </c>
      <c r="G92">
        <v>80</v>
      </c>
      <c r="H92">
        <v>4.5</v>
      </c>
      <c r="J92">
        <v>6.5</v>
      </c>
      <c r="M92" s="1" t="s">
        <v>339</v>
      </c>
    </row>
    <row r="93" spans="1:13" x14ac:dyDescent="0.3">
      <c r="A93">
        <v>92</v>
      </c>
      <c r="B93">
        <v>45</v>
      </c>
      <c r="C93" s="1" t="s">
        <v>143</v>
      </c>
      <c r="E93">
        <v>55.9</v>
      </c>
      <c r="F93">
        <v>63</v>
      </c>
      <c r="G93">
        <v>60</v>
      </c>
      <c r="H93">
        <v>4.5</v>
      </c>
      <c r="I93">
        <v>3.5</v>
      </c>
      <c r="J93">
        <v>6.5</v>
      </c>
      <c r="K93">
        <v>7</v>
      </c>
      <c r="M93" s="1" t="s">
        <v>340</v>
      </c>
    </row>
    <row r="94" spans="1:13" x14ac:dyDescent="0.3">
      <c r="A94">
        <v>93</v>
      </c>
      <c r="B94">
        <v>63</v>
      </c>
      <c r="C94" s="1" t="s">
        <v>159</v>
      </c>
      <c r="E94">
        <v>61.9</v>
      </c>
      <c r="F94">
        <v>26.5</v>
      </c>
      <c r="G94">
        <v>50</v>
      </c>
      <c r="H94">
        <v>29.6</v>
      </c>
      <c r="I94">
        <v>20</v>
      </c>
      <c r="J94">
        <v>9.4</v>
      </c>
      <c r="M94" s="1" t="s">
        <v>341</v>
      </c>
    </row>
    <row r="95" spans="1:13" x14ac:dyDescent="0.3">
      <c r="A95">
        <v>94</v>
      </c>
      <c r="B95">
        <v>106</v>
      </c>
      <c r="C95" s="1" t="s">
        <v>167</v>
      </c>
      <c r="E95">
        <v>66.400000000000006</v>
      </c>
      <c r="F95">
        <v>63.4</v>
      </c>
      <c r="G95">
        <v>50</v>
      </c>
      <c r="H95">
        <v>4.5</v>
      </c>
      <c r="I95">
        <v>3.5</v>
      </c>
      <c r="J95">
        <v>6.5</v>
      </c>
      <c r="K95">
        <v>3</v>
      </c>
      <c r="M95" s="1" t="s">
        <v>342</v>
      </c>
    </row>
    <row r="96" spans="1:13" x14ac:dyDescent="0.3">
      <c r="A96">
        <v>95</v>
      </c>
      <c r="B96">
        <v>94</v>
      </c>
      <c r="C96" s="1" t="s">
        <v>187</v>
      </c>
      <c r="E96">
        <v>57.4</v>
      </c>
      <c r="F96">
        <v>34.200000000000003</v>
      </c>
      <c r="G96">
        <v>40</v>
      </c>
      <c r="H96">
        <v>28.8</v>
      </c>
      <c r="I96">
        <v>20</v>
      </c>
      <c r="J96">
        <v>6.5</v>
      </c>
      <c r="K96">
        <v>3</v>
      </c>
      <c r="M96" s="1" t="s">
        <v>343</v>
      </c>
    </row>
    <row r="97" spans="1:13" x14ac:dyDescent="0.3">
      <c r="A97">
        <v>96</v>
      </c>
      <c r="B97">
        <v>56</v>
      </c>
      <c r="C97" s="1" t="s">
        <v>171</v>
      </c>
      <c r="E97">
        <v>63.8</v>
      </c>
      <c r="F97">
        <v>65.8</v>
      </c>
      <c r="G97">
        <v>60</v>
      </c>
      <c r="M97" s="1" t="s">
        <v>344</v>
      </c>
    </row>
    <row r="98" spans="1:13" x14ac:dyDescent="0.3">
      <c r="A98">
        <v>97</v>
      </c>
      <c r="B98">
        <v>87</v>
      </c>
      <c r="C98" s="1" t="s">
        <v>153</v>
      </c>
      <c r="E98">
        <v>50.3</v>
      </c>
      <c r="F98">
        <v>39.700000000000003</v>
      </c>
      <c r="G98">
        <v>60</v>
      </c>
      <c r="H98">
        <v>4.5</v>
      </c>
      <c r="I98">
        <v>20.8</v>
      </c>
      <c r="J98">
        <v>6.5</v>
      </c>
      <c r="K98">
        <v>6</v>
      </c>
      <c r="M98" s="1" t="s">
        <v>345</v>
      </c>
    </row>
    <row r="99" spans="1:13" x14ac:dyDescent="0.3">
      <c r="A99">
        <v>98</v>
      </c>
      <c r="B99">
        <v>15</v>
      </c>
      <c r="C99" s="1" t="s">
        <v>147</v>
      </c>
      <c r="E99">
        <v>53.9</v>
      </c>
      <c r="F99">
        <v>34.1</v>
      </c>
      <c r="G99">
        <v>50</v>
      </c>
      <c r="H99">
        <v>6.6</v>
      </c>
      <c r="I99">
        <v>29</v>
      </c>
      <c r="J99">
        <v>6.5</v>
      </c>
      <c r="K99">
        <v>7</v>
      </c>
      <c r="M99" s="1" t="s">
        <v>346</v>
      </c>
    </row>
    <row r="100" spans="1:13" x14ac:dyDescent="0.3">
      <c r="A100">
        <v>99</v>
      </c>
      <c r="B100">
        <v>85</v>
      </c>
      <c r="C100" s="1" t="s">
        <v>219</v>
      </c>
      <c r="E100">
        <v>61.7</v>
      </c>
      <c r="F100">
        <v>32.9</v>
      </c>
      <c r="G100">
        <v>50</v>
      </c>
      <c r="H100">
        <v>4.5</v>
      </c>
      <c r="I100">
        <v>3.5</v>
      </c>
      <c r="J100">
        <v>6.5</v>
      </c>
      <c r="K100">
        <v>25</v>
      </c>
      <c r="M100" s="1" t="s">
        <v>347</v>
      </c>
    </row>
    <row r="101" spans="1:13" x14ac:dyDescent="0.3">
      <c r="A101">
        <v>100</v>
      </c>
      <c r="B101">
        <v>35</v>
      </c>
      <c r="C101" s="1" t="s">
        <v>115</v>
      </c>
      <c r="E101">
        <v>62</v>
      </c>
      <c r="F101">
        <v>41.3</v>
      </c>
      <c r="G101">
        <v>80</v>
      </c>
      <c r="M101" s="1" t="s">
        <v>348</v>
      </c>
    </row>
    <row r="102" spans="1:13" x14ac:dyDescent="0.3">
      <c r="A102">
        <v>101</v>
      </c>
      <c r="B102">
        <v>128</v>
      </c>
      <c r="C102" s="1" t="s">
        <v>236</v>
      </c>
      <c r="E102">
        <v>70.2</v>
      </c>
      <c r="F102">
        <v>28.2</v>
      </c>
      <c r="G102">
        <v>50</v>
      </c>
      <c r="H102">
        <v>23.3</v>
      </c>
      <c r="I102">
        <v>3.5</v>
      </c>
      <c r="J102">
        <v>6.5</v>
      </c>
      <c r="M102" s="1" t="s">
        <v>349</v>
      </c>
    </row>
    <row r="103" spans="1:13" x14ac:dyDescent="0.3">
      <c r="A103">
        <v>102</v>
      </c>
      <c r="B103">
        <v>19</v>
      </c>
      <c r="C103" s="1" t="s">
        <v>51</v>
      </c>
      <c r="E103">
        <v>69.8</v>
      </c>
      <c r="F103">
        <v>51.2</v>
      </c>
      <c r="G103">
        <v>60</v>
      </c>
      <c r="M103" s="1" t="s">
        <v>350</v>
      </c>
    </row>
    <row r="104" spans="1:13" x14ac:dyDescent="0.3">
      <c r="A104">
        <v>103</v>
      </c>
      <c r="B104">
        <v>105</v>
      </c>
      <c r="C104" s="1" t="s">
        <v>199</v>
      </c>
      <c r="E104">
        <v>62.9</v>
      </c>
      <c r="F104">
        <v>39.6</v>
      </c>
      <c r="G104">
        <v>50</v>
      </c>
      <c r="K104">
        <v>25</v>
      </c>
      <c r="M104" s="1" t="s">
        <v>351</v>
      </c>
    </row>
    <row r="105" spans="1:13" x14ac:dyDescent="0.3">
      <c r="A105">
        <v>104</v>
      </c>
      <c r="B105">
        <v>127</v>
      </c>
      <c r="C105" s="1" t="s">
        <v>73</v>
      </c>
      <c r="D105">
        <v>-10</v>
      </c>
      <c r="E105">
        <v>56.3</v>
      </c>
      <c r="F105">
        <v>48.9</v>
      </c>
      <c r="G105">
        <v>80</v>
      </c>
      <c r="M105" s="1" t="s">
        <v>352</v>
      </c>
    </row>
    <row r="106" spans="1:13" x14ac:dyDescent="0.3">
      <c r="A106">
        <v>105</v>
      </c>
      <c r="B106">
        <v>110</v>
      </c>
      <c r="C106" s="1" t="s">
        <v>207</v>
      </c>
      <c r="E106">
        <v>82.7</v>
      </c>
      <c r="F106">
        <v>35.700000000000003</v>
      </c>
      <c r="G106">
        <v>50</v>
      </c>
      <c r="M106" s="1" t="s">
        <v>353</v>
      </c>
    </row>
    <row r="107" spans="1:13" x14ac:dyDescent="0.3">
      <c r="A107">
        <v>106</v>
      </c>
      <c r="B107">
        <v>81</v>
      </c>
      <c r="C107" s="1" t="s">
        <v>223</v>
      </c>
      <c r="E107">
        <v>59.2</v>
      </c>
      <c r="F107">
        <v>35.1</v>
      </c>
      <c r="G107">
        <v>50</v>
      </c>
      <c r="I107">
        <v>12.3</v>
      </c>
      <c r="M107" s="1" t="s">
        <v>354</v>
      </c>
    </row>
    <row r="108" spans="1:13" x14ac:dyDescent="0.3">
      <c r="A108">
        <v>107</v>
      </c>
      <c r="B108">
        <v>96</v>
      </c>
      <c r="C108" s="1" t="s">
        <v>237</v>
      </c>
      <c r="E108">
        <v>66.099999999999994</v>
      </c>
      <c r="F108">
        <v>32.200000000000003</v>
      </c>
      <c r="G108">
        <v>50</v>
      </c>
      <c r="M108" s="1" t="s">
        <v>355</v>
      </c>
    </row>
    <row r="109" spans="1:13" x14ac:dyDescent="0.3">
      <c r="A109">
        <v>108</v>
      </c>
      <c r="B109">
        <v>17</v>
      </c>
      <c r="C109" s="1" t="s">
        <v>189</v>
      </c>
      <c r="D109">
        <v>-10</v>
      </c>
      <c r="E109">
        <v>65.400000000000006</v>
      </c>
      <c r="F109">
        <v>41.3</v>
      </c>
      <c r="G109">
        <v>50</v>
      </c>
      <c r="M109" s="1" t="s">
        <v>356</v>
      </c>
    </row>
    <row r="110" spans="1:13" x14ac:dyDescent="0.3">
      <c r="A110">
        <v>109</v>
      </c>
      <c r="B110">
        <v>134</v>
      </c>
      <c r="C110" s="1" t="s">
        <v>357</v>
      </c>
      <c r="E110">
        <v>58.3</v>
      </c>
      <c r="F110">
        <v>37.700000000000003</v>
      </c>
      <c r="G110">
        <v>50</v>
      </c>
      <c r="M110" s="1" t="s">
        <v>358</v>
      </c>
    </row>
    <row r="111" spans="1:13" x14ac:dyDescent="0.3">
      <c r="A111">
        <v>110</v>
      </c>
      <c r="B111">
        <v>83</v>
      </c>
      <c r="C111" s="1" t="s">
        <v>117</v>
      </c>
      <c r="E111">
        <v>47.9</v>
      </c>
      <c r="F111">
        <v>35.299999999999997</v>
      </c>
      <c r="G111">
        <v>60</v>
      </c>
      <c r="M111" s="1" t="s">
        <v>359</v>
      </c>
    </row>
    <row r="112" spans="1:13" x14ac:dyDescent="0.3">
      <c r="A112">
        <v>111</v>
      </c>
      <c r="B112">
        <v>132</v>
      </c>
      <c r="C112" s="1" t="s">
        <v>360</v>
      </c>
      <c r="E112">
        <v>53.9</v>
      </c>
      <c r="F112">
        <v>44.8</v>
      </c>
      <c r="G112">
        <v>40</v>
      </c>
      <c r="M112" s="1" t="s">
        <v>361</v>
      </c>
    </row>
    <row r="113" spans="1:13" x14ac:dyDescent="0.3">
      <c r="A113">
        <v>112</v>
      </c>
      <c r="B113">
        <v>97</v>
      </c>
      <c r="C113" s="1" t="s">
        <v>235</v>
      </c>
      <c r="D113">
        <v>-10</v>
      </c>
      <c r="E113">
        <v>51.4</v>
      </c>
      <c r="F113">
        <v>40.700000000000003</v>
      </c>
      <c r="G113">
        <v>50</v>
      </c>
      <c r="M113" s="1" t="s">
        <v>362</v>
      </c>
    </row>
    <row r="114" spans="1:13" x14ac:dyDescent="0.3">
      <c r="A114">
        <v>113</v>
      </c>
      <c r="B114">
        <v>68</v>
      </c>
      <c r="C114" s="1" t="s">
        <v>179</v>
      </c>
      <c r="E114">
        <v>47.6</v>
      </c>
      <c r="F114">
        <v>23.6</v>
      </c>
      <c r="G114">
        <v>60</v>
      </c>
      <c r="M114" s="1" t="s">
        <v>363</v>
      </c>
    </row>
    <row r="115" spans="1:13" x14ac:dyDescent="0.3">
      <c r="A115">
        <v>114</v>
      </c>
      <c r="B115">
        <v>118</v>
      </c>
      <c r="C115" s="1" t="s">
        <v>364</v>
      </c>
      <c r="D115">
        <v>-30</v>
      </c>
      <c r="E115">
        <v>-40.4</v>
      </c>
      <c r="F115">
        <v>34.6</v>
      </c>
      <c r="G115">
        <v>50</v>
      </c>
      <c r="H115">
        <v>43.6</v>
      </c>
      <c r="I115">
        <v>8.6999999999999993</v>
      </c>
      <c r="J115">
        <v>22.3</v>
      </c>
      <c r="M115" s="1" t="s">
        <v>365</v>
      </c>
    </row>
    <row r="116" spans="1:13" x14ac:dyDescent="0.3">
      <c r="C116" s="1"/>
      <c r="M116" s="1"/>
    </row>
    <row r="117" spans="1:13" x14ac:dyDescent="0.3">
      <c r="C117" s="1"/>
      <c r="M117" s="1"/>
    </row>
    <row r="118" spans="1:13" x14ac:dyDescent="0.3">
      <c r="C118" s="1"/>
      <c r="M118" s="1"/>
    </row>
    <row r="119" spans="1:13" x14ac:dyDescent="0.3">
      <c r="C119" s="1"/>
      <c r="M119" s="1"/>
    </row>
    <row r="120" spans="1:13" x14ac:dyDescent="0.3">
      <c r="C120" s="1"/>
      <c r="M120" s="1"/>
    </row>
    <row r="121" spans="1:13" x14ac:dyDescent="0.3">
      <c r="C121" s="1"/>
      <c r="M121" s="1"/>
    </row>
    <row r="122" spans="1:13" x14ac:dyDescent="0.3">
      <c r="C122" s="1"/>
      <c r="M122" s="1"/>
    </row>
    <row r="123" spans="1:13" x14ac:dyDescent="0.3">
      <c r="C123" s="1"/>
      <c r="M123" s="1"/>
    </row>
    <row r="124" spans="1:13" x14ac:dyDescent="0.3">
      <c r="C124" s="1"/>
      <c r="M124" s="1"/>
    </row>
    <row r="125" spans="1:13" x14ac:dyDescent="0.3">
      <c r="C125" s="1"/>
      <c r="M125" s="1"/>
    </row>
    <row r="126" spans="1:13" x14ac:dyDescent="0.3">
      <c r="C126" s="1"/>
      <c r="M126" s="1"/>
    </row>
    <row r="127" spans="1:13" x14ac:dyDescent="0.3">
      <c r="C127" s="1"/>
      <c r="M127" s="1"/>
    </row>
    <row r="128" spans="1:13" x14ac:dyDescent="0.3">
      <c r="C128" s="1"/>
      <c r="M128" s="1"/>
    </row>
    <row r="129" spans="3:13" x14ac:dyDescent="0.3">
      <c r="C129" s="1"/>
      <c r="M129" s="1"/>
    </row>
    <row r="130" spans="3:13" x14ac:dyDescent="0.3">
      <c r="C130" s="1"/>
      <c r="M130" s="1"/>
    </row>
    <row r="131" spans="3:13" x14ac:dyDescent="0.3">
      <c r="C131" s="1"/>
      <c r="M131" s="1"/>
    </row>
    <row r="132" spans="3:13" x14ac:dyDescent="0.3">
      <c r="C132" s="1"/>
      <c r="M132" s="1"/>
    </row>
    <row r="133" spans="3:13" x14ac:dyDescent="0.3">
      <c r="C133" s="1"/>
      <c r="M133" s="1"/>
    </row>
    <row r="134" spans="3:13" x14ac:dyDescent="0.3">
      <c r="C134" s="1"/>
      <c r="M134" s="1"/>
    </row>
    <row r="135" spans="3:13" x14ac:dyDescent="0.3">
      <c r="C135" s="1"/>
      <c r="M135" s="1"/>
    </row>
    <row r="136" spans="3:13" x14ac:dyDescent="0.3">
      <c r="C136" s="1"/>
      <c r="M136" s="1"/>
    </row>
    <row r="137" spans="3:13" x14ac:dyDescent="0.3">
      <c r="C137" s="1"/>
      <c r="M137" s="1"/>
    </row>
    <row r="138" spans="3:13" x14ac:dyDescent="0.3">
      <c r="C138" s="1"/>
      <c r="M138" s="1"/>
    </row>
    <row r="139" spans="3:13" x14ac:dyDescent="0.3">
      <c r="C139" s="1"/>
      <c r="M139" s="1"/>
    </row>
    <row r="140" spans="3:13" x14ac:dyDescent="0.3">
      <c r="C140" s="1"/>
      <c r="M140" s="1"/>
    </row>
    <row r="141" spans="3:13" x14ac:dyDescent="0.3">
      <c r="C141" s="1"/>
      <c r="M141" s="1"/>
    </row>
    <row r="142" spans="3:13" x14ac:dyDescent="0.3">
      <c r="C142" s="1"/>
      <c r="M142" s="1"/>
    </row>
    <row r="143" spans="3:13" x14ac:dyDescent="0.3">
      <c r="C143" s="1"/>
      <c r="M143" s="1"/>
    </row>
    <row r="144" spans="3:13" x14ac:dyDescent="0.3">
      <c r="C144" s="1"/>
      <c r="M144" s="1"/>
    </row>
    <row r="145" spans="3:13" x14ac:dyDescent="0.3">
      <c r="C145" s="1"/>
      <c r="M145" s="1"/>
    </row>
    <row r="146" spans="3:13" x14ac:dyDescent="0.3">
      <c r="C146" s="1"/>
      <c r="M146" s="1"/>
    </row>
    <row r="147" spans="3:13" x14ac:dyDescent="0.3">
      <c r="C147" s="1"/>
      <c r="M147" s="1"/>
    </row>
    <row r="148" spans="3:13" x14ac:dyDescent="0.3">
      <c r="C148" s="1"/>
      <c r="M148" s="1"/>
    </row>
    <row r="149" spans="3:13" x14ac:dyDescent="0.3">
      <c r="C149" s="1"/>
      <c r="M149" s="1"/>
    </row>
    <row r="150" spans="3:13" x14ac:dyDescent="0.3">
      <c r="C150" s="1"/>
      <c r="M150" s="1"/>
    </row>
    <row r="151" spans="3:13" x14ac:dyDescent="0.3">
      <c r="C151" s="1"/>
      <c r="M151" s="1"/>
    </row>
    <row r="152" spans="3:13" x14ac:dyDescent="0.3">
      <c r="C152" s="1"/>
      <c r="M152" s="1"/>
    </row>
    <row r="153" spans="3:13" x14ac:dyDescent="0.3">
      <c r="C153" s="1"/>
      <c r="M153" s="1"/>
    </row>
    <row r="154" spans="3:13" x14ac:dyDescent="0.3">
      <c r="C154" s="1"/>
      <c r="M154" s="1"/>
    </row>
    <row r="155" spans="3:13" x14ac:dyDescent="0.3">
      <c r="C155" s="1"/>
      <c r="M155" s="1"/>
    </row>
    <row r="156" spans="3:13" x14ac:dyDescent="0.3">
      <c r="C156" s="1"/>
      <c r="M156" s="1"/>
    </row>
    <row r="157" spans="3:13" x14ac:dyDescent="0.3">
      <c r="C157" s="1"/>
      <c r="M157" s="1"/>
    </row>
    <row r="158" spans="3:13" x14ac:dyDescent="0.3">
      <c r="C158" s="1"/>
      <c r="M158" s="1"/>
    </row>
    <row r="159" spans="3:13" x14ac:dyDescent="0.3">
      <c r="C159" s="1"/>
      <c r="M159" s="1"/>
    </row>
    <row r="160" spans="3:13" x14ac:dyDescent="0.3">
      <c r="C160" s="1"/>
      <c r="M160" s="1"/>
    </row>
    <row r="161" spans="3:13" x14ac:dyDescent="0.3">
      <c r="C161" s="1"/>
      <c r="M161" s="1"/>
    </row>
    <row r="162" spans="3:13" x14ac:dyDescent="0.3">
      <c r="C162" s="1"/>
      <c r="M162" s="1"/>
    </row>
    <row r="163" spans="3:13" x14ac:dyDescent="0.3">
      <c r="C163" s="1"/>
      <c r="M163" s="1"/>
    </row>
    <row r="164" spans="3:13" x14ac:dyDescent="0.3">
      <c r="C164" s="1"/>
      <c r="M164" s="1"/>
    </row>
    <row r="165" spans="3:13" x14ac:dyDescent="0.3">
      <c r="C165" s="1"/>
      <c r="M165" s="1"/>
    </row>
    <row r="166" spans="3:13" x14ac:dyDescent="0.3">
      <c r="C166" s="1"/>
      <c r="M166" s="1"/>
    </row>
    <row r="167" spans="3:13" x14ac:dyDescent="0.3">
      <c r="C167" s="1"/>
      <c r="M167" s="1"/>
    </row>
    <row r="168" spans="3:13" x14ac:dyDescent="0.3">
      <c r="C168" s="1"/>
      <c r="M168" s="1"/>
    </row>
    <row r="169" spans="3:13" x14ac:dyDescent="0.3">
      <c r="C169" s="1"/>
      <c r="M169" s="1"/>
    </row>
    <row r="170" spans="3:13" x14ac:dyDescent="0.3">
      <c r="C170" s="1"/>
      <c r="M170" s="1"/>
    </row>
    <row r="171" spans="3:13" x14ac:dyDescent="0.3">
      <c r="C171" s="1"/>
      <c r="M171" s="1"/>
    </row>
    <row r="172" spans="3:13" x14ac:dyDescent="0.3">
      <c r="C172" s="1"/>
      <c r="M172" s="1"/>
    </row>
    <row r="173" spans="3:13" x14ac:dyDescent="0.3">
      <c r="C173" s="1"/>
      <c r="M173" s="1"/>
    </row>
    <row r="174" spans="3:13" x14ac:dyDescent="0.3">
      <c r="C174" s="1"/>
      <c r="M174" s="1"/>
    </row>
    <row r="175" spans="3:13" x14ac:dyDescent="0.3">
      <c r="C175" s="1"/>
      <c r="M175" s="1"/>
    </row>
    <row r="176" spans="3:13" x14ac:dyDescent="0.3">
      <c r="C176" s="1"/>
      <c r="M176" s="1"/>
    </row>
    <row r="177" spans="3:13" x14ac:dyDescent="0.3">
      <c r="C177" s="1"/>
      <c r="M177" s="1"/>
    </row>
    <row r="178" spans="3:13" x14ac:dyDescent="0.3">
      <c r="C178" s="1"/>
      <c r="M178" s="1"/>
    </row>
    <row r="179" spans="3:13" x14ac:dyDescent="0.3">
      <c r="C179" s="1"/>
      <c r="M179" s="1"/>
    </row>
    <row r="180" spans="3:13" x14ac:dyDescent="0.3">
      <c r="C180" s="1"/>
      <c r="M180" s="1"/>
    </row>
    <row r="181" spans="3:13" x14ac:dyDescent="0.3">
      <c r="C181" s="1"/>
      <c r="M181" s="1"/>
    </row>
    <row r="182" spans="3:13" x14ac:dyDescent="0.3">
      <c r="C182" s="1"/>
      <c r="M182" s="1"/>
    </row>
    <row r="183" spans="3:13" x14ac:dyDescent="0.3">
      <c r="C183" s="1"/>
      <c r="M183" s="1"/>
    </row>
    <row r="184" spans="3:13" x14ac:dyDescent="0.3">
      <c r="C184" s="1"/>
      <c r="M184" s="1"/>
    </row>
    <row r="185" spans="3:13" x14ac:dyDescent="0.3">
      <c r="C185" s="1"/>
      <c r="M185" s="1"/>
    </row>
    <row r="186" spans="3:13" x14ac:dyDescent="0.3">
      <c r="C186" s="1"/>
      <c r="M186" s="1"/>
    </row>
    <row r="187" spans="3:13" x14ac:dyDescent="0.3">
      <c r="C187" s="1"/>
      <c r="M187" s="1"/>
    </row>
    <row r="188" spans="3:13" x14ac:dyDescent="0.3">
      <c r="C188" s="1"/>
      <c r="M188" s="1"/>
    </row>
    <row r="189" spans="3:13" x14ac:dyDescent="0.3">
      <c r="C189" s="1"/>
      <c r="M189" s="1"/>
    </row>
    <row r="190" spans="3:13" x14ac:dyDescent="0.3">
      <c r="C190" s="1"/>
      <c r="M190" s="1"/>
    </row>
    <row r="191" spans="3:13" x14ac:dyDescent="0.3">
      <c r="C191" s="1"/>
      <c r="M191" s="1"/>
    </row>
    <row r="192" spans="3:13" x14ac:dyDescent="0.3">
      <c r="C192" s="1"/>
      <c r="M192" s="1"/>
    </row>
    <row r="193" spans="3:13" x14ac:dyDescent="0.3">
      <c r="C193" s="1"/>
      <c r="M193" s="1"/>
    </row>
    <row r="194" spans="3:13" x14ac:dyDescent="0.3">
      <c r="C194" s="1"/>
      <c r="M194" s="1"/>
    </row>
    <row r="195" spans="3:13" x14ac:dyDescent="0.3">
      <c r="C195" s="1"/>
      <c r="M195" s="1"/>
    </row>
    <row r="196" spans="3:13" x14ac:dyDescent="0.3">
      <c r="C196" s="1"/>
      <c r="M196" s="1"/>
    </row>
    <row r="197" spans="3:13" x14ac:dyDescent="0.3">
      <c r="C197" s="1"/>
      <c r="M197" s="1"/>
    </row>
    <row r="198" spans="3:13" x14ac:dyDescent="0.3">
      <c r="C198" s="1"/>
      <c r="M198" s="1"/>
    </row>
    <row r="199" spans="3:13" x14ac:dyDescent="0.3">
      <c r="C199" s="1"/>
      <c r="M199" s="1"/>
    </row>
    <row r="200" spans="3:13" x14ac:dyDescent="0.3">
      <c r="C200" s="1"/>
      <c r="M200" s="1"/>
    </row>
    <row r="201" spans="3:13" x14ac:dyDescent="0.3">
      <c r="C201" s="1"/>
      <c r="M201" s="1"/>
    </row>
    <row r="202" spans="3:13" x14ac:dyDescent="0.3">
      <c r="C202" s="1"/>
      <c r="M202" s="1"/>
    </row>
    <row r="203" spans="3:13" x14ac:dyDescent="0.3">
      <c r="C203" s="1"/>
      <c r="M203" s="1"/>
    </row>
    <row r="204" spans="3:13" x14ac:dyDescent="0.3">
      <c r="C204" s="1"/>
      <c r="M204" s="1"/>
    </row>
    <row r="205" spans="3:13" x14ac:dyDescent="0.3">
      <c r="C205" s="1"/>
      <c r="M205" s="1"/>
    </row>
    <row r="206" spans="3:13" x14ac:dyDescent="0.3">
      <c r="C206" s="1"/>
      <c r="M206" s="1"/>
    </row>
    <row r="207" spans="3:13" x14ac:dyDescent="0.3">
      <c r="C207" s="1"/>
      <c r="M207" s="1"/>
    </row>
    <row r="208" spans="3:13" x14ac:dyDescent="0.3">
      <c r="C208" s="1"/>
      <c r="M208" s="1"/>
    </row>
    <row r="209" spans="3:13" x14ac:dyDescent="0.3">
      <c r="C209" s="1"/>
      <c r="M209" s="1"/>
    </row>
    <row r="210" spans="3:13" x14ac:dyDescent="0.3">
      <c r="C210" s="1"/>
      <c r="M210" s="1"/>
    </row>
    <row r="211" spans="3:13" x14ac:dyDescent="0.3">
      <c r="C211" s="1"/>
      <c r="M211" s="1"/>
    </row>
    <row r="212" spans="3:13" x14ac:dyDescent="0.3">
      <c r="C212" s="1"/>
      <c r="M212" s="1"/>
    </row>
    <row r="213" spans="3:13" x14ac:dyDescent="0.3">
      <c r="C213" s="1"/>
      <c r="M213" s="1"/>
    </row>
    <row r="214" spans="3:13" x14ac:dyDescent="0.3">
      <c r="C214" s="1"/>
      <c r="M214" s="1"/>
    </row>
    <row r="215" spans="3:13" x14ac:dyDescent="0.3">
      <c r="C215" s="1"/>
      <c r="M215" s="1"/>
    </row>
    <row r="216" spans="3:13" x14ac:dyDescent="0.3">
      <c r="C216" s="1"/>
      <c r="M216" s="1"/>
    </row>
    <row r="217" spans="3:13" x14ac:dyDescent="0.3">
      <c r="C217" s="1"/>
      <c r="M217" s="1"/>
    </row>
    <row r="218" spans="3:13" x14ac:dyDescent="0.3">
      <c r="C218" s="1"/>
      <c r="M218" s="1"/>
    </row>
    <row r="219" spans="3:13" x14ac:dyDescent="0.3">
      <c r="C219" s="1"/>
      <c r="M219" s="1"/>
    </row>
    <row r="220" spans="3:13" x14ac:dyDescent="0.3">
      <c r="C220" s="1"/>
      <c r="M220" s="1"/>
    </row>
    <row r="221" spans="3:13" x14ac:dyDescent="0.3">
      <c r="C221" s="1"/>
      <c r="M221" s="1"/>
    </row>
    <row r="222" spans="3:13" x14ac:dyDescent="0.3">
      <c r="C222" s="1"/>
      <c r="M222" s="1"/>
    </row>
    <row r="223" spans="3:13" x14ac:dyDescent="0.3">
      <c r="C223" s="1"/>
      <c r="M223" s="1"/>
    </row>
    <row r="224" spans="3:13" x14ac:dyDescent="0.3">
      <c r="C224" s="1"/>
      <c r="M224" s="1"/>
    </row>
    <row r="225" spans="3:13" x14ac:dyDescent="0.3">
      <c r="C225" s="1"/>
      <c r="M225" s="1"/>
    </row>
    <row r="226" spans="3:13" x14ac:dyDescent="0.3">
      <c r="C226" s="1"/>
      <c r="M226" s="1"/>
    </row>
    <row r="227" spans="3:13" x14ac:dyDescent="0.3">
      <c r="C227" s="1"/>
      <c r="M227" s="1"/>
    </row>
    <row r="228" spans="3:13" x14ac:dyDescent="0.3">
      <c r="C228" s="1"/>
      <c r="M228" s="1"/>
    </row>
    <row r="229" spans="3:13" x14ac:dyDescent="0.3">
      <c r="C229" s="1"/>
      <c r="M229" s="1"/>
    </row>
    <row r="230" spans="3:13" x14ac:dyDescent="0.3">
      <c r="C230" s="1"/>
      <c r="M230" s="1"/>
    </row>
    <row r="231" spans="3:13" x14ac:dyDescent="0.3">
      <c r="C231" s="1"/>
      <c r="M231" s="1"/>
    </row>
    <row r="232" spans="3:13" x14ac:dyDescent="0.3">
      <c r="C232" s="1"/>
      <c r="M232" s="1"/>
    </row>
    <row r="233" spans="3:13" x14ac:dyDescent="0.3">
      <c r="C233" s="1"/>
      <c r="M233" s="1"/>
    </row>
    <row r="234" spans="3:13" x14ac:dyDescent="0.3">
      <c r="C234" s="1"/>
      <c r="M234" s="1"/>
    </row>
    <row r="235" spans="3:13" x14ac:dyDescent="0.3">
      <c r="C235" s="1"/>
      <c r="M235" s="1"/>
    </row>
    <row r="236" spans="3:13" x14ac:dyDescent="0.3">
      <c r="C236" s="1"/>
      <c r="M236" s="1"/>
    </row>
    <row r="237" spans="3:13" x14ac:dyDescent="0.3">
      <c r="C237" s="1"/>
      <c r="M237" s="1"/>
    </row>
    <row r="238" spans="3:13" x14ac:dyDescent="0.3">
      <c r="C238" s="1"/>
      <c r="M238" s="1"/>
    </row>
    <row r="239" spans="3:13" x14ac:dyDescent="0.3">
      <c r="C239" s="1"/>
      <c r="M239" s="1"/>
    </row>
    <row r="240" spans="3:13" x14ac:dyDescent="0.3">
      <c r="C240" s="1"/>
      <c r="M240" s="1"/>
    </row>
    <row r="241" spans="3:13" x14ac:dyDescent="0.3">
      <c r="C241" s="1"/>
      <c r="M241" s="1"/>
    </row>
    <row r="242" spans="3:13" x14ac:dyDescent="0.3">
      <c r="C242" s="1"/>
      <c r="M242" s="1"/>
    </row>
    <row r="243" spans="3:13" x14ac:dyDescent="0.3">
      <c r="C243" s="1"/>
      <c r="M243" s="1"/>
    </row>
    <row r="244" spans="3:13" x14ac:dyDescent="0.3">
      <c r="C244" s="1"/>
      <c r="M244" s="1"/>
    </row>
    <row r="245" spans="3:13" x14ac:dyDescent="0.3">
      <c r="C245" s="1"/>
      <c r="M245" s="1"/>
    </row>
    <row r="246" spans="3:13" x14ac:dyDescent="0.3">
      <c r="C246" s="1"/>
      <c r="M2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E05B-AF45-4C3C-8BD7-F50650864626}">
  <dimension ref="A1:M191"/>
  <sheetViews>
    <sheetView topLeftCell="A64" workbookViewId="0">
      <selection activeCell="C26" sqref="C26"/>
    </sheetView>
  </sheetViews>
  <sheetFormatPr defaultRowHeight="14.4" x14ac:dyDescent="0.3"/>
  <cols>
    <col min="1" max="1" width="7.6640625" bestFit="1" customWidth="1"/>
    <col min="2" max="2" width="10.5546875" bestFit="1" customWidth="1"/>
    <col min="3" max="3" width="34.77734375" bestFit="1" customWidth="1"/>
    <col min="4" max="4" width="9.5546875" bestFit="1" customWidth="1"/>
    <col min="5" max="5" width="12" bestFit="1" customWidth="1"/>
    <col min="6" max="6" width="19.77734375" bestFit="1" customWidth="1"/>
    <col min="7" max="7" width="13.88671875" bestFit="1" customWidth="1"/>
    <col min="8" max="8" width="19.5546875" bestFit="1" customWidth="1"/>
    <col min="9" max="9" width="15.6640625" bestFit="1" customWidth="1"/>
    <col min="10" max="10" width="16.77734375" bestFit="1" customWidth="1"/>
    <col min="11" max="11" width="18" bestFit="1" customWidth="1"/>
    <col min="12" max="12" width="16.5546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</v>
      </c>
      <c r="C2" s="1" t="s">
        <v>13</v>
      </c>
      <c r="D2" s="2"/>
      <c r="E2" s="2">
        <v>67.2</v>
      </c>
      <c r="F2" s="2">
        <v>55.1</v>
      </c>
      <c r="G2" s="2">
        <v>150</v>
      </c>
      <c r="H2" s="2">
        <v>86.4</v>
      </c>
      <c r="I2" s="2">
        <v>62.2</v>
      </c>
      <c r="J2" s="2">
        <v>123</v>
      </c>
      <c r="K2" s="2">
        <v>263.89999999999998</v>
      </c>
      <c r="L2" s="2">
        <v>84.6</v>
      </c>
      <c r="M2" s="2" t="s">
        <v>367</v>
      </c>
    </row>
    <row r="3" spans="1:13" x14ac:dyDescent="0.3">
      <c r="A3">
        <v>2</v>
      </c>
      <c r="B3">
        <v>2</v>
      </c>
      <c r="C3" s="1" t="s">
        <v>17</v>
      </c>
      <c r="D3" s="2"/>
      <c r="E3" s="2">
        <v>60.1</v>
      </c>
      <c r="F3" s="2">
        <v>67</v>
      </c>
      <c r="G3" s="2">
        <v>110</v>
      </c>
      <c r="H3" s="2">
        <v>89.8</v>
      </c>
      <c r="I3" s="2">
        <v>58.2</v>
      </c>
      <c r="J3" s="2">
        <v>125</v>
      </c>
      <c r="K3" s="2">
        <v>275</v>
      </c>
      <c r="L3" s="2">
        <v>100</v>
      </c>
      <c r="M3" s="2" t="s">
        <v>368</v>
      </c>
    </row>
    <row r="4" spans="1:13" x14ac:dyDescent="0.3">
      <c r="A4">
        <v>3</v>
      </c>
      <c r="B4">
        <v>5</v>
      </c>
      <c r="C4" s="1" t="s">
        <v>79</v>
      </c>
      <c r="D4" s="2"/>
      <c r="E4" s="2">
        <v>70.400000000000006</v>
      </c>
      <c r="F4" s="2">
        <v>59.5</v>
      </c>
      <c r="G4" s="2">
        <v>141</v>
      </c>
      <c r="H4" s="2">
        <v>85.4</v>
      </c>
      <c r="I4" s="2">
        <v>75</v>
      </c>
      <c r="J4" s="2">
        <v>101.5</v>
      </c>
      <c r="K4" s="2">
        <v>155.1</v>
      </c>
      <c r="L4" s="2">
        <v>83.3</v>
      </c>
      <c r="M4" s="2" t="s">
        <v>369</v>
      </c>
    </row>
    <row r="5" spans="1:13" x14ac:dyDescent="0.3">
      <c r="A5">
        <v>4</v>
      </c>
      <c r="B5">
        <v>9</v>
      </c>
      <c r="C5" s="1" t="s">
        <v>21</v>
      </c>
      <c r="D5" s="2"/>
      <c r="E5" s="2">
        <v>63.4</v>
      </c>
      <c r="F5" s="2">
        <v>59.1</v>
      </c>
      <c r="G5" s="2">
        <v>110</v>
      </c>
      <c r="H5" s="2">
        <v>100</v>
      </c>
      <c r="I5" s="2">
        <v>36.9</v>
      </c>
      <c r="J5" s="2">
        <v>91.3</v>
      </c>
      <c r="K5" s="2">
        <v>237.8</v>
      </c>
      <c r="L5" s="2">
        <v>63.5</v>
      </c>
      <c r="M5" s="2" t="s">
        <v>370</v>
      </c>
    </row>
    <row r="6" spans="1:13" x14ac:dyDescent="0.3">
      <c r="A6">
        <v>5</v>
      </c>
      <c r="B6">
        <v>33</v>
      </c>
      <c r="C6" s="1" t="s">
        <v>15</v>
      </c>
      <c r="D6" s="2"/>
      <c r="E6" s="2">
        <v>57.9</v>
      </c>
      <c r="F6" s="2">
        <v>75</v>
      </c>
      <c r="G6" s="2">
        <v>110</v>
      </c>
      <c r="H6" s="2">
        <v>69.2</v>
      </c>
      <c r="I6" s="2">
        <v>64.3</v>
      </c>
      <c r="J6" s="2">
        <v>106.5</v>
      </c>
      <c r="K6" s="2">
        <v>162.1</v>
      </c>
      <c r="L6" s="2">
        <v>91</v>
      </c>
      <c r="M6" s="2" t="s">
        <v>371</v>
      </c>
    </row>
    <row r="7" spans="1:13" x14ac:dyDescent="0.3">
      <c r="A7">
        <v>6</v>
      </c>
      <c r="B7">
        <v>7</v>
      </c>
      <c r="C7" s="1" t="s">
        <v>125</v>
      </c>
      <c r="D7" s="2"/>
      <c r="E7" s="2">
        <v>77</v>
      </c>
      <c r="F7" s="2">
        <v>48.5</v>
      </c>
      <c r="G7" s="2">
        <v>90</v>
      </c>
      <c r="H7" s="2">
        <v>63.1</v>
      </c>
      <c r="I7" s="2">
        <v>70.5</v>
      </c>
      <c r="J7" s="2">
        <v>83.1</v>
      </c>
      <c r="K7" s="2">
        <v>209.7</v>
      </c>
      <c r="L7" s="2">
        <v>74.900000000000006</v>
      </c>
      <c r="M7" s="2" t="s">
        <v>372</v>
      </c>
    </row>
    <row r="8" spans="1:13" x14ac:dyDescent="0.3">
      <c r="A8">
        <v>7</v>
      </c>
      <c r="B8">
        <v>14</v>
      </c>
      <c r="C8" s="1" t="s">
        <v>49</v>
      </c>
      <c r="D8" s="2"/>
      <c r="E8" s="2">
        <v>66.8</v>
      </c>
      <c r="F8" s="2">
        <v>62.2</v>
      </c>
      <c r="G8" s="2">
        <v>90</v>
      </c>
      <c r="H8" s="2">
        <v>53.3</v>
      </c>
      <c r="I8" s="2">
        <v>40.1</v>
      </c>
      <c r="J8" s="2">
        <v>91.4</v>
      </c>
      <c r="K8" s="2">
        <v>194.7</v>
      </c>
      <c r="L8" s="2">
        <v>91</v>
      </c>
      <c r="M8" s="2" t="s">
        <v>373</v>
      </c>
    </row>
    <row r="9" spans="1:13" x14ac:dyDescent="0.3">
      <c r="A9">
        <v>8</v>
      </c>
      <c r="B9">
        <v>6</v>
      </c>
      <c r="C9" s="1" t="s">
        <v>97</v>
      </c>
      <c r="D9" s="2"/>
      <c r="E9" s="2">
        <v>60.5</v>
      </c>
      <c r="F9" s="2">
        <v>57.1</v>
      </c>
      <c r="G9" s="2">
        <v>117</v>
      </c>
      <c r="H9" s="2">
        <v>33.700000000000003</v>
      </c>
      <c r="I9" s="2">
        <v>36.9</v>
      </c>
      <c r="J9" s="2">
        <v>91.5</v>
      </c>
      <c r="K9" s="2">
        <v>211.3</v>
      </c>
      <c r="L9" s="2">
        <v>74.3</v>
      </c>
      <c r="M9" s="2" t="s">
        <v>374</v>
      </c>
    </row>
    <row r="10" spans="1:13" x14ac:dyDescent="0.3">
      <c r="A10">
        <v>9</v>
      </c>
      <c r="B10">
        <v>62</v>
      </c>
      <c r="C10" s="1" t="s">
        <v>25</v>
      </c>
      <c r="D10" s="2"/>
      <c r="E10" s="2">
        <v>66.8</v>
      </c>
      <c r="F10" s="2">
        <v>56.8</v>
      </c>
      <c r="G10" s="2">
        <v>110</v>
      </c>
      <c r="H10" s="2">
        <v>76</v>
      </c>
      <c r="I10" s="2">
        <v>43.5</v>
      </c>
      <c r="J10" s="2">
        <v>97.5</v>
      </c>
      <c r="K10" s="2">
        <v>145</v>
      </c>
      <c r="L10" s="2">
        <v>67.8</v>
      </c>
      <c r="M10" s="2" t="s">
        <v>375</v>
      </c>
    </row>
    <row r="11" spans="1:13" x14ac:dyDescent="0.3">
      <c r="A11">
        <v>10</v>
      </c>
      <c r="B11">
        <v>18</v>
      </c>
      <c r="C11" s="1" t="s">
        <v>45</v>
      </c>
      <c r="D11" s="2">
        <v>-10</v>
      </c>
      <c r="E11" s="2">
        <v>56.9</v>
      </c>
      <c r="F11" s="2">
        <v>70.3</v>
      </c>
      <c r="G11" s="2">
        <v>115</v>
      </c>
      <c r="H11" s="2">
        <v>70.2</v>
      </c>
      <c r="I11" s="2">
        <v>36.9</v>
      </c>
      <c r="J11" s="2">
        <v>84.8</v>
      </c>
      <c r="K11" s="2">
        <v>167.3</v>
      </c>
      <c r="L11" s="2">
        <v>69.400000000000006</v>
      </c>
      <c r="M11" s="2" t="s">
        <v>376</v>
      </c>
    </row>
    <row r="12" spans="1:13" x14ac:dyDescent="0.3">
      <c r="A12">
        <v>11</v>
      </c>
      <c r="B12">
        <v>69</v>
      </c>
      <c r="C12" s="1" t="s">
        <v>55</v>
      </c>
      <c r="D12" s="2"/>
      <c r="E12" s="2">
        <v>56</v>
      </c>
      <c r="F12" s="2">
        <v>70.599999999999994</v>
      </c>
      <c r="G12" s="2">
        <v>90</v>
      </c>
      <c r="H12" s="2">
        <v>88.6</v>
      </c>
      <c r="I12" s="2">
        <v>36.9</v>
      </c>
      <c r="J12" s="2">
        <v>77.3</v>
      </c>
      <c r="K12" s="2">
        <v>169.6</v>
      </c>
      <c r="L12" s="2">
        <v>60.2</v>
      </c>
      <c r="M12" s="2" t="s">
        <v>377</v>
      </c>
    </row>
    <row r="13" spans="1:13" x14ac:dyDescent="0.3">
      <c r="A13">
        <v>12</v>
      </c>
      <c r="B13">
        <v>29</v>
      </c>
      <c r="C13" s="1" t="s">
        <v>75</v>
      </c>
      <c r="D13" s="2"/>
      <c r="E13" s="2">
        <v>57.4</v>
      </c>
      <c r="F13" s="2">
        <v>54</v>
      </c>
      <c r="G13" s="2">
        <v>90</v>
      </c>
      <c r="H13" s="2">
        <v>47</v>
      </c>
      <c r="I13" s="2">
        <v>53.9</v>
      </c>
      <c r="J13" s="2">
        <v>80.2</v>
      </c>
      <c r="K13" s="2">
        <v>172.5</v>
      </c>
      <c r="L13" s="2">
        <v>83.4</v>
      </c>
      <c r="M13" s="2" t="s">
        <v>378</v>
      </c>
    </row>
    <row r="14" spans="1:13" x14ac:dyDescent="0.3">
      <c r="A14">
        <v>13</v>
      </c>
      <c r="B14">
        <v>56</v>
      </c>
      <c r="C14" s="1" t="s">
        <v>39</v>
      </c>
      <c r="D14" s="2"/>
      <c r="E14" s="2">
        <v>67.2</v>
      </c>
      <c r="F14" s="2">
        <v>64.3</v>
      </c>
      <c r="G14" s="2">
        <v>133</v>
      </c>
      <c r="H14" s="2">
        <v>87.9</v>
      </c>
      <c r="I14" s="2">
        <v>54.5</v>
      </c>
      <c r="J14" s="2">
        <v>73.2</v>
      </c>
      <c r="K14" s="2">
        <v>95.6</v>
      </c>
      <c r="L14" s="2">
        <v>47.3</v>
      </c>
      <c r="M14" s="2" t="s">
        <v>379</v>
      </c>
    </row>
    <row r="15" spans="1:13" x14ac:dyDescent="0.3">
      <c r="A15">
        <v>14</v>
      </c>
      <c r="B15">
        <v>80</v>
      </c>
      <c r="C15" s="1" t="s">
        <v>63</v>
      </c>
      <c r="D15" s="2"/>
      <c r="E15" s="2">
        <v>57.4</v>
      </c>
      <c r="F15" s="2">
        <v>51.9</v>
      </c>
      <c r="G15" s="2">
        <v>90</v>
      </c>
      <c r="H15" s="2">
        <v>51.1</v>
      </c>
      <c r="I15" s="2">
        <v>42.2</v>
      </c>
      <c r="J15" s="2">
        <v>65.400000000000006</v>
      </c>
      <c r="K15" s="2">
        <v>160.4</v>
      </c>
      <c r="L15" s="2">
        <v>92.7</v>
      </c>
      <c r="M15" s="2" t="s">
        <v>380</v>
      </c>
    </row>
    <row r="16" spans="1:13" x14ac:dyDescent="0.3">
      <c r="A16">
        <v>15</v>
      </c>
      <c r="B16">
        <v>10</v>
      </c>
      <c r="C16" s="1" t="s">
        <v>249</v>
      </c>
      <c r="D16" s="2"/>
      <c r="E16" s="2">
        <v>69.5</v>
      </c>
      <c r="F16" s="2">
        <v>45</v>
      </c>
      <c r="G16" s="2">
        <v>90</v>
      </c>
      <c r="H16" s="2">
        <v>90.7</v>
      </c>
      <c r="I16" s="2">
        <v>27.5</v>
      </c>
      <c r="J16" s="2">
        <v>88.7</v>
      </c>
      <c r="K16" s="2">
        <v>147</v>
      </c>
      <c r="L16" s="2">
        <v>48</v>
      </c>
      <c r="M16" s="2" t="s">
        <v>381</v>
      </c>
    </row>
    <row r="17" spans="1:13" x14ac:dyDescent="0.3">
      <c r="A17">
        <v>16</v>
      </c>
      <c r="B17">
        <v>85</v>
      </c>
      <c r="C17" s="1" t="s">
        <v>382</v>
      </c>
      <c r="D17" s="2"/>
      <c r="E17" s="2">
        <v>55.3</v>
      </c>
      <c r="F17" s="2">
        <v>73.099999999999994</v>
      </c>
      <c r="G17" s="2">
        <v>110</v>
      </c>
      <c r="H17" s="2">
        <v>84</v>
      </c>
      <c r="I17" s="2">
        <v>43.7</v>
      </c>
      <c r="J17" s="2">
        <v>69.5</v>
      </c>
      <c r="K17" s="2">
        <v>115.7</v>
      </c>
      <c r="L17" s="2">
        <v>51.9</v>
      </c>
      <c r="M17" s="2" t="s">
        <v>383</v>
      </c>
    </row>
    <row r="18" spans="1:13" x14ac:dyDescent="0.3">
      <c r="A18">
        <v>17</v>
      </c>
      <c r="B18">
        <v>37</v>
      </c>
      <c r="C18" s="1" t="s">
        <v>41</v>
      </c>
      <c r="D18" s="2"/>
      <c r="E18" s="2">
        <v>69.2</v>
      </c>
      <c r="F18" s="2">
        <v>49.9</v>
      </c>
      <c r="G18" s="2">
        <v>90</v>
      </c>
      <c r="H18" s="2">
        <v>85.6</v>
      </c>
      <c r="I18" s="2">
        <v>33.700000000000003</v>
      </c>
      <c r="J18" s="2">
        <v>77.2</v>
      </c>
      <c r="K18" s="2">
        <v>135.19999999999999</v>
      </c>
      <c r="L18" s="2">
        <v>59.1</v>
      </c>
      <c r="M18" s="2" t="s">
        <v>384</v>
      </c>
    </row>
    <row r="19" spans="1:13" x14ac:dyDescent="0.3">
      <c r="A19">
        <v>18</v>
      </c>
      <c r="B19">
        <v>40</v>
      </c>
      <c r="C19" s="1" t="s">
        <v>181</v>
      </c>
      <c r="D19" s="2"/>
      <c r="E19" s="2">
        <v>49.6</v>
      </c>
      <c r="F19" s="2">
        <v>65.8</v>
      </c>
      <c r="G19" s="2">
        <v>70</v>
      </c>
      <c r="H19" s="2">
        <v>72.3</v>
      </c>
      <c r="I19" s="2">
        <v>50.8</v>
      </c>
      <c r="J19" s="2">
        <v>79.599999999999994</v>
      </c>
      <c r="K19" s="2">
        <v>156.1</v>
      </c>
      <c r="L19" s="2">
        <v>52.3</v>
      </c>
      <c r="M19" s="2" t="s">
        <v>385</v>
      </c>
    </row>
    <row r="20" spans="1:13" x14ac:dyDescent="0.3">
      <c r="A20">
        <v>19</v>
      </c>
      <c r="B20">
        <v>94</v>
      </c>
      <c r="C20" s="1" t="s">
        <v>101</v>
      </c>
      <c r="D20" s="2"/>
      <c r="E20" s="2">
        <v>59.3</v>
      </c>
      <c r="F20" s="2">
        <v>58.9</v>
      </c>
      <c r="G20" s="2">
        <v>70</v>
      </c>
      <c r="H20" s="2">
        <v>80.3</v>
      </c>
      <c r="I20" s="2">
        <v>43.5</v>
      </c>
      <c r="J20" s="2">
        <v>61.7</v>
      </c>
      <c r="K20" s="2">
        <v>147.1</v>
      </c>
      <c r="L20" s="2">
        <v>74.900000000000006</v>
      </c>
      <c r="M20" s="2" t="s">
        <v>386</v>
      </c>
    </row>
    <row r="21" spans="1:13" x14ac:dyDescent="0.3">
      <c r="A21">
        <v>20</v>
      </c>
      <c r="B21">
        <v>123</v>
      </c>
      <c r="C21" s="1" t="s">
        <v>59</v>
      </c>
      <c r="D21" s="2"/>
      <c r="E21" s="2">
        <v>66.400000000000006</v>
      </c>
      <c r="F21" s="2">
        <v>68.7</v>
      </c>
      <c r="G21" s="2">
        <v>70</v>
      </c>
      <c r="H21" s="2">
        <v>89.5</v>
      </c>
      <c r="I21" s="2">
        <v>30.6</v>
      </c>
      <c r="J21" s="2">
        <v>62.4</v>
      </c>
      <c r="K21" s="2">
        <v>153.4</v>
      </c>
      <c r="L21" s="2">
        <v>52</v>
      </c>
      <c r="M21" s="2" t="s">
        <v>387</v>
      </c>
    </row>
    <row r="22" spans="1:13" x14ac:dyDescent="0.3">
      <c r="A22">
        <v>21</v>
      </c>
      <c r="B22">
        <v>34</v>
      </c>
      <c r="C22" s="1" t="s">
        <v>129</v>
      </c>
      <c r="D22" s="2"/>
      <c r="E22" s="2">
        <v>69.400000000000006</v>
      </c>
      <c r="F22" s="2">
        <v>65.099999999999994</v>
      </c>
      <c r="G22" s="2">
        <v>110</v>
      </c>
      <c r="H22" s="2">
        <v>67.2</v>
      </c>
      <c r="I22" s="2">
        <v>27.1</v>
      </c>
      <c r="J22" s="2">
        <v>72.2</v>
      </c>
      <c r="K22" s="2">
        <v>134.1</v>
      </c>
      <c r="L22" s="2">
        <v>42.5</v>
      </c>
      <c r="M22" s="2" t="s">
        <v>388</v>
      </c>
    </row>
    <row r="23" spans="1:13" x14ac:dyDescent="0.3">
      <c r="A23">
        <v>22</v>
      </c>
      <c r="B23">
        <v>46</v>
      </c>
      <c r="C23" s="1" t="s">
        <v>23</v>
      </c>
      <c r="D23" s="2"/>
      <c r="E23" s="2">
        <v>66.8</v>
      </c>
      <c r="F23" s="2">
        <v>53.4</v>
      </c>
      <c r="G23" s="2">
        <v>90</v>
      </c>
      <c r="H23" s="2">
        <v>72.2</v>
      </c>
      <c r="I23" s="2">
        <v>58.2</v>
      </c>
      <c r="J23" s="2">
        <v>72.8</v>
      </c>
      <c r="K23" s="2">
        <v>127.8</v>
      </c>
      <c r="L23" s="2">
        <v>37.299999999999997</v>
      </c>
      <c r="M23" s="2" t="s">
        <v>389</v>
      </c>
    </row>
    <row r="24" spans="1:13" x14ac:dyDescent="0.3">
      <c r="A24">
        <v>23</v>
      </c>
      <c r="B24">
        <v>36</v>
      </c>
      <c r="C24" s="1" t="s">
        <v>69</v>
      </c>
      <c r="D24" s="2"/>
      <c r="E24" s="2">
        <v>63.9</v>
      </c>
      <c r="F24" s="2">
        <v>58.9</v>
      </c>
      <c r="G24" s="2">
        <v>110</v>
      </c>
      <c r="H24" s="2">
        <v>45.7</v>
      </c>
      <c r="I24" s="2">
        <v>43.5</v>
      </c>
      <c r="J24" s="2">
        <v>65.400000000000006</v>
      </c>
      <c r="K24" s="2">
        <v>117.7</v>
      </c>
      <c r="L24" s="2">
        <v>41.2</v>
      </c>
      <c r="M24" s="2" t="s">
        <v>68</v>
      </c>
    </row>
    <row r="25" spans="1:13" x14ac:dyDescent="0.3">
      <c r="A25">
        <v>24</v>
      </c>
      <c r="B25">
        <v>21</v>
      </c>
      <c r="C25" s="1" t="s">
        <v>91</v>
      </c>
      <c r="D25" s="2"/>
      <c r="E25" s="2">
        <v>60</v>
      </c>
      <c r="F25" s="2">
        <v>61.4</v>
      </c>
      <c r="G25" s="2">
        <v>70</v>
      </c>
      <c r="H25" s="2">
        <v>74.400000000000006</v>
      </c>
      <c r="I25" s="2">
        <v>33.700000000000003</v>
      </c>
      <c r="J25" s="2">
        <v>70.8</v>
      </c>
      <c r="K25" s="2">
        <v>134.4</v>
      </c>
      <c r="L25" s="2">
        <v>37.6</v>
      </c>
      <c r="M25" s="2" t="s">
        <v>258</v>
      </c>
    </row>
    <row r="26" spans="1:13" x14ac:dyDescent="0.3">
      <c r="A26">
        <v>25</v>
      </c>
      <c r="B26">
        <v>66</v>
      </c>
      <c r="C26" s="1" t="s">
        <v>77</v>
      </c>
      <c r="D26" s="2"/>
      <c r="E26" s="2">
        <v>63.7</v>
      </c>
      <c r="F26" s="2">
        <v>66.599999999999994</v>
      </c>
      <c r="G26" s="2">
        <v>90</v>
      </c>
      <c r="H26" s="2">
        <v>66.900000000000006</v>
      </c>
      <c r="I26" s="2">
        <v>24.7</v>
      </c>
      <c r="J26" s="2">
        <v>62.7</v>
      </c>
      <c r="K26" s="2">
        <v>112.6</v>
      </c>
      <c r="L26" s="2">
        <v>47.3</v>
      </c>
      <c r="M26" s="2" t="s">
        <v>390</v>
      </c>
    </row>
    <row r="27" spans="1:13" x14ac:dyDescent="0.3">
      <c r="A27">
        <v>26</v>
      </c>
      <c r="B27">
        <v>91</v>
      </c>
      <c r="C27" s="1" t="s">
        <v>234</v>
      </c>
      <c r="D27" s="2"/>
      <c r="E27" s="2">
        <v>60.5</v>
      </c>
      <c r="F27" s="2">
        <v>67.900000000000006</v>
      </c>
      <c r="G27" s="2">
        <v>90</v>
      </c>
      <c r="H27" s="2">
        <v>59.2</v>
      </c>
      <c r="I27" s="2">
        <v>30.6</v>
      </c>
      <c r="J27" s="2">
        <v>72.2</v>
      </c>
      <c r="K27" s="2">
        <v>95.1</v>
      </c>
      <c r="L27" s="2">
        <v>56.3</v>
      </c>
      <c r="M27" s="2" t="s">
        <v>391</v>
      </c>
    </row>
    <row r="28" spans="1:13" x14ac:dyDescent="0.3">
      <c r="A28">
        <v>27</v>
      </c>
      <c r="B28">
        <v>90</v>
      </c>
      <c r="C28" s="1" t="s">
        <v>392</v>
      </c>
      <c r="D28" s="2"/>
      <c r="E28" s="2">
        <v>61.7</v>
      </c>
      <c r="F28" s="2">
        <v>74.400000000000006</v>
      </c>
      <c r="G28" s="2">
        <v>126</v>
      </c>
      <c r="H28" s="2">
        <v>97.5</v>
      </c>
      <c r="I28" s="2">
        <v>66.3</v>
      </c>
      <c r="J28" s="2">
        <v>100.5</v>
      </c>
      <c r="K28" s="2">
        <v>1</v>
      </c>
      <c r="L28" s="2"/>
      <c r="M28" s="2" t="s">
        <v>393</v>
      </c>
    </row>
    <row r="29" spans="1:13" x14ac:dyDescent="0.3">
      <c r="A29">
        <v>28</v>
      </c>
      <c r="B29">
        <v>47</v>
      </c>
      <c r="C29" s="1" t="s">
        <v>61</v>
      </c>
      <c r="D29" s="2"/>
      <c r="E29" s="2">
        <v>68.2</v>
      </c>
      <c r="F29" s="2">
        <v>69.5</v>
      </c>
      <c r="G29" s="2">
        <v>70</v>
      </c>
      <c r="H29" s="2">
        <v>74.400000000000006</v>
      </c>
      <c r="I29" s="2">
        <v>38.4</v>
      </c>
      <c r="J29" s="2">
        <v>54.6</v>
      </c>
      <c r="K29" s="2">
        <v>102.3</v>
      </c>
      <c r="L29" s="2">
        <v>44.7</v>
      </c>
      <c r="M29" s="2" t="s">
        <v>394</v>
      </c>
    </row>
    <row r="30" spans="1:13" x14ac:dyDescent="0.3">
      <c r="A30">
        <v>29</v>
      </c>
      <c r="B30">
        <v>73</v>
      </c>
      <c r="C30" s="1" t="s">
        <v>65</v>
      </c>
      <c r="D30" s="2"/>
      <c r="E30" s="2">
        <v>59.5</v>
      </c>
      <c r="F30" s="2">
        <v>50.7</v>
      </c>
      <c r="G30" s="2">
        <v>55</v>
      </c>
      <c r="H30" s="2">
        <v>75.400000000000006</v>
      </c>
      <c r="I30" s="2">
        <v>35.9</v>
      </c>
      <c r="J30" s="2">
        <v>78.2</v>
      </c>
      <c r="K30" s="2">
        <v>165.9</v>
      </c>
      <c r="L30" s="2"/>
      <c r="M30" s="2" t="s">
        <v>395</v>
      </c>
    </row>
    <row r="31" spans="1:13" x14ac:dyDescent="0.3">
      <c r="A31">
        <v>30</v>
      </c>
      <c r="B31">
        <v>76</v>
      </c>
      <c r="C31" s="1" t="s">
        <v>396</v>
      </c>
      <c r="D31" s="2"/>
      <c r="E31" s="2">
        <v>64.3</v>
      </c>
      <c r="F31" s="2">
        <v>63.8</v>
      </c>
      <c r="G31" s="2">
        <v>90</v>
      </c>
      <c r="H31" s="2">
        <v>37.799999999999997</v>
      </c>
      <c r="I31" s="2">
        <v>36.4</v>
      </c>
      <c r="J31" s="2">
        <v>63.7</v>
      </c>
      <c r="K31" s="2">
        <v>99.3</v>
      </c>
      <c r="L31" s="2">
        <v>56.5</v>
      </c>
      <c r="M31" s="2" t="s">
        <v>397</v>
      </c>
    </row>
    <row r="32" spans="1:13" x14ac:dyDescent="0.3">
      <c r="A32">
        <v>31</v>
      </c>
      <c r="B32">
        <v>88</v>
      </c>
      <c r="C32" s="1" t="s">
        <v>37</v>
      </c>
      <c r="D32" s="2"/>
      <c r="E32" s="2">
        <v>50.1</v>
      </c>
      <c r="F32" s="2">
        <v>38.4</v>
      </c>
      <c r="G32" s="2">
        <v>90</v>
      </c>
      <c r="H32" s="2">
        <v>68</v>
      </c>
      <c r="I32" s="2">
        <v>24.6</v>
      </c>
      <c r="J32" s="2">
        <v>67.7</v>
      </c>
      <c r="K32" s="2">
        <v>102.8</v>
      </c>
      <c r="L32" s="2">
        <v>70</v>
      </c>
      <c r="M32" s="2" t="s">
        <v>398</v>
      </c>
    </row>
    <row r="33" spans="1:13" x14ac:dyDescent="0.3">
      <c r="A33">
        <v>32</v>
      </c>
      <c r="B33">
        <v>107</v>
      </c>
      <c r="C33" s="1" t="s">
        <v>217</v>
      </c>
      <c r="D33" s="2"/>
      <c r="E33" s="2">
        <v>64.400000000000006</v>
      </c>
      <c r="F33" s="2">
        <v>55.6</v>
      </c>
      <c r="G33" s="2">
        <v>55</v>
      </c>
      <c r="H33" s="2">
        <v>85.3</v>
      </c>
      <c r="I33" s="2">
        <v>39.6</v>
      </c>
      <c r="J33" s="2">
        <v>50.7</v>
      </c>
      <c r="K33" s="2">
        <v>105.9</v>
      </c>
      <c r="L33" s="2">
        <v>46.4</v>
      </c>
      <c r="M33" s="2" t="s">
        <v>399</v>
      </c>
    </row>
    <row r="34" spans="1:13" x14ac:dyDescent="0.3">
      <c r="A34">
        <v>33</v>
      </c>
      <c r="B34">
        <v>12</v>
      </c>
      <c r="C34" s="1" t="s">
        <v>145</v>
      </c>
      <c r="D34" s="2"/>
      <c r="E34" s="2">
        <v>67.7</v>
      </c>
      <c r="F34" s="2">
        <v>54.5</v>
      </c>
      <c r="G34" s="2">
        <v>70</v>
      </c>
      <c r="H34" s="2">
        <v>54.8</v>
      </c>
      <c r="I34" s="2">
        <v>33.6</v>
      </c>
      <c r="J34" s="2">
        <v>62.2</v>
      </c>
      <c r="K34" s="2">
        <v>97.5</v>
      </c>
      <c r="L34" s="2">
        <v>50.3</v>
      </c>
      <c r="M34" s="2" t="s">
        <v>400</v>
      </c>
    </row>
    <row r="35" spans="1:13" x14ac:dyDescent="0.3">
      <c r="A35">
        <v>34</v>
      </c>
      <c r="B35">
        <v>71</v>
      </c>
      <c r="C35" s="1" t="s">
        <v>135</v>
      </c>
      <c r="D35" s="2"/>
      <c r="E35" s="2">
        <v>71.599999999999994</v>
      </c>
      <c r="F35" s="2">
        <v>40.6</v>
      </c>
      <c r="G35" s="2">
        <v>70</v>
      </c>
      <c r="H35" s="2">
        <v>65.8</v>
      </c>
      <c r="I35" s="2">
        <v>36.299999999999997</v>
      </c>
      <c r="J35" s="2">
        <v>61.3</v>
      </c>
      <c r="K35" s="2">
        <v>85.9</v>
      </c>
      <c r="L35" s="2">
        <v>54.2</v>
      </c>
      <c r="M35" s="2" t="s">
        <v>401</v>
      </c>
    </row>
    <row r="36" spans="1:13" x14ac:dyDescent="0.3">
      <c r="A36">
        <v>35</v>
      </c>
      <c r="B36">
        <v>16</v>
      </c>
      <c r="C36" s="1" t="s">
        <v>33</v>
      </c>
      <c r="D36" s="2"/>
      <c r="E36" s="2">
        <v>70.400000000000006</v>
      </c>
      <c r="F36" s="2">
        <v>65.3</v>
      </c>
      <c r="G36" s="2">
        <v>110</v>
      </c>
      <c r="H36" s="2">
        <v>76.400000000000006</v>
      </c>
      <c r="I36" s="2">
        <v>50.6</v>
      </c>
      <c r="J36" s="2">
        <v>85.8</v>
      </c>
      <c r="K36" s="2">
        <v>25</v>
      </c>
      <c r="L36" s="2"/>
      <c r="M36" s="2" t="s">
        <v>265</v>
      </c>
    </row>
    <row r="37" spans="1:13" x14ac:dyDescent="0.3">
      <c r="A37">
        <v>36</v>
      </c>
      <c r="B37">
        <v>105</v>
      </c>
      <c r="C37" s="1" t="s">
        <v>285</v>
      </c>
      <c r="D37" s="2"/>
      <c r="E37" s="2">
        <v>58.3</v>
      </c>
      <c r="F37" s="2">
        <v>62.3</v>
      </c>
      <c r="G37" s="2">
        <v>55</v>
      </c>
      <c r="H37" s="2">
        <v>45.3</v>
      </c>
      <c r="I37" s="2">
        <v>16.399999999999999</v>
      </c>
      <c r="J37" s="2">
        <v>47.5</v>
      </c>
      <c r="K37" s="2">
        <v>104.7</v>
      </c>
      <c r="L37" s="2">
        <v>86.9</v>
      </c>
      <c r="M37" s="2" t="s">
        <v>402</v>
      </c>
    </row>
    <row r="38" spans="1:13" x14ac:dyDescent="0.3">
      <c r="A38">
        <v>37</v>
      </c>
      <c r="B38">
        <v>38</v>
      </c>
      <c r="C38" s="1" t="s">
        <v>99</v>
      </c>
      <c r="D38" s="2"/>
      <c r="E38" s="2">
        <v>61.7</v>
      </c>
      <c r="F38" s="2">
        <v>39.700000000000003</v>
      </c>
      <c r="G38" s="2">
        <v>70</v>
      </c>
      <c r="H38" s="2">
        <v>76.7</v>
      </c>
      <c r="I38" s="2">
        <v>30.5</v>
      </c>
      <c r="J38" s="2">
        <v>48.9</v>
      </c>
      <c r="K38" s="2">
        <v>95.8</v>
      </c>
      <c r="L38" s="2">
        <v>52.4</v>
      </c>
      <c r="M38" s="2" t="s">
        <v>403</v>
      </c>
    </row>
    <row r="39" spans="1:13" x14ac:dyDescent="0.3">
      <c r="A39">
        <v>38</v>
      </c>
      <c r="B39">
        <v>35</v>
      </c>
      <c r="C39" s="1" t="s">
        <v>195</v>
      </c>
      <c r="D39" s="2"/>
      <c r="E39" s="2">
        <v>56.2</v>
      </c>
      <c r="F39" s="2">
        <v>54</v>
      </c>
      <c r="G39" s="2">
        <v>70</v>
      </c>
      <c r="H39" s="2">
        <v>73.5</v>
      </c>
      <c r="I39" s="2">
        <v>30.6</v>
      </c>
      <c r="J39" s="2">
        <v>68.099999999999994</v>
      </c>
      <c r="K39" s="2">
        <v>74.599999999999994</v>
      </c>
      <c r="L39" s="2">
        <v>46.4</v>
      </c>
      <c r="M39" s="2" t="s">
        <v>404</v>
      </c>
    </row>
    <row r="40" spans="1:13" x14ac:dyDescent="0.3">
      <c r="A40">
        <v>39</v>
      </c>
      <c r="B40">
        <v>39</v>
      </c>
      <c r="C40" s="1" t="s">
        <v>121</v>
      </c>
      <c r="D40" s="2"/>
      <c r="E40" s="2">
        <v>67.400000000000006</v>
      </c>
      <c r="F40" s="2">
        <v>42</v>
      </c>
      <c r="G40" s="2">
        <v>70</v>
      </c>
      <c r="H40" s="2">
        <v>63.7</v>
      </c>
      <c r="I40" s="2">
        <v>43.5</v>
      </c>
      <c r="J40" s="2">
        <v>79.099999999999994</v>
      </c>
      <c r="K40" s="2">
        <v>57.3</v>
      </c>
      <c r="L40" s="2">
        <v>46.9</v>
      </c>
      <c r="M40" s="2" t="s">
        <v>405</v>
      </c>
    </row>
    <row r="41" spans="1:13" x14ac:dyDescent="0.3">
      <c r="A41">
        <v>40</v>
      </c>
      <c r="B41">
        <v>11</v>
      </c>
      <c r="C41" s="1" t="s">
        <v>81</v>
      </c>
      <c r="D41" s="2"/>
      <c r="E41" s="2">
        <v>62.7</v>
      </c>
      <c r="F41" s="2">
        <v>64.3</v>
      </c>
      <c r="G41" s="2">
        <v>110</v>
      </c>
      <c r="H41" s="2">
        <v>86.9</v>
      </c>
      <c r="I41" s="2">
        <v>21.8</v>
      </c>
      <c r="J41" s="2">
        <v>83.7</v>
      </c>
      <c r="K41" s="2">
        <v>9</v>
      </c>
      <c r="L41" s="2">
        <v>28.6</v>
      </c>
      <c r="M41" s="2" t="s">
        <v>406</v>
      </c>
    </row>
    <row r="42" spans="1:13" x14ac:dyDescent="0.3">
      <c r="A42">
        <v>41</v>
      </c>
      <c r="B42">
        <v>43</v>
      </c>
      <c r="C42" s="1" t="s">
        <v>131</v>
      </c>
      <c r="D42" s="2">
        <v>-30</v>
      </c>
      <c r="E42" s="2">
        <v>64.900000000000006</v>
      </c>
      <c r="F42" s="2">
        <v>64.599999999999994</v>
      </c>
      <c r="G42" s="2">
        <v>70</v>
      </c>
      <c r="H42" s="2">
        <v>33.9</v>
      </c>
      <c r="I42" s="2">
        <v>33.6</v>
      </c>
      <c r="J42" s="2">
        <v>47.1</v>
      </c>
      <c r="K42" s="2">
        <v>103.5</v>
      </c>
      <c r="L42" s="2">
        <v>76.2</v>
      </c>
      <c r="M42" s="2" t="s">
        <v>407</v>
      </c>
    </row>
    <row r="43" spans="1:13" x14ac:dyDescent="0.3">
      <c r="A43">
        <v>42</v>
      </c>
      <c r="B43">
        <v>52</v>
      </c>
      <c r="C43" s="1" t="s">
        <v>139</v>
      </c>
      <c r="D43" s="2"/>
      <c r="E43" s="2">
        <v>62.8</v>
      </c>
      <c r="F43" s="2">
        <v>45.6</v>
      </c>
      <c r="G43" s="2">
        <v>70</v>
      </c>
      <c r="H43" s="2">
        <v>71.8</v>
      </c>
      <c r="I43" s="2">
        <v>30.6</v>
      </c>
      <c r="J43" s="2">
        <v>41.3</v>
      </c>
      <c r="K43" s="2">
        <v>65.400000000000006</v>
      </c>
      <c r="L43" s="2">
        <v>71.3</v>
      </c>
      <c r="M43" s="2" t="s">
        <v>408</v>
      </c>
    </row>
    <row r="44" spans="1:13" x14ac:dyDescent="0.3">
      <c r="A44">
        <v>43</v>
      </c>
      <c r="B44">
        <v>115</v>
      </c>
      <c r="C44" s="1" t="s">
        <v>57</v>
      </c>
      <c r="D44" s="2"/>
      <c r="E44" s="2">
        <v>56.4</v>
      </c>
      <c r="F44" s="2">
        <v>61.3</v>
      </c>
      <c r="G44" s="2">
        <v>110</v>
      </c>
      <c r="H44" s="2">
        <v>79.8</v>
      </c>
      <c r="I44" s="2">
        <v>36.9</v>
      </c>
      <c r="J44" s="2">
        <v>62.4</v>
      </c>
      <c r="K44" s="2">
        <v>9</v>
      </c>
      <c r="L44" s="2">
        <v>42.6</v>
      </c>
      <c r="M44" s="2" t="s">
        <v>409</v>
      </c>
    </row>
    <row r="45" spans="1:13" x14ac:dyDescent="0.3">
      <c r="A45">
        <v>44</v>
      </c>
      <c r="B45">
        <v>139</v>
      </c>
      <c r="C45" s="1" t="s">
        <v>410</v>
      </c>
      <c r="D45" s="2"/>
      <c r="E45" s="2">
        <v>67.7</v>
      </c>
      <c r="F45" s="2">
        <v>66</v>
      </c>
      <c r="G45" s="2">
        <v>90</v>
      </c>
      <c r="H45" s="2">
        <v>64.099999999999994</v>
      </c>
      <c r="I45" s="2">
        <v>43.5</v>
      </c>
      <c r="J45" s="2">
        <v>71.5</v>
      </c>
      <c r="K45" s="2">
        <v>5</v>
      </c>
      <c r="L45" s="2">
        <v>41.9</v>
      </c>
      <c r="M45" s="2" t="s">
        <v>411</v>
      </c>
    </row>
    <row r="46" spans="1:13" x14ac:dyDescent="0.3">
      <c r="A46">
        <v>45</v>
      </c>
      <c r="B46">
        <v>23</v>
      </c>
      <c r="C46" s="1" t="s">
        <v>85</v>
      </c>
      <c r="D46" s="2"/>
      <c r="E46" s="2">
        <v>61.5</v>
      </c>
      <c r="F46" s="2">
        <v>63</v>
      </c>
      <c r="G46" s="2">
        <v>90</v>
      </c>
      <c r="H46" s="2">
        <v>85.4</v>
      </c>
      <c r="I46" s="2">
        <v>50.8</v>
      </c>
      <c r="J46" s="2">
        <v>87.1</v>
      </c>
      <c r="K46" s="2">
        <v>1</v>
      </c>
      <c r="L46" s="2"/>
      <c r="M46" s="2" t="s">
        <v>412</v>
      </c>
    </row>
    <row r="47" spans="1:13" x14ac:dyDescent="0.3">
      <c r="A47">
        <v>46</v>
      </c>
      <c r="B47">
        <v>124</v>
      </c>
      <c r="C47" s="1" t="s">
        <v>197</v>
      </c>
      <c r="D47" s="2"/>
      <c r="E47" s="2">
        <v>64.400000000000006</v>
      </c>
      <c r="F47" s="2">
        <v>57.1</v>
      </c>
      <c r="G47" s="2">
        <v>90</v>
      </c>
      <c r="H47" s="2">
        <v>61.9</v>
      </c>
      <c r="I47" s="2">
        <v>27.1</v>
      </c>
      <c r="J47" s="2">
        <v>45.9</v>
      </c>
      <c r="K47" s="2">
        <v>59.5</v>
      </c>
      <c r="L47" s="2"/>
      <c r="M47" s="2" t="s">
        <v>413</v>
      </c>
    </row>
    <row r="48" spans="1:13" x14ac:dyDescent="0.3">
      <c r="A48">
        <v>47</v>
      </c>
      <c r="B48">
        <v>63</v>
      </c>
      <c r="C48" s="1" t="s">
        <v>149</v>
      </c>
      <c r="D48" s="2"/>
      <c r="E48" s="2">
        <v>64.7</v>
      </c>
      <c r="F48" s="2">
        <v>43</v>
      </c>
      <c r="G48" s="2">
        <v>90</v>
      </c>
      <c r="H48" s="2">
        <v>38.6</v>
      </c>
      <c r="I48" s="2">
        <v>36.700000000000003</v>
      </c>
      <c r="J48" s="2">
        <v>52</v>
      </c>
      <c r="K48" s="2">
        <v>41</v>
      </c>
      <c r="L48" s="2">
        <v>39.1</v>
      </c>
      <c r="M48" s="2" t="s">
        <v>414</v>
      </c>
    </row>
    <row r="49" spans="1:13" x14ac:dyDescent="0.3">
      <c r="A49">
        <v>48</v>
      </c>
      <c r="B49">
        <v>113</v>
      </c>
      <c r="C49" s="1" t="s">
        <v>235</v>
      </c>
      <c r="D49" s="2"/>
      <c r="E49" s="2">
        <v>67.599999999999994</v>
      </c>
      <c r="F49" s="2">
        <v>33</v>
      </c>
      <c r="G49" s="2">
        <v>55</v>
      </c>
      <c r="H49" s="2">
        <v>40.5</v>
      </c>
      <c r="I49" s="2">
        <v>27.6</v>
      </c>
      <c r="J49" s="2">
        <v>46.4</v>
      </c>
      <c r="K49" s="2">
        <v>59.6</v>
      </c>
      <c r="L49" s="2">
        <v>63.9</v>
      </c>
      <c r="M49" s="2" t="s">
        <v>415</v>
      </c>
    </row>
    <row r="50" spans="1:13" x14ac:dyDescent="0.3">
      <c r="A50">
        <v>49</v>
      </c>
      <c r="B50">
        <v>119</v>
      </c>
      <c r="C50" s="1" t="s">
        <v>83</v>
      </c>
      <c r="D50" s="2"/>
      <c r="E50" s="2">
        <v>66</v>
      </c>
      <c r="F50" s="2">
        <v>54.2</v>
      </c>
      <c r="G50" s="2">
        <v>70</v>
      </c>
      <c r="H50" s="2">
        <v>38.6</v>
      </c>
      <c r="I50" s="2">
        <v>43.4</v>
      </c>
      <c r="J50" s="2">
        <v>57.4</v>
      </c>
      <c r="K50" s="2">
        <v>10</v>
      </c>
      <c r="L50" s="2">
        <v>50.7</v>
      </c>
      <c r="M50" s="2" t="s">
        <v>416</v>
      </c>
    </row>
    <row r="51" spans="1:13" x14ac:dyDescent="0.3">
      <c r="A51">
        <v>50</v>
      </c>
      <c r="B51">
        <v>19</v>
      </c>
      <c r="C51" s="1" t="s">
        <v>123</v>
      </c>
      <c r="D51" s="2"/>
      <c r="E51" s="2">
        <v>58.6</v>
      </c>
      <c r="F51" s="2">
        <v>61.7</v>
      </c>
      <c r="G51" s="2">
        <v>70</v>
      </c>
      <c r="H51" s="2">
        <v>77.8</v>
      </c>
      <c r="I51" s="2">
        <v>46.9</v>
      </c>
      <c r="J51" s="2">
        <v>72.2</v>
      </c>
      <c r="K51" s="2">
        <v>3</v>
      </c>
      <c r="L51" s="2"/>
      <c r="M51" s="2" t="s">
        <v>417</v>
      </c>
    </row>
    <row r="52" spans="1:13" x14ac:dyDescent="0.3">
      <c r="A52">
        <v>51</v>
      </c>
      <c r="B52">
        <v>84</v>
      </c>
      <c r="C52" s="1" t="s">
        <v>89</v>
      </c>
      <c r="D52" s="2"/>
      <c r="E52" s="2">
        <v>65.599999999999994</v>
      </c>
      <c r="F52" s="2">
        <v>74.900000000000006</v>
      </c>
      <c r="G52" s="2">
        <v>90</v>
      </c>
      <c r="H52" s="2">
        <v>38.200000000000003</v>
      </c>
      <c r="I52" s="2">
        <v>33.700000000000003</v>
      </c>
      <c r="J52" s="2">
        <v>75.400000000000006</v>
      </c>
      <c r="K52" s="2">
        <v>5</v>
      </c>
      <c r="L52" s="2"/>
      <c r="M52" s="2" t="s">
        <v>418</v>
      </c>
    </row>
    <row r="53" spans="1:13" x14ac:dyDescent="0.3">
      <c r="A53">
        <v>52</v>
      </c>
      <c r="B53">
        <v>122</v>
      </c>
      <c r="C53" s="1" t="s">
        <v>53</v>
      </c>
      <c r="D53" s="2"/>
      <c r="E53" s="2">
        <v>65</v>
      </c>
      <c r="F53" s="2">
        <v>50</v>
      </c>
      <c r="G53" s="2">
        <v>80</v>
      </c>
      <c r="H53" s="2">
        <v>65.3</v>
      </c>
      <c r="I53" s="2">
        <v>16.399999999999999</v>
      </c>
      <c r="J53" s="2">
        <v>50.1</v>
      </c>
      <c r="K53" s="2">
        <v>10</v>
      </c>
      <c r="L53" s="2">
        <v>42</v>
      </c>
      <c r="M53" s="2" t="s">
        <v>419</v>
      </c>
    </row>
    <row r="54" spans="1:13" x14ac:dyDescent="0.3">
      <c r="A54">
        <v>53</v>
      </c>
      <c r="B54">
        <v>54</v>
      </c>
      <c r="C54" s="1" t="s">
        <v>113</v>
      </c>
      <c r="D54" s="2"/>
      <c r="E54" s="2">
        <v>60.6</v>
      </c>
      <c r="F54" s="2">
        <v>44.8</v>
      </c>
      <c r="G54" s="2">
        <v>90</v>
      </c>
      <c r="H54" s="2">
        <v>44.6</v>
      </c>
      <c r="I54" s="2">
        <v>47.1</v>
      </c>
      <c r="J54" s="2">
        <v>62.7</v>
      </c>
      <c r="K54" s="2">
        <v>25</v>
      </c>
      <c r="L54" s="2"/>
      <c r="M54" s="2" t="s">
        <v>420</v>
      </c>
    </row>
    <row r="55" spans="1:13" x14ac:dyDescent="0.3">
      <c r="A55">
        <v>54</v>
      </c>
      <c r="B55">
        <v>126</v>
      </c>
      <c r="C55" s="1" t="s">
        <v>73</v>
      </c>
      <c r="D55" s="2"/>
      <c r="E55" s="2">
        <v>62.2</v>
      </c>
      <c r="F55" s="2">
        <v>56.2</v>
      </c>
      <c r="G55" s="2">
        <v>90</v>
      </c>
      <c r="H55" s="2">
        <v>66.900000000000006</v>
      </c>
      <c r="I55" s="2">
        <v>13.7</v>
      </c>
      <c r="J55" s="2">
        <v>77</v>
      </c>
      <c r="K55" s="2">
        <v>2</v>
      </c>
      <c r="L55" s="2"/>
      <c r="M55" s="2" t="s">
        <v>421</v>
      </c>
    </row>
    <row r="56" spans="1:13" x14ac:dyDescent="0.3">
      <c r="A56">
        <v>55</v>
      </c>
      <c r="B56">
        <v>86</v>
      </c>
      <c r="C56" s="1" t="s">
        <v>279</v>
      </c>
      <c r="D56" s="2"/>
      <c r="E56" s="2">
        <v>75.099999999999994</v>
      </c>
      <c r="F56" s="2">
        <v>44.8</v>
      </c>
      <c r="G56" s="2">
        <v>70</v>
      </c>
      <c r="H56" s="2">
        <v>77.5</v>
      </c>
      <c r="I56" s="2">
        <v>43.5</v>
      </c>
      <c r="J56" s="2">
        <v>50.7</v>
      </c>
      <c r="K56" s="2">
        <v>4</v>
      </c>
      <c r="L56" s="2"/>
      <c r="M56" s="2" t="s">
        <v>422</v>
      </c>
    </row>
    <row r="57" spans="1:13" x14ac:dyDescent="0.3">
      <c r="A57">
        <v>56</v>
      </c>
      <c r="B57">
        <v>65</v>
      </c>
      <c r="C57" s="1" t="s">
        <v>203</v>
      </c>
      <c r="D57" s="2"/>
      <c r="E57" s="2">
        <v>75.5</v>
      </c>
      <c r="F57" s="2">
        <v>71</v>
      </c>
      <c r="G57" s="2">
        <v>70</v>
      </c>
      <c r="H57" s="2">
        <v>50.7</v>
      </c>
      <c r="I57" s="2">
        <v>33.6</v>
      </c>
      <c r="J57" s="2">
        <v>60.8</v>
      </c>
      <c r="K57" s="2">
        <v>4</v>
      </c>
      <c r="L57" s="2"/>
      <c r="M57" s="2" t="s">
        <v>422</v>
      </c>
    </row>
    <row r="58" spans="1:13" x14ac:dyDescent="0.3">
      <c r="A58">
        <v>57</v>
      </c>
      <c r="B58">
        <v>109</v>
      </c>
      <c r="C58" s="1" t="s">
        <v>161</v>
      </c>
      <c r="D58" s="2"/>
      <c r="E58" s="2">
        <v>58</v>
      </c>
      <c r="F58" s="2">
        <v>61</v>
      </c>
      <c r="G58" s="2">
        <v>70</v>
      </c>
      <c r="H58" s="2">
        <v>29.7</v>
      </c>
      <c r="I58" s="2">
        <v>21.4</v>
      </c>
      <c r="J58" s="2">
        <v>44.4</v>
      </c>
      <c r="K58" s="2">
        <v>9</v>
      </c>
      <c r="L58" s="2">
        <v>62.7</v>
      </c>
      <c r="M58" s="2" t="s">
        <v>423</v>
      </c>
    </row>
    <row r="59" spans="1:13" x14ac:dyDescent="0.3">
      <c r="A59">
        <v>58</v>
      </c>
      <c r="B59">
        <v>92</v>
      </c>
      <c r="C59" s="1" t="s">
        <v>43</v>
      </c>
      <c r="D59" s="2"/>
      <c r="E59" s="2">
        <v>59.1</v>
      </c>
      <c r="F59" s="2">
        <v>30.3</v>
      </c>
      <c r="G59" s="2">
        <v>90</v>
      </c>
      <c r="H59" s="2">
        <v>50.3</v>
      </c>
      <c r="I59" s="2">
        <v>43.5</v>
      </c>
      <c r="J59" s="2">
        <v>74.2</v>
      </c>
      <c r="K59" s="2">
        <v>8</v>
      </c>
      <c r="L59" s="2"/>
      <c r="M59" s="2" t="s">
        <v>424</v>
      </c>
    </row>
    <row r="60" spans="1:13" x14ac:dyDescent="0.3">
      <c r="A60">
        <v>59</v>
      </c>
      <c r="B60">
        <v>77</v>
      </c>
      <c r="C60" s="1" t="s">
        <v>199</v>
      </c>
      <c r="D60" s="2"/>
      <c r="E60" s="2">
        <v>66.400000000000006</v>
      </c>
      <c r="F60" s="2">
        <v>63.7</v>
      </c>
      <c r="G60" s="2">
        <v>70</v>
      </c>
      <c r="H60" s="2">
        <v>60.3</v>
      </c>
      <c r="I60" s="2">
        <v>27.6</v>
      </c>
      <c r="J60" s="2">
        <v>64.400000000000006</v>
      </c>
      <c r="K60" s="2">
        <v>3</v>
      </c>
      <c r="L60" s="2"/>
      <c r="M60" s="2" t="s">
        <v>425</v>
      </c>
    </row>
    <row r="61" spans="1:13" x14ac:dyDescent="0.3">
      <c r="A61">
        <v>60</v>
      </c>
      <c r="B61">
        <v>79</v>
      </c>
      <c r="C61" s="1" t="s">
        <v>303</v>
      </c>
      <c r="D61" s="2"/>
      <c r="E61" s="2">
        <v>56.9</v>
      </c>
      <c r="F61" s="2">
        <v>31.2</v>
      </c>
      <c r="G61" s="2">
        <v>55</v>
      </c>
      <c r="H61" s="2">
        <v>76.7</v>
      </c>
      <c r="I61" s="2">
        <v>43.6</v>
      </c>
      <c r="J61" s="2">
        <v>48.1</v>
      </c>
      <c r="K61" s="2">
        <v>9</v>
      </c>
      <c r="L61" s="2">
        <v>33.799999999999997</v>
      </c>
      <c r="M61" s="2" t="s">
        <v>426</v>
      </c>
    </row>
    <row r="62" spans="1:13" x14ac:dyDescent="0.3">
      <c r="A62">
        <v>61</v>
      </c>
      <c r="B62">
        <v>100</v>
      </c>
      <c r="C62" s="1" t="s">
        <v>321</v>
      </c>
      <c r="D62" s="2"/>
      <c r="E62" s="2">
        <v>62.2</v>
      </c>
      <c r="F62" s="2">
        <v>32.700000000000003</v>
      </c>
      <c r="G62" s="2">
        <v>70</v>
      </c>
      <c r="H62" s="2">
        <v>42.4</v>
      </c>
      <c r="I62" s="2">
        <v>19.100000000000001</v>
      </c>
      <c r="J62" s="2">
        <v>32.799999999999997</v>
      </c>
      <c r="K62" s="2">
        <v>29</v>
      </c>
      <c r="L62" s="2">
        <v>60.3</v>
      </c>
      <c r="M62" s="2" t="s">
        <v>427</v>
      </c>
    </row>
    <row r="63" spans="1:13" x14ac:dyDescent="0.3">
      <c r="A63">
        <v>62</v>
      </c>
      <c r="B63">
        <v>55</v>
      </c>
      <c r="C63" s="1" t="s">
        <v>119</v>
      </c>
      <c r="D63" s="2"/>
      <c r="E63" s="2">
        <v>64.3</v>
      </c>
      <c r="F63" s="2">
        <v>55.7</v>
      </c>
      <c r="G63" s="2">
        <v>90</v>
      </c>
      <c r="H63" s="2">
        <v>41.9</v>
      </c>
      <c r="I63" s="2">
        <v>33.799999999999997</v>
      </c>
      <c r="J63" s="2">
        <v>56.3</v>
      </c>
      <c r="K63" s="2">
        <v>4</v>
      </c>
      <c r="L63" s="2"/>
      <c r="M63" s="2" t="s">
        <v>428</v>
      </c>
    </row>
    <row r="64" spans="1:13" x14ac:dyDescent="0.3">
      <c r="A64">
        <v>63</v>
      </c>
      <c r="B64">
        <v>89</v>
      </c>
      <c r="C64" s="1" t="s">
        <v>87</v>
      </c>
      <c r="D64" s="2"/>
      <c r="E64" s="2">
        <v>76.5</v>
      </c>
      <c r="F64" s="2">
        <v>56.6</v>
      </c>
      <c r="G64" s="2">
        <v>70</v>
      </c>
      <c r="H64" s="2">
        <v>50.3</v>
      </c>
      <c r="I64" s="2">
        <v>24.5</v>
      </c>
      <c r="J64" s="2">
        <v>42.4</v>
      </c>
      <c r="K64" s="2">
        <v>25</v>
      </c>
      <c r="L64" s="2"/>
      <c r="M64" s="2" t="s">
        <v>429</v>
      </c>
    </row>
    <row r="65" spans="1:13" x14ac:dyDescent="0.3">
      <c r="A65">
        <v>64</v>
      </c>
      <c r="B65">
        <v>70</v>
      </c>
      <c r="C65" s="1" t="s">
        <v>225</v>
      </c>
      <c r="D65" s="2"/>
      <c r="E65" s="2">
        <v>59.8</v>
      </c>
      <c r="F65" s="2">
        <v>51.1</v>
      </c>
      <c r="G65" s="2">
        <v>55</v>
      </c>
      <c r="H65" s="2">
        <v>79.099999999999994</v>
      </c>
      <c r="I65" s="2">
        <v>16.399999999999999</v>
      </c>
      <c r="J65" s="2">
        <v>26.8</v>
      </c>
      <c r="K65" s="2">
        <v>10</v>
      </c>
      <c r="L65" s="2">
        <v>33.6</v>
      </c>
      <c r="M65" s="2" t="s">
        <v>430</v>
      </c>
    </row>
    <row r="66" spans="1:13" x14ac:dyDescent="0.3">
      <c r="A66">
        <v>65</v>
      </c>
      <c r="B66">
        <v>50</v>
      </c>
      <c r="C66" s="1" t="s">
        <v>231</v>
      </c>
      <c r="D66" s="2"/>
      <c r="E66" s="2">
        <v>65.099999999999994</v>
      </c>
      <c r="F66" s="2">
        <v>59.1</v>
      </c>
      <c r="G66" s="2">
        <v>90</v>
      </c>
      <c r="H66" s="2"/>
      <c r="I66" s="2"/>
      <c r="J66" s="2"/>
      <c r="K66" s="2">
        <v>84</v>
      </c>
      <c r="L66" s="2">
        <v>33.200000000000003</v>
      </c>
      <c r="M66" s="2" t="s">
        <v>431</v>
      </c>
    </row>
    <row r="67" spans="1:13" x14ac:dyDescent="0.3">
      <c r="A67">
        <v>66</v>
      </c>
      <c r="B67">
        <v>81</v>
      </c>
      <c r="C67" s="1" t="s">
        <v>193</v>
      </c>
      <c r="D67" s="2"/>
      <c r="E67" s="2">
        <v>59.3</v>
      </c>
      <c r="F67" s="2">
        <v>63.8</v>
      </c>
      <c r="G67" s="2">
        <v>90</v>
      </c>
      <c r="H67" s="2">
        <v>74.599999999999994</v>
      </c>
      <c r="I67" s="2">
        <v>19.100000000000001</v>
      </c>
      <c r="J67" s="2">
        <v>6.5</v>
      </c>
      <c r="K67" s="2"/>
      <c r="L67" s="2"/>
      <c r="M67" s="2" t="s">
        <v>432</v>
      </c>
    </row>
    <row r="68" spans="1:13" x14ac:dyDescent="0.3">
      <c r="A68">
        <v>67</v>
      </c>
      <c r="B68">
        <v>64</v>
      </c>
      <c r="C68" s="1" t="s">
        <v>143</v>
      </c>
      <c r="D68" s="2"/>
      <c r="E68" s="2">
        <v>54.8</v>
      </c>
      <c r="F68" s="2">
        <v>65.099999999999994</v>
      </c>
      <c r="G68" s="2">
        <v>90</v>
      </c>
      <c r="H68" s="2">
        <v>29.5</v>
      </c>
      <c r="I68" s="2">
        <v>13.8</v>
      </c>
      <c r="J68" s="2">
        <v>54.8</v>
      </c>
      <c r="K68" s="2"/>
      <c r="L68" s="2"/>
      <c r="M68" s="2" t="s">
        <v>433</v>
      </c>
    </row>
    <row r="69" spans="1:13" x14ac:dyDescent="0.3">
      <c r="A69">
        <v>68</v>
      </c>
      <c r="B69">
        <v>42</v>
      </c>
      <c r="C69" s="1" t="s">
        <v>183</v>
      </c>
      <c r="D69" s="2"/>
      <c r="E69" s="2">
        <v>63.6</v>
      </c>
      <c r="F69" s="2">
        <v>49.9</v>
      </c>
      <c r="G69" s="2">
        <v>70</v>
      </c>
      <c r="H69" s="2">
        <v>60.4</v>
      </c>
      <c r="I69" s="2">
        <v>8.8000000000000007</v>
      </c>
      <c r="J69" s="2">
        <v>38.9</v>
      </c>
      <c r="K69" s="2">
        <v>10</v>
      </c>
      <c r="L69" s="2"/>
      <c r="M69" s="2" t="s">
        <v>434</v>
      </c>
    </row>
    <row r="70" spans="1:13" x14ac:dyDescent="0.3">
      <c r="A70">
        <v>69</v>
      </c>
      <c r="B70">
        <v>132</v>
      </c>
      <c r="C70" s="1" t="s">
        <v>115</v>
      </c>
      <c r="D70" s="2"/>
      <c r="E70" s="2">
        <v>60.4</v>
      </c>
      <c r="F70" s="2">
        <v>53.2</v>
      </c>
      <c r="G70" s="2">
        <v>70</v>
      </c>
      <c r="H70" s="2">
        <v>32</v>
      </c>
      <c r="I70" s="2">
        <v>40.1</v>
      </c>
      <c r="J70" s="2">
        <v>40.6</v>
      </c>
      <c r="K70" s="2">
        <v>5</v>
      </c>
      <c r="L70" s="2"/>
      <c r="M70" s="2" t="s">
        <v>435</v>
      </c>
    </row>
    <row r="71" spans="1:13" x14ac:dyDescent="0.3">
      <c r="A71">
        <v>70</v>
      </c>
      <c r="B71">
        <v>8</v>
      </c>
      <c r="C71" s="1" t="s">
        <v>31</v>
      </c>
      <c r="D71" s="2"/>
      <c r="E71" s="2">
        <v>63.6</v>
      </c>
      <c r="F71" s="2">
        <v>48.5</v>
      </c>
      <c r="G71" s="2">
        <v>70</v>
      </c>
      <c r="H71" s="2">
        <v>11.3</v>
      </c>
      <c r="I71" s="2">
        <v>27.5</v>
      </c>
      <c r="J71" s="2">
        <v>76.599999999999994</v>
      </c>
      <c r="K71" s="2">
        <v>2</v>
      </c>
      <c r="L71" s="2"/>
      <c r="M71" s="2" t="s">
        <v>436</v>
      </c>
    </row>
    <row r="72" spans="1:13" x14ac:dyDescent="0.3">
      <c r="A72">
        <v>71</v>
      </c>
      <c r="B72">
        <v>102</v>
      </c>
      <c r="C72" s="1" t="s">
        <v>133</v>
      </c>
      <c r="D72" s="2"/>
      <c r="E72" s="2">
        <v>50.8</v>
      </c>
      <c r="F72" s="2">
        <v>52.2</v>
      </c>
      <c r="G72" s="2">
        <v>45</v>
      </c>
      <c r="H72" s="2">
        <v>72.099999999999994</v>
      </c>
      <c r="I72" s="2">
        <v>8.6999999999999993</v>
      </c>
      <c r="J72" s="2">
        <v>42.1</v>
      </c>
      <c r="K72" s="2">
        <v>27</v>
      </c>
      <c r="L72" s="2"/>
      <c r="M72" s="2" t="s">
        <v>437</v>
      </c>
    </row>
    <row r="73" spans="1:13" x14ac:dyDescent="0.3">
      <c r="A73">
        <v>72</v>
      </c>
      <c r="B73">
        <v>67</v>
      </c>
      <c r="C73" s="1" t="s">
        <v>169</v>
      </c>
      <c r="D73" s="2"/>
      <c r="E73" s="2">
        <v>63.6</v>
      </c>
      <c r="F73" s="2">
        <v>51.6</v>
      </c>
      <c r="G73" s="2">
        <v>70</v>
      </c>
      <c r="H73" s="2">
        <v>59.6</v>
      </c>
      <c r="I73" s="2">
        <v>19.100000000000001</v>
      </c>
      <c r="J73" s="2">
        <v>6.5</v>
      </c>
      <c r="K73" s="2">
        <v>25</v>
      </c>
      <c r="L73" s="2"/>
      <c r="M73" s="2" t="s">
        <v>438</v>
      </c>
    </row>
    <row r="74" spans="1:13" x14ac:dyDescent="0.3">
      <c r="A74">
        <v>73</v>
      </c>
      <c r="B74">
        <v>51</v>
      </c>
      <c r="C74" s="1" t="s">
        <v>95</v>
      </c>
      <c r="D74" s="2"/>
      <c r="E74" s="2">
        <v>79.400000000000006</v>
      </c>
      <c r="F74" s="2">
        <v>39.799999999999997</v>
      </c>
      <c r="G74" s="2">
        <v>90</v>
      </c>
      <c r="H74" s="2">
        <v>36.299999999999997</v>
      </c>
      <c r="I74" s="2">
        <v>6.4</v>
      </c>
      <c r="J74" s="2">
        <v>10.9</v>
      </c>
      <c r="K74" s="2">
        <v>25</v>
      </c>
      <c r="L74" s="2"/>
      <c r="M74" s="2" t="s">
        <v>439</v>
      </c>
    </row>
    <row r="75" spans="1:13" x14ac:dyDescent="0.3">
      <c r="A75">
        <v>74</v>
      </c>
      <c r="B75">
        <v>41</v>
      </c>
      <c r="C75" s="1" t="s">
        <v>165</v>
      </c>
      <c r="D75" s="2"/>
      <c r="E75" s="2">
        <v>71.900000000000006</v>
      </c>
      <c r="F75" s="2">
        <v>41.4</v>
      </c>
      <c r="G75" s="2">
        <v>55</v>
      </c>
      <c r="H75" s="2">
        <v>18.899999999999999</v>
      </c>
      <c r="I75" s="2">
        <v>27.5</v>
      </c>
      <c r="J75" s="2">
        <v>45.4</v>
      </c>
      <c r="K75" s="2">
        <v>25</v>
      </c>
      <c r="L75" s="2"/>
      <c r="M75" s="2" t="s">
        <v>440</v>
      </c>
    </row>
    <row r="76" spans="1:13" x14ac:dyDescent="0.3">
      <c r="A76">
        <v>75</v>
      </c>
      <c r="B76">
        <v>24</v>
      </c>
      <c r="C76" s="1" t="s">
        <v>201</v>
      </c>
      <c r="D76" s="2"/>
      <c r="E76" s="2">
        <v>68.099999999999994</v>
      </c>
      <c r="F76" s="2">
        <v>50.5</v>
      </c>
      <c r="G76" s="2">
        <v>55</v>
      </c>
      <c r="H76" s="2"/>
      <c r="I76" s="2">
        <v>43.7</v>
      </c>
      <c r="J76" s="2">
        <v>51.4</v>
      </c>
      <c r="K76" s="2">
        <v>8</v>
      </c>
      <c r="L76" s="2"/>
      <c r="M76" s="2" t="s">
        <v>441</v>
      </c>
    </row>
    <row r="77" spans="1:13" x14ac:dyDescent="0.3">
      <c r="A77">
        <v>76</v>
      </c>
      <c r="B77">
        <v>117</v>
      </c>
      <c r="C77" s="1" t="s">
        <v>233</v>
      </c>
      <c r="D77" s="2">
        <v>-30</v>
      </c>
      <c r="E77" s="2">
        <v>63.4</v>
      </c>
      <c r="F77" s="2">
        <v>66.599999999999994</v>
      </c>
      <c r="G77" s="2">
        <v>55</v>
      </c>
      <c r="H77" s="2">
        <v>37</v>
      </c>
      <c r="I77" s="2">
        <v>21.8</v>
      </c>
      <c r="J77" s="2">
        <v>56.6</v>
      </c>
      <c r="K77" s="2">
        <v>4</v>
      </c>
      <c r="L77" s="2"/>
      <c r="M77" s="2" t="s">
        <v>442</v>
      </c>
    </row>
    <row r="78" spans="1:13" x14ac:dyDescent="0.3">
      <c r="A78">
        <v>77</v>
      </c>
      <c r="B78">
        <v>78</v>
      </c>
      <c r="C78" s="1" t="s">
        <v>155</v>
      </c>
      <c r="D78" s="2">
        <v>-10</v>
      </c>
      <c r="E78" s="2">
        <v>64.7</v>
      </c>
      <c r="F78" s="2">
        <v>56.4</v>
      </c>
      <c r="G78" s="2">
        <v>70</v>
      </c>
      <c r="H78" s="2">
        <v>52.9</v>
      </c>
      <c r="I78" s="2">
        <v>4.0999999999999996</v>
      </c>
      <c r="J78" s="2">
        <v>29.5</v>
      </c>
      <c r="K78" s="2">
        <v>6</v>
      </c>
      <c r="L78" s="2"/>
      <c r="M78" s="2" t="s">
        <v>443</v>
      </c>
    </row>
    <row r="79" spans="1:13" x14ac:dyDescent="0.3">
      <c r="A79">
        <v>78</v>
      </c>
      <c r="B79">
        <v>75</v>
      </c>
      <c r="C79" s="1" t="s">
        <v>366</v>
      </c>
      <c r="D79" s="2"/>
      <c r="E79" s="2">
        <v>58.5</v>
      </c>
      <c r="F79" s="2">
        <v>31.1</v>
      </c>
      <c r="G79" s="2">
        <v>70</v>
      </c>
      <c r="H79" s="2">
        <v>40.9</v>
      </c>
      <c r="I79" s="2">
        <v>16.399999999999999</v>
      </c>
      <c r="J79" s="2">
        <v>30.9</v>
      </c>
      <c r="K79" s="2">
        <v>25</v>
      </c>
      <c r="L79" s="2"/>
      <c r="M79" s="2" t="s">
        <v>444</v>
      </c>
    </row>
    <row r="80" spans="1:13" x14ac:dyDescent="0.3">
      <c r="A80">
        <v>79</v>
      </c>
      <c r="B80">
        <v>68</v>
      </c>
      <c r="C80" s="1" t="s">
        <v>137</v>
      </c>
      <c r="D80" s="2"/>
      <c r="E80" s="2">
        <v>64.5</v>
      </c>
      <c r="F80" s="2">
        <v>54.8</v>
      </c>
      <c r="G80" s="2">
        <v>55</v>
      </c>
      <c r="H80" s="2">
        <v>34.4</v>
      </c>
      <c r="I80" s="2">
        <v>16.399999999999999</v>
      </c>
      <c r="J80" s="2">
        <v>35.5</v>
      </c>
      <c r="K80" s="2">
        <v>5</v>
      </c>
      <c r="L80" s="2"/>
      <c r="M80" s="2" t="s">
        <v>445</v>
      </c>
    </row>
    <row r="81" spans="1:13" x14ac:dyDescent="0.3">
      <c r="A81">
        <v>80</v>
      </c>
      <c r="B81">
        <v>99</v>
      </c>
      <c r="C81" s="1" t="s">
        <v>163</v>
      </c>
      <c r="D81" s="2"/>
      <c r="E81" s="2">
        <v>62.6</v>
      </c>
      <c r="F81" s="2">
        <v>35.6</v>
      </c>
      <c r="G81" s="2">
        <v>70</v>
      </c>
      <c r="H81" s="2">
        <v>45.1</v>
      </c>
      <c r="I81" s="2">
        <v>13.8</v>
      </c>
      <c r="J81" s="2">
        <v>29.9</v>
      </c>
      <c r="K81" s="2">
        <v>5</v>
      </c>
      <c r="L81" s="2"/>
      <c r="M81" s="2" t="s">
        <v>446</v>
      </c>
    </row>
    <row r="82" spans="1:13" x14ac:dyDescent="0.3">
      <c r="A82">
        <v>81</v>
      </c>
      <c r="B82">
        <v>111</v>
      </c>
      <c r="C82" s="1" t="s">
        <v>223</v>
      </c>
      <c r="D82" s="2"/>
      <c r="E82" s="2">
        <v>66.5</v>
      </c>
      <c r="F82" s="2">
        <v>33.700000000000003</v>
      </c>
      <c r="G82" s="2">
        <v>70</v>
      </c>
      <c r="H82" s="2">
        <v>44.4</v>
      </c>
      <c r="I82" s="2">
        <v>3.5</v>
      </c>
      <c r="J82" s="2">
        <v>22.1</v>
      </c>
      <c r="K82" s="2">
        <v>11</v>
      </c>
      <c r="L82" s="2"/>
      <c r="M82" s="2" t="s">
        <v>447</v>
      </c>
    </row>
    <row r="83" spans="1:13" x14ac:dyDescent="0.3">
      <c r="A83">
        <v>82</v>
      </c>
      <c r="B83">
        <v>108</v>
      </c>
      <c r="C83" s="1" t="s">
        <v>215</v>
      </c>
      <c r="D83" s="2"/>
      <c r="E83" s="2">
        <v>61.8</v>
      </c>
      <c r="F83" s="2">
        <v>42.5</v>
      </c>
      <c r="G83" s="2">
        <v>55</v>
      </c>
      <c r="H83" s="2">
        <v>18.8</v>
      </c>
      <c r="I83" s="2">
        <v>6.4</v>
      </c>
      <c r="J83" s="2">
        <v>28.8</v>
      </c>
      <c r="K83" s="2">
        <v>25</v>
      </c>
      <c r="L83" s="2"/>
      <c r="M83" s="2" t="s">
        <v>448</v>
      </c>
    </row>
    <row r="84" spans="1:13" x14ac:dyDescent="0.3">
      <c r="A84">
        <v>83</v>
      </c>
      <c r="B84">
        <v>125</v>
      </c>
      <c r="C84" s="1" t="s">
        <v>236</v>
      </c>
      <c r="D84" s="2"/>
      <c r="E84" s="2">
        <v>60.7</v>
      </c>
      <c r="F84" s="2">
        <v>47.6</v>
      </c>
      <c r="G84" s="2">
        <v>45</v>
      </c>
      <c r="H84" s="2">
        <v>37.5</v>
      </c>
      <c r="I84" s="2">
        <v>6.3</v>
      </c>
      <c r="J84" s="2">
        <v>36.200000000000003</v>
      </c>
      <c r="K84" s="2"/>
      <c r="L84" s="2"/>
      <c r="M84" s="2" t="s">
        <v>449</v>
      </c>
    </row>
    <row r="85" spans="1:13" x14ac:dyDescent="0.3">
      <c r="A85">
        <v>84</v>
      </c>
      <c r="B85">
        <v>83</v>
      </c>
      <c r="C85" s="1" t="s">
        <v>450</v>
      </c>
      <c r="D85" s="2"/>
      <c r="E85" s="2">
        <v>57.7</v>
      </c>
      <c r="F85" s="2">
        <v>35.6</v>
      </c>
      <c r="G85" s="2">
        <v>55</v>
      </c>
      <c r="H85" s="2">
        <v>39.5</v>
      </c>
      <c r="I85" s="2">
        <v>16.399999999999999</v>
      </c>
      <c r="J85" s="2">
        <v>11.9</v>
      </c>
      <c r="K85" s="2">
        <v>7</v>
      </c>
      <c r="L85" s="2"/>
      <c r="M85" s="2" t="s">
        <v>451</v>
      </c>
    </row>
    <row r="86" spans="1:13" x14ac:dyDescent="0.3">
      <c r="A86">
        <v>85</v>
      </c>
      <c r="B86">
        <v>118</v>
      </c>
      <c r="C86" s="1" t="s">
        <v>109</v>
      </c>
      <c r="D86" s="2"/>
      <c r="E86" s="2">
        <v>67.5</v>
      </c>
      <c r="F86" s="2">
        <v>39.6</v>
      </c>
      <c r="G86" s="2">
        <v>110</v>
      </c>
      <c r="H86" s="2"/>
      <c r="I86" s="2"/>
      <c r="J86" s="2"/>
      <c r="K86" s="2">
        <v>1</v>
      </c>
      <c r="L86" s="2"/>
      <c r="M86" s="2" t="s">
        <v>452</v>
      </c>
    </row>
    <row r="87" spans="1:13" x14ac:dyDescent="0.3">
      <c r="A87">
        <v>86</v>
      </c>
      <c r="B87">
        <v>26</v>
      </c>
      <c r="C87" s="1" t="s">
        <v>189</v>
      </c>
      <c r="D87" s="2"/>
      <c r="E87" s="2">
        <v>64.900000000000006</v>
      </c>
      <c r="F87" s="2">
        <v>53.7</v>
      </c>
      <c r="G87" s="2">
        <v>55</v>
      </c>
      <c r="H87" s="2">
        <v>4.5</v>
      </c>
      <c r="I87" s="2">
        <v>3.5</v>
      </c>
      <c r="J87" s="2">
        <v>6.5</v>
      </c>
      <c r="K87" s="2">
        <v>25</v>
      </c>
      <c r="L87" s="2"/>
      <c r="M87" s="2" t="s">
        <v>453</v>
      </c>
    </row>
    <row r="88" spans="1:13" x14ac:dyDescent="0.3">
      <c r="A88">
        <v>87</v>
      </c>
      <c r="B88">
        <v>20</v>
      </c>
      <c r="C88" s="1" t="s">
        <v>179</v>
      </c>
      <c r="D88" s="2"/>
      <c r="E88" s="2">
        <v>54.2</v>
      </c>
      <c r="F88" s="2">
        <v>30.9</v>
      </c>
      <c r="G88" s="2">
        <v>70</v>
      </c>
      <c r="H88" s="2">
        <v>20.100000000000001</v>
      </c>
      <c r="I88" s="2"/>
      <c r="J88" s="2">
        <v>12.6</v>
      </c>
      <c r="K88" s="2">
        <v>25</v>
      </c>
      <c r="L88" s="2"/>
      <c r="M88" s="2" t="s">
        <v>338</v>
      </c>
    </row>
    <row r="89" spans="1:13" x14ac:dyDescent="0.3">
      <c r="A89">
        <v>88</v>
      </c>
      <c r="B89">
        <v>74</v>
      </c>
      <c r="C89" s="1" t="s">
        <v>29</v>
      </c>
      <c r="D89" s="2">
        <v>-10</v>
      </c>
      <c r="E89" s="2">
        <v>49.6</v>
      </c>
      <c r="F89" s="2">
        <v>34.9</v>
      </c>
      <c r="G89" s="2">
        <v>137</v>
      </c>
      <c r="H89" s="2"/>
      <c r="I89" s="2"/>
      <c r="J89" s="2"/>
      <c r="K89" s="2"/>
      <c r="L89" s="2"/>
      <c r="M89" s="2" t="s">
        <v>454</v>
      </c>
    </row>
    <row r="90" spans="1:13" x14ac:dyDescent="0.3">
      <c r="A90">
        <v>89</v>
      </c>
      <c r="B90">
        <v>114</v>
      </c>
      <c r="C90" s="1" t="s">
        <v>455</v>
      </c>
      <c r="D90" s="2"/>
      <c r="E90" s="2">
        <v>58.3</v>
      </c>
      <c r="F90" s="2">
        <v>41.6</v>
      </c>
      <c r="G90" s="2">
        <v>55</v>
      </c>
      <c r="H90" s="2">
        <v>18.7</v>
      </c>
      <c r="I90" s="2">
        <v>5.8</v>
      </c>
      <c r="J90" s="2">
        <v>26.6</v>
      </c>
      <c r="K90" s="2">
        <v>1</v>
      </c>
      <c r="L90" s="2"/>
      <c r="M90" s="2" t="s">
        <v>456</v>
      </c>
    </row>
    <row r="91" spans="1:13" x14ac:dyDescent="0.3">
      <c r="A91">
        <v>90</v>
      </c>
      <c r="B91">
        <v>98</v>
      </c>
      <c r="C91" s="1" t="s">
        <v>191</v>
      </c>
      <c r="D91" s="2"/>
      <c r="E91" s="2">
        <v>59.3</v>
      </c>
      <c r="F91" s="2">
        <v>54.2</v>
      </c>
      <c r="G91" s="2">
        <v>35</v>
      </c>
      <c r="H91" s="2"/>
      <c r="I91" s="2">
        <v>6.4</v>
      </c>
      <c r="J91" s="2">
        <v>22.6</v>
      </c>
      <c r="K91" s="2">
        <v>25</v>
      </c>
      <c r="L91" s="2"/>
      <c r="M91" s="2" t="s">
        <v>457</v>
      </c>
    </row>
    <row r="92" spans="1:13" x14ac:dyDescent="0.3">
      <c r="A92">
        <v>91</v>
      </c>
      <c r="B92">
        <v>93</v>
      </c>
      <c r="C92" s="1" t="s">
        <v>127</v>
      </c>
      <c r="D92" s="2"/>
      <c r="E92" s="2">
        <v>63.8</v>
      </c>
      <c r="F92" s="2">
        <v>57.8</v>
      </c>
      <c r="G92" s="2">
        <v>45</v>
      </c>
      <c r="H92" s="2"/>
      <c r="I92" s="2"/>
      <c r="J92" s="2"/>
      <c r="K92" s="2">
        <v>25</v>
      </c>
      <c r="L92" s="2"/>
      <c r="M92" s="2" t="s">
        <v>458</v>
      </c>
    </row>
    <row r="93" spans="1:13" x14ac:dyDescent="0.3">
      <c r="A93">
        <v>92</v>
      </c>
      <c r="B93">
        <v>101</v>
      </c>
      <c r="C93" s="1" t="s">
        <v>167</v>
      </c>
      <c r="D93" s="2"/>
      <c r="E93" s="2">
        <v>59</v>
      </c>
      <c r="F93" s="2">
        <v>59.9</v>
      </c>
      <c r="G93" s="2">
        <v>55</v>
      </c>
      <c r="H93" s="2">
        <v>4.5</v>
      </c>
      <c r="I93" s="2">
        <v>3.5</v>
      </c>
      <c r="J93" s="2"/>
      <c r="K93" s="2">
        <v>6</v>
      </c>
      <c r="L93" s="2"/>
      <c r="M93" s="2" t="s">
        <v>459</v>
      </c>
    </row>
    <row r="94" spans="1:13" x14ac:dyDescent="0.3">
      <c r="A94">
        <v>93</v>
      </c>
      <c r="B94">
        <v>49</v>
      </c>
      <c r="C94" s="1" t="s">
        <v>211</v>
      </c>
      <c r="D94" s="2"/>
      <c r="E94" s="2">
        <v>65.900000000000006</v>
      </c>
      <c r="F94" s="2">
        <v>43</v>
      </c>
      <c r="G94" s="2">
        <v>55</v>
      </c>
      <c r="H94" s="2"/>
      <c r="I94" s="2">
        <v>3.5</v>
      </c>
      <c r="J94" s="2">
        <v>6.5</v>
      </c>
      <c r="K94" s="2">
        <v>9</v>
      </c>
      <c r="L94" s="2"/>
      <c r="M94" s="2" t="s">
        <v>198</v>
      </c>
    </row>
    <row r="95" spans="1:13" x14ac:dyDescent="0.3">
      <c r="A95">
        <v>94</v>
      </c>
      <c r="B95">
        <v>58</v>
      </c>
      <c r="C95" s="1" t="s">
        <v>460</v>
      </c>
      <c r="D95" s="2"/>
      <c r="E95" s="2">
        <v>64.400000000000006</v>
      </c>
      <c r="F95" s="2">
        <v>48.3</v>
      </c>
      <c r="G95" s="2">
        <v>70</v>
      </c>
      <c r="H95" s="2"/>
      <c r="I95" s="2"/>
      <c r="J95" s="2"/>
      <c r="K95" s="2"/>
      <c r="L95" s="2"/>
      <c r="M95" s="2" t="s">
        <v>461</v>
      </c>
    </row>
    <row r="96" spans="1:13" x14ac:dyDescent="0.3">
      <c r="A96">
        <v>95</v>
      </c>
      <c r="B96">
        <v>32</v>
      </c>
      <c r="C96" s="1" t="s">
        <v>462</v>
      </c>
      <c r="D96" s="2"/>
      <c r="E96" s="2">
        <v>54</v>
      </c>
      <c r="F96" s="2">
        <v>33.299999999999997</v>
      </c>
      <c r="G96" s="2">
        <v>60</v>
      </c>
      <c r="H96" s="2">
        <v>4.5</v>
      </c>
      <c r="I96" s="2">
        <v>27.6</v>
      </c>
      <c r="J96" s="2"/>
      <c r="K96" s="2">
        <v>2</v>
      </c>
      <c r="L96" s="2"/>
      <c r="M96" s="2" t="s">
        <v>463</v>
      </c>
    </row>
    <row r="97" spans="1:13" x14ac:dyDescent="0.3">
      <c r="A97">
        <v>96</v>
      </c>
      <c r="B97">
        <v>103</v>
      </c>
      <c r="C97" s="1" t="s">
        <v>219</v>
      </c>
      <c r="D97" s="2"/>
      <c r="E97" s="2">
        <v>53.8</v>
      </c>
      <c r="F97" s="2">
        <v>45.4</v>
      </c>
      <c r="G97" s="2">
        <v>70</v>
      </c>
      <c r="H97" s="2"/>
      <c r="I97" s="2">
        <v>3.5</v>
      </c>
      <c r="J97" s="2"/>
      <c r="K97" s="2">
        <v>5</v>
      </c>
      <c r="L97" s="2"/>
      <c r="M97" s="2" t="s">
        <v>464</v>
      </c>
    </row>
    <row r="98" spans="1:13" x14ac:dyDescent="0.3">
      <c r="A98">
        <v>97</v>
      </c>
      <c r="B98">
        <v>110</v>
      </c>
      <c r="C98" s="1" t="s">
        <v>141</v>
      </c>
      <c r="D98" s="2"/>
      <c r="E98" s="2">
        <v>54.8</v>
      </c>
      <c r="F98" s="2">
        <v>69.099999999999994</v>
      </c>
      <c r="G98" s="2">
        <v>45</v>
      </c>
      <c r="H98" s="2"/>
      <c r="I98" s="2"/>
      <c r="J98" s="2"/>
      <c r="K98" s="2">
        <v>8</v>
      </c>
      <c r="L98" s="2"/>
      <c r="M98" s="2" t="s">
        <v>465</v>
      </c>
    </row>
    <row r="99" spans="1:13" x14ac:dyDescent="0.3">
      <c r="A99">
        <v>98</v>
      </c>
      <c r="B99">
        <v>82</v>
      </c>
      <c r="C99" s="1" t="s">
        <v>107</v>
      </c>
      <c r="D99" s="2"/>
      <c r="E99" s="2">
        <v>65.5</v>
      </c>
      <c r="F99" s="2">
        <v>34.9</v>
      </c>
      <c r="G99" s="2">
        <v>70</v>
      </c>
      <c r="H99" s="2"/>
      <c r="I99" s="2"/>
      <c r="J99" s="2"/>
      <c r="K99" s="2"/>
      <c r="L99" s="2"/>
      <c r="M99" s="2" t="s">
        <v>466</v>
      </c>
    </row>
    <row r="100" spans="1:13" x14ac:dyDescent="0.3">
      <c r="A100">
        <v>99</v>
      </c>
      <c r="B100">
        <v>44</v>
      </c>
      <c r="C100" s="1" t="s">
        <v>467</v>
      </c>
      <c r="D100" s="2"/>
      <c r="E100" s="2">
        <v>75.900000000000006</v>
      </c>
      <c r="F100" s="2">
        <v>37.299999999999997</v>
      </c>
      <c r="G100" s="2">
        <v>55</v>
      </c>
      <c r="H100" s="2"/>
      <c r="I100" s="2"/>
      <c r="J100" s="2"/>
      <c r="K100" s="2"/>
      <c r="L100" s="2"/>
      <c r="M100" s="2" t="s">
        <v>468</v>
      </c>
    </row>
    <row r="101" spans="1:13" x14ac:dyDescent="0.3">
      <c r="A101">
        <v>100</v>
      </c>
      <c r="B101">
        <v>106</v>
      </c>
      <c r="C101" s="1" t="s">
        <v>51</v>
      </c>
      <c r="D101" s="2"/>
      <c r="E101" s="2">
        <v>60.5</v>
      </c>
      <c r="F101" s="2">
        <v>37.6</v>
      </c>
      <c r="G101" s="2">
        <v>70</v>
      </c>
      <c r="H101" s="2"/>
      <c r="I101" s="2"/>
      <c r="J101" s="2"/>
      <c r="K101" s="2"/>
      <c r="L101" s="2"/>
      <c r="M101" s="2" t="s">
        <v>469</v>
      </c>
    </row>
    <row r="102" spans="1:13" x14ac:dyDescent="0.3">
      <c r="A102">
        <v>101</v>
      </c>
      <c r="B102">
        <v>72</v>
      </c>
      <c r="C102" s="1" t="s">
        <v>289</v>
      </c>
      <c r="D102" s="2">
        <v>-50</v>
      </c>
      <c r="E102" s="2">
        <v>57.2</v>
      </c>
      <c r="F102" s="2">
        <v>50</v>
      </c>
      <c r="G102" s="2">
        <v>55</v>
      </c>
      <c r="H102" s="2"/>
      <c r="I102" s="2">
        <v>3.5</v>
      </c>
      <c r="J102" s="2">
        <v>45.9</v>
      </c>
      <c r="K102" s="2">
        <v>5</v>
      </c>
      <c r="L102" s="2"/>
      <c r="M102" s="2" t="s">
        <v>470</v>
      </c>
    </row>
    <row r="103" spans="1:13" x14ac:dyDescent="0.3">
      <c r="A103">
        <v>102</v>
      </c>
      <c r="B103">
        <v>104</v>
      </c>
      <c r="C103" s="1" t="s">
        <v>171</v>
      </c>
      <c r="D103" s="2"/>
      <c r="E103" s="2">
        <v>63.8</v>
      </c>
      <c r="F103" s="2">
        <v>45.3</v>
      </c>
      <c r="G103" s="2">
        <v>55</v>
      </c>
      <c r="H103" s="2"/>
      <c r="I103" s="2"/>
      <c r="J103" s="2"/>
      <c r="K103" s="2"/>
      <c r="L103" s="2"/>
      <c r="M103" s="2" t="s">
        <v>471</v>
      </c>
    </row>
    <row r="104" spans="1:13" x14ac:dyDescent="0.3">
      <c r="A104">
        <v>103</v>
      </c>
      <c r="B104">
        <v>97</v>
      </c>
      <c r="C104" s="1" t="s">
        <v>153</v>
      </c>
      <c r="D104" s="2"/>
      <c r="E104" s="2">
        <v>61.3</v>
      </c>
      <c r="F104" s="2">
        <v>48.6</v>
      </c>
      <c r="G104" s="2">
        <v>45</v>
      </c>
      <c r="H104" s="2"/>
      <c r="I104" s="2"/>
      <c r="J104" s="2"/>
      <c r="K104" s="2"/>
      <c r="L104" s="2"/>
      <c r="M104" s="2" t="s">
        <v>472</v>
      </c>
    </row>
    <row r="105" spans="1:13" x14ac:dyDescent="0.3">
      <c r="A105">
        <v>104</v>
      </c>
      <c r="B105">
        <v>120</v>
      </c>
      <c r="C105" s="1" t="s">
        <v>207</v>
      </c>
      <c r="D105" s="2"/>
      <c r="E105" s="2">
        <v>71.400000000000006</v>
      </c>
      <c r="F105" s="2">
        <v>27.1</v>
      </c>
      <c r="G105" s="2">
        <v>45</v>
      </c>
      <c r="H105" s="2"/>
      <c r="I105" s="2"/>
      <c r="J105" s="2"/>
      <c r="K105" s="2"/>
      <c r="L105" s="2"/>
      <c r="M105" s="2" t="s">
        <v>473</v>
      </c>
    </row>
    <row r="106" spans="1:13" x14ac:dyDescent="0.3">
      <c r="A106">
        <v>105</v>
      </c>
      <c r="B106">
        <v>131</v>
      </c>
      <c r="C106" s="1" t="s">
        <v>474</v>
      </c>
      <c r="D106" s="2"/>
      <c r="E106" s="2">
        <v>43.5</v>
      </c>
      <c r="F106" s="2">
        <v>36</v>
      </c>
      <c r="G106" s="2">
        <v>45</v>
      </c>
      <c r="H106" s="2">
        <v>14.9</v>
      </c>
      <c r="I106" s="2"/>
      <c r="J106" s="2"/>
      <c r="K106" s="2">
        <v>2</v>
      </c>
      <c r="L106" s="2"/>
      <c r="M106" s="2" t="s">
        <v>475</v>
      </c>
    </row>
    <row r="107" spans="1:13" x14ac:dyDescent="0.3">
      <c r="A107">
        <v>106</v>
      </c>
      <c r="B107">
        <v>30</v>
      </c>
      <c r="C107" s="1" t="s">
        <v>117</v>
      </c>
      <c r="D107" s="2"/>
      <c r="E107" s="2">
        <v>48.6</v>
      </c>
      <c r="F107" s="2">
        <v>33.4</v>
      </c>
      <c r="G107" s="2">
        <v>55</v>
      </c>
      <c r="H107" s="2"/>
      <c r="I107" s="2"/>
      <c r="J107" s="2"/>
      <c r="K107" s="2"/>
      <c r="L107" s="2"/>
      <c r="M107" s="2" t="s">
        <v>476</v>
      </c>
    </row>
    <row r="108" spans="1:13" x14ac:dyDescent="0.3">
      <c r="A108">
        <v>107</v>
      </c>
      <c r="B108">
        <v>17</v>
      </c>
      <c r="C108" s="1" t="s">
        <v>237</v>
      </c>
      <c r="D108" s="2"/>
      <c r="E108" s="2">
        <v>46.1</v>
      </c>
      <c r="F108" s="2"/>
      <c r="G108" s="2"/>
      <c r="H108" s="2">
        <v>4.5</v>
      </c>
      <c r="I108" s="2">
        <v>3.5</v>
      </c>
      <c r="J108" s="2">
        <v>6.5</v>
      </c>
      <c r="K108" s="2">
        <v>25</v>
      </c>
      <c r="L108" s="2"/>
      <c r="M108" s="2" t="s">
        <v>477</v>
      </c>
    </row>
    <row r="109" spans="1:13" x14ac:dyDescent="0.3">
      <c r="A109">
        <v>108</v>
      </c>
      <c r="B109">
        <v>48</v>
      </c>
      <c r="C109" s="1" t="s">
        <v>478</v>
      </c>
      <c r="D109" s="2">
        <v>-10</v>
      </c>
      <c r="E109" s="2">
        <v>51.6</v>
      </c>
      <c r="F109" s="2"/>
      <c r="G109" s="2"/>
      <c r="H109" s="2"/>
      <c r="I109" s="2"/>
      <c r="J109" s="2"/>
      <c r="K109" s="2"/>
      <c r="L109" s="2"/>
      <c r="M109" s="2" t="s">
        <v>479</v>
      </c>
    </row>
    <row r="110" spans="1:13" x14ac:dyDescent="0.3"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"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3:13" x14ac:dyDescent="0.3"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3:13" x14ac:dyDescent="0.3"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3:13" x14ac:dyDescent="0.3"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3:13" x14ac:dyDescent="0.3"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3:13" x14ac:dyDescent="0.3"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3:13" x14ac:dyDescent="0.3"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3:13" x14ac:dyDescent="0.3"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3:13" x14ac:dyDescent="0.3"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3:13" x14ac:dyDescent="0.3"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3:13" x14ac:dyDescent="0.3"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3:13" x14ac:dyDescent="0.3"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3:13" x14ac:dyDescent="0.3"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3:13" x14ac:dyDescent="0.3"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3:13" x14ac:dyDescent="0.3"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3:13" x14ac:dyDescent="0.3"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3:13" x14ac:dyDescent="0.3"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3:13" x14ac:dyDescent="0.3"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3:13" x14ac:dyDescent="0.3"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3:13" x14ac:dyDescent="0.3"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3:13" x14ac:dyDescent="0.3"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3:13" x14ac:dyDescent="0.3"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3:13" x14ac:dyDescent="0.3"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3:13" x14ac:dyDescent="0.3"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3:13" x14ac:dyDescent="0.3"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3:13" x14ac:dyDescent="0.3"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3:13" x14ac:dyDescent="0.3"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3:13" x14ac:dyDescent="0.3"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3:13" x14ac:dyDescent="0.3"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3:13" x14ac:dyDescent="0.3"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3:13" x14ac:dyDescent="0.3"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3:13" x14ac:dyDescent="0.3"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3:13" x14ac:dyDescent="0.3"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3:13" x14ac:dyDescent="0.3"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3:13" x14ac:dyDescent="0.3"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3:13" x14ac:dyDescent="0.3"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3:13" x14ac:dyDescent="0.3"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3:13" x14ac:dyDescent="0.3"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3:13" x14ac:dyDescent="0.3"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3:13" x14ac:dyDescent="0.3"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3:13" x14ac:dyDescent="0.3"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3:13" x14ac:dyDescent="0.3"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3:13" x14ac:dyDescent="0.3"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3:13" x14ac:dyDescent="0.3"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3:13" x14ac:dyDescent="0.3"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3:13" x14ac:dyDescent="0.3"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3:13" x14ac:dyDescent="0.3"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3:13" x14ac:dyDescent="0.3"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3:13" x14ac:dyDescent="0.3"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3:13" x14ac:dyDescent="0.3"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3:13" x14ac:dyDescent="0.3"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3:13" x14ac:dyDescent="0.3"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3:13" x14ac:dyDescent="0.3"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3:13" x14ac:dyDescent="0.3"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3:13" x14ac:dyDescent="0.3"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3"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3:13" x14ac:dyDescent="0.3"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3:13" x14ac:dyDescent="0.3"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3:13" x14ac:dyDescent="0.3"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3:13" x14ac:dyDescent="0.3"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3:13" x14ac:dyDescent="0.3"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3:13" x14ac:dyDescent="0.3"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3:13" x14ac:dyDescent="0.3"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3:13" x14ac:dyDescent="0.3"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3:13" x14ac:dyDescent="0.3"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3:13" x14ac:dyDescent="0.3"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3:13" x14ac:dyDescent="0.3"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3:13" x14ac:dyDescent="0.3"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3:13" x14ac:dyDescent="0.3"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3:13" x14ac:dyDescent="0.3"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3:13" x14ac:dyDescent="0.3"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3:13" x14ac:dyDescent="0.3"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3:13" x14ac:dyDescent="0.3"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3:13" x14ac:dyDescent="0.3"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3:13" x14ac:dyDescent="0.3"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3:13" x14ac:dyDescent="0.3"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3:13" x14ac:dyDescent="0.3"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3:13" x14ac:dyDescent="0.3"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3:13" x14ac:dyDescent="0.3"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3:13" x14ac:dyDescent="0.3"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6EED-701A-41B1-A55A-E60ECC7EEA6D}">
  <dimension ref="A1:M244"/>
  <sheetViews>
    <sheetView topLeftCell="B30" workbookViewId="0">
      <selection activeCell="N101" sqref="N101"/>
    </sheetView>
  </sheetViews>
  <sheetFormatPr defaultRowHeight="14.4" x14ac:dyDescent="0.3"/>
  <cols>
    <col min="1" max="1" width="7.6640625" bestFit="1" customWidth="1"/>
    <col min="2" max="2" width="10.5546875" bestFit="1" customWidth="1"/>
    <col min="3" max="3" width="37.77734375" bestFit="1" customWidth="1"/>
    <col min="4" max="4" width="9.5546875" bestFit="1" customWidth="1"/>
    <col min="5" max="5" width="12" bestFit="1" customWidth="1"/>
    <col min="6" max="6" width="19.77734375" bestFit="1" customWidth="1"/>
    <col min="7" max="7" width="13.88671875" bestFit="1" customWidth="1"/>
    <col min="8" max="8" width="19.5546875" bestFit="1" customWidth="1"/>
    <col min="9" max="9" width="15.6640625" bestFit="1" customWidth="1"/>
    <col min="10" max="10" width="16.77734375" bestFit="1" customWidth="1"/>
    <col min="11" max="11" width="18" bestFit="1" customWidth="1"/>
    <col min="12" max="12" width="16.5546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44</v>
      </c>
      <c r="C2" s="1" t="s">
        <v>41</v>
      </c>
      <c r="D2" s="2"/>
      <c r="E2" s="2">
        <v>87.4</v>
      </c>
      <c r="F2" s="2">
        <v>40.1</v>
      </c>
      <c r="G2" s="2">
        <v>150</v>
      </c>
      <c r="H2" s="2">
        <v>76.400000000000006</v>
      </c>
      <c r="I2" s="2">
        <v>48.2</v>
      </c>
      <c r="J2" s="2">
        <v>121</v>
      </c>
      <c r="K2" s="2">
        <v>275</v>
      </c>
      <c r="L2" s="2">
        <v>56.1</v>
      </c>
      <c r="M2" s="2" t="s">
        <v>480</v>
      </c>
    </row>
    <row r="3" spans="1:13" x14ac:dyDescent="0.3">
      <c r="A3">
        <v>2</v>
      </c>
      <c r="B3">
        <v>119</v>
      </c>
      <c r="C3" s="1" t="s">
        <v>59</v>
      </c>
      <c r="D3" s="2"/>
      <c r="E3" s="2">
        <v>67.3</v>
      </c>
      <c r="F3" s="2">
        <v>58.4</v>
      </c>
      <c r="G3" s="2">
        <v>115</v>
      </c>
      <c r="H3" s="2">
        <v>94.8</v>
      </c>
      <c r="I3" s="2">
        <v>53.1</v>
      </c>
      <c r="J3" s="2">
        <v>111.1</v>
      </c>
      <c r="K3" s="2">
        <v>238.1</v>
      </c>
      <c r="L3" s="2">
        <v>100</v>
      </c>
      <c r="M3" s="2" t="s">
        <v>481</v>
      </c>
    </row>
    <row r="4" spans="1:13" x14ac:dyDescent="0.3">
      <c r="A4">
        <v>3</v>
      </c>
      <c r="B4">
        <v>67</v>
      </c>
      <c r="C4" s="1" t="s">
        <v>91</v>
      </c>
      <c r="D4" s="2"/>
      <c r="E4" s="2">
        <v>58.7</v>
      </c>
      <c r="F4" s="2">
        <v>49.2</v>
      </c>
      <c r="G4" s="2">
        <v>135</v>
      </c>
      <c r="H4" s="2">
        <v>100</v>
      </c>
      <c r="I4" s="2">
        <v>40.700000000000003</v>
      </c>
      <c r="J4" s="2">
        <v>123.4</v>
      </c>
      <c r="K4" s="2">
        <v>229.7</v>
      </c>
      <c r="L4" s="2">
        <v>58.8</v>
      </c>
      <c r="M4" s="2" t="s">
        <v>482</v>
      </c>
    </row>
    <row r="5" spans="1:13" x14ac:dyDescent="0.3">
      <c r="A5">
        <v>4</v>
      </c>
      <c r="B5">
        <v>54</v>
      </c>
      <c r="C5" s="1" t="s">
        <v>51</v>
      </c>
      <c r="D5" s="2"/>
      <c r="E5" s="2">
        <v>66.2</v>
      </c>
      <c r="F5" s="2">
        <v>49.1</v>
      </c>
      <c r="G5" s="2">
        <v>100</v>
      </c>
      <c r="H5" s="2">
        <v>85.6</v>
      </c>
      <c r="I5" s="2">
        <v>45.4</v>
      </c>
      <c r="J5" s="2">
        <v>121.7</v>
      </c>
      <c r="K5" s="2">
        <v>205</v>
      </c>
      <c r="L5" s="2">
        <v>70.599999999999994</v>
      </c>
      <c r="M5" s="2" t="s">
        <v>483</v>
      </c>
    </row>
    <row r="6" spans="1:13" x14ac:dyDescent="0.3">
      <c r="A6">
        <v>5</v>
      </c>
      <c r="B6">
        <v>96</v>
      </c>
      <c r="C6" s="1" t="s">
        <v>484</v>
      </c>
      <c r="D6" s="2"/>
      <c r="E6" s="2">
        <v>65.099999999999994</v>
      </c>
      <c r="F6" s="2">
        <v>64.099999999999994</v>
      </c>
      <c r="G6" s="2">
        <v>100</v>
      </c>
      <c r="H6" s="2">
        <v>85.2</v>
      </c>
      <c r="I6" s="2">
        <v>59.2</v>
      </c>
      <c r="J6" s="2">
        <v>111.7</v>
      </c>
      <c r="K6" s="2">
        <v>184.9</v>
      </c>
      <c r="L6" s="2">
        <v>61.9</v>
      </c>
      <c r="M6" s="2" t="s">
        <v>485</v>
      </c>
    </row>
    <row r="7" spans="1:13" x14ac:dyDescent="0.3">
      <c r="A7">
        <v>6</v>
      </c>
      <c r="B7">
        <v>52</v>
      </c>
      <c r="C7" s="1" t="s">
        <v>486</v>
      </c>
      <c r="D7" s="2"/>
      <c r="E7" s="2">
        <v>72.599999999999994</v>
      </c>
      <c r="F7" s="2">
        <v>74.8</v>
      </c>
      <c r="G7" s="2">
        <v>135</v>
      </c>
      <c r="H7" s="2">
        <v>59.9</v>
      </c>
      <c r="I7" s="2">
        <v>66.2</v>
      </c>
      <c r="J7" s="2">
        <v>109.5</v>
      </c>
      <c r="K7" s="2">
        <v>146</v>
      </c>
      <c r="L7" s="2">
        <v>64.400000000000006</v>
      </c>
      <c r="M7" s="2" t="s">
        <v>487</v>
      </c>
    </row>
    <row r="8" spans="1:13" x14ac:dyDescent="0.3">
      <c r="A8">
        <v>7</v>
      </c>
      <c r="B8">
        <v>68</v>
      </c>
      <c r="C8" s="1" t="s">
        <v>65</v>
      </c>
      <c r="D8" s="2"/>
      <c r="E8" s="2">
        <v>65.2</v>
      </c>
      <c r="F8" s="2">
        <v>53.6</v>
      </c>
      <c r="G8" s="2">
        <v>80</v>
      </c>
      <c r="H8" s="2">
        <v>77.599999999999994</v>
      </c>
      <c r="I8" s="2">
        <v>70.8</v>
      </c>
      <c r="J8" s="2">
        <v>117.7</v>
      </c>
      <c r="K8" s="2">
        <v>184.9</v>
      </c>
      <c r="L8" s="2">
        <v>57</v>
      </c>
      <c r="M8" s="2" t="s">
        <v>488</v>
      </c>
    </row>
    <row r="9" spans="1:13" x14ac:dyDescent="0.3">
      <c r="A9">
        <v>8</v>
      </c>
      <c r="B9">
        <v>115</v>
      </c>
      <c r="C9" s="1" t="s">
        <v>97</v>
      </c>
      <c r="D9" s="2"/>
      <c r="E9" s="2">
        <v>69.7</v>
      </c>
      <c r="F9" s="2">
        <v>47.7</v>
      </c>
      <c r="G9" s="2">
        <v>115</v>
      </c>
      <c r="H9" s="2">
        <v>51.5</v>
      </c>
      <c r="I9" s="2">
        <v>30.9</v>
      </c>
      <c r="J9" s="2">
        <v>94.9</v>
      </c>
      <c r="K9" s="2">
        <v>211.8</v>
      </c>
      <c r="L9" s="2">
        <v>64.099999999999994</v>
      </c>
      <c r="M9" s="2" t="s">
        <v>489</v>
      </c>
    </row>
    <row r="10" spans="1:13" x14ac:dyDescent="0.3">
      <c r="A10">
        <v>9</v>
      </c>
      <c r="B10">
        <v>48</v>
      </c>
      <c r="C10" s="1" t="s">
        <v>123</v>
      </c>
      <c r="D10" s="2"/>
      <c r="E10" s="2">
        <v>74.5</v>
      </c>
      <c r="F10" s="2">
        <v>60.5</v>
      </c>
      <c r="G10" s="2">
        <v>105</v>
      </c>
      <c r="H10" s="2">
        <v>73.3</v>
      </c>
      <c r="I10" s="2">
        <v>57.1</v>
      </c>
      <c r="J10" s="2">
        <v>57.4</v>
      </c>
      <c r="K10" s="2">
        <v>190.8</v>
      </c>
      <c r="L10" s="2">
        <v>60.1</v>
      </c>
      <c r="M10" s="2" t="s">
        <v>490</v>
      </c>
    </row>
    <row r="11" spans="1:13" x14ac:dyDescent="0.3">
      <c r="A11">
        <v>10</v>
      </c>
      <c r="B11">
        <v>104</v>
      </c>
      <c r="C11" s="1" t="s">
        <v>55</v>
      </c>
      <c r="D11" s="2"/>
      <c r="E11" s="2">
        <v>80.3</v>
      </c>
      <c r="F11" s="2">
        <v>32.200000000000003</v>
      </c>
      <c r="G11" s="2">
        <v>100</v>
      </c>
      <c r="H11" s="2"/>
      <c r="I11" s="2">
        <v>40.299999999999997</v>
      </c>
      <c r="J11" s="2">
        <v>123.2</v>
      </c>
      <c r="K11" s="2">
        <v>233.3</v>
      </c>
      <c r="L11" s="2">
        <v>48.3</v>
      </c>
      <c r="M11" s="2" t="s">
        <v>491</v>
      </c>
    </row>
    <row r="12" spans="1:13" x14ac:dyDescent="0.3">
      <c r="A12">
        <v>11</v>
      </c>
      <c r="B12">
        <v>55</v>
      </c>
      <c r="C12" s="1" t="s">
        <v>492</v>
      </c>
      <c r="D12" s="2"/>
      <c r="E12" s="2">
        <v>75.2</v>
      </c>
      <c r="F12" s="2">
        <v>40.700000000000003</v>
      </c>
      <c r="G12" s="2">
        <v>80</v>
      </c>
      <c r="H12" s="2">
        <v>76.5</v>
      </c>
      <c r="I12" s="2">
        <v>33.299999999999997</v>
      </c>
      <c r="J12" s="2">
        <v>90.4</v>
      </c>
      <c r="K12" s="2">
        <v>173</v>
      </c>
      <c r="L12" s="2">
        <v>86.8</v>
      </c>
      <c r="M12" s="2" t="s">
        <v>493</v>
      </c>
    </row>
    <row r="13" spans="1:13" x14ac:dyDescent="0.3">
      <c r="A13">
        <v>12</v>
      </c>
      <c r="B13">
        <v>65</v>
      </c>
      <c r="C13" s="1" t="s">
        <v>197</v>
      </c>
      <c r="D13" s="2"/>
      <c r="E13" s="2">
        <v>77.2</v>
      </c>
      <c r="F13" s="2">
        <v>40.4</v>
      </c>
      <c r="G13" s="2">
        <v>100</v>
      </c>
      <c r="H13" s="2">
        <v>50.2</v>
      </c>
      <c r="I13" s="2">
        <v>44</v>
      </c>
      <c r="J13" s="2">
        <v>100.6</v>
      </c>
      <c r="K13" s="2">
        <v>189.3</v>
      </c>
      <c r="L13" s="2">
        <v>46.8</v>
      </c>
      <c r="M13" s="2" t="s">
        <v>494</v>
      </c>
    </row>
    <row r="14" spans="1:13" x14ac:dyDescent="0.3">
      <c r="A14">
        <v>13</v>
      </c>
      <c r="B14">
        <v>106</v>
      </c>
      <c r="C14" s="1" t="s">
        <v>77</v>
      </c>
      <c r="D14" s="2"/>
      <c r="E14" s="2">
        <v>77.400000000000006</v>
      </c>
      <c r="F14" s="2">
        <v>72.7</v>
      </c>
      <c r="G14" s="2">
        <v>100</v>
      </c>
      <c r="H14" s="2">
        <v>60.9</v>
      </c>
      <c r="I14" s="2">
        <v>23</v>
      </c>
      <c r="J14" s="2">
        <v>99.9</v>
      </c>
      <c r="K14" s="2">
        <v>134.30000000000001</v>
      </c>
      <c r="L14" s="2">
        <v>73</v>
      </c>
      <c r="M14" s="2" t="s">
        <v>495</v>
      </c>
    </row>
    <row r="15" spans="1:13" x14ac:dyDescent="0.3">
      <c r="A15">
        <v>14</v>
      </c>
      <c r="B15">
        <v>83</v>
      </c>
      <c r="C15" s="1" t="s">
        <v>396</v>
      </c>
      <c r="D15" s="2"/>
      <c r="E15" s="2">
        <v>71</v>
      </c>
      <c r="F15" s="2">
        <v>46.4</v>
      </c>
      <c r="G15" s="2">
        <v>60</v>
      </c>
      <c r="H15" s="2">
        <v>61.9</v>
      </c>
      <c r="I15" s="2">
        <v>48</v>
      </c>
      <c r="J15" s="2">
        <v>79.3</v>
      </c>
      <c r="K15" s="2">
        <v>187.8</v>
      </c>
      <c r="L15" s="2">
        <v>65.2</v>
      </c>
      <c r="M15" s="2" t="s">
        <v>496</v>
      </c>
    </row>
    <row r="16" spans="1:13" x14ac:dyDescent="0.3">
      <c r="A16">
        <v>15</v>
      </c>
      <c r="B16">
        <v>146</v>
      </c>
      <c r="C16" s="1" t="s">
        <v>497</v>
      </c>
      <c r="D16" s="2"/>
      <c r="E16" s="2">
        <v>79.5</v>
      </c>
      <c r="F16" s="2">
        <v>71.5</v>
      </c>
      <c r="G16" s="2">
        <v>148</v>
      </c>
      <c r="H16" s="2">
        <v>36.200000000000003</v>
      </c>
      <c r="I16" s="2">
        <v>75</v>
      </c>
      <c r="J16" s="2">
        <v>123.5</v>
      </c>
      <c r="K16" s="2">
        <v>7</v>
      </c>
      <c r="L16" s="2">
        <v>76.900000000000006</v>
      </c>
      <c r="M16" s="2" t="s">
        <v>498</v>
      </c>
    </row>
    <row r="17" spans="1:13" x14ac:dyDescent="0.3">
      <c r="A17">
        <v>16</v>
      </c>
      <c r="B17">
        <v>95</v>
      </c>
      <c r="C17" s="1" t="s">
        <v>101</v>
      </c>
      <c r="D17" s="2"/>
      <c r="E17" s="2">
        <v>52</v>
      </c>
      <c r="F17" s="2">
        <v>50.6</v>
      </c>
      <c r="G17" s="2">
        <v>70</v>
      </c>
      <c r="H17" s="2">
        <v>68.900000000000006</v>
      </c>
      <c r="I17" s="2">
        <v>45.9</v>
      </c>
      <c r="J17" s="2">
        <v>103.2</v>
      </c>
      <c r="K17" s="2">
        <v>173.7</v>
      </c>
      <c r="L17" s="2">
        <v>46.5</v>
      </c>
      <c r="M17" s="2" t="s">
        <v>499</v>
      </c>
    </row>
    <row r="18" spans="1:13" x14ac:dyDescent="0.3">
      <c r="A18">
        <v>17</v>
      </c>
      <c r="B18">
        <v>63</v>
      </c>
      <c r="C18" s="1" t="s">
        <v>73</v>
      </c>
      <c r="D18" s="2"/>
      <c r="E18" s="2">
        <v>40.299999999999997</v>
      </c>
      <c r="F18" s="2">
        <v>67</v>
      </c>
      <c r="G18" s="2">
        <v>80</v>
      </c>
      <c r="H18" s="2">
        <v>55.9</v>
      </c>
      <c r="I18" s="2">
        <v>8</v>
      </c>
      <c r="J18" s="2">
        <v>95.4</v>
      </c>
      <c r="K18" s="2">
        <v>187.5</v>
      </c>
      <c r="L18" s="2">
        <v>43.2</v>
      </c>
      <c r="M18" s="2" t="s">
        <v>500</v>
      </c>
    </row>
    <row r="19" spans="1:13" x14ac:dyDescent="0.3">
      <c r="A19">
        <v>18</v>
      </c>
      <c r="B19">
        <v>150</v>
      </c>
      <c r="C19" s="1" t="s">
        <v>107</v>
      </c>
      <c r="D19" s="2"/>
      <c r="E19" s="2">
        <v>61.1</v>
      </c>
      <c r="F19" s="2">
        <v>42.9</v>
      </c>
      <c r="G19" s="2">
        <v>80</v>
      </c>
      <c r="H19" s="2">
        <v>37.799999999999997</v>
      </c>
      <c r="I19" s="2">
        <v>54.8</v>
      </c>
      <c r="J19" s="2">
        <v>87.8</v>
      </c>
      <c r="K19" s="2">
        <v>155.1</v>
      </c>
      <c r="L19" s="2">
        <v>49.7</v>
      </c>
      <c r="M19" s="2" t="s">
        <v>501</v>
      </c>
    </row>
    <row r="20" spans="1:13" x14ac:dyDescent="0.3">
      <c r="A20">
        <v>19</v>
      </c>
      <c r="B20">
        <v>74</v>
      </c>
      <c r="C20" s="1" t="s">
        <v>121</v>
      </c>
      <c r="D20" s="2"/>
      <c r="E20" s="2">
        <v>53.9</v>
      </c>
      <c r="F20" s="2">
        <v>20</v>
      </c>
      <c r="G20" s="2">
        <v>80</v>
      </c>
      <c r="H20" s="2">
        <v>54</v>
      </c>
      <c r="I20" s="2">
        <v>35.299999999999997</v>
      </c>
      <c r="J20" s="2">
        <v>80.7</v>
      </c>
      <c r="K20" s="2">
        <v>191.6</v>
      </c>
      <c r="L20" s="2">
        <v>45.3</v>
      </c>
      <c r="M20" s="2" t="s">
        <v>502</v>
      </c>
    </row>
    <row r="21" spans="1:13" x14ac:dyDescent="0.3">
      <c r="A21">
        <v>20</v>
      </c>
      <c r="B21">
        <v>61</v>
      </c>
      <c r="C21" s="1" t="s">
        <v>217</v>
      </c>
      <c r="D21" s="2"/>
      <c r="E21" s="2">
        <v>54.6</v>
      </c>
      <c r="F21" s="2">
        <v>45.1</v>
      </c>
      <c r="G21" s="2">
        <v>80</v>
      </c>
      <c r="H21" s="2">
        <v>95.2</v>
      </c>
      <c r="I21" s="2">
        <v>38.6</v>
      </c>
      <c r="J21" s="2">
        <v>88.2</v>
      </c>
      <c r="K21" s="2">
        <v>123.5</v>
      </c>
      <c r="L21" s="2">
        <v>29</v>
      </c>
      <c r="M21" s="2" t="s">
        <v>503</v>
      </c>
    </row>
    <row r="22" spans="1:13" x14ac:dyDescent="0.3">
      <c r="A22">
        <v>21</v>
      </c>
      <c r="B22">
        <v>86</v>
      </c>
      <c r="C22" s="1" t="s">
        <v>460</v>
      </c>
      <c r="D22" s="2"/>
      <c r="E22" s="2">
        <v>82.6</v>
      </c>
      <c r="F22" s="2">
        <v>34.700000000000003</v>
      </c>
      <c r="G22" s="2">
        <v>80</v>
      </c>
      <c r="H22" s="2">
        <v>83.1</v>
      </c>
      <c r="I22" s="2">
        <v>40.700000000000003</v>
      </c>
      <c r="J22" s="2">
        <v>69.5</v>
      </c>
      <c r="K22" s="2">
        <v>113.3</v>
      </c>
      <c r="L22" s="2">
        <v>45.3</v>
      </c>
      <c r="M22" s="2" t="s">
        <v>504</v>
      </c>
    </row>
    <row r="23" spans="1:13" x14ac:dyDescent="0.3">
      <c r="A23">
        <v>22</v>
      </c>
      <c r="B23">
        <v>151</v>
      </c>
      <c r="C23" s="1" t="s">
        <v>505</v>
      </c>
      <c r="D23" s="2"/>
      <c r="E23" s="2">
        <v>82.3</v>
      </c>
      <c r="F23" s="2">
        <v>59.2</v>
      </c>
      <c r="G23" s="2">
        <v>110</v>
      </c>
      <c r="H23" s="2">
        <v>72.599999999999994</v>
      </c>
      <c r="I23" s="2">
        <v>55.2</v>
      </c>
      <c r="J23" s="2">
        <v>92.9</v>
      </c>
      <c r="K23" s="2">
        <v>9</v>
      </c>
      <c r="L23" s="2">
        <v>46</v>
      </c>
      <c r="M23" s="2" t="s">
        <v>506</v>
      </c>
    </row>
    <row r="24" spans="1:13" x14ac:dyDescent="0.3">
      <c r="A24">
        <v>23</v>
      </c>
      <c r="B24">
        <v>70</v>
      </c>
      <c r="C24" s="1" t="s">
        <v>234</v>
      </c>
      <c r="D24" s="2"/>
      <c r="E24" s="2">
        <v>63.1</v>
      </c>
      <c r="F24" s="2">
        <v>75</v>
      </c>
      <c r="G24" s="2">
        <v>100</v>
      </c>
      <c r="H24" s="2">
        <v>56.1</v>
      </c>
      <c r="I24" s="2">
        <v>60.2</v>
      </c>
      <c r="J24" s="2">
        <v>109.2</v>
      </c>
      <c r="K24" s="2">
        <v>6</v>
      </c>
      <c r="L24" s="2">
        <v>52.8</v>
      </c>
      <c r="M24" s="2" t="s">
        <v>507</v>
      </c>
    </row>
    <row r="25" spans="1:13" x14ac:dyDescent="0.3">
      <c r="A25">
        <v>24</v>
      </c>
      <c r="B25">
        <v>144</v>
      </c>
      <c r="C25" s="1" t="s">
        <v>279</v>
      </c>
      <c r="D25" s="2"/>
      <c r="E25" s="2">
        <v>67</v>
      </c>
      <c r="F25" s="2">
        <v>51.6</v>
      </c>
      <c r="G25" s="2">
        <v>60</v>
      </c>
      <c r="H25" s="2">
        <v>68.400000000000006</v>
      </c>
      <c r="I25" s="2">
        <v>21.7</v>
      </c>
      <c r="J25" s="2">
        <v>69.599999999999994</v>
      </c>
      <c r="K25" s="2">
        <v>121.9</v>
      </c>
      <c r="L25" s="2">
        <v>49.7</v>
      </c>
      <c r="M25" s="2" t="s">
        <v>508</v>
      </c>
    </row>
    <row r="26" spans="1:13" x14ac:dyDescent="0.3">
      <c r="A26">
        <v>25</v>
      </c>
      <c r="B26">
        <v>81</v>
      </c>
      <c r="C26" s="1" t="s">
        <v>311</v>
      </c>
      <c r="D26" s="2"/>
      <c r="E26" s="2">
        <v>56.3</v>
      </c>
      <c r="F26" s="2">
        <v>51.6</v>
      </c>
      <c r="G26" s="2">
        <v>80</v>
      </c>
      <c r="H26" s="2">
        <v>54.3</v>
      </c>
      <c r="I26" s="2">
        <v>27.8</v>
      </c>
      <c r="J26" s="2">
        <v>74.7</v>
      </c>
      <c r="K26" s="2">
        <v>93.5</v>
      </c>
      <c r="L26" s="2">
        <v>69.099999999999994</v>
      </c>
      <c r="M26" s="2" t="s">
        <v>509</v>
      </c>
    </row>
    <row r="27" spans="1:13" x14ac:dyDescent="0.3">
      <c r="A27">
        <v>26</v>
      </c>
      <c r="B27">
        <v>77</v>
      </c>
      <c r="C27" s="1" t="s">
        <v>195</v>
      </c>
      <c r="D27" s="2"/>
      <c r="E27" s="2">
        <v>71.2</v>
      </c>
      <c r="F27" s="2">
        <v>54.2</v>
      </c>
      <c r="G27" s="2">
        <v>80</v>
      </c>
      <c r="H27" s="2">
        <v>88.1</v>
      </c>
      <c r="I27" s="2">
        <v>42.1</v>
      </c>
      <c r="J27" s="2">
        <v>103.7</v>
      </c>
      <c r="K27" s="2">
        <v>8</v>
      </c>
      <c r="L27" s="2">
        <v>56.7</v>
      </c>
      <c r="M27" s="2" t="s">
        <v>510</v>
      </c>
    </row>
    <row r="28" spans="1:13" x14ac:dyDescent="0.3">
      <c r="A28">
        <v>27</v>
      </c>
      <c r="B28">
        <v>126</v>
      </c>
      <c r="C28" s="1" t="s">
        <v>511</v>
      </c>
      <c r="D28" s="2"/>
      <c r="E28" s="2">
        <v>74.7</v>
      </c>
      <c r="F28" s="2">
        <v>54.8</v>
      </c>
      <c r="G28" s="2">
        <v>100</v>
      </c>
      <c r="H28" s="2">
        <v>80.7</v>
      </c>
      <c r="I28" s="2">
        <v>54.8</v>
      </c>
      <c r="J28" s="2">
        <v>125</v>
      </c>
      <c r="K28" s="2">
        <v>4</v>
      </c>
      <c r="L28" s="2"/>
      <c r="M28" s="2" t="s">
        <v>512</v>
      </c>
    </row>
    <row r="29" spans="1:13" x14ac:dyDescent="0.3">
      <c r="A29">
        <v>28</v>
      </c>
      <c r="B29">
        <v>131</v>
      </c>
      <c r="C29" s="1" t="s">
        <v>137</v>
      </c>
      <c r="D29" s="2"/>
      <c r="E29" s="2">
        <v>40.6</v>
      </c>
      <c r="F29" s="2">
        <v>37.6</v>
      </c>
      <c r="G29" s="2">
        <v>60</v>
      </c>
      <c r="H29" s="2">
        <v>81.099999999999994</v>
      </c>
      <c r="I29" s="2">
        <v>41.6</v>
      </c>
      <c r="J29" s="2">
        <v>67.099999999999994</v>
      </c>
      <c r="K29" s="2">
        <v>103.4</v>
      </c>
      <c r="L29" s="2">
        <v>58.9</v>
      </c>
      <c r="M29" s="2" t="s">
        <v>513</v>
      </c>
    </row>
    <row r="30" spans="1:13" x14ac:dyDescent="0.3">
      <c r="A30">
        <v>29</v>
      </c>
      <c r="B30">
        <v>108</v>
      </c>
      <c r="C30" s="1" t="s">
        <v>155</v>
      </c>
      <c r="D30" s="2"/>
      <c r="E30" s="2">
        <v>52.8</v>
      </c>
      <c r="F30" s="2">
        <v>31.9</v>
      </c>
      <c r="G30" s="2">
        <v>50</v>
      </c>
      <c r="H30" s="2">
        <v>42</v>
      </c>
      <c r="I30" s="2">
        <v>38.1</v>
      </c>
      <c r="J30" s="2">
        <v>91.2</v>
      </c>
      <c r="K30" s="2">
        <v>149</v>
      </c>
      <c r="L30" s="2">
        <v>27.6</v>
      </c>
      <c r="M30" s="2" t="s">
        <v>514</v>
      </c>
    </row>
    <row r="31" spans="1:13" x14ac:dyDescent="0.3">
      <c r="A31">
        <v>30</v>
      </c>
      <c r="B31">
        <v>142</v>
      </c>
      <c r="C31" s="1" t="s">
        <v>515</v>
      </c>
      <c r="D31" s="2"/>
      <c r="E31" s="2">
        <v>49.7</v>
      </c>
      <c r="F31" s="2">
        <v>61.6</v>
      </c>
      <c r="G31" s="2">
        <v>80</v>
      </c>
      <c r="H31" s="2">
        <v>12.3</v>
      </c>
      <c r="I31" s="2">
        <v>50.2</v>
      </c>
      <c r="J31" s="2">
        <v>77</v>
      </c>
      <c r="K31" s="2">
        <v>70.8</v>
      </c>
      <c r="L31" s="2">
        <v>71.3</v>
      </c>
      <c r="M31" s="2" t="s">
        <v>516</v>
      </c>
    </row>
    <row r="32" spans="1:13" x14ac:dyDescent="0.3">
      <c r="A32">
        <v>31</v>
      </c>
      <c r="B32">
        <v>140</v>
      </c>
      <c r="C32" s="1" t="s">
        <v>37</v>
      </c>
      <c r="D32" s="2"/>
      <c r="E32" s="2">
        <v>6.1</v>
      </c>
      <c r="F32" s="2">
        <v>64.400000000000006</v>
      </c>
      <c r="G32" s="2">
        <v>125</v>
      </c>
      <c r="H32" s="2">
        <v>70.8</v>
      </c>
      <c r="I32" s="2">
        <v>25.2</v>
      </c>
      <c r="J32" s="2">
        <v>110.3</v>
      </c>
      <c r="K32" s="2">
        <v>7</v>
      </c>
      <c r="L32" s="2">
        <v>61.1</v>
      </c>
      <c r="M32" s="2" t="s">
        <v>405</v>
      </c>
    </row>
    <row r="33" spans="1:13" x14ac:dyDescent="0.3">
      <c r="A33">
        <v>32</v>
      </c>
      <c r="B33">
        <v>82</v>
      </c>
      <c r="C33" s="1" t="s">
        <v>115</v>
      </c>
      <c r="D33" s="2"/>
      <c r="E33" s="2">
        <v>82.5</v>
      </c>
      <c r="F33" s="2">
        <v>43.3</v>
      </c>
      <c r="G33" s="2">
        <v>80</v>
      </c>
      <c r="H33" s="2">
        <v>40.4</v>
      </c>
      <c r="I33" s="2">
        <v>43.4</v>
      </c>
      <c r="J33" s="2">
        <v>22.5</v>
      </c>
      <c r="K33" s="2">
        <v>84.3</v>
      </c>
      <c r="L33" s="2">
        <v>66.2</v>
      </c>
      <c r="M33" s="2" t="s">
        <v>517</v>
      </c>
    </row>
    <row r="34" spans="1:13" x14ac:dyDescent="0.3">
      <c r="A34">
        <v>33</v>
      </c>
      <c r="B34">
        <v>72</v>
      </c>
      <c r="C34" s="1" t="s">
        <v>87</v>
      </c>
      <c r="D34" s="2"/>
      <c r="E34" s="2">
        <v>98</v>
      </c>
      <c r="F34" s="2">
        <v>33.1</v>
      </c>
      <c r="G34" s="2">
        <v>80</v>
      </c>
      <c r="H34" s="2">
        <v>49.8</v>
      </c>
      <c r="I34" s="2">
        <v>39.1</v>
      </c>
      <c r="J34" s="2">
        <v>79</v>
      </c>
      <c r="K34" s="2">
        <v>6</v>
      </c>
      <c r="L34" s="2">
        <v>77.099999999999994</v>
      </c>
      <c r="M34" s="2" t="s">
        <v>518</v>
      </c>
    </row>
    <row r="35" spans="1:13" x14ac:dyDescent="0.3">
      <c r="A35">
        <v>34</v>
      </c>
      <c r="B35">
        <v>59</v>
      </c>
      <c r="C35" s="1" t="s">
        <v>519</v>
      </c>
      <c r="D35" s="2"/>
      <c r="E35" s="2">
        <v>77.2</v>
      </c>
      <c r="F35" s="2">
        <v>44.1</v>
      </c>
      <c r="G35" s="2">
        <v>100</v>
      </c>
      <c r="H35" s="2">
        <v>79.099999999999994</v>
      </c>
      <c r="I35" s="2">
        <v>53.9</v>
      </c>
      <c r="J35" s="2">
        <v>100.6</v>
      </c>
      <c r="K35" s="2">
        <v>5</v>
      </c>
      <c r="L35" s="2"/>
      <c r="M35" s="2" t="s">
        <v>520</v>
      </c>
    </row>
    <row r="36" spans="1:13" x14ac:dyDescent="0.3">
      <c r="A36">
        <v>35</v>
      </c>
      <c r="B36">
        <v>51</v>
      </c>
      <c r="C36" s="1" t="s">
        <v>57</v>
      </c>
      <c r="D36" s="2"/>
      <c r="E36" s="2">
        <v>79.099999999999994</v>
      </c>
      <c r="F36" s="2">
        <v>61.6</v>
      </c>
      <c r="G36" s="2">
        <v>100</v>
      </c>
      <c r="H36" s="2">
        <v>80.400000000000006</v>
      </c>
      <c r="I36" s="2">
        <v>26.8</v>
      </c>
      <c r="J36" s="2">
        <v>100.1</v>
      </c>
      <c r="K36" s="2"/>
      <c r="L36" s="2"/>
      <c r="M36" s="2" t="s">
        <v>521</v>
      </c>
    </row>
    <row r="37" spans="1:13" x14ac:dyDescent="0.3">
      <c r="A37">
        <v>36</v>
      </c>
      <c r="B37">
        <v>130</v>
      </c>
      <c r="C37" s="1" t="s">
        <v>181</v>
      </c>
      <c r="D37" s="2"/>
      <c r="E37" s="2">
        <v>53.1</v>
      </c>
      <c r="F37" s="2">
        <v>51.8</v>
      </c>
      <c r="G37" s="2">
        <v>100</v>
      </c>
      <c r="H37" s="2">
        <v>56</v>
      </c>
      <c r="I37" s="2">
        <v>55.9</v>
      </c>
      <c r="J37" s="2">
        <v>92.6</v>
      </c>
      <c r="K37" s="2">
        <v>25</v>
      </c>
      <c r="L37" s="2"/>
      <c r="M37" s="2" t="s">
        <v>522</v>
      </c>
    </row>
    <row r="38" spans="1:13" x14ac:dyDescent="0.3">
      <c r="A38">
        <v>37</v>
      </c>
      <c r="B38">
        <v>120</v>
      </c>
      <c r="C38" s="1" t="s">
        <v>523</v>
      </c>
      <c r="D38" s="2"/>
      <c r="E38" s="2">
        <v>77.3</v>
      </c>
      <c r="F38" s="2">
        <v>50.6</v>
      </c>
      <c r="G38" s="2">
        <v>100</v>
      </c>
      <c r="H38" s="2">
        <v>4.5</v>
      </c>
      <c r="I38" s="2">
        <v>45.3</v>
      </c>
      <c r="J38" s="2">
        <v>74.599999999999994</v>
      </c>
      <c r="K38" s="2">
        <v>9</v>
      </c>
      <c r="L38" s="2">
        <v>64.400000000000006</v>
      </c>
      <c r="M38" s="2" t="s">
        <v>524</v>
      </c>
    </row>
    <row r="39" spans="1:13" x14ac:dyDescent="0.3">
      <c r="A39">
        <v>38</v>
      </c>
      <c r="B39">
        <v>58</v>
      </c>
      <c r="C39" s="1" t="s">
        <v>75</v>
      </c>
      <c r="D39" s="2"/>
      <c r="E39" s="2">
        <v>70.3</v>
      </c>
      <c r="F39" s="2">
        <v>59.4</v>
      </c>
      <c r="G39" s="2">
        <v>80</v>
      </c>
      <c r="H39" s="2">
        <v>52.6</v>
      </c>
      <c r="I39" s="2">
        <v>35.1</v>
      </c>
      <c r="J39" s="2">
        <v>107.1</v>
      </c>
      <c r="K39" s="2">
        <v>5</v>
      </c>
      <c r="L39" s="2"/>
      <c r="M39" s="2" t="s">
        <v>525</v>
      </c>
    </row>
    <row r="40" spans="1:13" x14ac:dyDescent="0.3">
      <c r="A40">
        <v>39</v>
      </c>
      <c r="B40">
        <v>89</v>
      </c>
      <c r="C40" s="1" t="s">
        <v>526</v>
      </c>
      <c r="D40" s="2"/>
      <c r="E40" s="2">
        <v>74.2</v>
      </c>
      <c r="F40" s="2">
        <v>53.4</v>
      </c>
      <c r="G40" s="2">
        <v>80</v>
      </c>
      <c r="H40" s="2">
        <v>53.5</v>
      </c>
      <c r="I40" s="2">
        <v>35.6</v>
      </c>
      <c r="J40" s="2">
        <v>93.8</v>
      </c>
      <c r="K40" s="2">
        <v>3</v>
      </c>
      <c r="L40" s="2"/>
      <c r="M40" s="2" t="s">
        <v>527</v>
      </c>
    </row>
    <row r="41" spans="1:13" x14ac:dyDescent="0.3">
      <c r="A41">
        <v>40</v>
      </c>
      <c r="B41">
        <v>101</v>
      </c>
      <c r="C41" s="1" t="s">
        <v>266</v>
      </c>
      <c r="D41" s="2"/>
      <c r="E41" s="2">
        <v>76.900000000000006</v>
      </c>
      <c r="F41" s="2">
        <v>70.400000000000006</v>
      </c>
      <c r="G41" s="2">
        <v>80</v>
      </c>
      <c r="H41" s="2"/>
      <c r="I41" s="2">
        <v>26.1</v>
      </c>
      <c r="J41" s="2">
        <v>20.9</v>
      </c>
      <c r="K41" s="2">
        <v>74.400000000000006</v>
      </c>
      <c r="L41" s="2">
        <v>40.1</v>
      </c>
      <c r="M41" s="2" t="s">
        <v>528</v>
      </c>
    </row>
    <row r="42" spans="1:13" x14ac:dyDescent="0.3">
      <c r="A42">
        <v>41</v>
      </c>
      <c r="B42">
        <v>100</v>
      </c>
      <c r="C42" s="1" t="s">
        <v>183</v>
      </c>
      <c r="D42" s="2"/>
      <c r="E42" s="2">
        <v>84.7</v>
      </c>
      <c r="F42" s="2">
        <v>73</v>
      </c>
      <c r="G42" s="2">
        <v>80</v>
      </c>
      <c r="H42" s="2">
        <v>32.1</v>
      </c>
      <c r="I42" s="2">
        <v>36.200000000000003</v>
      </c>
      <c r="J42" s="2">
        <v>76.5</v>
      </c>
      <c r="K42" s="2">
        <v>1</v>
      </c>
      <c r="L42" s="2"/>
      <c r="M42" s="2" t="s">
        <v>529</v>
      </c>
    </row>
    <row r="43" spans="1:13" x14ac:dyDescent="0.3">
      <c r="A43">
        <v>42</v>
      </c>
      <c r="B43">
        <v>138</v>
      </c>
      <c r="C43" s="1" t="s">
        <v>530</v>
      </c>
      <c r="D43" s="2">
        <v>-10</v>
      </c>
      <c r="E43" s="2">
        <v>62.3</v>
      </c>
      <c r="F43" s="2">
        <v>33.799999999999997</v>
      </c>
      <c r="G43" s="2">
        <v>60</v>
      </c>
      <c r="H43" s="2">
        <v>36.700000000000003</v>
      </c>
      <c r="I43" s="2">
        <v>13</v>
      </c>
      <c r="J43" s="2">
        <v>36</v>
      </c>
      <c r="K43" s="2">
        <v>92.8</v>
      </c>
      <c r="L43" s="2">
        <v>50.2</v>
      </c>
      <c r="M43" s="2" t="s">
        <v>531</v>
      </c>
    </row>
    <row r="44" spans="1:13" x14ac:dyDescent="0.3">
      <c r="A44">
        <v>43</v>
      </c>
      <c r="B44">
        <v>80</v>
      </c>
      <c r="C44" s="1" t="s">
        <v>99</v>
      </c>
      <c r="D44" s="2"/>
      <c r="E44" s="2">
        <v>39.200000000000003</v>
      </c>
      <c r="F44" s="2">
        <v>46.9</v>
      </c>
      <c r="G44" s="2">
        <v>70</v>
      </c>
      <c r="H44" s="2">
        <v>65.3</v>
      </c>
      <c r="I44" s="2">
        <v>28.3</v>
      </c>
      <c r="J44" s="2">
        <v>61.1</v>
      </c>
      <c r="K44" s="2">
        <v>37</v>
      </c>
      <c r="L44" s="2">
        <v>25.1</v>
      </c>
      <c r="M44" s="2" t="s">
        <v>532</v>
      </c>
    </row>
    <row r="45" spans="1:13" x14ac:dyDescent="0.3">
      <c r="A45">
        <v>44</v>
      </c>
      <c r="B45">
        <v>85</v>
      </c>
      <c r="C45" s="1" t="s">
        <v>25</v>
      </c>
      <c r="D45" s="2"/>
      <c r="E45" s="2">
        <v>66.900000000000006</v>
      </c>
      <c r="F45" s="2">
        <v>65.7</v>
      </c>
      <c r="G45" s="2">
        <v>100</v>
      </c>
      <c r="H45" s="2"/>
      <c r="I45" s="2">
        <v>43.5</v>
      </c>
      <c r="J45" s="2">
        <v>90.3</v>
      </c>
      <c r="K45" s="2">
        <v>1</v>
      </c>
      <c r="L45" s="2"/>
      <c r="M45" s="2" t="s">
        <v>533</v>
      </c>
    </row>
    <row r="46" spans="1:13" x14ac:dyDescent="0.3">
      <c r="A46">
        <v>45</v>
      </c>
      <c r="B46">
        <v>122</v>
      </c>
      <c r="C46" s="1" t="s">
        <v>139</v>
      </c>
      <c r="D46" s="2"/>
      <c r="E46" s="2">
        <v>68</v>
      </c>
      <c r="F46" s="2">
        <v>58.7</v>
      </c>
      <c r="G46" s="2">
        <v>80</v>
      </c>
      <c r="H46" s="2">
        <v>4.5</v>
      </c>
      <c r="I46" s="2">
        <v>48.6</v>
      </c>
      <c r="J46" s="2">
        <v>97.3</v>
      </c>
      <c r="K46" s="2">
        <v>5</v>
      </c>
      <c r="L46" s="2"/>
      <c r="M46" s="2" t="s">
        <v>534</v>
      </c>
    </row>
    <row r="47" spans="1:13" x14ac:dyDescent="0.3">
      <c r="A47">
        <v>46</v>
      </c>
      <c r="B47">
        <v>50</v>
      </c>
      <c r="C47" s="1" t="s">
        <v>151</v>
      </c>
      <c r="D47" s="2"/>
      <c r="E47" s="2">
        <v>60</v>
      </c>
      <c r="F47" s="2">
        <v>55.9</v>
      </c>
      <c r="G47" s="2">
        <v>80</v>
      </c>
      <c r="H47" s="2">
        <v>47.5</v>
      </c>
      <c r="I47" s="2">
        <v>37.700000000000003</v>
      </c>
      <c r="J47" s="2">
        <v>51.2</v>
      </c>
      <c r="K47" s="2">
        <v>5</v>
      </c>
      <c r="L47" s="2"/>
      <c r="M47" s="2" t="s">
        <v>535</v>
      </c>
    </row>
    <row r="48" spans="1:13" x14ac:dyDescent="0.3">
      <c r="A48">
        <v>47</v>
      </c>
      <c r="B48">
        <v>134</v>
      </c>
      <c r="C48" s="1" t="s">
        <v>117</v>
      </c>
      <c r="D48" s="2"/>
      <c r="E48" s="2">
        <v>79.599999999999994</v>
      </c>
      <c r="F48" s="2">
        <v>59.2</v>
      </c>
      <c r="G48" s="2">
        <v>60</v>
      </c>
      <c r="H48" s="2">
        <v>47.8</v>
      </c>
      <c r="I48" s="2">
        <v>14.7</v>
      </c>
      <c r="J48" s="2">
        <v>57.7</v>
      </c>
      <c r="K48" s="2"/>
      <c r="L48" s="2"/>
      <c r="M48" s="2" t="s">
        <v>536</v>
      </c>
    </row>
    <row r="49" spans="1:13" x14ac:dyDescent="0.3">
      <c r="A49">
        <v>48</v>
      </c>
      <c r="B49">
        <v>103</v>
      </c>
      <c r="C49" s="1" t="s">
        <v>141</v>
      </c>
      <c r="D49" s="2"/>
      <c r="E49" s="2">
        <v>64.8</v>
      </c>
      <c r="F49" s="2">
        <v>63.3</v>
      </c>
      <c r="G49" s="2">
        <v>60</v>
      </c>
      <c r="H49" s="2">
        <v>81.599999999999994</v>
      </c>
      <c r="I49" s="2">
        <v>16.2</v>
      </c>
      <c r="J49" s="2">
        <v>24</v>
      </c>
      <c r="K49" s="2">
        <v>5</v>
      </c>
      <c r="L49" s="2"/>
      <c r="M49" s="2" t="s">
        <v>537</v>
      </c>
    </row>
    <row r="50" spans="1:13" x14ac:dyDescent="0.3">
      <c r="A50">
        <v>49</v>
      </c>
      <c r="B50">
        <v>57</v>
      </c>
      <c r="C50" s="1" t="s">
        <v>143</v>
      </c>
      <c r="D50" s="2">
        <v>-50</v>
      </c>
      <c r="E50" s="2">
        <v>63.7</v>
      </c>
      <c r="F50" s="2">
        <v>41.4</v>
      </c>
      <c r="G50" s="2">
        <v>80</v>
      </c>
      <c r="H50" s="2">
        <v>52.4</v>
      </c>
      <c r="I50" s="2">
        <v>43.9</v>
      </c>
      <c r="J50" s="2">
        <v>46.1</v>
      </c>
      <c r="K50" s="2">
        <v>1</v>
      </c>
      <c r="L50" s="2"/>
      <c r="M50" s="2" t="s">
        <v>538</v>
      </c>
    </row>
    <row r="51" spans="1:13" x14ac:dyDescent="0.3">
      <c r="A51">
        <v>50</v>
      </c>
      <c r="B51">
        <v>56</v>
      </c>
      <c r="C51" s="1" t="s">
        <v>539</v>
      </c>
      <c r="D51" s="2"/>
      <c r="E51" s="2">
        <v>45.4</v>
      </c>
      <c r="F51" s="2">
        <v>43.4</v>
      </c>
      <c r="G51" s="2">
        <v>60</v>
      </c>
      <c r="H51" s="2"/>
      <c r="I51" s="2"/>
      <c r="J51" s="2"/>
      <c r="K51" s="2">
        <v>65.599999999999994</v>
      </c>
      <c r="L51" s="2">
        <v>60.9</v>
      </c>
      <c r="M51" s="2" t="s">
        <v>540</v>
      </c>
    </row>
    <row r="52" spans="1:13" x14ac:dyDescent="0.3">
      <c r="A52">
        <v>51</v>
      </c>
      <c r="B52">
        <v>71</v>
      </c>
      <c r="C52" s="1" t="s">
        <v>541</v>
      </c>
      <c r="D52" s="2"/>
      <c r="E52" s="2">
        <v>57.1</v>
      </c>
      <c r="F52" s="2">
        <v>49.3</v>
      </c>
      <c r="G52" s="2">
        <v>60</v>
      </c>
      <c r="H52" s="2"/>
      <c r="I52" s="2"/>
      <c r="J52" s="2">
        <v>57.8</v>
      </c>
      <c r="K52" s="2">
        <v>44</v>
      </c>
      <c r="L52" s="2">
        <v>5.7</v>
      </c>
      <c r="M52" s="2" t="s">
        <v>542</v>
      </c>
    </row>
    <row r="53" spans="1:13" x14ac:dyDescent="0.3">
      <c r="A53">
        <v>52</v>
      </c>
      <c r="B53">
        <v>84</v>
      </c>
      <c r="C53" s="1" t="s">
        <v>289</v>
      </c>
      <c r="D53" s="2"/>
      <c r="E53" s="2">
        <v>46</v>
      </c>
      <c r="F53" s="2">
        <v>33.1</v>
      </c>
      <c r="G53" s="2">
        <v>60</v>
      </c>
      <c r="H53" s="2">
        <v>63</v>
      </c>
      <c r="I53" s="2">
        <v>6.4</v>
      </c>
      <c r="J53" s="2">
        <v>35.1</v>
      </c>
      <c r="K53" s="2">
        <v>25</v>
      </c>
      <c r="L53" s="2"/>
      <c r="M53" s="2" t="s">
        <v>543</v>
      </c>
    </row>
    <row r="54" spans="1:13" x14ac:dyDescent="0.3">
      <c r="A54">
        <v>53</v>
      </c>
      <c r="B54">
        <v>141</v>
      </c>
      <c r="C54" s="1" t="s">
        <v>544</v>
      </c>
      <c r="D54" s="2"/>
      <c r="E54" s="2">
        <v>74.099999999999994</v>
      </c>
      <c r="F54" s="2">
        <v>61.6</v>
      </c>
      <c r="G54" s="2">
        <v>115</v>
      </c>
      <c r="H54" s="2">
        <v>4.5</v>
      </c>
      <c r="I54" s="2"/>
      <c r="J54" s="2">
        <v>6.5</v>
      </c>
      <c r="K54" s="2">
        <v>3</v>
      </c>
      <c r="L54" s="2"/>
      <c r="M54" s="2" t="s">
        <v>545</v>
      </c>
    </row>
    <row r="55" spans="1:13" x14ac:dyDescent="0.3">
      <c r="A55">
        <v>54</v>
      </c>
      <c r="B55">
        <v>102</v>
      </c>
      <c r="C55" s="1" t="s">
        <v>546</v>
      </c>
      <c r="D55" s="2"/>
      <c r="E55" s="2">
        <v>80.599999999999994</v>
      </c>
      <c r="F55" s="2">
        <v>49.6</v>
      </c>
      <c r="G55" s="2">
        <v>125</v>
      </c>
      <c r="H55" s="2"/>
      <c r="I55" s="2"/>
      <c r="J55" s="2"/>
      <c r="K55" s="2">
        <v>4</v>
      </c>
      <c r="L55" s="2"/>
      <c r="M55" s="2" t="s">
        <v>547</v>
      </c>
    </row>
    <row r="56" spans="1:13" x14ac:dyDescent="0.3">
      <c r="A56">
        <v>55</v>
      </c>
      <c r="B56">
        <v>47</v>
      </c>
      <c r="C56" s="1" t="s">
        <v>548</v>
      </c>
      <c r="D56" s="2"/>
      <c r="E56" s="2">
        <v>84.2</v>
      </c>
      <c r="F56" s="2">
        <v>68.5</v>
      </c>
      <c r="G56" s="2">
        <v>100</v>
      </c>
      <c r="H56" s="2"/>
      <c r="I56" s="2"/>
      <c r="J56" s="2"/>
      <c r="K56" s="2"/>
      <c r="L56" s="2"/>
      <c r="M56" s="2" t="s">
        <v>549</v>
      </c>
    </row>
    <row r="57" spans="1:13" x14ac:dyDescent="0.3">
      <c r="A57">
        <v>56</v>
      </c>
      <c r="B57">
        <v>97</v>
      </c>
      <c r="C57" s="1" t="s">
        <v>199</v>
      </c>
      <c r="D57" s="2"/>
      <c r="E57" s="2">
        <v>57.1</v>
      </c>
      <c r="F57" s="2">
        <v>63.3</v>
      </c>
      <c r="G57" s="2">
        <v>60</v>
      </c>
      <c r="H57" s="2">
        <v>21.2</v>
      </c>
      <c r="I57" s="2">
        <v>18.8</v>
      </c>
      <c r="J57" s="2">
        <v>22</v>
      </c>
      <c r="K57" s="2">
        <v>1</v>
      </c>
      <c r="L57" s="2"/>
      <c r="M57" s="2" t="s">
        <v>550</v>
      </c>
    </row>
    <row r="58" spans="1:13" x14ac:dyDescent="0.3">
      <c r="A58">
        <v>57</v>
      </c>
      <c r="B58">
        <v>45</v>
      </c>
      <c r="C58" s="1" t="s">
        <v>113</v>
      </c>
      <c r="D58" s="2"/>
      <c r="E58" s="2">
        <v>79.3</v>
      </c>
      <c r="F58" s="2">
        <v>43.9</v>
      </c>
      <c r="G58" s="2">
        <v>80</v>
      </c>
      <c r="H58" s="2">
        <v>4.5</v>
      </c>
      <c r="I58" s="2">
        <v>3.5</v>
      </c>
      <c r="J58" s="2">
        <v>27.5</v>
      </c>
      <c r="K58" s="2">
        <v>1</v>
      </c>
      <c r="L58" s="2"/>
      <c r="M58" s="2" t="s">
        <v>551</v>
      </c>
    </row>
    <row r="59" spans="1:13" x14ac:dyDescent="0.3">
      <c r="A59">
        <v>58</v>
      </c>
      <c r="B59">
        <v>105</v>
      </c>
      <c r="C59" s="1" t="s">
        <v>552</v>
      </c>
      <c r="D59" s="2"/>
      <c r="E59" s="2">
        <v>82.2</v>
      </c>
      <c r="F59" s="2">
        <v>39.6</v>
      </c>
      <c r="G59" s="2">
        <v>50</v>
      </c>
      <c r="H59" s="2">
        <v>24.5</v>
      </c>
      <c r="I59" s="2">
        <v>9.8000000000000007</v>
      </c>
      <c r="J59" s="2">
        <v>17.8</v>
      </c>
      <c r="K59" s="2">
        <v>4</v>
      </c>
      <c r="L59" s="2"/>
      <c r="M59" s="2" t="s">
        <v>553</v>
      </c>
    </row>
    <row r="60" spans="1:13" x14ac:dyDescent="0.3">
      <c r="A60">
        <v>59</v>
      </c>
      <c r="B60">
        <v>129</v>
      </c>
      <c r="C60" s="1" t="s">
        <v>554</v>
      </c>
      <c r="D60" s="2"/>
      <c r="E60" s="2">
        <v>48</v>
      </c>
      <c r="F60" s="2">
        <v>63</v>
      </c>
      <c r="G60" s="2">
        <v>50</v>
      </c>
      <c r="H60" s="2">
        <v>34.299999999999997</v>
      </c>
      <c r="I60" s="2">
        <v>3.5</v>
      </c>
      <c r="J60" s="2">
        <v>26.9</v>
      </c>
      <c r="K60" s="2"/>
      <c r="L60" s="2"/>
      <c r="M60" s="2" t="s">
        <v>555</v>
      </c>
    </row>
    <row r="61" spans="1:13" x14ac:dyDescent="0.3">
      <c r="A61">
        <v>60</v>
      </c>
      <c r="B61">
        <v>98</v>
      </c>
      <c r="C61" s="1" t="s">
        <v>556</v>
      </c>
      <c r="D61" s="2"/>
      <c r="E61" s="2">
        <v>32.700000000000003</v>
      </c>
      <c r="F61" s="2">
        <v>72.3</v>
      </c>
      <c r="G61" s="2">
        <v>80</v>
      </c>
      <c r="H61" s="2">
        <v>4.5</v>
      </c>
      <c r="I61" s="2">
        <v>14.2</v>
      </c>
      <c r="J61" s="2">
        <v>12</v>
      </c>
      <c r="K61" s="2">
        <v>5</v>
      </c>
      <c r="L61" s="2"/>
      <c r="M61" s="2" t="s">
        <v>557</v>
      </c>
    </row>
    <row r="62" spans="1:13" x14ac:dyDescent="0.3">
      <c r="A62">
        <v>61</v>
      </c>
      <c r="B62">
        <v>66</v>
      </c>
      <c r="C62" s="1" t="s">
        <v>236</v>
      </c>
      <c r="D62" s="2"/>
      <c r="E62" s="2">
        <v>54.5</v>
      </c>
      <c r="F62" s="2">
        <v>48.1</v>
      </c>
      <c r="G62" s="2">
        <v>60</v>
      </c>
      <c r="H62" s="2">
        <v>4.5</v>
      </c>
      <c r="I62" s="2">
        <v>18.7</v>
      </c>
      <c r="J62" s="2">
        <v>6.5</v>
      </c>
      <c r="K62" s="2">
        <v>25</v>
      </c>
      <c r="L62" s="2"/>
      <c r="M62" s="2" t="s">
        <v>558</v>
      </c>
    </row>
    <row r="63" spans="1:13" x14ac:dyDescent="0.3">
      <c r="A63">
        <v>62</v>
      </c>
      <c r="B63">
        <v>113</v>
      </c>
      <c r="C63" s="1" t="s">
        <v>167</v>
      </c>
      <c r="D63" s="2">
        <v>-10</v>
      </c>
      <c r="E63" s="2">
        <v>41.9</v>
      </c>
      <c r="F63" s="2">
        <v>45.4</v>
      </c>
      <c r="G63" s="2">
        <v>80</v>
      </c>
      <c r="H63" s="2"/>
      <c r="I63" s="2"/>
      <c r="J63" s="2">
        <v>54.7</v>
      </c>
      <c r="K63" s="2">
        <v>4</v>
      </c>
      <c r="L63" s="2"/>
      <c r="M63" s="2" t="s">
        <v>559</v>
      </c>
    </row>
    <row r="64" spans="1:13" x14ac:dyDescent="0.3">
      <c r="A64">
        <v>63</v>
      </c>
      <c r="B64">
        <v>154</v>
      </c>
      <c r="C64" s="1" t="s">
        <v>560</v>
      </c>
      <c r="D64" s="2"/>
      <c r="E64" s="2">
        <v>57.4</v>
      </c>
      <c r="F64" s="2">
        <v>47.1</v>
      </c>
      <c r="G64" s="2">
        <v>100</v>
      </c>
      <c r="H64" s="2"/>
      <c r="I64" s="2"/>
      <c r="J64" s="2">
        <v>6.5</v>
      </c>
      <c r="K64" s="2"/>
      <c r="L64" s="2"/>
      <c r="M64" s="2" t="s">
        <v>561</v>
      </c>
    </row>
    <row r="65" spans="1:13" x14ac:dyDescent="0.3">
      <c r="A65">
        <v>64</v>
      </c>
      <c r="B65">
        <v>53</v>
      </c>
      <c r="C65" s="1" t="s">
        <v>562</v>
      </c>
      <c r="D65" s="2"/>
      <c r="E65" s="2">
        <v>81.400000000000006</v>
      </c>
      <c r="F65" s="2">
        <v>41.2</v>
      </c>
      <c r="G65" s="2">
        <v>80</v>
      </c>
      <c r="H65" s="2"/>
      <c r="I65" s="2"/>
      <c r="J65" s="2"/>
      <c r="K65" s="2"/>
      <c r="L65" s="2"/>
      <c r="M65" s="2" t="s">
        <v>563</v>
      </c>
    </row>
    <row r="66" spans="1:13" x14ac:dyDescent="0.3">
      <c r="A66">
        <v>65</v>
      </c>
      <c r="B66">
        <v>124</v>
      </c>
      <c r="C66" s="1" t="s">
        <v>203</v>
      </c>
      <c r="D66" s="2"/>
      <c r="E66" s="2">
        <v>49.3</v>
      </c>
      <c r="F66" s="2">
        <v>72.2</v>
      </c>
      <c r="G66" s="2">
        <v>80</v>
      </c>
      <c r="H66" s="2"/>
      <c r="I66" s="2"/>
      <c r="J66" s="2"/>
      <c r="K66" s="2"/>
      <c r="L66" s="2"/>
      <c r="M66" s="2" t="s">
        <v>564</v>
      </c>
    </row>
    <row r="67" spans="1:13" x14ac:dyDescent="0.3">
      <c r="A67">
        <v>66</v>
      </c>
      <c r="B67">
        <v>76</v>
      </c>
      <c r="C67" s="1" t="s">
        <v>95</v>
      </c>
      <c r="D67" s="2"/>
      <c r="E67" s="2">
        <v>82.4</v>
      </c>
      <c r="F67" s="2">
        <v>33.6</v>
      </c>
      <c r="G67" s="2">
        <v>80</v>
      </c>
      <c r="H67" s="2"/>
      <c r="I67" s="2"/>
      <c r="J67" s="2"/>
      <c r="K67" s="2"/>
      <c r="L67" s="2"/>
      <c r="M67" s="2" t="s">
        <v>565</v>
      </c>
    </row>
    <row r="68" spans="1:13" x14ac:dyDescent="0.3">
      <c r="A68">
        <v>67</v>
      </c>
      <c r="B68">
        <v>73</v>
      </c>
      <c r="C68" s="1" t="s">
        <v>193</v>
      </c>
      <c r="D68" s="2"/>
      <c r="E68" s="2">
        <v>66.2</v>
      </c>
      <c r="F68" s="2">
        <v>41.9</v>
      </c>
      <c r="G68" s="2">
        <v>80</v>
      </c>
      <c r="H68" s="2"/>
      <c r="I68" s="2"/>
      <c r="J68" s="2"/>
      <c r="K68" s="2">
        <v>7</v>
      </c>
      <c r="L68" s="2"/>
      <c r="M68" s="2" t="s">
        <v>566</v>
      </c>
    </row>
    <row r="69" spans="1:13" x14ac:dyDescent="0.3">
      <c r="A69">
        <v>68</v>
      </c>
      <c r="B69">
        <v>92</v>
      </c>
      <c r="C69" s="1" t="s">
        <v>231</v>
      </c>
      <c r="D69" s="2"/>
      <c r="E69" s="2">
        <v>72</v>
      </c>
      <c r="F69" s="2">
        <v>41.1</v>
      </c>
      <c r="G69" s="2">
        <v>80</v>
      </c>
      <c r="H69" s="2"/>
      <c r="I69" s="2"/>
      <c r="J69" s="2"/>
      <c r="K69" s="2"/>
      <c r="L69" s="2"/>
      <c r="M69" s="2" t="s">
        <v>567</v>
      </c>
    </row>
    <row r="70" spans="1:13" x14ac:dyDescent="0.3">
      <c r="A70">
        <v>69</v>
      </c>
      <c r="B70">
        <v>64</v>
      </c>
      <c r="C70" s="1" t="s">
        <v>189</v>
      </c>
      <c r="D70" s="2"/>
      <c r="E70" s="2">
        <v>70.599999999999994</v>
      </c>
      <c r="F70" s="2">
        <v>58.7</v>
      </c>
      <c r="G70" s="2">
        <v>60</v>
      </c>
      <c r="H70" s="2"/>
      <c r="I70" s="2"/>
      <c r="J70" s="2"/>
      <c r="K70" s="2"/>
      <c r="L70" s="2"/>
      <c r="M70" s="2" t="s">
        <v>568</v>
      </c>
    </row>
    <row r="71" spans="1:13" x14ac:dyDescent="0.3">
      <c r="A71">
        <v>70</v>
      </c>
      <c r="B71">
        <v>79</v>
      </c>
      <c r="C71" s="1" t="s">
        <v>455</v>
      </c>
      <c r="D71" s="2"/>
      <c r="E71" s="2">
        <v>72.3</v>
      </c>
      <c r="F71" s="2">
        <v>55.5</v>
      </c>
      <c r="G71" s="2">
        <v>60</v>
      </c>
      <c r="H71" s="2"/>
      <c r="I71" s="2"/>
      <c r="J71" s="2"/>
      <c r="K71" s="2"/>
      <c r="L71" s="2"/>
      <c r="M71" s="2" t="s">
        <v>345</v>
      </c>
    </row>
    <row r="72" spans="1:13" x14ac:dyDescent="0.3">
      <c r="A72">
        <v>71</v>
      </c>
      <c r="B72">
        <v>107</v>
      </c>
      <c r="C72" s="1" t="s">
        <v>63</v>
      </c>
      <c r="D72" s="2"/>
      <c r="E72" s="2">
        <v>35.5</v>
      </c>
      <c r="F72" s="2">
        <v>52</v>
      </c>
      <c r="G72" s="2">
        <v>100</v>
      </c>
      <c r="H72" s="2"/>
      <c r="I72" s="2"/>
      <c r="J72" s="2"/>
      <c r="K72" s="2"/>
      <c r="L72" s="2"/>
      <c r="M72" s="2" t="s">
        <v>569</v>
      </c>
    </row>
    <row r="73" spans="1:13" x14ac:dyDescent="0.3">
      <c r="A73">
        <v>72</v>
      </c>
      <c r="B73">
        <v>118</v>
      </c>
      <c r="C73" s="1" t="s">
        <v>570</v>
      </c>
      <c r="D73" s="2"/>
      <c r="E73" s="2">
        <v>62.1</v>
      </c>
      <c r="F73" s="2">
        <v>61.6</v>
      </c>
      <c r="G73" s="2">
        <v>50</v>
      </c>
      <c r="H73" s="2"/>
      <c r="I73" s="2"/>
      <c r="J73" s="2"/>
      <c r="K73" s="2"/>
      <c r="L73" s="2"/>
      <c r="M73" s="2" t="s">
        <v>204</v>
      </c>
    </row>
    <row r="74" spans="1:13" x14ac:dyDescent="0.3">
      <c r="A74">
        <v>73</v>
      </c>
      <c r="B74">
        <v>110</v>
      </c>
      <c r="C74" s="1" t="s">
        <v>213</v>
      </c>
      <c r="D74" s="2"/>
      <c r="E74" s="2">
        <v>44.1</v>
      </c>
      <c r="F74" s="2">
        <v>40.799999999999997</v>
      </c>
      <c r="G74" s="2">
        <v>60</v>
      </c>
      <c r="H74" s="2"/>
      <c r="I74" s="2"/>
      <c r="J74" s="2"/>
      <c r="K74" s="2">
        <v>25</v>
      </c>
      <c r="L74" s="2"/>
      <c r="M74" s="2" t="s">
        <v>571</v>
      </c>
    </row>
    <row r="75" spans="1:13" x14ac:dyDescent="0.3">
      <c r="A75">
        <v>74</v>
      </c>
      <c r="B75">
        <v>125</v>
      </c>
      <c r="C75" s="1" t="s">
        <v>572</v>
      </c>
      <c r="D75" s="2"/>
      <c r="E75" s="2">
        <v>53.1</v>
      </c>
      <c r="F75" s="2">
        <v>55.7</v>
      </c>
      <c r="G75" s="2">
        <v>60</v>
      </c>
      <c r="H75" s="2"/>
      <c r="I75" s="2"/>
      <c r="J75" s="2"/>
      <c r="K75" s="2"/>
      <c r="L75" s="2"/>
      <c r="M75" s="2" t="s">
        <v>573</v>
      </c>
    </row>
    <row r="76" spans="1:13" x14ac:dyDescent="0.3">
      <c r="A76">
        <v>75</v>
      </c>
      <c r="B76">
        <v>75</v>
      </c>
      <c r="C76" s="1" t="s">
        <v>159</v>
      </c>
      <c r="D76" s="2"/>
      <c r="E76" s="2">
        <v>49.8</v>
      </c>
      <c r="F76" s="2">
        <v>32.5</v>
      </c>
      <c r="G76" s="2">
        <v>40</v>
      </c>
      <c r="H76" s="2">
        <v>4.5</v>
      </c>
      <c r="I76" s="2">
        <v>3.5</v>
      </c>
      <c r="J76" s="2">
        <v>6.5</v>
      </c>
      <c r="K76" s="2">
        <v>25</v>
      </c>
      <c r="L76" s="2"/>
      <c r="M76" s="2" t="s">
        <v>574</v>
      </c>
    </row>
    <row r="77" spans="1:13" x14ac:dyDescent="0.3">
      <c r="A77">
        <v>76</v>
      </c>
      <c r="B77">
        <v>137</v>
      </c>
      <c r="C77" s="1" t="s">
        <v>450</v>
      </c>
      <c r="D77" s="2"/>
      <c r="E77" s="2">
        <v>63.9</v>
      </c>
      <c r="F77" s="2">
        <v>34.299999999999997</v>
      </c>
      <c r="G77" s="2">
        <v>60</v>
      </c>
      <c r="H77" s="2"/>
      <c r="I77" s="2">
        <v>3.5</v>
      </c>
      <c r="J77" s="2"/>
      <c r="K77" s="2"/>
      <c r="L77" s="2"/>
      <c r="M77" s="2" t="s">
        <v>575</v>
      </c>
    </row>
    <row r="78" spans="1:13" x14ac:dyDescent="0.3">
      <c r="A78">
        <v>77</v>
      </c>
      <c r="B78">
        <v>87</v>
      </c>
      <c r="C78" s="1" t="s">
        <v>133</v>
      </c>
      <c r="D78" s="2"/>
      <c r="E78" s="2">
        <v>48.2</v>
      </c>
      <c r="F78" s="2">
        <v>50.1</v>
      </c>
      <c r="G78" s="2">
        <v>50</v>
      </c>
      <c r="H78" s="2"/>
      <c r="I78" s="2"/>
      <c r="J78" s="2"/>
      <c r="K78" s="2"/>
      <c r="L78" s="2"/>
      <c r="M78" s="2" t="s">
        <v>355</v>
      </c>
    </row>
    <row r="79" spans="1:13" x14ac:dyDescent="0.3">
      <c r="A79">
        <v>78</v>
      </c>
      <c r="B79">
        <v>111</v>
      </c>
      <c r="C79" s="1" t="s">
        <v>576</v>
      </c>
      <c r="D79" s="2"/>
      <c r="E79" s="2">
        <v>51</v>
      </c>
      <c r="F79" s="2">
        <v>30.9</v>
      </c>
      <c r="G79" s="2">
        <v>60</v>
      </c>
      <c r="H79" s="2"/>
      <c r="I79" s="2"/>
      <c r="J79" s="2"/>
      <c r="K79" s="2"/>
      <c r="L79" s="2"/>
      <c r="M79" s="2" t="s">
        <v>577</v>
      </c>
    </row>
    <row r="80" spans="1:13" x14ac:dyDescent="0.3">
      <c r="A80">
        <v>79</v>
      </c>
      <c r="B80">
        <v>90</v>
      </c>
      <c r="C80" s="1" t="s">
        <v>111</v>
      </c>
      <c r="D80" s="2">
        <v>-20</v>
      </c>
      <c r="E80" s="2">
        <v>53.5</v>
      </c>
      <c r="F80" s="2">
        <v>43.3</v>
      </c>
      <c r="G80" s="2">
        <v>60</v>
      </c>
      <c r="H80" s="2"/>
      <c r="I80" s="2"/>
      <c r="J80" s="2"/>
      <c r="K80" s="2"/>
      <c r="L80" s="2"/>
      <c r="M80" s="2" t="s">
        <v>578</v>
      </c>
    </row>
    <row r="81" spans="1:13" x14ac:dyDescent="0.3">
      <c r="A81">
        <v>80</v>
      </c>
      <c r="B81">
        <v>62</v>
      </c>
      <c r="C81" s="1" t="s">
        <v>579</v>
      </c>
      <c r="D81" s="2"/>
      <c r="E81" s="2">
        <v>38.1</v>
      </c>
      <c r="F81" s="2">
        <v>41.1</v>
      </c>
      <c r="G81" s="2">
        <v>50</v>
      </c>
      <c r="H81" s="2"/>
      <c r="I81" s="2"/>
      <c r="J81" s="2"/>
      <c r="K81" s="2"/>
      <c r="L81" s="2"/>
      <c r="M81" s="2" t="s">
        <v>580</v>
      </c>
    </row>
    <row r="82" spans="1:13" x14ac:dyDescent="0.3">
      <c r="A82">
        <v>81</v>
      </c>
      <c r="B82">
        <v>94</v>
      </c>
      <c r="C82" s="1" t="s">
        <v>219</v>
      </c>
      <c r="D82" s="2"/>
      <c r="E82" s="2">
        <v>33.200000000000003</v>
      </c>
      <c r="F82" s="2">
        <v>31.6</v>
      </c>
      <c r="G82" s="2">
        <v>60</v>
      </c>
      <c r="H82" s="2"/>
      <c r="I82" s="2"/>
      <c r="J82" s="2"/>
      <c r="K82" s="2"/>
      <c r="L82" s="2"/>
      <c r="M82" s="2" t="s">
        <v>581</v>
      </c>
    </row>
    <row r="83" spans="1:13" x14ac:dyDescent="0.3">
      <c r="A83">
        <v>82</v>
      </c>
      <c r="B83">
        <v>147</v>
      </c>
      <c r="C83" s="1" t="s">
        <v>582</v>
      </c>
      <c r="D83" s="2"/>
      <c r="E83" s="2">
        <v>43.1</v>
      </c>
      <c r="F83" s="2">
        <v>35.9</v>
      </c>
      <c r="G83" s="2">
        <v>40</v>
      </c>
      <c r="H83" s="2"/>
      <c r="I83" s="2"/>
      <c r="J83" s="2"/>
      <c r="K83" s="2"/>
      <c r="L83" s="2"/>
      <c r="M83" s="2" t="s">
        <v>583</v>
      </c>
    </row>
    <row r="84" spans="1:13" x14ac:dyDescent="0.3">
      <c r="A84">
        <v>83</v>
      </c>
      <c r="B84">
        <v>116</v>
      </c>
      <c r="C84" s="1" t="s">
        <v>207</v>
      </c>
      <c r="D84" s="2">
        <v>-20</v>
      </c>
      <c r="E84" s="2">
        <v>74.099999999999994</v>
      </c>
      <c r="F84" s="2">
        <v>21.3</v>
      </c>
      <c r="G84" s="2">
        <v>40</v>
      </c>
      <c r="H84" s="2"/>
      <c r="I84" s="2"/>
      <c r="J84" s="2"/>
      <c r="K84" s="2"/>
      <c r="L84" s="2"/>
      <c r="M84" s="2" t="s">
        <v>584</v>
      </c>
    </row>
    <row r="85" spans="1:13" x14ac:dyDescent="0.3">
      <c r="A85">
        <v>84</v>
      </c>
      <c r="B85">
        <v>136</v>
      </c>
      <c r="C85" s="1" t="s">
        <v>585</v>
      </c>
      <c r="D85" s="2"/>
      <c r="E85" s="2">
        <v>46.3</v>
      </c>
      <c r="F85" s="2">
        <v>18.100000000000001</v>
      </c>
      <c r="G85" s="2">
        <v>30</v>
      </c>
      <c r="H85" s="2"/>
      <c r="I85" s="2"/>
      <c r="J85" s="2"/>
      <c r="K85" s="2"/>
      <c r="L85" s="2"/>
      <c r="M85" s="2" t="s">
        <v>586</v>
      </c>
    </row>
    <row r="86" spans="1:13" x14ac:dyDescent="0.3">
      <c r="A86">
        <v>85</v>
      </c>
      <c r="B86">
        <v>93</v>
      </c>
      <c r="C86" s="1" t="s">
        <v>225</v>
      </c>
      <c r="D86" s="2">
        <v>-30</v>
      </c>
      <c r="E86" s="2">
        <v>0</v>
      </c>
      <c r="F86" s="2">
        <v>54.4</v>
      </c>
      <c r="G86" s="2">
        <v>50</v>
      </c>
      <c r="H86" s="2"/>
      <c r="I86" s="2"/>
      <c r="J86" s="2"/>
      <c r="K86" s="2"/>
      <c r="L86" s="2"/>
      <c r="M86" s="2" t="s">
        <v>587</v>
      </c>
    </row>
    <row r="87" spans="1:13" x14ac:dyDescent="0.3">
      <c r="A87">
        <v>86</v>
      </c>
      <c r="B87">
        <v>91</v>
      </c>
      <c r="C87" s="1" t="s">
        <v>129</v>
      </c>
      <c r="D87" s="2"/>
      <c r="E87" s="2">
        <v>8.6999999999999993</v>
      </c>
      <c r="F87" s="2">
        <v>62.1</v>
      </c>
      <c r="G87" s="2"/>
      <c r="H87" s="2"/>
      <c r="I87" s="2"/>
      <c r="J87" s="2"/>
      <c r="K87" s="2"/>
      <c r="L87" s="2"/>
      <c r="M87" s="2" t="s">
        <v>588</v>
      </c>
    </row>
    <row r="88" spans="1:13" x14ac:dyDescent="0.3">
      <c r="A88">
        <v>87</v>
      </c>
      <c r="B88">
        <v>133</v>
      </c>
      <c r="C88" s="1" t="s">
        <v>357</v>
      </c>
      <c r="D88" s="2">
        <v>-30</v>
      </c>
      <c r="E88" s="2">
        <v>24.8</v>
      </c>
      <c r="F88" s="2">
        <v>19.399999999999999</v>
      </c>
      <c r="G88" s="2">
        <v>40</v>
      </c>
      <c r="H88" s="2"/>
      <c r="I88" s="2"/>
      <c r="J88" s="2"/>
      <c r="K88" s="2"/>
      <c r="L88" s="2"/>
      <c r="M88" s="2" t="s">
        <v>589</v>
      </c>
    </row>
    <row r="89" spans="1:13" x14ac:dyDescent="0.3">
      <c r="A89">
        <v>88</v>
      </c>
      <c r="B89">
        <v>135</v>
      </c>
      <c r="C89" s="1" t="s">
        <v>153</v>
      </c>
      <c r="D89" s="2"/>
      <c r="E89" s="2"/>
      <c r="F89" s="2">
        <v>23.1</v>
      </c>
      <c r="G89" s="2">
        <v>30</v>
      </c>
      <c r="H89" s="2"/>
      <c r="I89" s="2"/>
      <c r="J89" s="2"/>
      <c r="K89" s="2"/>
      <c r="L89" s="2"/>
      <c r="M89" s="2" t="s">
        <v>590</v>
      </c>
    </row>
    <row r="90" spans="1:13" x14ac:dyDescent="0.3">
      <c r="A90">
        <v>89</v>
      </c>
      <c r="B90">
        <v>149</v>
      </c>
      <c r="C90" s="1" t="s">
        <v>591</v>
      </c>
      <c r="D90" s="2">
        <v>-50</v>
      </c>
      <c r="E90" s="2">
        <v>0</v>
      </c>
      <c r="F90" s="2">
        <v>27.7</v>
      </c>
      <c r="G90" s="2">
        <v>50</v>
      </c>
      <c r="H90" s="2"/>
      <c r="I90" s="2"/>
      <c r="J90" s="2"/>
      <c r="K90" s="2"/>
      <c r="L90" s="2"/>
      <c r="M90" s="2" t="s">
        <v>592</v>
      </c>
    </row>
    <row r="91" spans="1:13" x14ac:dyDescent="0.3"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3:13" x14ac:dyDescent="0.3"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3:13" x14ac:dyDescent="0.3"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3:13" x14ac:dyDescent="0.3"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3:13" x14ac:dyDescent="0.3"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3:13" x14ac:dyDescent="0.3"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3:13" x14ac:dyDescent="0.3"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3:13" x14ac:dyDescent="0.3"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3:13" x14ac:dyDescent="0.3"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3:13" x14ac:dyDescent="0.3"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3:13" x14ac:dyDescent="0.3"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3:13" x14ac:dyDescent="0.3"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3:13" x14ac:dyDescent="0.3"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3:13" x14ac:dyDescent="0.3"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3:13" x14ac:dyDescent="0.3"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3:13" x14ac:dyDescent="0.3"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3:13" x14ac:dyDescent="0.3"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3:13" x14ac:dyDescent="0.3"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3:13" x14ac:dyDescent="0.3"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3:13" x14ac:dyDescent="0.3"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3:13" x14ac:dyDescent="0.3"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3:13" x14ac:dyDescent="0.3"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3:13" x14ac:dyDescent="0.3"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3:13" x14ac:dyDescent="0.3"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3:13" x14ac:dyDescent="0.3"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3:13" x14ac:dyDescent="0.3"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3:13" x14ac:dyDescent="0.3"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3:13" x14ac:dyDescent="0.3"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3:13" x14ac:dyDescent="0.3"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3:13" x14ac:dyDescent="0.3"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3:13" x14ac:dyDescent="0.3"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3:13" x14ac:dyDescent="0.3"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3:13" x14ac:dyDescent="0.3"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3:13" x14ac:dyDescent="0.3"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3:13" x14ac:dyDescent="0.3"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3:13" x14ac:dyDescent="0.3"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3:13" x14ac:dyDescent="0.3"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3:13" x14ac:dyDescent="0.3"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3:13" x14ac:dyDescent="0.3"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3:13" x14ac:dyDescent="0.3"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3:13" x14ac:dyDescent="0.3"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3:13" x14ac:dyDescent="0.3"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3:13" x14ac:dyDescent="0.3"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3:13" x14ac:dyDescent="0.3"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3:13" x14ac:dyDescent="0.3"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3:13" x14ac:dyDescent="0.3"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3:13" x14ac:dyDescent="0.3"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3:13" x14ac:dyDescent="0.3"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3:13" x14ac:dyDescent="0.3"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3:13" x14ac:dyDescent="0.3"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3:13" x14ac:dyDescent="0.3"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3:13" x14ac:dyDescent="0.3"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3:13" x14ac:dyDescent="0.3"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3:13" x14ac:dyDescent="0.3"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3:13" x14ac:dyDescent="0.3"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3:13" x14ac:dyDescent="0.3"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3:13" x14ac:dyDescent="0.3"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3:13" x14ac:dyDescent="0.3"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3:13" x14ac:dyDescent="0.3"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3:13" x14ac:dyDescent="0.3"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3:13" x14ac:dyDescent="0.3"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3:13" x14ac:dyDescent="0.3"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3:13" x14ac:dyDescent="0.3"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3:13" x14ac:dyDescent="0.3"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3:13" x14ac:dyDescent="0.3"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3:13" x14ac:dyDescent="0.3"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3:13" x14ac:dyDescent="0.3"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3:13" x14ac:dyDescent="0.3"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3:13" x14ac:dyDescent="0.3"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3:13" x14ac:dyDescent="0.3"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3:13" x14ac:dyDescent="0.3"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3"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3:13" x14ac:dyDescent="0.3"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3:13" x14ac:dyDescent="0.3"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3:13" x14ac:dyDescent="0.3"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3:13" x14ac:dyDescent="0.3"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3:13" x14ac:dyDescent="0.3"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3:13" x14ac:dyDescent="0.3"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3:13" x14ac:dyDescent="0.3"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3:13" x14ac:dyDescent="0.3"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3:13" x14ac:dyDescent="0.3"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3:13" x14ac:dyDescent="0.3"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3:13" x14ac:dyDescent="0.3"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3:13" x14ac:dyDescent="0.3"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3:13" x14ac:dyDescent="0.3"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3:13" x14ac:dyDescent="0.3"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3:13" x14ac:dyDescent="0.3"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3:13" x14ac:dyDescent="0.3"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3:13" x14ac:dyDescent="0.3"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3:13" x14ac:dyDescent="0.3"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3:13" x14ac:dyDescent="0.3"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3:13" x14ac:dyDescent="0.3"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3:13" x14ac:dyDescent="0.3"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3:13" x14ac:dyDescent="0.3"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3:13" x14ac:dyDescent="0.3"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3:13" x14ac:dyDescent="0.3"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3:13" x14ac:dyDescent="0.3"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3:13" x14ac:dyDescent="0.3"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3:13" x14ac:dyDescent="0.3"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3:13" x14ac:dyDescent="0.3"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3:13" x14ac:dyDescent="0.3"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3:13" x14ac:dyDescent="0.3"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3:13" x14ac:dyDescent="0.3"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3:13" x14ac:dyDescent="0.3"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3:13" x14ac:dyDescent="0.3"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3:13" x14ac:dyDescent="0.3"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3:13" x14ac:dyDescent="0.3"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3:13" x14ac:dyDescent="0.3"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3:13" x14ac:dyDescent="0.3"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3:13" x14ac:dyDescent="0.3"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3:13" x14ac:dyDescent="0.3"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3:13" x14ac:dyDescent="0.3"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3:13" x14ac:dyDescent="0.3"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3:13" x14ac:dyDescent="0.3"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3:13" x14ac:dyDescent="0.3"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3:13" x14ac:dyDescent="0.3"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3:13" x14ac:dyDescent="0.3"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3:13" x14ac:dyDescent="0.3"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3:13" x14ac:dyDescent="0.3"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3:13" x14ac:dyDescent="0.3"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3:13" x14ac:dyDescent="0.3"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3:13" x14ac:dyDescent="0.3"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3:13" x14ac:dyDescent="0.3"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3:13" x14ac:dyDescent="0.3"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3:13" x14ac:dyDescent="0.3"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3:13" x14ac:dyDescent="0.3"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3:13" x14ac:dyDescent="0.3"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3:13" x14ac:dyDescent="0.3"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3:13" x14ac:dyDescent="0.3"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3:13" x14ac:dyDescent="0.3"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3:13" x14ac:dyDescent="0.3"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3:13" x14ac:dyDescent="0.3"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3:13" x14ac:dyDescent="0.3"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3:13" x14ac:dyDescent="0.3"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3:13" x14ac:dyDescent="0.3"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3:13" x14ac:dyDescent="0.3"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3:13" x14ac:dyDescent="0.3"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3:13" x14ac:dyDescent="0.3"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3:13" x14ac:dyDescent="0.3"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3:13" x14ac:dyDescent="0.3"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3:13" x14ac:dyDescent="0.3"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3:13" x14ac:dyDescent="0.3"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3:13" x14ac:dyDescent="0.3"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3:13" x14ac:dyDescent="0.3"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3:13" x14ac:dyDescent="0.3"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3:13" x14ac:dyDescent="0.3"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3:13" x14ac:dyDescent="0.3"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3:13" x14ac:dyDescent="0.3"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3:13" x14ac:dyDescent="0.3"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589A-9E6D-4711-AF66-945C96D0CA5F}">
  <dimension ref="A1:M208"/>
  <sheetViews>
    <sheetView topLeftCell="C22" workbookViewId="0">
      <selection activeCell="N50" sqref="N50:N51"/>
    </sheetView>
  </sheetViews>
  <sheetFormatPr defaultRowHeight="14.4" x14ac:dyDescent="0.3"/>
  <cols>
    <col min="1" max="1" width="7.6640625" bestFit="1" customWidth="1"/>
    <col min="2" max="2" width="10.5546875" bestFit="1" customWidth="1"/>
    <col min="3" max="3" width="36.77734375" bestFit="1" customWidth="1"/>
    <col min="4" max="4" width="9.5546875" bestFit="1" customWidth="1"/>
    <col min="5" max="5" width="12" bestFit="1" customWidth="1"/>
    <col min="6" max="6" width="19.77734375" bestFit="1" customWidth="1"/>
    <col min="7" max="7" width="13.88671875" bestFit="1" customWidth="1"/>
    <col min="8" max="8" width="19.5546875" bestFit="1" customWidth="1"/>
    <col min="9" max="9" width="15.6640625" bestFit="1" customWidth="1"/>
    <col min="10" max="10" width="16.77734375" bestFit="1" customWidth="1"/>
    <col min="11" max="11" width="18" bestFit="1" customWidth="1"/>
    <col min="12" max="12" width="16.5546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103</v>
      </c>
      <c r="C2" s="1" t="s">
        <v>41</v>
      </c>
      <c r="D2" s="2"/>
      <c r="E2" s="2">
        <v>92.8</v>
      </c>
      <c r="F2" s="2">
        <v>68.599999999999994</v>
      </c>
      <c r="G2" s="2">
        <v>150</v>
      </c>
      <c r="H2" s="2">
        <v>100</v>
      </c>
      <c r="I2" s="2">
        <v>68.900000000000006</v>
      </c>
      <c r="J2" s="2">
        <v>125</v>
      </c>
      <c r="K2" s="2">
        <v>275</v>
      </c>
      <c r="L2" s="2">
        <v>73.7</v>
      </c>
      <c r="M2" s="2" t="s">
        <v>593</v>
      </c>
    </row>
    <row r="3" spans="1:13" x14ac:dyDescent="0.3">
      <c r="A3">
        <v>2</v>
      </c>
      <c r="B3">
        <v>94</v>
      </c>
      <c r="C3" s="1" t="s">
        <v>145</v>
      </c>
      <c r="D3" s="2"/>
      <c r="E3" s="2">
        <v>74.900000000000006</v>
      </c>
      <c r="F3" s="2">
        <v>65.599999999999994</v>
      </c>
      <c r="G3" s="2">
        <v>145</v>
      </c>
      <c r="H3" s="2">
        <v>68.7</v>
      </c>
      <c r="I3" s="2">
        <v>75</v>
      </c>
      <c r="J3" s="2">
        <v>113.1</v>
      </c>
      <c r="K3" s="2">
        <v>229.4</v>
      </c>
      <c r="L3" s="2">
        <v>81.599999999999994</v>
      </c>
      <c r="M3" s="2" t="s">
        <v>594</v>
      </c>
    </row>
    <row r="4" spans="1:13" x14ac:dyDescent="0.3">
      <c r="A4">
        <v>3</v>
      </c>
      <c r="B4">
        <v>48</v>
      </c>
      <c r="C4" s="1" t="s">
        <v>505</v>
      </c>
      <c r="D4" s="2"/>
      <c r="E4" s="2">
        <v>84.8</v>
      </c>
      <c r="F4" s="2">
        <v>56.5</v>
      </c>
      <c r="G4" s="2">
        <v>135</v>
      </c>
      <c r="H4" s="2">
        <v>80.400000000000006</v>
      </c>
      <c r="I4" s="2">
        <v>58.7</v>
      </c>
      <c r="J4" s="2">
        <v>110.6</v>
      </c>
      <c r="K4" s="2">
        <v>220.8</v>
      </c>
      <c r="L4" s="2">
        <v>81.900000000000006</v>
      </c>
      <c r="M4" s="2" t="s">
        <v>595</v>
      </c>
    </row>
    <row r="5" spans="1:13" x14ac:dyDescent="0.3">
      <c r="A5">
        <v>4</v>
      </c>
      <c r="B5">
        <v>20</v>
      </c>
      <c r="C5" s="1" t="s">
        <v>23</v>
      </c>
      <c r="D5" s="2"/>
      <c r="E5" s="2">
        <v>62.4</v>
      </c>
      <c r="F5" s="2">
        <v>62.8</v>
      </c>
      <c r="G5" s="2">
        <v>140</v>
      </c>
      <c r="H5" s="2">
        <v>86.3</v>
      </c>
      <c r="I5" s="2">
        <v>37</v>
      </c>
      <c r="J5" s="2">
        <v>103.4</v>
      </c>
      <c r="K5" s="2">
        <v>201.4</v>
      </c>
      <c r="L5" s="2">
        <v>61.7</v>
      </c>
      <c r="M5" s="2" t="s">
        <v>596</v>
      </c>
    </row>
    <row r="6" spans="1:13" x14ac:dyDescent="0.3">
      <c r="A6">
        <v>5</v>
      </c>
      <c r="B6">
        <v>19</v>
      </c>
      <c r="C6" s="1" t="s">
        <v>597</v>
      </c>
      <c r="D6" s="2"/>
      <c r="E6" s="2">
        <v>77.7</v>
      </c>
      <c r="F6" s="2">
        <v>71.3</v>
      </c>
      <c r="G6" s="2">
        <v>80</v>
      </c>
      <c r="H6" s="2">
        <v>60.7</v>
      </c>
      <c r="I6" s="2">
        <v>46.9</v>
      </c>
      <c r="J6" s="2">
        <v>106.4</v>
      </c>
      <c r="K6" s="2">
        <v>194.8</v>
      </c>
      <c r="L6" s="2">
        <v>95.8</v>
      </c>
      <c r="M6" s="2" t="s">
        <v>598</v>
      </c>
    </row>
    <row r="7" spans="1:13" x14ac:dyDescent="0.3">
      <c r="A7">
        <v>6</v>
      </c>
      <c r="B7">
        <v>102</v>
      </c>
      <c r="C7" s="1" t="s">
        <v>123</v>
      </c>
      <c r="D7" s="2"/>
      <c r="E7" s="2">
        <v>80.7</v>
      </c>
      <c r="F7" s="2">
        <v>72</v>
      </c>
      <c r="G7" s="2">
        <v>115</v>
      </c>
      <c r="H7" s="2">
        <v>82.8</v>
      </c>
      <c r="I7" s="2">
        <v>58.5</v>
      </c>
      <c r="J7" s="2">
        <v>123.9</v>
      </c>
      <c r="K7" s="2">
        <v>84.6</v>
      </c>
      <c r="L7" s="2">
        <v>51.5</v>
      </c>
      <c r="M7" s="2" t="s">
        <v>599</v>
      </c>
    </row>
    <row r="8" spans="1:13" x14ac:dyDescent="0.3">
      <c r="A8">
        <v>7</v>
      </c>
      <c r="B8">
        <v>97</v>
      </c>
      <c r="C8" s="1" t="s">
        <v>197</v>
      </c>
      <c r="D8" s="2"/>
      <c r="E8" s="2">
        <v>64.2</v>
      </c>
      <c r="F8" s="2">
        <v>52.2</v>
      </c>
      <c r="G8" s="2">
        <v>100</v>
      </c>
      <c r="H8" s="2">
        <v>80.7</v>
      </c>
      <c r="I8" s="2">
        <v>49.8</v>
      </c>
      <c r="J8" s="2">
        <v>107.3</v>
      </c>
      <c r="K8" s="2">
        <v>151</v>
      </c>
      <c r="L8" s="2">
        <v>49.8</v>
      </c>
      <c r="M8" s="2" t="s">
        <v>600</v>
      </c>
    </row>
    <row r="9" spans="1:13" x14ac:dyDescent="0.3">
      <c r="A9">
        <v>8</v>
      </c>
      <c r="B9">
        <v>37</v>
      </c>
      <c r="C9" s="1" t="s">
        <v>601</v>
      </c>
      <c r="D9" s="2"/>
      <c r="E9" s="2">
        <v>66.7</v>
      </c>
      <c r="F9" s="2">
        <v>42.9</v>
      </c>
      <c r="G9" s="2">
        <v>60</v>
      </c>
      <c r="H9" s="2">
        <v>82.6</v>
      </c>
      <c r="I9" s="2">
        <v>59.6</v>
      </c>
      <c r="J9" s="2">
        <v>96.8</v>
      </c>
      <c r="K9" s="2">
        <v>147.19999999999999</v>
      </c>
      <c r="L9" s="2">
        <v>77.900000000000006</v>
      </c>
      <c r="M9" s="2" t="s">
        <v>602</v>
      </c>
    </row>
    <row r="10" spans="1:13" x14ac:dyDescent="0.3">
      <c r="A10">
        <v>9</v>
      </c>
      <c r="B10">
        <v>25</v>
      </c>
      <c r="C10" s="1" t="s">
        <v>603</v>
      </c>
      <c r="D10" s="2"/>
      <c r="E10" s="2">
        <v>66.099999999999994</v>
      </c>
      <c r="F10" s="2">
        <v>50.5</v>
      </c>
      <c r="G10" s="2">
        <v>70</v>
      </c>
      <c r="H10" s="2">
        <v>59.3</v>
      </c>
      <c r="I10" s="2">
        <v>47.2</v>
      </c>
      <c r="J10" s="2">
        <v>89.9</v>
      </c>
      <c r="K10" s="2">
        <v>147.4</v>
      </c>
      <c r="L10" s="2">
        <v>100</v>
      </c>
      <c r="M10" s="2" t="s">
        <v>604</v>
      </c>
    </row>
    <row r="11" spans="1:13" x14ac:dyDescent="0.3">
      <c r="A11">
        <v>10</v>
      </c>
      <c r="B11">
        <v>33</v>
      </c>
      <c r="C11" s="1" t="s">
        <v>605</v>
      </c>
      <c r="D11" s="2"/>
      <c r="E11" s="2">
        <v>67</v>
      </c>
      <c r="F11" s="2">
        <v>55.1</v>
      </c>
      <c r="G11" s="2">
        <v>90</v>
      </c>
      <c r="H11" s="2">
        <v>71.5</v>
      </c>
      <c r="I11" s="2">
        <v>24.5</v>
      </c>
      <c r="J11" s="2">
        <v>81.900000000000006</v>
      </c>
      <c r="K11" s="2">
        <v>132</v>
      </c>
      <c r="L11" s="2">
        <v>83.3</v>
      </c>
      <c r="M11" s="2" t="s">
        <v>606</v>
      </c>
    </row>
    <row r="12" spans="1:13" x14ac:dyDescent="0.3">
      <c r="A12">
        <v>11</v>
      </c>
      <c r="B12">
        <v>29</v>
      </c>
      <c r="C12" s="1" t="s">
        <v>607</v>
      </c>
      <c r="D12" s="2"/>
      <c r="E12" s="2">
        <v>80.2</v>
      </c>
      <c r="F12" s="2">
        <v>65.599999999999994</v>
      </c>
      <c r="G12" s="2">
        <v>50</v>
      </c>
      <c r="H12" s="2">
        <v>40.9</v>
      </c>
      <c r="I12" s="2">
        <v>60.1</v>
      </c>
      <c r="J12" s="2">
        <v>103.6</v>
      </c>
      <c r="K12" s="2">
        <v>152.19999999999999</v>
      </c>
      <c r="L12" s="2">
        <v>41.3</v>
      </c>
      <c r="M12" s="2" t="s">
        <v>608</v>
      </c>
    </row>
    <row r="13" spans="1:13" x14ac:dyDescent="0.3">
      <c r="A13">
        <v>12</v>
      </c>
      <c r="B13">
        <v>26</v>
      </c>
      <c r="C13" s="1" t="s">
        <v>37</v>
      </c>
      <c r="D13" s="2"/>
      <c r="E13" s="2">
        <v>67.599999999999994</v>
      </c>
      <c r="F13" s="2">
        <v>58.6</v>
      </c>
      <c r="G13" s="2">
        <v>60</v>
      </c>
      <c r="H13" s="2">
        <v>85.5</v>
      </c>
      <c r="I13" s="2">
        <v>22.9</v>
      </c>
      <c r="J13" s="2">
        <v>89.9</v>
      </c>
      <c r="K13" s="2">
        <v>139</v>
      </c>
      <c r="L13" s="2">
        <v>63.4</v>
      </c>
      <c r="M13" s="2" t="s">
        <v>609</v>
      </c>
    </row>
    <row r="14" spans="1:13" x14ac:dyDescent="0.3">
      <c r="A14">
        <v>13</v>
      </c>
      <c r="B14">
        <v>23</v>
      </c>
      <c r="C14" s="1" t="s">
        <v>282</v>
      </c>
      <c r="D14" s="2">
        <v>-10</v>
      </c>
      <c r="E14" s="2">
        <v>54.9</v>
      </c>
      <c r="F14" s="2">
        <v>73.400000000000006</v>
      </c>
      <c r="G14" s="2">
        <v>90</v>
      </c>
      <c r="H14" s="2"/>
      <c r="I14" s="2">
        <v>63.7</v>
      </c>
      <c r="J14" s="2">
        <v>93.5</v>
      </c>
      <c r="K14" s="2">
        <v>144.5</v>
      </c>
      <c r="L14" s="2">
        <v>51.6</v>
      </c>
      <c r="M14" s="2" t="s">
        <v>610</v>
      </c>
    </row>
    <row r="15" spans="1:13" x14ac:dyDescent="0.3">
      <c r="A15">
        <v>14</v>
      </c>
      <c r="B15">
        <v>92</v>
      </c>
      <c r="C15" s="1" t="s">
        <v>121</v>
      </c>
      <c r="D15" s="2"/>
      <c r="E15" s="2">
        <v>75.099999999999994</v>
      </c>
      <c r="F15" s="2">
        <v>52.7</v>
      </c>
      <c r="G15" s="2">
        <v>60</v>
      </c>
      <c r="H15" s="2"/>
      <c r="I15" s="2">
        <v>60.6</v>
      </c>
      <c r="J15" s="2">
        <v>67</v>
      </c>
      <c r="K15" s="2">
        <v>183.4</v>
      </c>
      <c r="L15" s="2">
        <v>48.1</v>
      </c>
      <c r="M15" s="2" t="s">
        <v>611</v>
      </c>
    </row>
    <row r="16" spans="1:13" x14ac:dyDescent="0.3">
      <c r="A16">
        <v>15</v>
      </c>
      <c r="B16">
        <v>65</v>
      </c>
      <c r="C16" s="1" t="s">
        <v>612</v>
      </c>
      <c r="D16" s="2"/>
      <c r="E16" s="2">
        <v>55</v>
      </c>
      <c r="F16" s="2">
        <v>29.9</v>
      </c>
      <c r="G16" s="2">
        <v>70</v>
      </c>
      <c r="H16" s="2">
        <v>47</v>
      </c>
      <c r="I16" s="2">
        <v>39.299999999999997</v>
      </c>
      <c r="J16" s="2">
        <v>79.3</v>
      </c>
      <c r="K16" s="2">
        <v>134.69999999999999</v>
      </c>
      <c r="L16" s="2">
        <v>84.9</v>
      </c>
      <c r="M16" s="2" t="s">
        <v>613</v>
      </c>
    </row>
    <row r="17" spans="1:13" x14ac:dyDescent="0.3">
      <c r="A17">
        <v>16</v>
      </c>
      <c r="B17">
        <v>36</v>
      </c>
      <c r="C17" s="1" t="s">
        <v>614</v>
      </c>
      <c r="D17" s="2"/>
      <c r="E17" s="2">
        <v>68.7</v>
      </c>
      <c r="F17" s="2">
        <v>69.5</v>
      </c>
      <c r="G17" s="2">
        <v>70</v>
      </c>
      <c r="H17" s="2">
        <v>66.900000000000006</v>
      </c>
      <c r="I17" s="2">
        <v>52.3</v>
      </c>
      <c r="J17" s="2">
        <v>81.5</v>
      </c>
      <c r="K17" s="2">
        <v>12</v>
      </c>
      <c r="L17" s="2">
        <v>57.8</v>
      </c>
      <c r="M17" s="2" t="s">
        <v>88</v>
      </c>
    </row>
    <row r="18" spans="1:13" x14ac:dyDescent="0.3">
      <c r="A18">
        <v>17</v>
      </c>
      <c r="B18">
        <v>21</v>
      </c>
      <c r="C18" s="1" t="s">
        <v>615</v>
      </c>
      <c r="D18" s="2"/>
      <c r="E18" s="2">
        <v>75.099999999999994</v>
      </c>
      <c r="F18" s="2">
        <v>53.9</v>
      </c>
      <c r="G18" s="2">
        <v>60</v>
      </c>
      <c r="H18" s="2">
        <v>11.8</v>
      </c>
      <c r="I18" s="2">
        <v>3.5</v>
      </c>
      <c r="J18" s="2">
        <v>46.7</v>
      </c>
      <c r="K18" s="2">
        <v>97.9</v>
      </c>
      <c r="L18" s="2">
        <v>95.2</v>
      </c>
      <c r="M18" s="2" t="s">
        <v>616</v>
      </c>
    </row>
    <row r="19" spans="1:13" x14ac:dyDescent="0.3">
      <c r="A19">
        <v>18</v>
      </c>
      <c r="B19">
        <v>13</v>
      </c>
      <c r="C19" s="1" t="s">
        <v>617</v>
      </c>
      <c r="D19" s="2"/>
      <c r="E19" s="2">
        <v>60.9</v>
      </c>
      <c r="F19" s="2">
        <v>51.8</v>
      </c>
      <c r="G19" s="2">
        <v>40</v>
      </c>
      <c r="H19" s="2">
        <v>68.8</v>
      </c>
      <c r="I19" s="2">
        <v>29.8</v>
      </c>
      <c r="J19" s="2">
        <v>72.2</v>
      </c>
      <c r="K19" s="2">
        <v>72.5</v>
      </c>
      <c r="L19" s="2">
        <v>36.4</v>
      </c>
      <c r="M19" s="2" t="s">
        <v>618</v>
      </c>
    </row>
    <row r="20" spans="1:13" x14ac:dyDescent="0.3">
      <c r="A20">
        <v>19</v>
      </c>
      <c r="B20">
        <v>27</v>
      </c>
      <c r="C20" s="1" t="s">
        <v>619</v>
      </c>
      <c r="D20" s="2"/>
      <c r="E20" s="2">
        <v>88.7</v>
      </c>
      <c r="F20" s="2">
        <v>75</v>
      </c>
      <c r="G20" s="2">
        <v>80</v>
      </c>
      <c r="H20" s="2">
        <v>17.600000000000001</v>
      </c>
      <c r="I20" s="2">
        <v>63.2</v>
      </c>
      <c r="J20" s="2">
        <v>98.2</v>
      </c>
      <c r="K20" s="2">
        <v>9</v>
      </c>
      <c r="L20" s="2"/>
      <c r="M20" s="2" t="s">
        <v>620</v>
      </c>
    </row>
    <row r="21" spans="1:13" x14ac:dyDescent="0.3">
      <c r="A21">
        <v>20</v>
      </c>
      <c r="B21">
        <v>38</v>
      </c>
      <c r="C21" s="1" t="s">
        <v>462</v>
      </c>
      <c r="D21" s="2"/>
      <c r="E21" s="2">
        <v>32.9</v>
      </c>
      <c r="F21" s="2">
        <v>50.5</v>
      </c>
      <c r="G21" s="2">
        <v>60</v>
      </c>
      <c r="H21" s="2">
        <v>85.1</v>
      </c>
      <c r="I21" s="2">
        <v>50.3</v>
      </c>
      <c r="J21" s="2">
        <v>77.900000000000006</v>
      </c>
      <c r="K21" s="2">
        <v>20</v>
      </c>
      <c r="L21" s="2">
        <v>46.5</v>
      </c>
      <c r="M21" s="2" t="s">
        <v>110</v>
      </c>
    </row>
    <row r="22" spans="1:13" x14ac:dyDescent="0.3">
      <c r="A22">
        <v>21</v>
      </c>
      <c r="B22">
        <v>57</v>
      </c>
      <c r="C22" s="1" t="s">
        <v>544</v>
      </c>
      <c r="D22" s="2"/>
      <c r="E22" s="2">
        <v>63.6</v>
      </c>
      <c r="F22" s="2">
        <v>57.4</v>
      </c>
      <c r="G22" s="2">
        <v>90</v>
      </c>
      <c r="H22" s="2">
        <v>63.8</v>
      </c>
      <c r="I22" s="2">
        <v>33.5</v>
      </c>
      <c r="J22" s="2">
        <v>98.1</v>
      </c>
      <c r="K22" s="2">
        <v>7</v>
      </c>
      <c r="L22" s="2"/>
      <c r="M22" s="2" t="s">
        <v>621</v>
      </c>
    </row>
    <row r="23" spans="1:13" x14ac:dyDescent="0.3">
      <c r="A23">
        <v>22</v>
      </c>
      <c r="B23">
        <v>16</v>
      </c>
      <c r="C23" s="1" t="s">
        <v>71</v>
      </c>
      <c r="D23" s="2"/>
      <c r="E23" s="2">
        <v>48.5</v>
      </c>
      <c r="F23" s="2">
        <v>64.400000000000006</v>
      </c>
      <c r="G23" s="2">
        <v>40</v>
      </c>
      <c r="H23" s="2">
        <v>19.3</v>
      </c>
      <c r="I23" s="2">
        <v>3.5</v>
      </c>
      <c r="J23" s="2">
        <v>74.900000000000006</v>
      </c>
      <c r="K23" s="2">
        <v>55.4</v>
      </c>
      <c r="L23" s="2">
        <v>76.7</v>
      </c>
      <c r="M23" s="2" t="s">
        <v>418</v>
      </c>
    </row>
    <row r="24" spans="1:13" x14ac:dyDescent="0.3">
      <c r="A24">
        <v>23</v>
      </c>
      <c r="B24">
        <v>52</v>
      </c>
      <c r="C24" s="1" t="s">
        <v>85</v>
      </c>
      <c r="D24" s="2"/>
      <c r="E24" s="2">
        <v>60.1</v>
      </c>
      <c r="F24" s="2">
        <v>50.3</v>
      </c>
      <c r="G24" s="2">
        <v>70</v>
      </c>
      <c r="H24" s="2">
        <v>61.6</v>
      </c>
      <c r="I24" s="2">
        <v>30</v>
      </c>
      <c r="J24" s="2">
        <v>69.3</v>
      </c>
      <c r="K24" s="2">
        <v>11</v>
      </c>
      <c r="L24" s="2"/>
      <c r="M24" s="2" t="s">
        <v>622</v>
      </c>
    </row>
    <row r="25" spans="1:13" x14ac:dyDescent="0.3">
      <c r="A25">
        <v>24</v>
      </c>
      <c r="B25">
        <v>34</v>
      </c>
      <c r="C25" s="1" t="s">
        <v>623</v>
      </c>
      <c r="D25" s="2"/>
      <c r="E25" s="2">
        <v>44</v>
      </c>
      <c r="F25" s="2">
        <v>60</v>
      </c>
      <c r="G25" s="2">
        <v>60</v>
      </c>
      <c r="H25" s="2">
        <v>59.4</v>
      </c>
      <c r="I25" s="2">
        <v>31</v>
      </c>
      <c r="J25" s="2">
        <v>59.5</v>
      </c>
      <c r="K25" s="2">
        <v>32</v>
      </c>
      <c r="L25" s="2"/>
      <c r="M25" s="2" t="s">
        <v>624</v>
      </c>
    </row>
    <row r="26" spans="1:13" x14ac:dyDescent="0.3">
      <c r="A26">
        <v>25</v>
      </c>
      <c r="B26">
        <v>95</v>
      </c>
      <c r="C26" s="1" t="s">
        <v>541</v>
      </c>
      <c r="D26" s="2"/>
      <c r="E26" s="2">
        <v>34.5</v>
      </c>
      <c r="F26" s="2">
        <v>72.400000000000006</v>
      </c>
      <c r="G26" s="2">
        <v>30</v>
      </c>
      <c r="H26" s="2">
        <v>65.3</v>
      </c>
      <c r="I26" s="2">
        <v>43.8</v>
      </c>
      <c r="J26" s="2">
        <v>82.8</v>
      </c>
      <c r="K26" s="2">
        <v>11</v>
      </c>
      <c r="L26" s="2"/>
      <c r="M26" s="2" t="s">
        <v>625</v>
      </c>
    </row>
    <row r="27" spans="1:13" x14ac:dyDescent="0.3">
      <c r="A27">
        <v>26</v>
      </c>
      <c r="B27">
        <v>90</v>
      </c>
      <c r="C27" s="1" t="s">
        <v>626</v>
      </c>
      <c r="D27" s="2"/>
      <c r="E27" s="2">
        <v>59.2</v>
      </c>
      <c r="F27" s="2">
        <v>54.7</v>
      </c>
      <c r="G27" s="2">
        <v>80</v>
      </c>
      <c r="H27" s="2"/>
      <c r="I27" s="2"/>
      <c r="J27" s="2"/>
      <c r="K27" s="2">
        <v>86.9</v>
      </c>
      <c r="L27" s="2">
        <v>55.8</v>
      </c>
      <c r="M27" s="2" t="s">
        <v>627</v>
      </c>
    </row>
    <row r="28" spans="1:13" x14ac:dyDescent="0.3">
      <c r="A28">
        <v>27</v>
      </c>
      <c r="B28">
        <v>86</v>
      </c>
      <c r="C28" s="1" t="s">
        <v>628</v>
      </c>
      <c r="D28" s="2"/>
      <c r="E28" s="2">
        <v>77.5</v>
      </c>
      <c r="F28" s="2">
        <v>67.8</v>
      </c>
      <c r="G28" s="2">
        <v>100</v>
      </c>
      <c r="H28" s="2"/>
      <c r="I28" s="2">
        <v>58.4</v>
      </c>
      <c r="J28" s="2">
        <v>6.5</v>
      </c>
      <c r="K28" s="2">
        <v>1</v>
      </c>
      <c r="L28" s="2"/>
      <c r="M28" s="2" t="s">
        <v>629</v>
      </c>
    </row>
    <row r="29" spans="1:13" x14ac:dyDescent="0.3">
      <c r="A29">
        <v>28</v>
      </c>
      <c r="B29">
        <v>42</v>
      </c>
      <c r="C29" s="1" t="s">
        <v>630</v>
      </c>
      <c r="D29" s="2"/>
      <c r="E29" s="2">
        <v>39</v>
      </c>
      <c r="F29" s="2">
        <v>73</v>
      </c>
      <c r="G29" s="2">
        <v>50</v>
      </c>
      <c r="H29" s="2"/>
      <c r="I29" s="2">
        <v>50.5</v>
      </c>
      <c r="J29" s="2">
        <v>81.900000000000006</v>
      </c>
      <c r="K29" s="2">
        <v>3</v>
      </c>
      <c r="L29" s="2"/>
      <c r="M29" s="2" t="s">
        <v>631</v>
      </c>
    </row>
    <row r="30" spans="1:13" x14ac:dyDescent="0.3">
      <c r="A30">
        <v>29</v>
      </c>
      <c r="B30">
        <v>49</v>
      </c>
      <c r="C30" s="1" t="s">
        <v>632</v>
      </c>
      <c r="D30" s="2"/>
      <c r="E30" s="2">
        <v>59.5</v>
      </c>
      <c r="F30" s="2">
        <v>70.900000000000006</v>
      </c>
      <c r="G30" s="2">
        <v>40</v>
      </c>
      <c r="H30" s="2"/>
      <c r="I30" s="2"/>
      <c r="J30" s="2"/>
      <c r="K30" s="2">
        <v>55.4</v>
      </c>
      <c r="L30" s="2">
        <v>50.4</v>
      </c>
      <c r="M30" s="2" t="s">
        <v>162</v>
      </c>
    </row>
    <row r="31" spans="1:13" x14ac:dyDescent="0.3">
      <c r="A31">
        <v>30</v>
      </c>
      <c r="B31">
        <v>22</v>
      </c>
      <c r="C31" s="1" t="s">
        <v>237</v>
      </c>
      <c r="D31" s="2"/>
      <c r="E31" s="2">
        <v>64.5</v>
      </c>
      <c r="F31" s="2">
        <v>65.5</v>
      </c>
      <c r="G31" s="2">
        <v>30</v>
      </c>
      <c r="H31" s="2"/>
      <c r="I31" s="2">
        <v>5.8</v>
      </c>
      <c r="J31" s="2">
        <v>24.7</v>
      </c>
      <c r="K31" s="2">
        <v>19</v>
      </c>
      <c r="L31" s="2"/>
      <c r="M31" s="2" t="s">
        <v>633</v>
      </c>
    </row>
    <row r="32" spans="1:13" x14ac:dyDescent="0.3">
      <c r="A32">
        <v>31</v>
      </c>
      <c r="B32">
        <v>41</v>
      </c>
      <c r="C32" s="1" t="s">
        <v>165</v>
      </c>
      <c r="D32" s="2"/>
      <c r="E32" s="2">
        <v>77.400000000000006</v>
      </c>
      <c r="F32" s="2">
        <v>66.900000000000006</v>
      </c>
      <c r="G32" s="2">
        <v>50</v>
      </c>
      <c r="H32" s="2"/>
      <c r="I32" s="2"/>
      <c r="J32" s="2"/>
      <c r="K32" s="2"/>
      <c r="L32" s="2"/>
      <c r="M32" s="2" t="s">
        <v>634</v>
      </c>
    </row>
    <row r="33" spans="1:13" x14ac:dyDescent="0.3">
      <c r="A33">
        <v>32</v>
      </c>
      <c r="B33">
        <v>35</v>
      </c>
      <c r="C33" s="1" t="s">
        <v>185</v>
      </c>
      <c r="D33" s="2"/>
      <c r="E33" s="2">
        <v>24.7</v>
      </c>
      <c r="F33" s="2">
        <v>72.8</v>
      </c>
      <c r="G33" s="2">
        <v>70</v>
      </c>
      <c r="H33" s="2"/>
      <c r="I33" s="2"/>
      <c r="J33" s="2"/>
      <c r="K33" s="2"/>
      <c r="L33" s="2"/>
      <c r="M33" s="2" t="s">
        <v>635</v>
      </c>
    </row>
    <row r="34" spans="1:13" x14ac:dyDescent="0.3">
      <c r="A34">
        <v>33</v>
      </c>
      <c r="B34">
        <v>63</v>
      </c>
      <c r="C34" s="1" t="s">
        <v>636</v>
      </c>
      <c r="D34" s="2"/>
      <c r="E34" s="2">
        <v>76.3</v>
      </c>
      <c r="F34" s="2">
        <v>47.6</v>
      </c>
      <c r="G34" s="2">
        <v>40</v>
      </c>
      <c r="H34" s="2"/>
      <c r="I34" s="2"/>
      <c r="J34" s="2"/>
      <c r="K34" s="2"/>
      <c r="L34" s="2"/>
      <c r="M34" s="2" t="s">
        <v>637</v>
      </c>
    </row>
    <row r="35" spans="1:13" x14ac:dyDescent="0.3">
      <c r="A35">
        <v>34</v>
      </c>
      <c r="B35">
        <v>55</v>
      </c>
      <c r="C35" s="1" t="s">
        <v>638</v>
      </c>
      <c r="D35" s="2"/>
      <c r="E35" s="2">
        <v>7.9</v>
      </c>
      <c r="F35" s="2">
        <v>71.5</v>
      </c>
      <c r="G35" s="2">
        <v>70</v>
      </c>
      <c r="H35" s="2"/>
      <c r="I35" s="2"/>
      <c r="J35" s="2"/>
      <c r="K35" s="2"/>
      <c r="L35" s="2"/>
      <c r="M35" s="2" t="s">
        <v>639</v>
      </c>
    </row>
    <row r="36" spans="1:13" x14ac:dyDescent="0.3">
      <c r="A36">
        <v>35</v>
      </c>
      <c r="B36">
        <v>61</v>
      </c>
      <c r="C36" s="1" t="s">
        <v>640</v>
      </c>
      <c r="D36" s="2"/>
      <c r="E36" s="2">
        <v>35.700000000000003</v>
      </c>
      <c r="F36" s="2">
        <v>72.900000000000006</v>
      </c>
      <c r="G36" s="2">
        <v>40</v>
      </c>
      <c r="H36" s="2"/>
      <c r="I36" s="2"/>
      <c r="J36" s="2"/>
      <c r="K36" s="2"/>
      <c r="L36" s="2"/>
      <c r="M36" s="2" t="s">
        <v>641</v>
      </c>
    </row>
    <row r="37" spans="1:13" x14ac:dyDescent="0.3">
      <c r="A37">
        <v>36</v>
      </c>
      <c r="B37">
        <v>47</v>
      </c>
      <c r="C37" s="1" t="s">
        <v>642</v>
      </c>
      <c r="D37" s="2"/>
      <c r="E37" s="2">
        <v>37</v>
      </c>
      <c r="F37" s="2">
        <v>55.9</v>
      </c>
      <c r="G37" s="2">
        <v>50</v>
      </c>
      <c r="H37" s="2"/>
      <c r="I37" s="2"/>
      <c r="J37" s="2"/>
      <c r="K37" s="2"/>
      <c r="L37" s="2"/>
      <c r="M37" s="2" t="s">
        <v>643</v>
      </c>
    </row>
    <row r="38" spans="1:13" x14ac:dyDescent="0.3">
      <c r="A38">
        <v>37</v>
      </c>
      <c r="B38">
        <v>14</v>
      </c>
      <c r="C38" s="1" t="s">
        <v>644</v>
      </c>
      <c r="D38" s="2"/>
      <c r="E38" s="2">
        <v>16.7</v>
      </c>
      <c r="F38" s="2">
        <v>65.3</v>
      </c>
      <c r="G38" s="2">
        <v>60</v>
      </c>
      <c r="H38" s="2"/>
      <c r="I38" s="2"/>
      <c r="J38" s="2"/>
      <c r="K38" s="2"/>
      <c r="L38" s="2"/>
      <c r="M38" s="2" t="s">
        <v>645</v>
      </c>
    </row>
    <row r="39" spans="1:13" x14ac:dyDescent="0.3">
      <c r="A39">
        <v>38</v>
      </c>
      <c r="B39">
        <v>40</v>
      </c>
      <c r="C39" s="1" t="s">
        <v>646</v>
      </c>
      <c r="D39" s="2"/>
      <c r="E39" s="2">
        <v>38.799999999999997</v>
      </c>
      <c r="F39" s="2">
        <v>54.4</v>
      </c>
      <c r="G39" s="2">
        <v>20</v>
      </c>
      <c r="H39" s="2"/>
      <c r="I39" s="2"/>
      <c r="J39" s="2"/>
      <c r="K39" s="2"/>
      <c r="L39" s="2"/>
      <c r="M39" s="2" t="s">
        <v>647</v>
      </c>
    </row>
    <row r="40" spans="1:13" x14ac:dyDescent="0.3">
      <c r="A40">
        <v>39</v>
      </c>
      <c r="B40">
        <v>18</v>
      </c>
      <c r="C40" s="1" t="s">
        <v>67</v>
      </c>
      <c r="D40" s="2"/>
      <c r="E40" s="2">
        <v>17.899999999999999</v>
      </c>
      <c r="F40" s="2">
        <v>51.8</v>
      </c>
      <c r="G40" s="2">
        <v>40</v>
      </c>
      <c r="H40" s="2"/>
      <c r="I40" s="2"/>
      <c r="J40" s="2"/>
      <c r="K40" s="2"/>
      <c r="L40" s="2"/>
      <c r="M40" s="2" t="s">
        <v>648</v>
      </c>
    </row>
    <row r="41" spans="1:13" x14ac:dyDescent="0.3">
      <c r="A41">
        <v>40</v>
      </c>
      <c r="B41">
        <v>24</v>
      </c>
      <c r="C41" s="1" t="s">
        <v>649</v>
      </c>
      <c r="D41" s="2"/>
      <c r="E41" s="2">
        <v>26.6</v>
      </c>
      <c r="F41" s="2">
        <v>25</v>
      </c>
      <c r="G41" s="2">
        <v>50</v>
      </c>
      <c r="H41" s="2"/>
      <c r="I41" s="2"/>
      <c r="J41" s="2"/>
      <c r="K41" s="2"/>
      <c r="L41" s="2"/>
      <c r="M41" s="2" t="s">
        <v>650</v>
      </c>
    </row>
    <row r="42" spans="1:13" x14ac:dyDescent="0.3">
      <c r="A42">
        <v>41</v>
      </c>
      <c r="B42">
        <v>31</v>
      </c>
      <c r="C42" s="1" t="s">
        <v>651</v>
      </c>
      <c r="D42" s="2">
        <v>-10</v>
      </c>
      <c r="E42" s="2">
        <v>0</v>
      </c>
      <c r="F42" s="2">
        <v>57</v>
      </c>
      <c r="G42" s="2">
        <v>30</v>
      </c>
      <c r="H42" s="2"/>
      <c r="I42" s="2"/>
      <c r="J42" s="2"/>
      <c r="K42" s="2">
        <v>11</v>
      </c>
      <c r="L42" s="2"/>
      <c r="M42" s="2" t="s">
        <v>652</v>
      </c>
    </row>
    <row r="43" spans="1:13" x14ac:dyDescent="0.3">
      <c r="A43">
        <v>42</v>
      </c>
      <c r="B43">
        <v>32</v>
      </c>
      <c r="C43" s="1" t="s">
        <v>653</v>
      </c>
      <c r="D43" s="2">
        <v>-10</v>
      </c>
      <c r="E43" s="2"/>
      <c r="F43" s="2">
        <v>42.5</v>
      </c>
      <c r="G43" s="2">
        <v>50</v>
      </c>
      <c r="H43" s="2"/>
      <c r="I43" s="2"/>
      <c r="J43" s="2"/>
      <c r="K43" s="2"/>
      <c r="L43" s="2"/>
      <c r="M43" s="2" t="s">
        <v>654</v>
      </c>
    </row>
    <row r="44" spans="1:13" x14ac:dyDescent="0.3">
      <c r="A44">
        <v>43</v>
      </c>
      <c r="B44">
        <v>30</v>
      </c>
      <c r="C44" s="1" t="s">
        <v>655</v>
      </c>
      <c r="D44" s="2"/>
      <c r="E44" s="2"/>
      <c r="F44" s="2">
        <v>46.7</v>
      </c>
      <c r="G44" s="2">
        <v>10</v>
      </c>
      <c r="H44" s="2"/>
      <c r="I44" s="2"/>
      <c r="J44" s="2"/>
      <c r="K44" s="2"/>
      <c r="L44" s="2"/>
      <c r="M44" s="2" t="s">
        <v>656</v>
      </c>
    </row>
    <row r="45" spans="1:13" x14ac:dyDescent="0.3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3:13" x14ac:dyDescent="0.3"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3:13" x14ac:dyDescent="0.3"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3:13" x14ac:dyDescent="0.3"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3:13" x14ac:dyDescent="0.3"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3:13" x14ac:dyDescent="0.3"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3:13" x14ac:dyDescent="0.3"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3:13" x14ac:dyDescent="0.3"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3:13" x14ac:dyDescent="0.3"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3:13" x14ac:dyDescent="0.3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3" x14ac:dyDescent="0.3"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13" x14ac:dyDescent="0.3"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3:13" x14ac:dyDescent="0.3"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3:13" x14ac:dyDescent="0.3"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3:13" x14ac:dyDescent="0.3"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3:13" x14ac:dyDescent="0.3"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3:13" x14ac:dyDescent="0.3"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3:13" x14ac:dyDescent="0.3"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3:13" x14ac:dyDescent="0.3"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3:13" x14ac:dyDescent="0.3"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3:13" x14ac:dyDescent="0.3"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3:13" x14ac:dyDescent="0.3"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3:13" x14ac:dyDescent="0.3"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3:13" x14ac:dyDescent="0.3"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3:13" x14ac:dyDescent="0.3"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3:13" x14ac:dyDescent="0.3"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3:13" x14ac:dyDescent="0.3"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3:13" x14ac:dyDescent="0.3"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3:13" x14ac:dyDescent="0.3"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3:13" x14ac:dyDescent="0.3"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3:13" x14ac:dyDescent="0.3"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3:13" x14ac:dyDescent="0.3"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3:13" x14ac:dyDescent="0.3"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3:13" x14ac:dyDescent="0.3"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3:13" x14ac:dyDescent="0.3"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3:13" x14ac:dyDescent="0.3"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3:13" x14ac:dyDescent="0.3"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3:13" x14ac:dyDescent="0.3"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3:13" x14ac:dyDescent="0.3"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3"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13" x14ac:dyDescent="0.3"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3:13" x14ac:dyDescent="0.3"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3:13" x14ac:dyDescent="0.3"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3"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3"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3"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3:13" x14ac:dyDescent="0.3"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3:13" x14ac:dyDescent="0.3"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3:13" x14ac:dyDescent="0.3"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3:13" x14ac:dyDescent="0.3"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3:13" x14ac:dyDescent="0.3"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3:13" x14ac:dyDescent="0.3"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3:13" x14ac:dyDescent="0.3"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3:13" x14ac:dyDescent="0.3"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3:13" x14ac:dyDescent="0.3"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3:13" x14ac:dyDescent="0.3"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3:13" x14ac:dyDescent="0.3"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3:13" x14ac:dyDescent="0.3"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3:13" x14ac:dyDescent="0.3"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3:13" x14ac:dyDescent="0.3"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3:13" x14ac:dyDescent="0.3"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3:13" x14ac:dyDescent="0.3"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3:13" x14ac:dyDescent="0.3"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3:13" x14ac:dyDescent="0.3"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3:13" x14ac:dyDescent="0.3"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3:13" x14ac:dyDescent="0.3"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3:13" x14ac:dyDescent="0.3"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3:13" x14ac:dyDescent="0.3"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3:13" x14ac:dyDescent="0.3"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3:13" x14ac:dyDescent="0.3"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3:13" x14ac:dyDescent="0.3"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3:13" x14ac:dyDescent="0.3"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3:13" x14ac:dyDescent="0.3"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3:13" x14ac:dyDescent="0.3"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3:13" x14ac:dyDescent="0.3"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3:13" x14ac:dyDescent="0.3"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3:13" x14ac:dyDescent="0.3"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3:13" x14ac:dyDescent="0.3"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3:13" x14ac:dyDescent="0.3"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3:13" x14ac:dyDescent="0.3"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3:13" x14ac:dyDescent="0.3"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3:13" x14ac:dyDescent="0.3"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3:13" x14ac:dyDescent="0.3"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3:13" x14ac:dyDescent="0.3"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3:13" x14ac:dyDescent="0.3"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3:13" x14ac:dyDescent="0.3"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3:13" x14ac:dyDescent="0.3"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3:13" x14ac:dyDescent="0.3"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3:13" x14ac:dyDescent="0.3"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3:13" x14ac:dyDescent="0.3"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3:13" x14ac:dyDescent="0.3"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3:13" x14ac:dyDescent="0.3"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3:13" x14ac:dyDescent="0.3"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3:13" x14ac:dyDescent="0.3"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3:13" x14ac:dyDescent="0.3"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3:13" x14ac:dyDescent="0.3"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3:13" x14ac:dyDescent="0.3"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3:13" x14ac:dyDescent="0.3"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3:13" x14ac:dyDescent="0.3"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3:13" x14ac:dyDescent="0.3"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3:13" x14ac:dyDescent="0.3"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3:13" x14ac:dyDescent="0.3"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3:13" x14ac:dyDescent="0.3"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3:13" x14ac:dyDescent="0.3"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3:13" x14ac:dyDescent="0.3"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3:13" x14ac:dyDescent="0.3"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3:13" x14ac:dyDescent="0.3"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3:13" x14ac:dyDescent="0.3"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3:13" x14ac:dyDescent="0.3"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3:13" x14ac:dyDescent="0.3"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3:13" x14ac:dyDescent="0.3"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3:13" x14ac:dyDescent="0.3"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3:13" x14ac:dyDescent="0.3"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3:13" x14ac:dyDescent="0.3"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3:13" x14ac:dyDescent="0.3"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3:13" x14ac:dyDescent="0.3"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3:13" x14ac:dyDescent="0.3"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3:13" x14ac:dyDescent="0.3"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3:13" x14ac:dyDescent="0.3"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3"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3:13" x14ac:dyDescent="0.3"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3:13" x14ac:dyDescent="0.3"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3:13" x14ac:dyDescent="0.3"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3:13" x14ac:dyDescent="0.3"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3:13" x14ac:dyDescent="0.3"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3:13" x14ac:dyDescent="0.3"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3:13" x14ac:dyDescent="0.3"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3:13" x14ac:dyDescent="0.3"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3:13" x14ac:dyDescent="0.3"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3:13" x14ac:dyDescent="0.3"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3:13" x14ac:dyDescent="0.3"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3:13" x14ac:dyDescent="0.3"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3:13" x14ac:dyDescent="0.3"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3:13" x14ac:dyDescent="0.3"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3:13" x14ac:dyDescent="0.3"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3:13" x14ac:dyDescent="0.3"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3:13" x14ac:dyDescent="0.3"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3:13" x14ac:dyDescent="0.3"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3:13" x14ac:dyDescent="0.3"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3:13" x14ac:dyDescent="0.3"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3:13" x14ac:dyDescent="0.3"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3:13" x14ac:dyDescent="0.3"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3:13" x14ac:dyDescent="0.3"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3:13" x14ac:dyDescent="0.3"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3:13" x14ac:dyDescent="0.3"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3:13" x14ac:dyDescent="0.3"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3:13" x14ac:dyDescent="0.3"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3:13" x14ac:dyDescent="0.3"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3:13" x14ac:dyDescent="0.3"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3:13" x14ac:dyDescent="0.3"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3:13" x14ac:dyDescent="0.3"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3:13" x14ac:dyDescent="0.3"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3:13" x14ac:dyDescent="0.3"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3:13" x14ac:dyDescent="0.3"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3:13" x14ac:dyDescent="0.3"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3:13" x14ac:dyDescent="0.3"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3:13" x14ac:dyDescent="0.3"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3:13" x14ac:dyDescent="0.3"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3:13" x14ac:dyDescent="0.3"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3:13" x14ac:dyDescent="0.3"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3:13" x14ac:dyDescent="0.3"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6C56-A8BB-421D-9C6E-3A8F416ED271}">
  <dimension ref="A1:J115"/>
  <sheetViews>
    <sheetView tabSelected="1" workbookViewId="0">
      <selection activeCell="J1" sqref="J1"/>
    </sheetView>
  </sheetViews>
  <sheetFormatPr defaultRowHeight="14.4" x14ac:dyDescent="0.3"/>
  <cols>
    <col min="1" max="1" width="6.6640625" bestFit="1" customWidth="1"/>
    <col min="2" max="2" width="9.6640625" bestFit="1" customWidth="1"/>
    <col min="3" max="3" width="17" bestFit="1" customWidth="1"/>
    <col min="4" max="4" width="11.33203125" bestFit="1" customWidth="1"/>
    <col min="5" max="5" width="16.88671875" bestFit="1" customWidth="1"/>
    <col min="6" max="6" width="12.6640625" bestFit="1" customWidth="1"/>
    <col min="7" max="7" width="14.21875" bestFit="1" customWidth="1"/>
    <col min="8" max="8" width="15.21875" bestFit="1" customWidth="1"/>
    <col min="9" max="9" width="14" bestFit="1" customWidth="1"/>
    <col min="10" max="10" width="10.21875" bestFit="1" customWidth="1"/>
  </cols>
  <sheetData>
    <row r="1" spans="1:10" x14ac:dyDescent="0.3">
      <c r="A1" t="s">
        <v>657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  <c r="G1" t="s">
        <v>663</v>
      </c>
      <c r="H1" t="s">
        <v>664</v>
      </c>
      <c r="I1" t="s">
        <v>665</v>
      </c>
      <c r="J1" t="s">
        <v>666</v>
      </c>
    </row>
    <row r="2" spans="1:10" x14ac:dyDescent="0.3">
      <c r="A2">
        <v>1</v>
      </c>
      <c r="B2" s="2">
        <f>AVERAGE(Table001__Page_1_5[[#This Row],[Cost Score]],Table001__Page_1_4[[#This Row],[Cost Score]],Table001__Page_1_5___2[[#This Row],[Cost Score]],Table001__Page_1_4___2[[#This Row],[Cost Score]],Table001__Page_1_2[[#This Row],[Cost Score]])</f>
        <v>74.739999999999995</v>
      </c>
      <c r="C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62.620000000000005</v>
      </c>
      <c r="D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147</v>
      </c>
      <c r="E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83.460000000000008</v>
      </c>
      <c r="F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56.340000000000011</v>
      </c>
      <c r="G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123.8</v>
      </c>
      <c r="H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264.12</v>
      </c>
      <c r="I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76.759999999999991</v>
      </c>
      <c r="J2" s="2">
        <f>SUM(B2:I2)</f>
        <v>888.84</v>
      </c>
    </row>
    <row r="3" spans="1:10" x14ac:dyDescent="0.3">
      <c r="A3">
        <v>2</v>
      </c>
      <c r="B3" s="2">
        <f>AVERAGE(Table001__Page_1_5[[#This Row],[Cost Score]],Table001__Page_1_4[[#This Row],[Cost Score]],Table001__Page_1_5___2[[#This Row],[Cost Score]],Table001__Page_1_4___2[[#This Row],[Cost Score]],Table001__Page_1_2[[#This Row],[Cost Score]])</f>
        <v>64.140000000000015</v>
      </c>
      <c r="C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64.92</v>
      </c>
      <c r="D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124.6</v>
      </c>
      <c r="E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79.88</v>
      </c>
      <c r="F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63.659999999999989</v>
      </c>
      <c r="G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112.1</v>
      </c>
      <c r="H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245.28000000000003</v>
      </c>
      <c r="I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95.52000000000001</v>
      </c>
      <c r="J3" s="2">
        <f t="shared" ref="J3:J51" si="0">SUM(B3:I3)</f>
        <v>850.09999999999991</v>
      </c>
    </row>
    <row r="4" spans="1:10" x14ac:dyDescent="0.3">
      <c r="A4">
        <v>3</v>
      </c>
      <c r="B4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65.84</v>
      </c>
      <c r="C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55.679999999999993</v>
      </c>
      <c r="D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128.6</v>
      </c>
      <c r="E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82.04</v>
      </c>
      <c r="F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58.61999999999999</v>
      </c>
      <c r="G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107.8</v>
      </c>
      <c r="H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231.11999999999998</v>
      </c>
      <c r="I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78.47999999999999</v>
      </c>
      <c r="J4" s="2">
        <f t="shared" si="0"/>
        <v>808.18000000000006</v>
      </c>
    </row>
    <row r="5" spans="1:10" x14ac:dyDescent="0.3">
      <c r="A5">
        <v>4</v>
      </c>
      <c r="B5" s="2">
        <f>AVERAGE(Table001__Page_1_5[[#This Row],[Cost Score]],Table001__Page_1_4[[#This Row],[Cost Score]],Table001__Page_1_5___2[[#This Row],[Cost Score]],Table001__Page_1_4___2[[#This Row],[Cost Score]],Table001__Page_1_2[[#This Row],[Cost Score]])</f>
        <v>62.419999999999995</v>
      </c>
      <c r="C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54.879999999999995</v>
      </c>
      <c r="D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128.4</v>
      </c>
      <c r="E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81.94</v>
      </c>
      <c r="F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44.38</v>
      </c>
      <c r="G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100.92</v>
      </c>
      <c r="H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218.28000000000003</v>
      </c>
      <c r="I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70.799999999999983</v>
      </c>
      <c r="J5" s="2">
        <f t="shared" si="0"/>
        <v>762.02</v>
      </c>
    </row>
    <row r="6" spans="1:10" x14ac:dyDescent="0.3">
      <c r="A6">
        <v>5</v>
      </c>
      <c r="B6" s="2">
        <f>AVERAGE(Table001__Page_1_5[[#This Row],[Cost Score]],Table001__Page_1_4[[#This Row],[Cost Score]],Table001__Page_1_5___2[[#This Row],[Cost Score]],Table001__Page_1_4___2[[#This Row],[Cost Score]],Table001__Page_1_2[[#This Row],[Cost Score]])</f>
        <v>67.06</v>
      </c>
      <c r="C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66.460000000000008</v>
      </c>
      <c r="D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101</v>
      </c>
      <c r="E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79.08</v>
      </c>
      <c r="F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50.499999999999993</v>
      </c>
      <c r="G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97.97999999999999</v>
      </c>
      <c r="H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185.1</v>
      </c>
      <c r="I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82.4</v>
      </c>
      <c r="J6" s="2">
        <f t="shared" si="0"/>
        <v>729.58</v>
      </c>
    </row>
    <row r="7" spans="1:10" x14ac:dyDescent="0.3">
      <c r="A7">
        <v>6</v>
      </c>
      <c r="B7" s="2">
        <f>AVERAGE(Table001__Page_1_5[[#This Row],[Cost Score]],Table001__Page_1_4[[#This Row],[Cost Score]],Table001__Page_1_5___2[[#This Row],[Cost Score]],Table001__Page_1_4___2[[#This Row],[Cost Score]],Table001__Page_1_2[[#This Row],[Cost Score]])</f>
        <v>72.78</v>
      </c>
      <c r="C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61.839999999999996</v>
      </c>
      <c r="D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111.4</v>
      </c>
      <c r="E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72.099999999999994</v>
      </c>
      <c r="F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57.48</v>
      </c>
      <c r="G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89.739999999999981</v>
      </c>
      <c r="H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161.38</v>
      </c>
      <c r="I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72.7</v>
      </c>
      <c r="J7" s="2">
        <f t="shared" si="0"/>
        <v>699.42000000000007</v>
      </c>
    </row>
    <row r="8" spans="1:10" x14ac:dyDescent="0.3">
      <c r="A8">
        <v>7</v>
      </c>
      <c r="B8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66.02</v>
      </c>
      <c r="C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54.2</v>
      </c>
      <c r="D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90</v>
      </c>
      <c r="E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68.84</v>
      </c>
      <c r="F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53.760000000000005</v>
      </c>
      <c r="G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95.76</v>
      </c>
      <c r="H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187.78</v>
      </c>
      <c r="I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68.52000000000001</v>
      </c>
      <c r="J8" s="2">
        <f t="shared" si="0"/>
        <v>684.88</v>
      </c>
    </row>
    <row r="9" spans="1:10" x14ac:dyDescent="0.3">
      <c r="A9">
        <v>8</v>
      </c>
      <c r="B9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65.72</v>
      </c>
      <c r="C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55.98</v>
      </c>
      <c r="D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109.4</v>
      </c>
      <c r="E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67.02000000000001</v>
      </c>
      <c r="F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40.440000000000005</v>
      </c>
      <c r="G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82.98</v>
      </c>
      <c r="H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177.56</v>
      </c>
      <c r="I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69.359999999999985</v>
      </c>
      <c r="J9" s="2">
        <f t="shared" si="0"/>
        <v>668.46</v>
      </c>
    </row>
    <row r="10" spans="1:10" x14ac:dyDescent="0.3">
      <c r="A10">
        <v>9</v>
      </c>
      <c r="B10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66.679999999999993</v>
      </c>
      <c r="C1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48.519999999999996</v>
      </c>
      <c r="D1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93</v>
      </c>
      <c r="E1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68.44</v>
      </c>
      <c r="F1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52.04</v>
      </c>
      <c r="G1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81.139999999999986</v>
      </c>
      <c r="H1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175.83999999999997</v>
      </c>
      <c r="I1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71.260000000000005</v>
      </c>
      <c r="J10" s="2">
        <f t="shared" si="0"/>
        <v>656.92</v>
      </c>
    </row>
    <row r="11" spans="1:10" x14ac:dyDescent="0.3">
      <c r="A11">
        <v>10</v>
      </c>
      <c r="B11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65.039999999999992</v>
      </c>
      <c r="C1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55.88000000000001</v>
      </c>
      <c r="D1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96</v>
      </c>
      <c r="E1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71.875</v>
      </c>
      <c r="F1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39.820000000000007</v>
      </c>
      <c r="G1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83.9</v>
      </c>
      <c r="H1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179.66</v>
      </c>
      <c r="I1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67.8</v>
      </c>
      <c r="J11" s="2">
        <f t="shared" si="0"/>
        <v>659.97499999999991</v>
      </c>
    </row>
    <row r="12" spans="1:10" x14ac:dyDescent="0.3">
      <c r="A12">
        <v>11</v>
      </c>
      <c r="B12" s="2">
        <f>AVERAGE(Table001__Page_1_5[[#This Row],[Cost Score]],Table001__Page_1_4[[#This Row],[Cost Score]],Table001__Page_1_5___2[[#This Row],[Cost Score]],Table001__Page_1_4___2[[#This Row],[Cost Score]],Table001__Page_1_2[[#This Row],[Cost Score]])</f>
        <v>69.599999999999994</v>
      </c>
      <c r="C1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55.42</v>
      </c>
      <c r="D1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83</v>
      </c>
      <c r="E1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74.61999999999999</v>
      </c>
      <c r="F1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48.66</v>
      </c>
      <c r="G1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81.84</v>
      </c>
      <c r="H1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156.94</v>
      </c>
      <c r="I1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66.52000000000001</v>
      </c>
      <c r="J12" s="2">
        <f t="shared" si="0"/>
        <v>636.59999999999991</v>
      </c>
    </row>
    <row r="13" spans="1:10" x14ac:dyDescent="0.3">
      <c r="A13">
        <v>12</v>
      </c>
      <c r="B13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66.92</v>
      </c>
      <c r="C1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57.7</v>
      </c>
      <c r="D1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100</v>
      </c>
      <c r="E1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66.820000000000007</v>
      </c>
      <c r="F1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46.760000000000005</v>
      </c>
      <c r="G1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88.38</v>
      </c>
      <c r="H1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126.55999999999999</v>
      </c>
      <c r="I1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68.78</v>
      </c>
      <c r="J13" s="2">
        <f t="shared" si="0"/>
        <v>621.91999999999996</v>
      </c>
    </row>
    <row r="14" spans="1:10" x14ac:dyDescent="0.3">
      <c r="A14">
        <v>13</v>
      </c>
      <c r="B14" s="2">
        <f>AVERAGE(Table001__Page_1_5[[#This Row],[Cost Score]],Table001__Page_1_4[[#This Row],[Cost Score]],Table001__Page_1_5___2[[#This Row],[Cost Score]],Table001__Page_1_4___2[[#This Row],[Cost Score]],Table001__Page_1_2[[#This Row],[Cost Score]])</f>
        <v>64.339999999999989</v>
      </c>
      <c r="C1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65.540000000000006</v>
      </c>
      <c r="D1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96.6</v>
      </c>
      <c r="E1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81.849999999999994</v>
      </c>
      <c r="F1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47.44</v>
      </c>
      <c r="G1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77.820000000000007</v>
      </c>
      <c r="H1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134.64000000000001</v>
      </c>
      <c r="I1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60.46</v>
      </c>
      <c r="J14" s="2">
        <f t="shared" si="0"/>
        <v>628.69000000000005</v>
      </c>
    </row>
    <row r="15" spans="1:10" x14ac:dyDescent="0.3">
      <c r="A15">
        <v>14</v>
      </c>
      <c r="B15" s="2">
        <f>AVERAGE(Table001__Page_1_5[[#This Row],[Cost Score]],Table001__Page_1_4[[#This Row],[Cost Score]],Table001__Page_1_5___2[[#This Row],[Cost Score]],Table001__Page_1_4___2[[#This Row],[Cost Score]],Table001__Page_1_2[[#This Row],[Cost Score]])</f>
        <v>64.08</v>
      </c>
      <c r="C1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54.02</v>
      </c>
      <c r="D1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77.599999999999994</v>
      </c>
      <c r="E1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65.149999999999991</v>
      </c>
      <c r="F1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47.519999999999996</v>
      </c>
      <c r="G1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70.239999999999995</v>
      </c>
      <c r="H1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161.78</v>
      </c>
      <c r="I1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73.14</v>
      </c>
      <c r="J15" s="2">
        <f t="shared" si="0"/>
        <v>613.53</v>
      </c>
    </row>
    <row r="16" spans="1:10" x14ac:dyDescent="0.3">
      <c r="A16">
        <v>15</v>
      </c>
      <c r="B16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68.52000000000001</v>
      </c>
      <c r="C1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58.279999999999994</v>
      </c>
      <c r="D1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109.6</v>
      </c>
      <c r="E1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72.38</v>
      </c>
      <c r="F1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47.160000000000004</v>
      </c>
      <c r="G1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82.44</v>
      </c>
      <c r="H1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93.06</v>
      </c>
      <c r="I1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63.44</v>
      </c>
      <c r="J16" s="2">
        <f t="shared" si="0"/>
        <v>594.88000000000011</v>
      </c>
    </row>
    <row r="17" spans="1:10" x14ac:dyDescent="0.3">
      <c r="A17">
        <v>16</v>
      </c>
      <c r="B17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59.44</v>
      </c>
      <c r="C1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61.279999999999994</v>
      </c>
      <c r="D1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96</v>
      </c>
      <c r="E1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71.759999999999991</v>
      </c>
      <c r="F1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42.8</v>
      </c>
      <c r="G1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75.5</v>
      </c>
      <c r="H1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113.41999999999999</v>
      </c>
      <c r="I1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59.96</v>
      </c>
      <c r="J17" s="2">
        <f t="shared" si="0"/>
        <v>580.16000000000008</v>
      </c>
    </row>
    <row r="18" spans="1:10" x14ac:dyDescent="0.3">
      <c r="A18">
        <v>17</v>
      </c>
      <c r="B18" s="2">
        <f>AVERAGE(Table001__Page_1_5[[#This Row],[Cost Score]],Table001__Page_1_4[[#This Row],[Cost Score]],Table001__Page_1_5___2[[#This Row],[Cost Score]],Table001__Page_1_4___2[[#This Row],[Cost Score]],Table001__Page_1_2[[#This Row],[Cost Score]])</f>
        <v>64.640000000000015</v>
      </c>
      <c r="C1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60.02</v>
      </c>
      <c r="D1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85</v>
      </c>
      <c r="E1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67.819999999999993</v>
      </c>
      <c r="F1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20.3</v>
      </c>
      <c r="G1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58.56</v>
      </c>
      <c r="H1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131.02000000000001</v>
      </c>
      <c r="I1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68.47999999999999</v>
      </c>
      <c r="J18" s="2">
        <f t="shared" si="0"/>
        <v>555.84</v>
      </c>
    </row>
    <row r="19" spans="1:10" x14ac:dyDescent="0.3">
      <c r="A19">
        <v>18</v>
      </c>
      <c r="B19" s="2">
        <f>AVERAGE(Table001__Page_1_5[[#This Row],[Cost Score]],Table001__Page_1_4[[#This Row],[Cost Score]],Table001__Page_1_5___2[[#This Row],[Cost Score]],Table001__Page_1_4___2[[#This Row],[Cost Score]],Table001__Page_1_2[[#This Row],[Cost Score]])</f>
        <v>58.36</v>
      </c>
      <c r="C1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55.219999999999992</v>
      </c>
      <c r="D1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82.6</v>
      </c>
      <c r="E1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54.14</v>
      </c>
      <c r="F1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44.6</v>
      </c>
      <c r="G1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78.179999999999993</v>
      </c>
      <c r="H1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115.82000000000001</v>
      </c>
      <c r="I1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59.04</v>
      </c>
      <c r="J19" s="2">
        <f t="shared" si="0"/>
        <v>547.96</v>
      </c>
    </row>
    <row r="20" spans="1:10" x14ac:dyDescent="0.3">
      <c r="A20">
        <v>19</v>
      </c>
      <c r="B20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66.140000000000015</v>
      </c>
      <c r="C2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49.28</v>
      </c>
      <c r="D2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75</v>
      </c>
      <c r="E2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55.340000000000011</v>
      </c>
      <c r="F2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41.879999999999995</v>
      </c>
      <c r="G2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72.759999999999991</v>
      </c>
      <c r="H2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129.46</v>
      </c>
      <c r="I2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67</v>
      </c>
      <c r="J20" s="2">
        <f t="shared" si="0"/>
        <v>556.86</v>
      </c>
    </row>
    <row r="21" spans="1:10" x14ac:dyDescent="0.3">
      <c r="A21">
        <v>20</v>
      </c>
      <c r="B21" s="2">
        <f>AVERAGE(Table001__Page_1_5[[#This Row],[Cost Score]],Table001__Page_1_4[[#This Row],[Cost Score]],Table001__Page_1_5___2[[#This Row],[Cost Score]],Table001__Page_1_4___2[[#This Row],[Cost Score]],Table001__Page_1_2[[#This Row],[Cost Score]])</f>
        <v>58.739999999999995</v>
      </c>
      <c r="C2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49.18</v>
      </c>
      <c r="D2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70</v>
      </c>
      <c r="E2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88.72</v>
      </c>
      <c r="F2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36.339999999999996</v>
      </c>
      <c r="G2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65.820000000000007</v>
      </c>
      <c r="H2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112.14000000000001</v>
      </c>
      <c r="I2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57.56</v>
      </c>
      <c r="J21" s="2">
        <f t="shared" si="0"/>
        <v>538.5</v>
      </c>
    </row>
    <row r="22" spans="1:10" x14ac:dyDescent="0.3">
      <c r="A22">
        <v>21</v>
      </c>
      <c r="B22" s="2">
        <f>AVERAGE(Table001__Page_1_5[[#This Row],[Cost Score]],Table001__Page_1_4[[#This Row],[Cost Score]],Table001__Page_1_5___2[[#This Row],[Cost Score]],Table001__Page_1_4___2[[#This Row],[Cost Score]],Table001__Page_1_2[[#This Row],[Cost Score]])</f>
        <v>69.320000000000007</v>
      </c>
      <c r="C2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50.940000000000005</v>
      </c>
      <c r="D2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85</v>
      </c>
      <c r="E2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70.899999999999991</v>
      </c>
      <c r="F2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29.74</v>
      </c>
      <c r="G2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67.320000000000007</v>
      </c>
      <c r="H2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110.3</v>
      </c>
      <c r="I2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61.150000000000006</v>
      </c>
      <c r="J22" s="2">
        <f t="shared" si="0"/>
        <v>544.67000000000007</v>
      </c>
    </row>
    <row r="23" spans="1:10" x14ac:dyDescent="0.3">
      <c r="A23">
        <v>22</v>
      </c>
      <c r="B23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65.039999999999992</v>
      </c>
      <c r="C2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52.58</v>
      </c>
      <c r="D2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75</v>
      </c>
      <c r="E2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65.700000000000017</v>
      </c>
      <c r="F2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36.660000000000004</v>
      </c>
      <c r="G2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73.52000000000001</v>
      </c>
      <c r="H2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89.64</v>
      </c>
      <c r="I2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59.720000000000006</v>
      </c>
      <c r="J23" s="2">
        <f t="shared" si="0"/>
        <v>517.86000000000013</v>
      </c>
    </row>
    <row r="24" spans="1:10" x14ac:dyDescent="0.3">
      <c r="A24">
        <v>23</v>
      </c>
      <c r="B24" s="2">
        <f>AVERAGE(Table001__Page_1_5[[#This Row],[Cost Score]],Table001__Page_1_4[[#This Row],[Cost Score]],Table001__Page_1_5___2[[#This Row],[Cost Score]],Table001__Page_1_4___2[[#This Row],[Cost Score]],Table001__Page_1_2[[#This Row],[Cost Score]])</f>
        <v>61.94</v>
      </c>
      <c r="C2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58.720000000000006</v>
      </c>
      <c r="D2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92</v>
      </c>
      <c r="E2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63.92</v>
      </c>
      <c r="F2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42.660000000000004</v>
      </c>
      <c r="G2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74.460000000000008</v>
      </c>
      <c r="H2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66.64</v>
      </c>
      <c r="I2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52.725000000000009</v>
      </c>
      <c r="J24" s="2">
        <f t="shared" si="0"/>
        <v>513.06500000000005</v>
      </c>
    </row>
    <row r="25" spans="1:10" x14ac:dyDescent="0.3">
      <c r="A25">
        <v>24</v>
      </c>
      <c r="B25" s="2">
        <f>AVERAGE(Table001__Page_1_5[[#This Row],[Cost Score]],Table001__Page_1_4[[#This Row],[Cost Score]],Table001__Page_1_5___2[[#This Row],[Cost Score]],Table001__Page_1_4___2[[#This Row],[Cost Score]],Table001__Page_1_2[[#This Row],[Cost Score]])</f>
        <v>61.04</v>
      </c>
      <c r="C2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59.879999999999995</v>
      </c>
      <c r="D2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73.599999999999994</v>
      </c>
      <c r="E2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77.639999999999986</v>
      </c>
      <c r="F2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38.979999999999997</v>
      </c>
      <c r="G2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67.08</v>
      </c>
      <c r="H2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107</v>
      </c>
      <c r="I2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46.4</v>
      </c>
      <c r="J25" s="2">
        <f t="shared" si="0"/>
        <v>531.62</v>
      </c>
    </row>
    <row r="26" spans="1:10" x14ac:dyDescent="0.3">
      <c r="A26">
        <v>25</v>
      </c>
      <c r="B26" s="2">
        <f>AVERAGE(Table001__Page_1_5[[#This Row],[Cost Score]],Table001__Page_1_4[[#This Row],[Cost Score]],Table001__Page_1_5___2[[#This Row],[Cost Score]],Table001__Page_1_4___2[[#This Row],[Cost Score]],Table001__Page_1_2[[#This Row],[Cost Score]])</f>
        <v>57.739999999999995</v>
      </c>
      <c r="C2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62.64</v>
      </c>
      <c r="D2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65</v>
      </c>
      <c r="E2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60.6</v>
      </c>
      <c r="F2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31.639999999999997</v>
      </c>
      <c r="G2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67.180000000000007</v>
      </c>
      <c r="H2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87.140000000000015</v>
      </c>
      <c r="I2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63.425000000000004</v>
      </c>
      <c r="J26" s="2">
        <f t="shared" si="0"/>
        <v>495.36500000000007</v>
      </c>
    </row>
    <row r="27" spans="1:10" x14ac:dyDescent="0.3">
      <c r="A27">
        <v>26</v>
      </c>
      <c r="B27" s="2">
        <f>AVERAGE(Table001__Page_1_5[[#This Row],[Cost Score]],Table001__Page_1_4[[#This Row],[Cost Score]],Table001__Page_1_5___2[[#This Row],[Cost Score]],Table001__Page_1_4___2[[#This Row],[Cost Score]],Table001__Page_1_2[[#This Row],[Cost Score]])</f>
        <v>63.419999999999995</v>
      </c>
      <c r="C2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58.94</v>
      </c>
      <c r="D2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85</v>
      </c>
      <c r="E2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73.75</v>
      </c>
      <c r="F2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34.200000000000003</v>
      </c>
      <c r="G2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62.45</v>
      </c>
      <c r="H2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75.28</v>
      </c>
      <c r="I2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62.220000000000006</v>
      </c>
      <c r="J27" s="2">
        <f t="shared" si="0"/>
        <v>515.26</v>
      </c>
    </row>
    <row r="28" spans="1:10" x14ac:dyDescent="0.3">
      <c r="A28">
        <v>27</v>
      </c>
      <c r="B28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68.8</v>
      </c>
      <c r="C2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64.36</v>
      </c>
      <c r="D2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101.2</v>
      </c>
      <c r="E2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77.525000000000006</v>
      </c>
      <c r="F2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53.019999999999996</v>
      </c>
      <c r="G2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70.78</v>
      </c>
      <c r="H2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28.04</v>
      </c>
      <c r="I2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48.15</v>
      </c>
      <c r="J28" s="2">
        <f t="shared" si="0"/>
        <v>511.87499999999994</v>
      </c>
    </row>
    <row r="29" spans="1:10" x14ac:dyDescent="0.3">
      <c r="A29">
        <v>28</v>
      </c>
      <c r="B29" s="2">
        <f>AVERAGE(Table001__Page_1_5[[#This Row],[Cost Score]],Table001__Page_1_4[[#This Row],[Cost Score]],Table001__Page_1_5___2[[#This Row],[Cost Score]],Table001__Page_1_4___2[[#This Row],[Cost Score]],Table001__Page_1_2[[#This Row],[Cost Score]])</f>
        <v>54.640000000000008</v>
      </c>
      <c r="C2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59.339999999999996</v>
      </c>
      <c r="D2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72</v>
      </c>
      <c r="E2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80.575000000000003</v>
      </c>
      <c r="F2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35.700000000000003</v>
      </c>
      <c r="G2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64.92</v>
      </c>
      <c r="H2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67.22</v>
      </c>
      <c r="I2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55.325000000000003</v>
      </c>
      <c r="J29" s="2">
        <f t="shared" si="0"/>
        <v>489.71999999999997</v>
      </c>
    </row>
    <row r="30" spans="1:10" x14ac:dyDescent="0.3">
      <c r="A30">
        <v>29</v>
      </c>
      <c r="B30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59.2</v>
      </c>
      <c r="C3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56.9</v>
      </c>
      <c r="D3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59</v>
      </c>
      <c r="E3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69.375</v>
      </c>
      <c r="F3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41.924999999999997</v>
      </c>
      <c r="G3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70.575000000000003</v>
      </c>
      <c r="H3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97.7</v>
      </c>
      <c r="I3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46.174999999999997</v>
      </c>
      <c r="J30" s="2">
        <f t="shared" si="0"/>
        <v>500.84999999999997</v>
      </c>
    </row>
    <row r="31" spans="1:10" x14ac:dyDescent="0.3">
      <c r="A31">
        <v>30</v>
      </c>
      <c r="B31" s="2">
        <f>AVERAGE(Table001__Page_1_5[[#This Row],[Cost Score]],Table001__Page_1_4[[#This Row],[Cost Score]],Table001__Page_1_5___2[[#This Row],[Cost Score]],Table001__Page_1_4___2[[#This Row],[Cost Score]],Table001__Page_1_2[[#This Row],[Cost Score]])</f>
        <v>62.320000000000007</v>
      </c>
      <c r="C3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62.02</v>
      </c>
      <c r="D3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59</v>
      </c>
      <c r="E3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51.725000000000009</v>
      </c>
      <c r="F3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31.980000000000008</v>
      </c>
      <c r="G3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63.559999999999988</v>
      </c>
      <c r="H3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70.400000000000006</v>
      </c>
      <c r="I3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72.166666666666671</v>
      </c>
      <c r="J31" s="2">
        <f t="shared" si="0"/>
        <v>473.17166666666668</v>
      </c>
    </row>
    <row r="32" spans="1:10" x14ac:dyDescent="0.3">
      <c r="A32">
        <v>31</v>
      </c>
      <c r="B32" s="2">
        <f>AVERAGE(Table001__Page_1_5[[#This Row],[Cost Score]],Table001__Page_1_4[[#This Row],[Cost Score]],Table001__Page_1_5___2[[#This Row],[Cost Score]],Table001__Page_1_4___2[[#This Row],[Cost Score]],Table001__Page_1_2[[#This Row],[Cost Score]])</f>
        <v>54.359999999999992</v>
      </c>
      <c r="C3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50.36</v>
      </c>
      <c r="D3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89</v>
      </c>
      <c r="E3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73.05</v>
      </c>
      <c r="F3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27.925000000000001</v>
      </c>
      <c r="G3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85.05</v>
      </c>
      <c r="H3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45.974999999999994</v>
      </c>
      <c r="I3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60.674999999999997</v>
      </c>
      <c r="J32" s="2">
        <f t="shared" si="0"/>
        <v>486.39500000000004</v>
      </c>
    </row>
    <row r="33" spans="1:10" x14ac:dyDescent="0.3">
      <c r="A33">
        <v>32</v>
      </c>
      <c r="B33" s="2">
        <f>AVERAGE(Table001__Page_1_5[[#This Row],[Cost Score]],Table001__Page_1_4[[#This Row],[Cost Score]],Table001__Page_1_5___2[[#This Row],[Cost Score]],Table001__Page_1_4___2[[#This Row],[Cost Score]],Table001__Page_1_2[[#This Row],[Cost Score]])</f>
        <v>60.86</v>
      </c>
      <c r="C3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56.080000000000005</v>
      </c>
      <c r="D3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77</v>
      </c>
      <c r="E3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68.724999999999994</v>
      </c>
      <c r="F3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42.25</v>
      </c>
      <c r="G3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50.424999999999997</v>
      </c>
      <c r="H3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54.05</v>
      </c>
      <c r="I3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64.8</v>
      </c>
      <c r="J33" s="2">
        <f t="shared" si="0"/>
        <v>474.19</v>
      </c>
    </row>
    <row r="34" spans="1:10" x14ac:dyDescent="0.3">
      <c r="A34">
        <v>33</v>
      </c>
      <c r="B34" s="2">
        <f>AVERAGE(Table001__Page_1_5[[#This Row],[Cost Score]],Table001__Page_1_4[[#This Row],[Cost Score]],Table001__Page_1_5___2[[#This Row],[Cost Score]],Table001__Page_1_4___2[[#This Row],[Cost Score]],Table001__Page_1_2[[#This Row],[Cost Score]])</f>
        <v>72.960000000000008</v>
      </c>
      <c r="C3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47.179999999999993</v>
      </c>
      <c r="D3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74</v>
      </c>
      <c r="E3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68.7</v>
      </c>
      <c r="F3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34.449999999999996</v>
      </c>
      <c r="G3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55.275000000000006</v>
      </c>
      <c r="H3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51.35</v>
      </c>
      <c r="I3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62.074999999999996</v>
      </c>
      <c r="J34" s="2">
        <f t="shared" si="0"/>
        <v>465.98999999999995</v>
      </c>
    </row>
    <row r="35" spans="1:10" x14ac:dyDescent="0.3">
      <c r="A35">
        <v>34</v>
      </c>
      <c r="B35" s="2">
        <f>AVERAGE(Table001__Page_1_5[[#This Row],[Cost Score]],Table001__Page_1_4[[#This Row],[Cost Score]],Table001__Page_1_5___2[[#This Row],[Cost Score]],Table001__Page_1_4___2[[#This Row],[Cost Score]],Table001__Page_1_2[[#This Row],[Cost Score]])</f>
        <v>57.44</v>
      </c>
      <c r="C3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52.08</v>
      </c>
      <c r="D3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87.6</v>
      </c>
      <c r="E3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78.25</v>
      </c>
      <c r="F3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45.750000000000007</v>
      </c>
      <c r="G3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79.900000000000006</v>
      </c>
      <c r="H3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37.225000000000001</v>
      </c>
      <c r="I3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38.6</v>
      </c>
      <c r="J35" s="2">
        <f t="shared" si="0"/>
        <v>476.84500000000003</v>
      </c>
    </row>
    <row r="36" spans="1:10" x14ac:dyDescent="0.3">
      <c r="A36">
        <v>35</v>
      </c>
      <c r="B36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65.099999999999994</v>
      </c>
      <c r="C3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66.42</v>
      </c>
      <c r="D3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82</v>
      </c>
      <c r="E3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82.475000000000009</v>
      </c>
      <c r="F3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41.525000000000006</v>
      </c>
      <c r="G3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77.400000000000006</v>
      </c>
      <c r="H3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29.099999999999998</v>
      </c>
      <c r="I3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39.9</v>
      </c>
      <c r="J36" s="2">
        <f t="shared" si="0"/>
        <v>483.91999999999996</v>
      </c>
    </row>
    <row r="37" spans="1:10" x14ac:dyDescent="0.3">
      <c r="A37">
        <v>36</v>
      </c>
      <c r="B37" s="2">
        <f>AVERAGE(Table001__Page_1_5[[#This Row],[Cost Score]],Table001__Page_1_4[[#This Row],[Cost Score]],Table001__Page_1_5___2[[#This Row],[Cost Score]],Table001__Page_1_4___2[[#This Row],[Cost Score]],Table001__Page_1_2[[#This Row],[Cost Score]])</f>
        <v>52.679999999999993</v>
      </c>
      <c r="C3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58.2</v>
      </c>
      <c r="D3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71</v>
      </c>
      <c r="E3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60.2</v>
      </c>
      <c r="F3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31.050000000000004</v>
      </c>
      <c r="G3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56.949999999999996</v>
      </c>
      <c r="H3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68.900000000000006</v>
      </c>
      <c r="I3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61.9</v>
      </c>
      <c r="J37" s="2">
        <f t="shared" si="0"/>
        <v>460.88</v>
      </c>
    </row>
    <row r="38" spans="1:10" x14ac:dyDescent="0.3">
      <c r="A38">
        <v>37</v>
      </c>
      <c r="B38" s="2">
        <f>AVERAGE(Table001__Page_1_5[[#This Row],[Cost Score]],Table001__Page_1_4[[#This Row],[Cost Score]],Table001__Page_1_5___2[[#This Row],[Cost Score]],Table001__Page_1_4___2[[#This Row],[Cost Score]],Table001__Page_1_2[[#This Row],[Cost Score]])</f>
        <v>60.08</v>
      </c>
      <c r="C3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51.58</v>
      </c>
      <c r="D3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70</v>
      </c>
      <c r="E3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58.650000000000006</v>
      </c>
      <c r="F3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31.65</v>
      </c>
      <c r="G3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48.9</v>
      </c>
      <c r="H3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59</v>
      </c>
      <c r="I3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58.5</v>
      </c>
      <c r="J38" s="2">
        <f t="shared" si="0"/>
        <v>438.35999999999996</v>
      </c>
    </row>
    <row r="39" spans="1:10" x14ac:dyDescent="0.3">
      <c r="A39">
        <v>38</v>
      </c>
      <c r="B39" s="2">
        <f>AVERAGE(Table001__Page_1_5[[#This Row],[Cost Score]],Table001__Page_1_4[[#This Row],[Cost Score]],Table001__Page_1_5___2[[#This Row],[Cost Score]],Table001__Page_1_4___2[[#This Row],[Cost Score]],Table001__Page_1_2[[#This Row],[Cost Score]])</f>
        <v>63.6</v>
      </c>
      <c r="C3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56.739999999999995</v>
      </c>
      <c r="D3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61</v>
      </c>
      <c r="E3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59.324999999999996</v>
      </c>
      <c r="F3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35.725000000000001</v>
      </c>
      <c r="G3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72.724999999999994</v>
      </c>
      <c r="H3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47.174999999999997</v>
      </c>
      <c r="I3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58.349999999999994</v>
      </c>
      <c r="J39" s="2">
        <f t="shared" si="0"/>
        <v>454.64</v>
      </c>
    </row>
    <row r="40" spans="1:10" x14ac:dyDescent="0.3">
      <c r="A40">
        <v>39</v>
      </c>
      <c r="B40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59.96</v>
      </c>
      <c r="C4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50.44</v>
      </c>
      <c r="D4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72</v>
      </c>
      <c r="E4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69.525000000000006</v>
      </c>
      <c r="F4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39.924999999999997</v>
      </c>
      <c r="G4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76.825000000000003</v>
      </c>
      <c r="H4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19.324999999999999</v>
      </c>
      <c r="I4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55.7</v>
      </c>
      <c r="J40" s="2">
        <f t="shared" si="0"/>
        <v>443.7</v>
      </c>
    </row>
    <row r="41" spans="1:10" x14ac:dyDescent="0.3">
      <c r="A41">
        <v>40</v>
      </c>
      <c r="B41" s="2">
        <f>AVERAGE(Table001__Page_1_5[[#This Row],[Cost Score]],Table001__Page_1_4[[#This Row],[Cost Score]],Table001__Page_1_5___2[[#This Row],[Cost Score]],Table001__Page_1_4___2[[#This Row],[Cost Score]],Table001__Page_1_2[[#This Row],[Cost Score]])</f>
        <v>57.279999999999994</v>
      </c>
      <c r="C4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57.1</v>
      </c>
      <c r="D4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80</v>
      </c>
      <c r="E4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72.900000000000006</v>
      </c>
      <c r="F4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23.524999999999999</v>
      </c>
      <c r="G4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58.4</v>
      </c>
      <c r="H4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41.924999999999997</v>
      </c>
      <c r="I4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44</v>
      </c>
      <c r="J41" s="2">
        <f t="shared" si="0"/>
        <v>435.12999999999994</v>
      </c>
    </row>
    <row r="42" spans="1:10" x14ac:dyDescent="0.3">
      <c r="A42">
        <v>41</v>
      </c>
      <c r="B42" s="2">
        <f>AVERAGE(Table001__Page_1_5[[#This Row],[Cost Score]],Table001__Page_1_4[[#This Row],[Cost Score]],Table001__Page_1_5___2[[#This Row],[Cost Score]],Table001__Page_1_4___2[[#This Row],[Cost Score]],Table001__Page_1_2[[#This Row],[Cost Score]])</f>
        <v>54.7</v>
      </c>
      <c r="C4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58.379999999999995</v>
      </c>
      <c r="D4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65</v>
      </c>
      <c r="E4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36.9</v>
      </c>
      <c r="F4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31.025000000000002</v>
      </c>
      <c r="G4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52.4</v>
      </c>
      <c r="H4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44.62</v>
      </c>
      <c r="I4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74.166666666666671</v>
      </c>
      <c r="J42" s="2">
        <f t="shared" si="0"/>
        <v>417.19166666666666</v>
      </c>
    </row>
    <row r="43" spans="1:10" x14ac:dyDescent="0.3">
      <c r="A43">
        <v>42</v>
      </c>
      <c r="B43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68.975000000000009</v>
      </c>
      <c r="C4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36.379999999999995</v>
      </c>
      <c r="D4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66</v>
      </c>
      <c r="E4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58.95</v>
      </c>
      <c r="F4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20.075000000000003</v>
      </c>
      <c r="G4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39.674999999999997</v>
      </c>
      <c r="H4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73.55</v>
      </c>
      <c r="I4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52.55</v>
      </c>
      <c r="J43" s="2">
        <f t="shared" si="0"/>
        <v>416.15500000000003</v>
      </c>
    </row>
    <row r="44" spans="1:10" x14ac:dyDescent="0.3">
      <c r="A44">
        <v>43</v>
      </c>
      <c r="B44" s="2">
        <f>AVERAGE(Table001__Page_1_5[[#This Row],[Cost Score]],Table001__Page_1_4[[#This Row],[Cost Score]],Table001__Page_1_5___2[[#This Row],[Cost Score]],Table001__Page_1_4___2[[#This Row],[Cost Score]],Table001__Page_1_2[[#This Row],[Cost Score]])</f>
        <v>57.350000000000009</v>
      </c>
      <c r="C4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54.96</v>
      </c>
      <c r="D4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72</v>
      </c>
      <c r="E4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66.850000000000009</v>
      </c>
      <c r="F4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25.9</v>
      </c>
      <c r="G4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53.25</v>
      </c>
      <c r="H4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27.9</v>
      </c>
      <c r="I4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45.033333333333331</v>
      </c>
      <c r="J44" s="2">
        <f t="shared" si="0"/>
        <v>403.24333333333334</v>
      </c>
    </row>
    <row r="45" spans="1:10" x14ac:dyDescent="0.3">
      <c r="A45">
        <v>44</v>
      </c>
      <c r="B45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66.525000000000006</v>
      </c>
      <c r="C4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52.849999999999994</v>
      </c>
      <c r="D4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87.5</v>
      </c>
      <c r="E4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61.9</v>
      </c>
      <c r="F4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26.324999999999999</v>
      </c>
      <c r="G4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54.424999999999997</v>
      </c>
      <c r="H4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31.5</v>
      </c>
      <c r="I4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52.699999999999996</v>
      </c>
      <c r="J45" s="2">
        <f t="shared" si="0"/>
        <v>433.72499999999997</v>
      </c>
    </row>
    <row r="46" spans="1:10" x14ac:dyDescent="0.3">
      <c r="A46">
        <v>45</v>
      </c>
      <c r="B46" s="2">
        <f>AVERAGE(Table001__Page_1_5[[#This Row],[Cost Score]],Table001__Page_1_4[[#This Row],[Cost Score]],Table001__Page_1_5___2[[#This Row],[Cost Score]],Table001__Page_1_4___2[[#This Row],[Cost Score]],Table001__Page_1_2[[#This Row],[Cost Score]])</f>
        <v>63.65</v>
      </c>
      <c r="C4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56.825000000000003</v>
      </c>
      <c r="D4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71.25</v>
      </c>
      <c r="E4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63.125000000000007</v>
      </c>
      <c r="F4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46.624999999999993</v>
      </c>
      <c r="G4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72.525000000000006</v>
      </c>
      <c r="H4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7</v>
      </c>
      <c r="I4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67</v>
      </c>
      <c r="J46" s="2">
        <f t="shared" si="0"/>
        <v>448</v>
      </c>
    </row>
    <row r="47" spans="1:10" x14ac:dyDescent="0.3">
      <c r="A47">
        <v>46</v>
      </c>
      <c r="B47" s="2">
        <f>AVERAGE(Table001__Page_1_5[[#This Row],[Cost Score]],Table001__Page_1_4[[#This Row],[Cost Score]],Table001__Page_1_5___2[[#This Row],[Cost Score]],Table001__Page_1_4___2[[#This Row],[Cost Score]],Table001__Page_1_2[[#This Row],[Cost Score]])</f>
        <v>63.699999999999996</v>
      </c>
      <c r="C4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54.024999999999999</v>
      </c>
      <c r="D4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88.75</v>
      </c>
      <c r="E4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51.9</v>
      </c>
      <c r="F4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28.400000000000002</v>
      </c>
      <c r="G4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36.525000000000006</v>
      </c>
      <c r="H4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43.45</v>
      </c>
      <c r="I4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63.6</v>
      </c>
      <c r="J47" s="2">
        <f t="shared" si="0"/>
        <v>430.34999999999997</v>
      </c>
    </row>
    <row r="48" spans="1:10" x14ac:dyDescent="0.3">
      <c r="A48">
        <v>47</v>
      </c>
      <c r="B48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68.925000000000011</v>
      </c>
      <c r="C4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59.45</v>
      </c>
      <c r="D4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77.5</v>
      </c>
      <c r="E4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56.224999999999994</v>
      </c>
      <c r="F4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31.450000000000003</v>
      </c>
      <c r="G4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61</v>
      </c>
      <c r="H4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16.666666666666668</v>
      </c>
      <c r="I4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39.1</v>
      </c>
      <c r="J48" s="2">
        <f t="shared" si="0"/>
        <v>410.31666666666672</v>
      </c>
    </row>
    <row r="49" spans="1:10" x14ac:dyDescent="0.3">
      <c r="A49">
        <v>48</v>
      </c>
      <c r="B49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66.3</v>
      </c>
      <c r="C4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42.974999999999994</v>
      </c>
      <c r="D4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66.5</v>
      </c>
      <c r="E4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62.874999999999993</v>
      </c>
      <c r="F4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25.525000000000002</v>
      </c>
      <c r="G4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42.675000000000004</v>
      </c>
      <c r="H4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47.174999999999997</v>
      </c>
      <c r="I4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63.9</v>
      </c>
      <c r="J49" s="2">
        <f t="shared" si="0"/>
        <v>417.92499999999995</v>
      </c>
    </row>
    <row r="50" spans="1:10" x14ac:dyDescent="0.3">
      <c r="A50">
        <v>49</v>
      </c>
      <c r="B50" s="2">
        <f>AVERAGE(Table001__Page_1_5[[#This Row],[Cost Score]],Table001__Page_1_4[[#This Row],[Cost Score]],Table001__Page_1_5___2[[#This Row],[Cost Score]],Table001__Page_1_4___2[[#This Row],[Cost Score]],Table001__Page_1_2[[#This Row],[Cost Score]])</f>
        <v>62.150000000000006</v>
      </c>
      <c r="C5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58.074999999999996</v>
      </c>
      <c r="D5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78.75</v>
      </c>
      <c r="E5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56.125</v>
      </c>
      <c r="F5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31.674999999999997</v>
      </c>
      <c r="G5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40.375</v>
      </c>
      <c r="H5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13.75</v>
      </c>
      <c r="I5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61.9</v>
      </c>
      <c r="J50" s="2">
        <f t="shared" si="0"/>
        <v>402.79999999999995</v>
      </c>
    </row>
    <row r="51" spans="1:10" x14ac:dyDescent="0.3">
      <c r="A51">
        <v>50</v>
      </c>
      <c r="B51" s="2">
        <f>AVERAGE(Table001__Page_1_5[[#This Row],[Cost Score]],Table001__Page_1_4[[#This Row],[Cost Score]],Table001__Page_1_5___2[[#This Row],[Cost Score]],Table001__Page_1_4___2[[#This Row],[Cost Score]],Table001__Page_1_2[[#This Row],[Cost Score]])</f>
        <v>62.05</v>
      </c>
      <c r="C5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52.35</v>
      </c>
      <c r="D5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68.75</v>
      </c>
      <c r="E5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71.666666666666671</v>
      </c>
      <c r="F5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23.733333333333334</v>
      </c>
      <c r="G5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32.133333333333333</v>
      </c>
      <c r="H5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42.575000000000003</v>
      </c>
      <c r="I5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64.7</v>
      </c>
      <c r="J51" s="2">
        <f t="shared" si="0"/>
        <v>417.95833333333331</v>
      </c>
    </row>
    <row r="52" spans="1:10" x14ac:dyDescent="0.3">
      <c r="A52">
        <v>51</v>
      </c>
      <c r="B52" s="2">
        <f>AVERAGE(Table001__Page_1_5[[#This Row],[Cost Score]],Table001__Page_1_4[[#This Row],[Cost Score]],Table001__Page_1_5___2[[#This Row],[Cost Score]],Table001__Page_1_4___2[[#This Row],[Cost Score]],Table001__Page_1_2[[#This Row],[Cost Score]])</f>
        <v>60.85</v>
      </c>
      <c r="C5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62.150000000000006</v>
      </c>
      <c r="D5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71.25</v>
      </c>
      <c r="E5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56.29999999999999</v>
      </c>
      <c r="F5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28.933333333333337</v>
      </c>
      <c r="G5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56.625</v>
      </c>
      <c r="H5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20.75</v>
      </c>
      <c r="I5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28.75</v>
      </c>
      <c r="J52" s="2">
        <f t="shared" ref="J52:J101" si="1">SUM(B52:I52)</f>
        <v>385.60833333333335</v>
      </c>
    </row>
    <row r="53" spans="1:10" x14ac:dyDescent="0.3">
      <c r="A53">
        <v>52</v>
      </c>
      <c r="B53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59.95</v>
      </c>
      <c r="C5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45.225000000000001</v>
      </c>
      <c r="D5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75</v>
      </c>
      <c r="E5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56.55</v>
      </c>
      <c r="F5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27.75</v>
      </c>
      <c r="G5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46.85</v>
      </c>
      <c r="H5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13.25</v>
      </c>
      <c r="I5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44.45</v>
      </c>
      <c r="J53" s="2">
        <f t="shared" si="1"/>
        <v>369.02500000000003</v>
      </c>
    </row>
    <row r="54" spans="1:10" x14ac:dyDescent="0.3">
      <c r="A54">
        <v>53</v>
      </c>
      <c r="B54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68.199999999999989</v>
      </c>
      <c r="C5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45.6</v>
      </c>
      <c r="D5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88.75</v>
      </c>
      <c r="E5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37.024999999999999</v>
      </c>
      <c r="F5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30.433333333333337</v>
      </c>
      <c r="G5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38.575000000000003</v>
      </c>
      <c r="H5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27.5</v>
      </c>
      <c r="I54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94.6</v>
      </c>
      <c r="J54" s="2">
        <f t="shared" si="1"/>
        <v>430.68333333333328</v>
      </c>
    </row>
    <row r="55" spans="1:10" x14ac:dyDescent="0.3">
      <c r="A55">
        <v>54</v>
      </c>
      <c r="B55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66.449999999999989</v>
      </c>
      <c r="C5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59.675000000000004</v>
      </c>
      <c r="D5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98.75</v>
      </c>
      <c r="E5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56.133333333333333</v>
      </c>
      <c r="F5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25.8</v>
      </c>
      <c r="G5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61.733333333333327</v>
      </c>
      <c r="H5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5.25</v>
      </c>
      <c r="I55" s="2"/>
      <c r="J55" s="2">
        <f t="shared" si="1"/>
        <v>373.79166666666669</v>
      </c>
    </row>
    <row r="56" spans="1:10" x14ac:dyDescent="0.3">
      <c r="A56">
        <v>55</v>
      </c>
      <c r="B56" s="2">
        <f>AVERAGE(Table001__Page_1_5[[#This Row],[Cost Score]],Table001__Page_1_4[[#This Row],[Cost Score]],Table001__Page_1_5___2[[#This Row],[Cost Score]],Table001__Page_1_4___2[[#This Row],[Cost Score]],Table001__Page_1_2[[#This Row],[Cost Score]])</f>
        <v>72.875</v>
      </c>
      <c r="C5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52.55</v>
      </c>
      <c r="D5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80</v>
      </c>
      <c r="E5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54.766666666666673</v>
      </c>
      <c r="F5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34.06666666666667</v>
      </c>
      <c r="G5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50</v>
      </c>
      <c r="H5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20.333333333333332</v>
      </c>
      <c r="I5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35.9</v>
      </c>
      <c r="J56" s="2">
        <f t="shared" si="1"/>
        <v>400.49166666666662</v>
      </c>
    </row>
    <row r="57" spans="1:10" x14ac:dyDescent="0.3">
      <c r="A57">
        <v>56</v>
      </c>
      <c r="B57" s="2">
        <f>AVERAGE(Table001__Page_1_5[[#This Row],[Cost Score]],Table001__Page_1_4[[#This Row],[Cost Score]],Table001__Page_1_5___2[[#This Row],[Cost Score]],Table001__Page_1_4___2[[#This Row],[Cost Score]],Table001__Page_1_2[[#This Row],[Cost Score]])</f>
        <v>46.3</v>
      </c>
      <c r="C5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56.075000000000003</v>
      </c>
      <c r="D5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68.75</v>
      </c>
      <c r="E5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46.8</v>
      </c>
      <c r="F5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30.175000000000001</v>
      </c>
      <c r="G5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41.974999999999994</v>
      </c>
      <c r="H5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26.024999999999999</v>
      </c>
      <c r="I57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56.3</v>
      </c>
      <c r="J57" s="2">
        <f t="shared" si="1"/>
        <v>372.40000000000003</v>
      </c>
    </row>
    <row r="58" spans="1:10" x14ac:dyDescent="0.3">
      <c r="A58">
        <v>57</v>
      </c>
      <c r="B58" s="2">
        <f>AVERAGE(Table001__Page_1_5[[#This Row],[Cost Score]],Table001__Page_1_4[[#This Row],[Cost Score]],Table001__Page_1_5___2[[#This Row],[Cost Score]],Table001__Page_1_4___2[[#This Row],[Cost Score]],Table001__Page_1_2[[#This Row],[Cost Score]])</f>
        <v>67.775000000000006</v>
      </c>
      <c r="C5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52.75</v>
      </c>
      <c r="D5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70</v>
      </c>
      <c r="E5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43.724999999999994</v>
      </c>
      <c r="F5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26.799999999999997</v>
      </c>
      <c r="G5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39.799999999999997</v>
      </c>
      <c r="H5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7</v>
      </c>
      <c r="I58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62.7</v>
      </c>
      <c r="J58" s="2">
        <f t="shared" si="1"/>
        <v>370.55</v>
      </c>
    </row>
    <row r="59" spans="1:10" x14ac:dyDescent="0.3">
      <c r="A59">
        <v>58</v>
      </c>
      <c r="B59" s="2">
        <f>AVERAGE(Table001__Page_1_5[[#This Row],[Cost Score]],Table001__Page_1_4[[#This Row],[Cost Score]],Table001__Page_1_5___2[[#This Row],[Cost Score]],Table001__Page_1_4___2[[#This Row],[Cost Score]],Table001__Page_1_2[[#This Row],[Cost Score]])</f>
        <v>70.3</v>
      </c>
      <c r="C5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45.1</v>
      </c>
      <c r="D5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56.25</v>
      </c>
      <c r="E5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57.575000000000003</v>
      </c>
      <c r="F5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29.05</v>
      </c>
      <c r="G5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46.5</v>
      </c>
      <c r="H5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13.75</v>
      </c>
      <c r="I59" s="2"/>
      <c r="J59" s="2">
        <f t="shared" si="1"/>
        <v>318.52500000000003</v>
      </c>
    </row>
    <row r="60" spans="1:10" x14ac:dyDescent="0.3">
      <c r="A60">
        <v>59</v>
      </c>
      <c r="B60" s="2">
        <f>AVERAGE(Table001__Page_1_5[[#This Row],[Cost Score]],Table001__Page_1_4[[#This Row],[Cost Score]],Table001__Page_1_5___2[[#This Row],[Cost Score]],Table001__Page_1_4___2[[#This Row],[Cost Score]],Table001__Page_1_2[[#This Row],[Cost Score]])</f>
        <v>60.65</v>
      </c>
      <c r="C6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57.275000000000006</v>
      </c>
      <c r="D6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67.5</v>
      </c>
      <c r="E6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45.575000000000003</v>
      </c>
      <c r="F6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29.85</v>
      </c>
      <c r="G6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38.425000000000004</v>
      </c>
      <c r="H6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9.3333333333333339</v>
      </c>
      <c r="I6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36.299999999999997</v>
      </c>
      <c r="J60" s="2">
        <f t="shared" si="1"/>
        <v>344.90833333333336</v>
      </c>
    </row>
    <row r="61" spans="1:10" x14ac:dyDescent="0.3">
      <c r="A61">
        <v>60</v>
      </c>
      <c r="B61" s="2">
        <f>AVERAGE(Table001__Page_1_5[[#This Row],[Cost Score]],Table001__Page_1_4[[#This Row],[Cost Score]],Table001__Page_1_5___2[[#This Row],[Cost Score]],Table001__Page_1_4___2[[#This Row],[Cost Score]],Table001__Page_1_2[[#This Row],[Cost Score]])</f>
        <v>52.75</v>
      </c>
      <c r="C6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54.45</v>
      </c>
      <c r="D6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73.75</v>
      </c>
      <c r="E6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46.325000000000003</v>
      </c>
      <c r="F6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32.624999999999993</v>
      </c>
      <c r="G6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36.799999999999997</v>
      </c>
      <c r="H6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4.25</v>
      </c>
      <c r="I61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33.799999999999997</v>
      </c>
      <c r="J61" s="2">
        <f t="shared" si="1"/>
        <v>334.75</v>
      </c>
    </row>
    <row r="62" spans="1:10" x14ac:dyDescent="0.3">
      <c r="A62">
        <v>61</v>
      </c>
      <c r="B62" s="2">
        <f>AVERAGE(Table001__Page_1_5[[#This Row],[Cost Score]],Table001__Page_1_4[[#This Row],[Cost Score]],Table001__Page_1_5___2[[#This Row],[Cost Score]],Table001__Page_1_4___2[[#This Row],[Cost Score]],Table001__Page_1_2[[#This Row],[Cost Score]])</f>
        <v>61.575000000000003</v>
      </c>
      <c r="C6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45.774999999999999</v>
      </c>
      <c r="D6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65</v>
      </c>
      <c r="E6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40.125</v>
      </c>
      <c r="F6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23.574999999999999</v>
      </c>
      <c r="G6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25.574999999999999</v>
      </c>
      <c r="H6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29.5</v>
      </c>
      <c r="I6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60.3</v>
      </c>
      <c r="J62" s="2">
        <f t="shared" si="1"/>
        <v>351.42500000000001</v>
      </c>
    </row>
    <row r="63" spans="1:10" x14ac:dyDescent="0.3">
      <c r="A63">
        <v>62</v>
      </c>
      <c r="B63" s="2">
        <f>AVERAGE(Table001__Page_1_5[[#This Row],[Cost Score]],Table001__Page_1_4[[#This Row],[Cost Score]],Table001__Page_1_5___2[[#This Row],[Cost Score]],Table001__Page_1_4___2[[#This Row],[Cost Score]],Table001__Page_1_2[[#This Row],[Cost Score]])</f>
        <v>55.300000000000004</v>
      </c>
      <c r="C6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46.7</v>
      </c>
      <c r="D6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78.75</v>
      </c>
      <c r="E6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53.599999999999994</v>
      </c>
      <c r="F6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21.533333333333331</v>
      </c>
      <c r="G6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44.2</v>
      </c>
      <c r="H6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11.25</v>
      </c>
      <c r="I63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58.6</v>
      </c>
      <c r="J63" s="2">
        <f t="shared" si="1"/>
        <v>369.93333333333334</v>
      </c>
    </row>
    <row r="64" spans="1:10" x14ac:dyDescent="0.3">
      <c r="A64">
        <v>63</v>
      </c>
      <c r="B64" s="2">
        <f>AVERAGE(Table001__Page_1_5[[#This Row],[Cost Score]],Table001__Page_1_4[[#This Row],[Cost Score]],Table001__Page_1_5___2[[#This Row],[Cost Score]],Table001__Page_1_4___2[[#This Row],[Cost Score]],Table001__Page_1_2[[#This Row],[Cost Score]])</f>
        <v>66.399999999999991</v>
      </c>
      <c r="C6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51.349999999999994</v>
      </c>
      <c r="D6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72.5</v>
      </c>
      <c r="E6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65.399999999999991</v>
      </c>
      <c r="F6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29.633333333333336</v>
      </c>
      <c r="G6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27.625</v>
      </c>
      <c r="H6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13.333333333333334</v>
      </c>
      <c r="I64" s="2"/>
      <c r="J64" s="2">
        <f t="shared" si="1"/>
        <v>326.24166666666662</v>
      </c>
    </row>
    <row r="65" spans="1:10" x14ac:dyDescent="0.3">
      <c r="A65">
        <v>64</v>
      </c>
      <c r="B65" s="2">
        <f>AVERAGE(Table001__Page_1_5[[#This Row],[Cost Score]],Table001__Page_1_4[[#This Row],[Cost Score]],Table001__Page_1_5___2[[#This Row],[Cost Score]],Table001__Page_1_4___2[[#This Row],[Cost Score]],Table001__Page_1_2[[#This Row],[Cost Score]])</f>
        <v>67.825000000000017</v>
      </c>
      <c r="C6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43.150000000000006</v>
      </c>
      <c r="D6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61.25</v>
      </c>
      <c r="E6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69.599999999999994</v>
      </c>
      <c r="F6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22.3</v>
      </c>
      <c r="G6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45.20000000000001</v>
      </c>
      <c r="H6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12.666666666666666</v>
      </c>
      <c r="I6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33.6</v>
      </c>
      <c r="J65" s="2">
        <f t="shared" si="1"/>
        <v>355.5916666666667</v>
      </c>
    </row>
    <row r="66" spans="1:10" x14ac:dyDescent="0.3">
      <c r="A66">
        <v>65</v>
      </c>
      <c r="B66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59.599999999999994</v>
      </c>
      <c r="C6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59.95</v>
      </c>
      <c r="D6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72.5</v>
      </c>
      <c r="E6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65.5</v>
      </c>
      <c r="F6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17.149999999999999</v>
      </c>
      <c r="G6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36.5</v>
      </c>
      <c r="H6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40</v>
      </c>
      <c r="I66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33.200000000000003</v>
      </c>
      <c r="J66" s="2">
        <f t="shared" si="1"/>
        <v>384.4</v>
      </c>
    </row>
    <row r="67" spans="1:10" x14ac:dyDescent="0.3">
      <c r="A67">
        <v>66</v>
      </c>
      <c r="B67" s="2">
        <f>AVERAGE(Table001__Page_1_5[[#This Row],[Cost Score]],Table001__Page_1_4[[#This Row],[Cost Score]],Table001__Page_1_5___2[[#This Row],[Cost Score]],Table001__Page_1_4___2[[#This Row],[Cost Score]],Table001__Page_1_2[[#This Row],[Cost Score]])</f>
        <v>68.199999999999989</v>
      </c>
      <c r="C67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44.9</v>
      </c>
      <c r="D67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78.75</v>
      </c>
      <c r="E67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68.900000000000006</v>
      </c>
      <c r="F67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20.433333333333334</v>
      </c>
      <c r="G67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22.066666666666666</v>
      </c>
      <c r="H67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16.5</v>
      </c>
      <c r="I67" s="2"/>
      <c r="J67" s="2">
        <f t="shared" si="1"/>
        <v>319.75</v>
      </c>
    </row>
    <row r="68" spans="1:10" x14ac:dyDescent="0.3">
      <c r="A68">
        <v>67</v>
      </c>
      <c r="B68" s="2">
        <f>AVERAGE(Table001__Page_1_5[[#This Row],[Cost Score]],Table001__Page_1_4[[#This Row],[Cost Score]],Table001__Page_1_5___2[[#This Row],[Cost Score]],Table001__Page_1_4___2[[#This Row],[Cost Score]],Table001__Page_1_2[[#This Row],[Cost Score]])</f>
        <v>57.95</v>
      </c>
      <c r="C68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56.524999999999999</v>
      </c>
      <c r="D68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80</v>
      </c>
      <c r="E68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54.033333333333331</v>
      </c>
      <c r="F68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18.2</v>
      </c>
      <c r="G68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28.066666666666663</v>
      </c>
      <c r="H68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14.333333333333334</v>
      </c>
      <c r="I68" s="2"/>
      <c r="J68" s="2">
        <f t="shared" si="1"/>
        <v>309.10833333333329</v>
      </c>
    </row>
    <row r="69" spans="1:10" x14ac:dyDescent="0.3">
      <c r="A69">
        <v>68</v>
      </c>
      <c r="B69" s="2">
        <f>AVERAGE(Table001__Page_1_5[[#This Row],[Cost Score]],Table001__Page_1_4[[#This Row],[Cost Score]],Table001__Page_1_5___2[[#This Row],[Cost Score]],Table001__Page_1_4___2[[#This Row],[Cost Score]],Table001__Page_1_2[[#This Row],[Cost Score]])</f>
        <v>59.95</v>
      </c>
      <c r="C69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42.674999999999997</v>
      </c>
      <c r="D69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66.25</v>
      </c>
      <c r="E69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41.533333333333331</v>
      </c>
      <c r="F69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14.533333333333331</v>
      </c>
      <c r="G69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38.533333333333331</v>
      </c>
      <c r="H69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28.733333333333334</v>
      </c>
      <c r="I69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77.2</v>
      </c>
      <c r="J69" s="2">
        <f t="shared" si="1"/>
        <v>369.40833333333336</v>
      </c>
    </row>
    <row r="70" spans="1:10" x14ac:dyDescent="0.3">
      <c r="A70">
        <v>69</v>
      </c>
      <c r="B70" s="2">
        <f>AVERAGE(Table001__Page_1_5[[#This Row],[Cost Score]],Table001__Page_1_4[[#This Row],[Cost Score]],Table001__Page_1_5___2[[#This Row],[Cost Score]],Table001__Page_1_4___2[[#This Row],[Cost Score]],Table001__Page_1_2[[#This Row],[Cost Score]])</f>
        <v>55.324999999999996</v>
      </c>
      <c r="C70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49.7</v>
      </c>
      <c r="D70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62.5</v>
      </c>
      <c r="E70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52.666666666666664</v>
      </c>
      <c r="F70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28.566666666666666</v>
      </c>
      <c r="G70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27.600000000000005</v>
      </c>
      <c r="H70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29.133333333333336</v>
      </c>
      <c r="I70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30.8</v>
      </c>
      <c r="J70" s="2">
        <f t="shared" si="1"/>
        <v>336.29166666666669</v>
      </c>
    </row>
    <row r="71" spans="1:10" x14ac:dyDescent="0.3">
      <c r="A71">
        <v>70</v>
      </c>
      <c r="B71" s="2">
        <f>AVERAGE(Table001__Page_1_5[[#This Row],[Cost Score]],Table001__Page_1_4[[#This Row],[Cost Score]],Table001__Page_1_5___2[[#This Row],[Cost Score]],Table001__Page_1_4___2[[#This Row],[Cost Score]],Table001__Page_1_2[[#This Row],[Cost Score]])</f>
        <v>64.150000000000006</v>
      </c>
      <c r="C71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43.4</v>
      </c>
      <c r="D71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70</v>
      </c>
      <c r="E71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29.533333333333331</v>
      </c>
      <c r="F71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26.766666666666666</v>
      </c>
      <c r="G71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59.833333333333336</v>
      </c>
      <c r="H71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12.666666666666666</v>
      </c>
      <c r="I71" s="2"/>
      <c r="J71" s="2">
        <f t="shared" si="1"/>
        <v>306.35000000000002</v>
      </c>
    </row>
    <row r="72" spans="1:10" x14ac:dyDescent="0.3">
      <c r="A72">
        <v>71</v>
      </c>
      <c r="B72" s="2">
        <f>AVERAGE(Table001__Page_1_5[[#This Row],[Cost Score]],Table001__Page_1_4[[#This Row],[Cost Score]],Table001__Page_1_5___2[[#This Row],[Cost Score]],Table001__Page_1_4___2[[#This Row],[Cost Score]],Table001__Page_1_2[[#This Row],[Cost Score]])</f>
        <v>56.7</v>
      </c>
      <c r="C72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49.674999999999997</v>
      </c>
      <c r="D72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62.5</v>
      </c>
      <c r="E72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36.733333333333327</v>
      </c>
      <c r="F72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12.366666666666665</v>
      </c>
      <c r="G72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36.066666666666663</v>
      </c>
      <c r="H72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23.666666666666668</v>
      </c>
      <c r="I72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73.2</v>
      </c>
      <c r="J72" s="2">
        <f t="shared" si="1"/>
        <v>350.9083333333333</v>
      </c>
    </row>
    <row r="73" spans="1:10" x14ac:dyDescent="0.3">
      <c r="A73">
        <v>72</v>
      </c>
      <c r="B73" s="2">
        <f>AVERAGE(Table001__Page_1_5[[#This Row],[Cost Score]],Table001__Page_1_4[[#This Row],[Cost Score]],Table001__Page_1_5___2[[#This Row],[Cost Score]],Table001__Page_1_4___2[[#This Row],[Cost Score]],Table001__Page_1_2[[#This Row],[Cost Score]])</f>
        <v>63.474999999999994</v>
      </c>
      <c r="C73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50.024999999999999</v>
      </c>
      <c r="D73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66.25</v>
      </c>
      <c r="E73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57.4</v>
      </c>
      <c r="F73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17.2</v>
      </c>
      <c r="G73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17.533333333333331</v>
      </c>
      <c r="H73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25</v>
      </c>
      <c r="I73" s="2"/>
      <c r="J73" s="2">
        <f t="shared" si="1"/>
        <v>296.88333333333333</v>
      </c>
    </row>
    <row r="74" spans="1:10" x14ac:dyDescent="0.3">
      <c r="A74">
        <v>73</v>
      </c>
      <c r="B74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65.375</v>
      </c>
      <c r="C74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46.075000000000003</v>
      </c>
      <c r="D74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66.25</v>
      </c>
      <c r="E74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42.666666666666664</v>
      </c>
      <c r="F74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17.233333333333331</v>
      </c>
      <c r="G74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18.599999999999998</v>
      </c>
      <c r="H74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25</v>
      </c>
      <c r="I74" s="2"/>
      <c r="J74" s="2">
        <f t="shared" si="1"/>
        <v>281.2</v>
      </c>
    </row>
    <row r="75" spans="1:10" x14ac:dyDescent="0.3">
      <c r="A75">
        <v>74</v>
      </c>
      <c r="B75" s="2">
        <f>AVERAGE(Table001__Page_1_5[[#This Row],[Cost Score]],Table001__Page_1_4[[#This Row],[Cost Score]],Table001__Page_1_5___2[[#This Row],[Cost Score]],Table001__Page_1_4___2[[#This Row],[Cost Score]],Table001__Page_1_2[[#This Row],[Cost Score]])</f>
        <v>65.5</v>
      </c>
      <c r="C75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45.525000000000006</v>
      </c>
      <c r="D75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57.5</v>
      </c>
      <c r="E75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25.599999999999998</v>
      </c>
      <c r="F75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27.7</v>
      </c>
      <c r="G75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42.65</v>
      </c>
      <c r="H75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36.300000000000004</v>
      </c>
      <c r="I75" s="2">
        <f>AVERAGE(Table001__Page_1_5[[#This Row],[Efficiency Score]],Table001__Page_1_4[[#This Row],[Efficiency Score]],Table001__Page_1_5___2[[#This Row],[Efficiency Score]],Table001__Page_1_4___2[[#This Row],[Efficiency Score]],Table001__Page_1_2[[#This Row],[Efficiency Score]])</f>
        <v>28.8</v>
      </c>
      <c r="J75" s="2">
        <f t="shared" si="1"/>
        <v>329.57499999999999</v>
      </c>
    </row>
    <row r="76" spans="1:10" x14ac:dyDescent="0.3">
      <c r="A76">
        <v>75</v>
      </c>
      <c r="B76" s="2">
        <f>AVERAGE(Table001__Page_1_5[[#This Row],[Cost Score]],Table001__Page_1_4[[#This Row],[Cost Score]],Table001__Page_1_5___2[[#This Row],[Cost Score]],Table001__Page_1_4___2[[#This Row],[Cost Score]],Table001__Page_1_2[[#This Row],[Cost Score]])</f>
        <v>61.649999999999991</v>
      </c>
      <c r="C76" s="2">
        <f>AVERAGE(Table001__Page_1_5[[#This Row],[Presentation
Score]],Table001__Page_1_4[[#This Row],[Presentation
Score]],Table001__Page_1_5___2[[#This Row],[Presentation
Score]],Table001__Page_1_4___2[[#This Row],[Presentation
Score]],Table001__Page_1_2[[#This Row],[Presentation
Score]])</f>
        <v>39.575000000000003</v>
      </c>
      <c r="D76" s="2">
        <f>AVERAGE(Table001__Page_1_5[[#This Row],[Design Score]],Table001__Page_1_4[[#This Row],[Design Score]],Table001__Page_1_5___2[[#This Row],[Design Score]],Table001__Page_1_4___2[[#This Row],[Design Score]],Table001__Page_1_2[[#This Row],[Design Score]])</f>
        <v>60</v>
      </c>
      <c r="E76" s="2">
        <f>AVERAGE(Table001__Page_1_5[[#This Row],[Acceleration
Score]],Table001__Page_1_4[[#This Row],[Acceleration
Score]],Table001__Page_1_5___2[[#This Row],[Acceleration
Score]],Table001__Page_1_4___2[[#This Row],[Acceleration
Score]],Table001__Page_1_2[[#This Row],[Acceleration
Score]])</f>
        <v>34.300000000000004</v>
      </c>
      <c r="F76" s="2">
        <f>AVERAGE(Table001__Page_1_5[[#This Row],[Skid Pad Score]],Table001__Page_1_4[[#This Row],[Skid Pad Score]],Table001__Page_1_5___2[[#This Row],[Skid Pad Score]],Table001__Page_1_4___2[[#This Row],[Skid Pad Score]],Table001__Page_1_2[[#This Row],[Skid Pad Score]])</f>
        <v>22.425000000000001</v>
      </c>
      <c r="G76" s="2">
        <f>AVERAGE(Table001__Page_1_5[[#This Row],[Autocross Score]],Table001__Page_1_4[[#This Row],[Autocross Score]],Table001__Page_1_5___2[[#This Row],[Autocross Score]],Table001__Page_1_4___2[[#This Row],[Autocross Score]],Table001__Page_1_2[[#This Row],[Autocross Score]])</f>
        <v>33.300000000000004</v>
      </c>
      <c r="H76" s="2">
        <f>AVERAGE(Table001__Page_1_5[[#This Row],[Endurance
Score]],Table001__Page_1_4[[#This Row],[Endurance
Score]],Table001__Page_1_5___2[[#This Row],[Endurance
Score]],Table001__Page_1_4___2[[#This Row],[Endurance
Score]],Table001__Page_1_2[[#This Row],[Endurance
Score]])</f>
        <v>15.75</v>
      </c>
      <c r="I76" s="2"/>
      <c r="J76" s="2">
        <f t="shared" si="1"/>
        <v>267</v>
      </c>
    </row>
    <row r="77" spans="1:10" x14ac:dyDescent="0.3"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3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3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3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3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3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3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3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3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3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3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3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3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3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3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3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3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3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3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3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3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3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3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3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3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3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3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3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3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3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3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3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3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3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3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3">
      <c r="B115" s="2"/>
      <c r="C115" s="2"/>
      <c r="D115" s="2"/>
      <c r="E115" s="2"/>
      <c r="F115" s="2"/>
      <c r="G115" s="2"/>
      <c r="H115" s="2"/>
      <c r="I115" s="2"/>
      <c r="J1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r H t 8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r H t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7 f F Z F K a p 9 4 Q E A A D o Q A A A T A B w A R m 9 y b X V s Y X M v U 2 V j d G l v b j E u b S C i G A A o o B Q A A A A A A A A A A A A A A A A A A A A A A A A A A A D t k 8 G O 2 j A Q h u 9 I v M P I X B K J R k D Z b b d V D i h L t V T a K i q 0 F + D g d S b B W s e O b E c q Q r z 7 O h B Y t Y X u k S I l l y g z 4 3 / + G e c z y C x X E q b 7 d / 9 z u 9 V u m R X V m E C H z O i T w F 6 v D 1 5 M M 4 T + u x u f Q A g C b b s F 7 p m q U j N 0 k T h J g 1 2 x 8 b 5 w g U G k p E V p j U e i T 4 s f B r V Z q M L y f H G P 5 t m q Y j G 8 c z H 4 T h m X G Y x / L i Y R P H B j l e a M C o h U X s A 9 t b S K P 3 K 2 4 h m V M O j 1 P w R F k h K / C / N J X g j M X Q 9 a + Q 5 J P 3 h P l n 5 3 7 + v o O 6 w t b u a T J D y O Q 5 b b e a W + r M s 7 J N Y q V 9 b N / I A 0 c c 6 q K X f V Q Z 2 p 4 9 5 B w j m o M y M h p s 4 z 1 S a 0 u s S j h w 6 J V l R m T n O 2 L v B V c K a p N K n S e a R E m c s q a b w T D r q b D Y k F Z U i 6 M J H 2 d h h U p d s u b E h E N X w r 8 7 8 T M 6 R V 1 L p v s P j L 7 o I x S i r s + o S M M h a m T G k 8 n J F l / o R 6 f 0 q j O W y 3 4 4 n U P 1 f o b p R n 8 q j z R 4 8 R Y y h Q v y 0 z f e Y J x D Q 5 a 2 h U W s W 0 M u Z s x V g m p V s u w 3 8 2 G q c p Z x w l W 5 8 V m i n r f s L f s r t t b v 1 2 i 8 u T 1 / s G N 8 M L c / O x 4 a b h 5 g q 5 u f H B G 1 y Y n b u G n Y a d K 2 R n e G l 2 H u n a 8 T M Y N P w 0 / F w h P x d l 5 2 s p s Y G n g e f / h e c F U E s B A i 0 A F A A C A A g A r H t 8 V k i y 5 f i k A A A A 9 g A A A B I A A A A A A A A A A A A A A A A A A A A A A E N v b m Z p Z y 9 Q Y W N r Y W d l L n h t b F B L A Q I t A B Q A A g A I A K x 7 f F Y P y u m r p A A A A O k A A A A T A A A A A A A A A A A A A A A A A P A A A A B b Q 2 9 u d G V u d F 9 U e X B l c 1 0 u e G 1 s U E s B A i 0 A F A A C A A g A r H t 8 V k U p q n 3 h A Q A A O h A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U A A A A A A A A c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E 5 O j E 4 O j E 2 L j Q y N D Y 1 N z d a I i A v P j x F b n R y e S B U e X B l P S J G a W x s Q 2 9 s d W 1 u V H l w Z X M i I F Z h b H V l P S J z Q X d N R 0 F 3 V U Z B d 1 V G Q l F V R k J n P T 0 i I C 8 + P E V u d H J 5 I F R 5 c G U 9 I k Z p b G x D b 2 x 1 b W 5 O Y W 1 l c y I g V m F s d W U 9 I n N b J n F 1 b 3 Q 7 U G x h Y 2 U m c X V v d D s s J n F 1 b 3 Q 7 Q 2 F y I E 5 1 b S Z x d W 9 0 O y w m c X V v d D t U Z W F t J n F 1 b 3 Q 7 L C Z x d W 9 0 O 1 B l b m F s d H k m c X V v d D s s J n F 1 b 3 Q 7 Q 2 9 z d C B T Y 2 9 y Z S Z x d W 9 0 O y w m c X V v d D t Q c m V z Z W 5 0 Y X R p b 2 5 c b l N j b 3 J l J n F 1 b 3 Q 7 L C Z x d W 9 0 O 0 R l c 2 l n b i B T Y 2 9 y Z S Z x d W 9 0 O y w m c X V v d D t B Y 2 N l b G V y Y X R p b 2 5 c b l N j b 3 J l J n F 1 b 3 Q 7 L C Z x d W 9 0 O 1 N r a W Q g U G F k I F N j b 3 J l J n F 1 b 3 Q 7 L C Z x d W 9 0 O 0 F 1 d G 9 j c m 9 z c y B T Y 2 9 y Z S Z x d W 9 0 O y w m c X V v d D t F b m R 1 c m F u Y 2 V c b l N j b 3 J l J n F 1 b 3 Q 7 L C Z x d W 9 0 O 0 V m Z m l j a W V u Y 3 k g U 2 N v c m U m c X V v d D s s J n F 1 b 3 Q 7 V G 9 0 Y W w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1 K S 9 B d X R v U m V t b 3 Z l Z E N v b H V t b n M x L n t Q b G F j Z S w w f S Z x d W 9 0 O y w m c X V v d D t T Z W N 0 a W 9 u M S 9 U Y W J s Z T A w M S A o U G F n Z S A x L T U p L 0 F 1 d G 9 S Z W 1 v d m V k Q 2 9 s d W 1 u c z E u e 0 N h c i B O d W 0 s M X 0 m c X V v d D s s J n F 1 b 3 Q 7 U 2 V j d G l v b j E v V G F i b G U w M D E g K F B h Z 2 U g M S 0 1 K S 9 B d X R v U m V t b 3 Z l Z E N v b H V t b n M x L n t U Z W F t L D J 9 J n F 1 b 3 Q 7 L C Z x d W 9 0 O 1 N l Y 3 R p b 2 4 x L 1 R h Y m x l M D A x I C h Q Y W d l I D E t N S k v Q X V 0 b 1 J l b W 9 2 Z W R D b 2 x 1 b W 5 z M S 5 7 U G V u Y W x 0 e S w z f S Z x d W 9 0 O y w m c X V v d D t T Z W N 0 a W 9 u M S 9 U Y W J s Z T A w M S A o U G F n Z S A x L T U p L 0 F 1 d G 9 S Z W 1 v d m V k Q 2 9 s d W 1 u c z E u e 0 N v c 3 Q g U 2 N v c m U s N H 0 m c X V v d D s s J n F 1 b 3 Q 7 U 2 V j d G l v b j E v V G F i b G U w M D E g K F B h Z 2 U g M S 0 1 K S 9 B d X R v U m V t b 3 Z l Z E N v b H V t b n M x L n t Q c m V z Z W 5 0 Y X R p b 2 5 c b l N j b 3 J l L D V 9 J n F 1 b 3 Q 7 L C Z x d W 9 0 O 1 N l Y 3 R p b 2 4 x L 1 R h Y m x l M D A x I C h Q Y W d l I D E t N S k v Q X V 0 b 1 J l b W 9 2 Z W R D b 2 x 1 b W 5 z M S 5 7 R G V z a W d u I F N j b 3 J l L D Z 9 J n F 1 b 3 Q 7 L C Z x d W 9 0 O 1 N l Y 3 R p b 2 4 x L 1 R h Y m x l M D A x I C h Q Y W d l I D E t N S k v Q X V 0 b 1 J l b W 9 2 Z W R D b 2 x 1 b W 5 z M S 5 7 Q W N j Z W x l c m F 0 a W 9 u X G 5 T Y 2 9 y Z S w 3 f S Z x d W 9 0 O y w m c X V v d D t T Z W N 0 a W 9 u M S 9 U Y W J s Z T A w M S A o U G F n Z S A x L T U p L 0 F 1 d G 9 S Z W 1 v d m V k Q 2 9 s d W 1 u c z E u e 1 N r a W Q g U G F k I F N j b 3 J l L D h 9 J n F 1 b 3 Q 7 L C Z x d W 9 0 O 1 N l Y 3 R p b 2 4 x L 1 R h Y m x l M D A x I C h Q Y W d l I D E t N S k v Q X V 0 b 1 J l b W 9 2 Z W R D b 2 x 1 b W 5 z M S 5 7 Q X V 0 b 2 N y b 3 N z I F N j b 3 J l L D l 9 J n F 1 b 3 Q 7 L C Z x d W 9 0 O 1 N l Y 3 R p b 2 4 x L 1 R h Y m x l M D A x I C h Q Y W d l I D E t N S k v Q X V 0 b 1 J l b W 9 2 Z W R D b 2 x 1 b W 5 z M S 5 7 R W 5 k d X J h b m N l X G 5 T Y 2 9 y Z S w x M H 0 m c X V v d D s s J n F 1 b 3 Q 7 U 2 V j d G l v b j E v V G F i b G U w M D E g K F B h Z 2 U g M S 0 1 K S 9 B d X R v U m V t b 3 Z l Z E N v b H V t b n M x L n t F Z m Z p Y 2 l l b m N 5 I F N j b 3 J l L D E x f S Z x d W 9 0 O y w m c X V v d D t T Z W N 0 a W 9 u M S 9 U Y W J s Z T A w M S A o U G F n Z S A x L T U p L 0 F 1 d G 9 S Z W 1 v d m V k Q 2 9 s d W 1 u c z E u e 1 R v d G F s I F N j b 3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D E g K F B h Z 2 U g M S 0 1 K S 9 B d X R v U m V t b 3 Z l Z E N v b H V t b n M x L n t Q b G F j Z S w w f S Z x d W 9 0 O y w m c X V v d D t T Z W N 0 a W 9 u M S 9 U Y W J s Z T A w M S A o U G F n Z S A x L T U p L 0 F 1 d G 9 S Z W 1 v d m V k Q 2 9 s d W 1 u c z E u e 0 N h c i B O d W 0 s M X 0 m c X V v d D s s J n F 1 b 3 Q 7 U 2 V j d G l v b j E v V G F i b G U w M D E g K F B h Z 2 U g M S 0 1 K S 9 B d X R v U m V t b 3 Z l Z E N v b H V t b n M x L n t U Z W F t L D J 9 J n F 1 b 3 Q 7 L C Z x d W 9 0 O 1 N l Y 3 R p b 2 4 x L 1 R h Y m x l M D A x I C h Q Y W d l I D E t N S k v Q X V 0 b 1 J l b W 9 2 Z W R D b 2 x 1 b W 5 z M S 5 7 U G V u Y W x 0 e S w z f S Z x d W 9 0 O y w m c X V v d D t T Z W N 0 a W 9 u M S 9 U Y W J s Z T A w M S A o U G F n Z S A x L T U p L 0 F 1 d G 9 S Z W 1 v d m V k Q 2 9 s d W 1 u c z E u e 0 N v c 3 Q g U 2 N v c m U s N H 0 m c X V v d D s s J n F 1 b 3 Q 7 U 2 V j d G l v b j E v V G F i b G U w M D E g K F B h Z 2 U g M S 0 1 K S 9 B d X R v U m V t b 3 Z l Z E N v b H V t b n M x L n t Q c m V z Z W 5 0 Y X R p b 2 5 c b l N j b 3 J l L D V 9 J n F 1 b 3 Q 7 L C Z x d W 9 0 O 1 N l Y 3 R p b 2 4 x L 1 R h Y m x l M D A x I C h Q Y W d l I D E t N S k v Q X V 0 b 1 J l b W 9 2 Z W R D b 2 x 1 b W 5 z M S 5 7 R G V z a W d u I F N j b 3 J l L D Z 9 J n F 1 b 3 Q 7 L C Z x d W 9 0 O 1 N l Y 3 R p b 2 4 x L 1 R h Y m x l M D A x I C h Q Y W d l I D E t N S k v Q X V 0 b 1 J l b W 9 2 Z W R D b 2 x 1 b W 5 z M S 5 7 Q W N j Z W x l c m F 0 a W 9 u X G 5 T Y 2 9 y Z S w 3 f S Z x d W 9 0 O y w m c X V v d D t T Z W N 0 a W 9 u M S 9 U Y W J s Z T A w M S A o U G F n Z S A x L T U p L 0 F 1 d G 9 S Z W 1 v d m V k Q 2 9 s d W 1 u c z E u e 1 N r a W Q g U G F k I F N j b 3 J l L D h 9 J n F 1 b 3 Q 7 L C Z x d W 9 0 O 1 N l Y 3 R p b 2 4 x L 1 R h Y m x l M D A x I C h Q Y W d l I D E t N S k v Q X V 0 b 1 J l b W 9 2 Z W R D b 2 x 1 b W 5 z M S 5 7 Q X V 0 b 2 N y b 3 N z I F N j b 3 J l L D l 9 J n F 1 b 3 Q 7 L C Z x d W 9 0 O 1 N l Y 3 R p b 2 4 x L 1 R h Y m x l M D A x I C h Q Y W d l I D E t N S k v Q X V 0 b 1 J l b W 9 2 Z W R D b 2 x 1 b W 5 z M S 5 7 R W 5 k d X J h b m N l X G 5 T Y 2 9 y Z S w x M H 0 m c X V v d D s s J n F 1 b 3 Q 7 U 2 V j d G l v b j E v V G F i b G U w M D E g K F B h Z 2 U g M S 0 1 K S 9 B d X R v U m V t b 3 Z l Z E N v b H V t b n M x L n t F Z m Z p Y 2 l l b m N 5 I F N j b 3 J l L D E x f S Z x d W 9 0 O y w m c X V v d D t T Z W N 0 a W 9 u M S 9 U Y W J s Z T A w M S A o U G F n Z S A x L T U p L 0 F 1 d G 9 S Z W 1 v d m V k Q 2 9 s d W 1 u c z E u e 1 R v d G F s I F N j b 3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F Q x O T o y M j o 0 O S 4 1 O T c z N T A 0 W i I g L z 4 8 R W 5 0 c n k g V H l w Z T 0 i R m l s b E N v b H V t b l R 5 c G V z I i B W Y W x 1 Z T 0 i c 0 F 3 T U d B d 1 V G Q X d V R k J R V U Z C Z z 0 9 I i A v P j x F b n R y e S B U e X B l P S J G a W x s Q 2 9 s d W 1 u T m F t Z X M i I F Z h b H V l P S J z W y Z x d W 9 0 O 1 B s Y W N l J n F 1 b 3 Q 7 L C Z x d W 9 0 O 0 N h c i B O d W 0 m c X V v d D s s J n F 1 b 3 Q 7 V G V h b S Z x d W 9 0 O y w m c X V v d D t Q Z W 5 h b H R 5 J n F 1 b 3 Q 7 L C Z x d W 9 0 O 0 N v c 3 Q g U 2 N v c m U m c X V v d D s s J n F 1 b 3 Q 7 U H J l c 2 V u d G F 0 a W 9 u X G 5 T Y 2 9 y Z S Z x d W 9 0 O y w m c X V v d D t E Z X N p Z 2 4 g U 2 N v c m U m c X V v d D s s J n F 1 b 3 Q 7 Q W N j Z W x l c m F 0 a W 9 u X G 5 T Y 2 9 y Z S Z x d W 9 0 O y w m c X V v d D t T a 2 l k I F B h Z C B T Y 2 9 y Z S Z x d W 9 0 O y w m c X V v d D t B d X R v Y 3 J v c 3 M g U 2 N v c m U m c X V v d D s s J n F 1 b 3 Q 7 R W 5 k d X J h b m N l X G 5 T Y 2 9 y Z S Z x d W 9 0 O y w m c X V v d D t F Z m Z p Y 2 l l b m N 5 I F N j b 3 J l J n F 1 b 3 Q 7 L C Z x d W 9 0 O 1 R v d G F s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N C k v Q X V 0 b 1 J l b W 9 2 Z W R D b 2 x 1 b W 5 z M S 5 7 U G x h Y 2 U s M H 0 m c X V v d D s s J n F 1 b 3 Q 7 U 2 V j d G l v b j E v V G F i b G U w M D E g K F B h Z 2 U g M S 0 0 K S 9 B d X R v U m V t b 3 Z l Z E N v b H V t b n M x L n t D Y X I g T n V t L D F 9 J n F 1 b 3 Q 7 L C Z x d W 9 0 O 1 N l Y 3 R p b 2 4 x L 1 R h Y m x l M D A x I C h Q Y W d l I D E t N C k v Q X V 0 b 1 J l b W 9 2 Z W R D b 2 x 1 b W 5 z M S 5 7 V G V h b S w y f S Z x d W 9 0 O y w m c X V v d D t T Z W N 0 a W 9 u M S 9 U Y W J s Z T A w M S A o U G F n Z S A x L T Q p L 0 F 1 d G 9 S Z W 1 v d m V k Q 2 9 s d W 1 u c z E u e 1 B l b m F s d H k s M 3 0 m c X V v d D s s J n F 1 b 3 Q 7 U 2 V j d G l v b j E v V G F i b G U w M D E g K F B h Z 2 U g M S 0 0 K S 9 B d X R v U m V t b 3 Z l Z E N v b H V t b n M x L n t D b 3 N 0 I F N j b 3 J l L D R 9 J n F 1 b 3 Q 7 L C Z x d W 9 0 O 1 N l Y 3 R p b 2 4 x L 1 R h Y m x l M D A x I C h Q Y W d l I D E t N C k v Q X V 0 b 1 J l b W 9 2 Z W R D b 2 x 1 b W 5 z M S 5 7 U H J l c 2 V u d G F 0 a W 9 u X G 5 T Y 2 9 y Z S w 1 f S Z x d W 9 0 O y w m c X V v d D t T Z W N 0 a W 9 u M S 9 U Y W J s Z T A w M S A o U G F n Z S A x L T Q p L 0 F 1 d G 9 S Z W 1 v d m V k Q 2 9 s d W 1 u c z E u e 0 R l c 2 l n b i B T Y 2 9 y Z S w 2 f S Z x d W 9 0 O y w m c X V v d D t T Z W N 0 a W 9 u M S 9 U Y W J s Z T A w M S A o U G F n Z S A x L T Q p L 0 F 1 d G 9 S Z W 1 v d m V k Q 2 9 s d W 1 u c z E u e 0 F j Y 2 V s Z X J h d G l v b l x u U 2 N v c m U s N 3 0 m c X V v d D s s J n F 1 b 3 Q 7 U 2 V j d G l v b j E v V G F i b G U w M D E g K F B h Z 2 U g M S 0 0 K S 9 B d X R v U m V t b 3 Z l Z E N v b H V t b n M x L n t T a 2 l k I F B h Z C B T Y 2 9 y Z S w 4 f S Z x d W 9 0 O y w m c X V v d D t T Z W N 0 a W 9 u M S 9 U Y W J s Z T A w M S A o U G F n Z S A x L T Q p L 0 F 1 d G 9 S Z W 1 v d m V k Q 2 9 s d W 1 u c z E u e 0 F 1 d G 9 j c m 9 z c y B T Y 2 9 y Z S w 5 f S Z x d W 9 0 O y w m c X V v d D t T Z W N 0 a W 9 u M S 9 U Y W J s Z T A w M S A o U G F n Z S A x L T Q p L 0 F 1 d G 9 S Z W 1 v d m V k Q 2 9 s d W 1 u c z E u e 0 V u Z H V y Y W 5 j Z V x u U 2 N v c m U s M T B 9 J n F 1 b 3 Q 7 L C Z x d W 9 0 O 1 N l Y 3 R p b 2 4 x L 1 R h Y m x l M D A x I C h Q Y W d l I D E t N C k v Q X V 0 b 1 J l b W 9 2 Z W R D b 2 x 1 b W 5 z M S 5 7 R W Z m a W N p Z W 5 j e S B T Y 2 9 y Z S w x M X 0 m c X V v d D s s J n F 1 b 3 Q 7 U 2 V j d G l v b j E v V G F i b G U w M D E g K F B h Z 2 U g M S 0 0 K S 9 B d X R v U m V t b 3 Z l Z E N v b H V t b n M x L n t U b 3 R h b C B T Y 2 9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A x I C h Q Y W d l I D E t N C k v Q X V 0 b 1 J l b W 9 2 Z W R D b 2 x 1 b W 5 z M S 5 7 U G x h Y 2 U s M H 0 m c X V v d D s s J n F 1 b 3 Q 7 U 2 V j d G l v b j E v V G F i b G U w M D E g K F B h Z 2 U g M S 0 0 K S 9 B d X R v U m V t b 3 Z l Z E N v b H V t b n M x L n t D Y X I g T n V t L D F 9 J n F 1 b 3 Q 7 L C Z x d W 9 0 O 1 N l Y 3 R p b 2 4 x L 1 R h Y m x l M D A x I C h Q Y W d l I D E t N C k v Q X V 0 b 1 J l b W 9 2 Z W R D b 2 x 1 b W 5 z M S 5 7 V G V h b S w y f S Z x d W 9 0 O y w m c X V v d D t T Z W N 0 a W 9 u M S 9 U Y W J s Z T A w M S A o U G F n Z S A x L T Q p L 0 F 1 d G 9 S Z W 1 v d m V k Q 2 9 s d W 1 u c z E u e 1 B l b m F s d H k s M 3 0 m c X V v d D s s J n F 1 b 3 Q 7 U 2 V j d G l v b j E v V G F i b G U w M D E g K F B h Z 2 U g M S 0 0 K S 9 B d X R v U m V t b 3 Z l Z E N v b H V t b n M x L n t D b 3 N 0 I F N j b 3 J l L D R 9 J n F 1 b 3 Q 7 L C Z x d W 9 0 O 1 N l Y 3 R p b 2 4 x L 1 R h Y m x l M D A x I C h Q Y W d l I D E t N C k v Q X V 0 b 1 J l b W 9 2 Z W R D b 2 x 1 b W 5 z M S 5 7 U H J l c 2 V u d G F 0 a W 9 u X G 5 T Y 2 9 y Z S w 1 f S Z x d W 9 0 O y w m c X V v d D t T Z W N 0 a W 9 u M S 9 U Y W J s Z T A w M S A o U G F n Z S A x L T Q p L 0 F 1 d G 9 S Z W 1 v d m V k Q 2 9 s d W 1 u c z E u e 0 R l c 2 l n b i B T Y 2 9 y Z S w 2 f S Z x d W 9 0 O y w m c X V v d D t T Z W N 0 a W 9 u M S 9 U Y W J s Z T A w M S A o U G F n Z S A x L T Q p L 0 F 1 d G 9 S Z W 1 v d m V k Q 2 9 s d W 1 u c z E u e 0 F j Y 2 V s Z X J h d G l v b l x u U 2 N v c m U s N 3 0 m c X V v d D s s J n F 1 b 3 Q 7 U 2 V j d G l v b j E v V G F i b G U w M D E g K F B h Z 2 U g M S 0 0 K S 9 B d X R v U m V t b 3 Z l Z E N v b H V t b n M x L n t T a 2 l k I F B h Z C B T Y 2 9 y Z S w 4 f S Z x d W 9 0 O y w m c X V v d D t T Z W N 0 a W 9 u M S 9 U Y W J s Z T A w M S A o U G F n Z S A x L T Q p L 0 F 1 d G 9 S Z W 1 v d m V k Q 2 9 s d W 1 u c z E u e 0 F 1 d G 9 j c m 9 z c y B T Y 2 9 y Z S w 5 f S Z x d W 9 0 O y w m c X V v d D t T Z W N 0 a W 9 u M S 9 U Y W J s Z T A w M S A o U G F n Z S A x L T Q p L 0 F 1 d G 9 S Z W 1 v d m V k Q 2 9 s d W 1 u c z E u e 0 V u Z H V y Y W 5 j Z V x u U 2 N v c m U s M T B 9 J n F 1 b 3 Q 7 L C Z x d W 9 0 O 1 N l Y 3 R p b 2 4 x L 1 R h Y m x l M D A x I C h Q Y W d l I D E t N C k v Q X V 0 b 1 J l b W 9 2 Z W R D b 2 x 1 b W 5 z M S 5 7 R W Z m a W N p Z W 5 j e S B T Y 2 9 y Z S w x M X 0 m c X V v d D s s J n F 1 b 3 Q 7 U 2 V j d G l v b j E v V G F i b G U w M D E g K F B h Z 2 U g M S 0 0 K S 9 B d X R v U m V t b 3 Z l Z E N v b H V t b n M x L n t U b 3 R h b C B T Y 2 9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N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E 5 O j I z O j M 1 L j c 0 O T U 2 N D l a I i A v P j x F b n R y e S B U e X B l P S J G a W x s Q 2 9 s d W 1 u V H l w Z X M i I F Z h b H V l P S J z Q X d N R 0 F 3 V U Z B d 1 V G Q l F V R k J n P T 0 i I C 8 + P E V u d H J 5 I F R 5 c G U 9 I k Z p b G x D b 2 x 1 b W 5 O Y W 1 l c y I g V m F s d W U 9 I n N b J n F 1 b 3 Q 7 U G x h Y 2 U m c X V v d D s s J n F 1 b 3 Q 7 Q 2 F y I E 5 1 b S Z x d W 9 0 O y w m c X V v d D t U Z W F t J n F 1 b 3 Q 7 L C Z x d W 9 0 O 1 B l b m F s d H k m c X V v d D s s J n F 1 b 3 Q 7 Q 2 9 z d C B T Y 2 9 y Z S Z x d W 9 0 O y w m c X V v d D t Q c m V z Z W 5 0 Y X R p b 2 5 c b l N j b 3 J l J n F 1 b 3 Q 7 L C Z x d W 9 0 O 0 R l c 2 l n b i B T Y 2 9 y Z S Z x d W 9 0 O y w m c X V v d D t B Y 2 N l b G V y Y X R p b 2 5 c b l N j b 3 J l J n F 1 b 3 Q 7 L C Z x d W 9 0 O 1 N r a W Q g U G F k I F N j b 3 J l J n F 1 b 3 Q 7 L C Z x d W 9 0 O 0 F 1 d G 9 j c m 9 z c y B T Y 2 9 y Z S Z x d W 9 0 O y w m c X V v d D t F b m R 1 c m F u Y 2 V c b l N j b 3 J l J n F 1 b 3 Q 7 L C Z x d W 9 0 O 0 V m Z m l j a W V u Y 3 k g U 2 N v c m U m c X V v d D s s J n F 1 b 3 Q 7 V G 9 0 Y W w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1 K S A o M i k v Q X V 0 b 1 J l b W 9 2 Z W R D b 2 x 1 b W 5 z M S 5 7 U G x h Y 2 U s M H 0 m c X V v d D s s J n F 1 b 3 Q 7 U 2 V j d G l v b j E v V G F i b G U w M D E g K F B h Z 2 U g M S 0 1 K S A o M i k v Q X V 0 b 1 J l b W 9 2 Z W R D b 2 x 1 b W 5 z M S 5 7 Q 2 F y I E 5 1 b S w x f S Z x d W 9 0 O y w m c X V v d D t T Z W N 0 a W 9 u M S 9 U Y W J s Z T A w M S A o U G F n Z S A x L T U p I C g y K S 9 B d X R v U m V t b 3 Z l Z E N v b H V t b n M x L n t U Z W F t L D J 9 J n F 1 b 3 Q 7 L C Z x d W 9 0 O 1 N l Y 3 R p b 2 4 x L 1 R h Y m x l M D A x I C h Q Y W d l I D E t N S k g K D I p L 0 F 1 d G 9 S Z W 1 v d m V k Q 2 9 s d W 1 u c z E u e 1 B l b m F s d H k s M 3 0 m c X V v d D s s J n F 1 b 3 Q 7 U 2 V j d G l v b j E v V G F i b G U w M D E g K F B h Z 2 U g M S 0 1 K S A o M i k v Q X V 0 b 1 J l b W 9 2 Z W R D b 2 x 1 b W 5 z M S 5 7 Q 2 9 z d C B T Y 2 9 y Z S w 0 f S Z x d W 9 0 O y w m c X V v d D t T Z W N 0 a W 9 u M S 9 U Y W J s Z T A w M S A o U G F n Z S A x L T U p I C g y K S 9 B d X R v U m V t b 3 Z l Z E N v b H V t b n M x L n t Q c m V z Z W 5 0 Y X R p b 2 5 c b l N j b 3 J l L D V 9 J n F 1 b 3 Q 7 L C Z x d W 9 0 O 1 N l Y 3 R p b 2 4 x L 1 R h Y m x l M D A x I C h Q Y W d l I D E t N S k g K D I p L 0 F 1 d G 9 S Z W 1 v d m V k Q 2 9 s d W 1 u c z E u e 0 R l c 2 l n b i B T Y 2 9 y Z S w 2 f S Z x d W 9 0 O y w m c X V v d D t T Z W N 0 a W 9 u M S 9 U Y W J s Z T A w M S A o U G F n Z S A x L T U p I C g y K S 9 B d X R v U m V t b 3 Z l Z E N v b H V t b n M x L n t B Y 2 N l b G V y Y X R p b 2 5 c b l N j b 3 J l L D d 9 J n F 1 b 3 Q 7 L C Z x d W 9 0 O 1 N l Y 3 R p b 2 4 x L 1 R h Y m x l M D A x I C h Q Y W d l I D E t N S k g K D I p L 0 F 1 d G 9 S Z W 1 v d m V k Q 2 9 s d W 1 u c z E u e 1 N r a W Q g U G F k I F N j b 3 J l L D h 9 J n F 1 b 3 Q 7 L C Z x d W 9 0 O 1 N l Y 3 R p b 2 4 x L 1 R h Y m x l M D A x I C h Q Y W d l I D E t N S k g K D I p L 0 F 1 d G 9 S Z W 1 v d m V k Q 2 9 s d W 1 u c z E u e 0 F 1 d G 9 j c m 9 z c y B T Y 2 9 y Z S w 5 f S Z x d W 9 0 O y w m c X V v d D t T Z W N 0 a W 9 u M S 9 U Y W J s Z T A w M S A o U G F n Z S A x L T U p I C g y K S 9 B d X R v U m V t b 3 Z l Z E N v b H V t b n M x L n t F b m R 1 c m F u Y 2 V c b l N j b 3 J l L D E w f S Z x d W 9 0 O y w m c X V v d D t T Z W N 0 a W 9 u M S 9 U Y W J s Z T A w M S A o U G F n Z S A x L T U p I C g y K S 9 B d X R v U m V t b 3 Z l Z E N v b H V t b n M x L n t F Z m Z p Y 2 l l b m N 5 I F N j b 3 J l L D E x f S Z x d W 9 0 O y w m c X V v d D t T Z W N 0 a W 9 u M S 9 U Y W J s Z T A w M S A o U G F n Z S A x L T U p I C g y K S 9 B d X R v U m V t b 3 Z l Z E N v b H V t b n M x L n t U b 3 R h b C B T Y 2 9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A x I C h Q Y W d l I D E t N S k g K D I p L 0 F 1 d G 9 S Z W 1 v d m V k Q 2 9 s d W 1 u c z E u e 1 B s Y W N l L D B 9 J n F 1 b 3 Q 7 L C Z x d W 9 0 O 1 N l Y 3 R p b 2 4 x L 1 R h Y m x l M D A x I C h Q Y W d l I D E t N S k g K D I p L 0 F 1 d G 9 S Z W 1 v d m V k Q 2 9 s d W 1 u c z E u e 0 N h c i B O d W 0 s M X 0 m c X V v d D s s J n F 1 b 3 Q 7 U 2 V j d G l v b j E v V G F i b G U w M D E g K F B h Z 2 U g M S 0 1 K S A o M i k v Q X V 0 b 1 J l b W 9 2 Z W R D b 2 x 1 b W 5 z M S 5 7 V G V h b S w y f S Z x d W 9 0 O y w m c X V v d D t T Z W N 0 a W 9 u M S 9 U Y W J s Z T A w M S A o U G F n Z S A x L T U p I C g y K S 9 B d X R v U m V t b 3 Z l Z E N v b H V t b n M x L n t Q Z W 5 h b H R 5 L D N 9 J n F 1 b 3 Q 7 L C Z x d W 9 0 O 1 N l Y 3 R p b 2 4 x L 1 R h Y m x l M D A x I C h Q Y W d l I D E t N S k g K D I p L 0 F 1 d G 9 S Z W 1 v d m V k Q 2 9 s d W 1 u c z E u e 0 N v c 3 Q g U 2 N v c m U s N H 0 m c X V v d D s s J n F 1 b 3 Q 7 U 2 V j d G l v b j E v V G F i b G U w M D E g K F B h Z 2 U g M S 0 1 K S A o M i k v Q X V 0 b 1 J l b W 9 2 Z W R D b 2 x 1 b W 5 z M S 5 7 U H J l c 2 V u d G F 0 a W 9 u X G 5 T Y 2 9 y Z S w 1 f S Z x d W 9 0 O y w m c X V v d D t T Z W N 0 a W 9 u M S 9 U Y W J s Z T A w M S A o U G F n Z S A x L T U p I C g y K S 9 B d X R v U m V t b 3 Z l Z E N v b H V t b n M x L n t E Z X N p Z 2 4 g U 2 N v c m U s N n 0 m c X V v d D s s J n F 1 b 3 Q 7 U 2 V j d G l v b j E v V G F i b G U w M D E g K F B h Z 2 U g M S 0 1 K S A o M i k v Q X V 0 b 1 J l b W 9 2 Z W R D b 2 x 1 b W 5 z M S 5 7 Q W N j Z W x l c m F 0 a W 9 u X G 5 T Y 2 9 y Z S w 3 f S Z x d W 9 0 O y w m c X V v d D t T Z W N 0 a W 9 u M S 9 U Y W J s Z T A w M S A o U G F n Z S A x L T U p I C g y K S 9 B d X R v U m V t b 3 Z l Z E N v b H V t b n M x L n t T a 2 l k I F B h Z C B T Y 2 9 y Z S w 4 f S Z x d W 9 0 O y w m c X V v d D t T Z W N 0 a W 9 u M S 9 U Y W J s Z T A w M S A o U G F n Z S A x L T U p I C g y K S 9 B d X R v U m V t b 3 Z l Z E N v b H V t b n M x L n t B d X R v Y 3 J v c 3 M g U 2 N v c m U s O X 0 m c X V v d D s s J n F 1 b 3 Q 7 U 2 V j d G l v b j E v V G F i b G U w M D E g K F B h Z 2 U g M S 0 1 K S A o M i k v Q X V 0 b 1 J l b W 9 2 Z W R D b 2 x 1 b W 5 z M S 5 7 R W 5 k d X J h b m N l X G 5 T Y 2 9 y Z S w x M H 0 m c X V v d D s s J n F 1 b 3 Q 7 U 2 V j d G l v b j E v V G F i b G U w M D E g K F B h Z 2 U g M S 0 1 K S A o M i k v Q X V 0 b 1 J l b W 9 2 Z W R D b 2 x 1 b W 5 z M S 5 7 R W Z m a W N p Z W 5 j e S B T Y 2 9 y Z S w x M X 0 m c X V v d D s s J n F 1 b 3 Q 7 U 2 V j d G l v b j E v V G F i b G U w M D E g K F B h Z 2 U g M S 0 1 K S A o M i k v Q X V 0 b 1 J l b W 9 2 Z W R D b 2 x 1 b W 5 z M S 5 7 V G 9 0 Y W w g U 2 N v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F Q x O T o y N T o z N y 4 z M j E w O D U 0 W i I g L z 4 8 R W 5 0 c n k g V H l w Z T 0 i R m l s b E N v b H V t b l R 5 c G V z I i B W Y W x 1 Z T 0 i c 0 F 3 T U d B d 1 V G Q X d V R k J R V U Z C Z z 0 9 I i A v P j x F b n R y e S B U e X B l P S J G a W x s Q 2 9 s d W 1 u T m F t Z X M i I F Z h b H V l P S J z W y Z x d W 9 0 O 1 B s Y W N l J n F 1 b 3 Q 7 L C Z x d W 9 0 O 0 N h c i B O d W 0 m c X V v d D s s J n F 1 b 3 Q 7 V G V h b S Z x d W 9 0 O y w m c X V v d D t Q Z W 5 h b H R 5 J n F 1 b 3 Q 7 L C Z x d W 9 0 O 0 N v c 3 Q g U 2 N v c m U m c X V v d D s s J n F 1 b 3 Q 7 U H J l c 2 V u d G F 0 a W 9 u X G 5 T Y 2 9 y Z S Z x d W 9 0 O y w m c X V v d D t E Z X N p Z 2 4 g U 2 N v c m U m c X V v d D s s J n F 1 b 3 Q 7 Q W N j Z W x l c m F 0 a W 9 u X G 5 T Y 2 9 y Z S Z x d W 9 0 O y w m c X V v d D t T a 2 l k I F B h Z C B T Y 2 9 y Z S Z x d W 9 0 O y w m c X V v d D t B d X R v Y 3 J v c 3 M g U 2 N v c m U m c X V v d D s s J n F 1 b 3 Q 7 R W 5 k d X J h b m N l X G 5 T Y 2 9 y Z S Z x d W 9 0 O y w m c X V v d D t F Z m Z p Y 2 l l b m N 5 I F N j b 3 J l J n F 1 b 3 Q 7 L C Z x d W 9 0 O 1 R v d G F s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N C k g K D I p L 0 F 1 d G 9 S Z W 1 v d m V k Q 2 9 s d W 1 u c z E u e 1 B s Y W N l L D B 9 J n F 1 b 3 Q 7 L C Z x d W 9 0 O 1 N l Y 3 R p b 2 4 x L 1 R h Y m x l M D A x I C h Q Y W d l I D E t N C k g K D I p L 0 F 1 d G 9 S Z W 1 v d m V k Q 2 9 s d W 1 u c z E u e 0 N h c i B O d W 0 s M X 0 m c X V v d D s s J n F 1 b 3 Q 7 U 2 V j d G l v b j E v V G F i b G U w M D E g K F B h Z 2 U g M S 0 0 K S A o M i k v Q X V 0 b 1 J l b W 9 2 Z W R D b 2 x 1 b W 5 z M S 5 7 V G V h b S w y f S Z x d W 9 0 O y w m c X V v d D t T Z W N 0 a W 9 u M S 9 U Y W J s Z T A w M S A o U G F n Z S A x L T Q p I C g y K S 9 B d X R v U m V t b 3 Z l Z E N v b H V t b n M x L n t Q Z W 5 h b H R 5 L D N 9 J n F 1 b 3 Q 7 L C Z x d W 9 0 O 1 N l Y 3 R p b 2 4 x L 1 R h Y m x l M D A x I C h Q Y W d l I D E t N C k g K D I p L 0 F 1 d G 9 S Z W 1 v d m V k Q 2 9 s d W 1 u c z E u e 0 N v c 3 Q g U 2 N v c m U s N H 0 m c X V v d D s s J n F 1 b 3 Q 7 U 2 V j d G l v b j E v V G F i b G U w M D E g K F B h Z 2 U g M S 0 0 K S A o M i k v Q X V 0 b 1 J l b W 9 2 Z W R D b 2 x 1 b W 5 z M S 5 7 U H J l c 2 V u d G F 0 a W 9 u X G 5 T Y 2 9 y Z S w 1 f S Z x d W 9 0 O y w m c X V v d D t T Z W N 0 a W 9 u M S 9 U Y W J s Z T A w M S A o U G F n Z S A x L T Q p I C g y K S 9 B d X R v U m V t b 3 Z l Z E N v b H V t b n M x L n t E Z X N p Z 2 4 g U 2 N v c m U s N n 0 m c X V v d D s s J n F 1 b 3 Q 7 U 2 V j d G l v b j E v V G F i b G U w M D E g K F B h Z 2 U g M S 0 0 K S A o M i k v Q X V 0 b 1 J l b W 9 2 Z W R D b 2 x 1 b W 5 z M S 5 7 Q W N j Z W x l c m F 0 a W 9 u X G 5 T Y 2 9 y Z S w 3 f S Z x d W 9 0 O y w m c X V v d D t T Z W N 0 a W 9 u M S 9 U Y W J s Z T A w M S A o U G F n Z S A x L T Q p I C g y K S 9 B d X R v U m V t b 3 Z l Z E N v b H V t b n M x L n t T a 2 l k I F B h Z C B T Y 2 9 y Z S w 4 f S Z x d W 9 0 O y w m c X V v d D t T Z W N 0 a W 9 u M S 9 U Y W J s Z T A w M S A o U G F n Z S A x L T Q p I C g y K S 9 B d X R v U m V t b 3 Z l Z E N v b H V t b n M x L n t B d X R v Y 3 J v c 3 M g U 2 N v c m U s O X 0 m c X V v d D s s J n F 1 b 3 Q 7 U 2 V j d G l v b j E v V G F i b G U w M D E g K F B h Z 2 U g M S 0 0 K S A o M i k v Q X V 0 b 1 J l b W 9 2 Z W R D b 2 x 1 b W 5 z M S 5 7 R W 5 k d X J h b m N l X G 5 T Y 2 9 y Z S w x M H 0 m c X V v d D s s J n F 1 b 3 Q 7 U 2 V j d G l v b j E v V G F i b G U w M D E g K F B h Z 2 U g M S 0 0 K S A o M i k v Q X V 0 b 1 J l b W 9 2 Z W R D b 2 x 1 b W 5 z M S 5 7 R W Z m a W N p Z W 5 j e S B T Y 2 9 y Z S w x M X 0 m c X V v d D s s J n F 1 b 3 Q 7 U 2 V j d G l v b j E v V G F i b G U w M D E g K F B h Z 2 U g M S 0 0 K S A o M i k v Q X V 0 b 1 J l b W 9 2 Z W R D b 2 x 1 b W 5 z M S 5 7 V G 9 0 Y W w g U 2 N v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L T Q p I C g y K S 9 B d X R v U m V t b 3 Z l Z E N v b H V t b n M x L n t Q b G F j Z S w w f S Z x d W 9 0 O y w m c X V v d D t T Z W N 0 a W 9 u M S 9 U Y W J s Z T A w M S A o U G F n Z S A x L T Q p I C g y K S 9 B d X R v U m V t b 3 Z l Z E N v b H V t b n M x L n t D Y X I g T n V t L D F 9 J n F 1 b 3 Q 7 L C Z x d W 9 0 O 1 N l Y 3 R p b 2 4 x L 1 R h Y m x l M D A x I C h Q Y W d l I D E t N C k g K D I p L 0 F 1 d G 9 S Z W 1 v d m V k Q 2 9 s d W 1 u c z E u e 1 R l Y W 0 s M n 0 m c X V v d D s s J n F 1 b 3 Q 7 U 2 V j d G l v b j E v V G F i b G U w M D E g K F B h Z 2 U g M S 0 0 K S A o M i k v Q X V 0 b 1 J l b W 9 2 Z W R D b 2 x 1 b W 5 z M S 5 7 U G V u Y W x 0 e S w z f S Z x d W 9 0 O y w m c X V v d D t T Z W N 0 a W 9 u M S 9 U Y W J s Z T A w M S A o U G F n Z S A x L T Q p I C g y K S 9 B d X R v U m V t b 3 Z l Z E N v b H V t b n M x L n t D b 3 N 0 I F N j b 3 J l L D R 9 J n F 1 b 3 Q 7 L C Z x d W 9 0 O 1 N l Y 3 R p b 2 4 x L 1 R h Y m x l M D A x I C h Q Y W d l I D E t N C k g K D I p L 0 F 1 d G 9 S Z W 1 v d m V k Q 2 9 s d W 1 u c z E u e 1 B y Z X N l b n R h d G l v b l x u U 2 N v c m U s N X 0 m c X V v d D s s J n F 1 b 3 Q 7 U 2 V j d G l v b j E v V G F i b G U w M D E g K F B h Z 2 U g M S 0 0 K S A o M i k v Q X V 0 b 1 J l b W 9 2 Z W R D b 2 x 1 b W 5 z M S 5 7 R G V z a W d u I F N j b 3 J l L D Z 9 J n F 1 b 3 Q 7 L C Z x d W 9 0 O 1 N l Y 3 R p b 2 4 x L 1 R h Y m x l M D A x I C h Q Y W d l I D E t N C k g K D I p L 0 F 1 d G 9 S Z W 1 v d m V k Q 2 9 s d W 1 u c z E u e 0 F j Y 2 V s Z X J h d G l v b l x u U 2 N v c m U s N 3 0 m c X V v d D s s J n F 1 b 3 Q 7 U 2 V j d G l v b j E v V G F i b G U w M D E g K F B h Z 2 U g M S 0 0 K S A o M i k v Q X V 0 b 1 J l b W 9 2 Z W R D b 2 x 1 b W 5 z M S 5 7 U 2 t p Z C B Q Y W Q g U 2 N v c m U s O H 0 m c X V v d D s s J n F 1 b 3 Q 7 U 2 V j d G l v b j E v V G F i b G U w M D E g K F B h Z 2 U g M S 0 0 K S A o M i k v Q X V 0 b 1 J l b W 9 2 Z W R D b 2 x 1 b W 5 z M S 5 7 Q X V 0 b 2 N y b 3 N z I F N j b 3 J l L D l 9 J n F 1 b 3 Q 7 L C Z x d W 9 0 O 1 N l Y 3 R p b 2 4 x L 1 R h Y m x l M D A x I C h Q Y W d l I D E t N C k g K D I p L 0 F 1 d G 9 S Z W 1 v d m V k Q 2 9 s d W 1 u c z E u e 0 V u Z H V y Y W 5 j Z V x u U 2 N v c m U s M T B 9 J n F 1 b 3 Q 7 L C Z x d W 9 0 O 1 N l Y 3 R p b 2 4 x L 1 R h Y m x l M D A x I C h Q Y W d l I D E t N C k g K D I p L 0 F 1 d G 9 S Z W 1 v d m V k Q 2 9 s d W 1 u c z E u e 0 V m Z m l j a W V u Y 3 k g U 2 N v c m U s M T F 9 J n F 1 b 3 Q 7 L C Z x d W 9 0 O 1 N l Y 3 R p b 2 4 x L 1 R h Y m x l M D A x I C h Q Y W d l I D E t N C k g K D I p L 0 F 1 d G 9 S Z W 1 v d m V k Q 2 9 s d W 1 u c z E u e 1 R v d G F s I F N j b 3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E 5 O j I 5 O j I 0 L j k 4 N z g x O D R a I i A v P j x F b n R y e S B U e X B l P S J G a W x s Q 2 9 s d W 1 u V H l w Z X M i I F Z h b H V l P S J z Q X d N R 0 F 3 V U Z B d 1 V G Q l F V R k J n P T 0 i I C 8 + P E V u d H J 5 I F R 5 c G U 9 I k Z p b G x D b 2 x 1 b W 5 O Y W 1 l c y I g V m F s d W U 9 I n N b J n F 1 b 3 Q 7 U G x h Y 2 U m c X V v d D s s J n F 1 b 3 Q 7 Q 2 F y I E 5 1 b S Z x d W 9 0 O y w m c X V v d D t U Z W F t J n F 1 b 3 Q 7 L C Z x d W 9 0 O 1 B l b m F s d H k m c X V v d D s s J n F 1 b 3 Q 7 Q 2 9 z d C B T Y 2 9 y Z S Z x d W 9 0 O y w m c X V v d D t Q c m V z Z W 5 0 Y X R p b 2 5 c b l N j b 3 J l J n F 1 b 3 Q 7 L C Z x d W 9 0 O 0 R l c 2 l n b i B T Y 2 9 y Z S Z x d W 9 0 O y w m c X V v d D t B Y 2 N l b G V y Y X R p b 2 5 c b l N j b 3 J l J n F 1 b 3 Q 7 L C Z x d W 9 0 O 1 N r a W Q g U G F k I F N j b 3 J l J n F 1 b 3 Q 7 L C Z x d W 9 0 O 0 F 1 d G 9 j c m 9 z c y B T Y 2 9 y Z S Z x d W 9 0 O y w m c X V v d D t F b m R 1 c m F u Y 2 V c b l N j b 3 J l J n F 1 b 3 Q 7 L C Z x d W 9 0 O 0 V m Z m l j a W V u Y 3 k g U 2 N v c m U m c X V v d D s s J n F 1 b 3 Q 7 V G 9 0 Y W w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Q b G F j Z S w w f S Z x d W 9 0 O y w m c X V v d D t T Z W N 0 a W 9 u M S 9 U Y W J s Z T A w M S A o U G F n Z S A x L T I p L 0 F 1 d G 9 S Z W 1 v d m V k Q 2 9 s d W 1 u c z E u e 0 N h c i B O d W 0 s M X 0 m c X V v d D s s J n F 1 b 3 Q 7 U 2 V j d G l v b j E v V G F i b G U w M D E g K F B h Z 2 U g M S 0 y K S 9 B d X R v U m V t b 3 Z l Z E N v b H V t b n M x L n t U Z W F t L D J 9 J n F 1 b 3 Q 7 L C Z x d W 9 0 O 1 N l Y 3 R p b 2 4 x L 1 R h Y m x l M D A x I C h Q Y W d l I D E t M i k v Q X V 0 b 1 J l b W 9 2 Z W R D b 2 x 1 b W 5 z M S 5 7 U G V u Y W x 0 e S w z f S Z x d W 9 0 O y w m c X V v d D t T Z W N 0 a W 9 u M S 9 U Y W J s Z T A w M S A o U G F n Z S A x L T I p L 0 F 1 d G 9 S Z W 1 v d m V k Q 2 9 s d W 1 u c z E u e 0 N v c 3 Q g U 2 N v c m U s N H 0 m c X V v d D s s J n F 1 b 3 Q 7 U 2 V j d G l v b j E v V G F i b G U w M D E g K F B h Z 2 U g M S 0 y K S 9 B d X R v U m V t b 3 Z l Z E N v b H V t b n M x L n t Q c m V z Z W 5 0 Y X R p b 2 5 c b l N j b 3 J l L D V 9 J n F 1 b 3 Q 7 L C Z x d W 9 0 O 1 N l Y 3 R p b 2 4 x L 1 R h Y m x l M D A x I C h Q Y W d l I D E t M i k v Q X V 0 b 1 J l b W 9 2 Z W R D b 2 x 1 b W 5 z M S 5 7 R G V z a W d u I F N j b 3 J l L D Z 9 J n F 1 b 3 Q 7 L C Z x d W 9 0 O 1 N l Y 3 R p b 2 4 x L 1 R h Y m x l M D A x I C h Q Y W d l I D E t M i k v Q X V 0 b 1 J l b W 9 2 Z W R D b 2 x 1 b W 5 z M S 5 7 Q W N j Z W x l c m F 0 a W 9 u X G 5 T Y 2 9 y Z S w 3 f S Z x d W 9 0 O y w m c X V v d D t T Z W N 0 a W 9 u M S 9 U Y W J s Z T A w M S A o U G F n Z S A x L T I p L 0 F 1 d G 9 S Z W 1 v d m V k Q 2 9 s d W 1 u c z E u e 1 N r a W Q g U G F k I F N j b 3 J l L D h 9 J n F 1 b 3 Q 7 L C Z x d W 9 0 O 1 N l Y 3 R p b 2 4 x L 1 R h Y m x l M D A x I C h Q Y W d l I D E t M i k v Q X V 0 b 1 J l b W 9 2 Z W R D b 2 x 1 b W 5 z M S 5 7 Q X V 0 b 2 N y b 3 N z I F N j b 3 J l L D l 9 J n F 1 b 3 Q 7 L C Z x d W 9 0 O 1 N l Y 3 R p b 2 4 x L 1 R h Y m x l M D A x I C h Q Y W d l I D E t M i k v Q X V 0 b 1 J l b W 9 2 Z W R D b 2 x 1 b W 5 z M S 5 7 R W 5 k d X J h b m N l X G 5 T Y 2 9 y Z S w x M H 0 m c X V v d D s s J n F 1 b 3 Q 7 U 2 V j d G l v b j E v V G F i b G U w M D E g K F B h Z 2 U g M S 0 y K S 9 B d X R v U m V t b 3 Z l Z E N v b H V t b n M x L n t F Z m Z p Y 2 l l b m N 5 I F N j b 3 J l L D E x f S Z x d W 9 0 O y w m c X V v d D t T Z W N 0 a W 9 u M S 9 U Y W J s Z T A w M S A o U G F n Z S A x L T I p L 0 F 1 d G 9 S Z W 1 v d m V k Q 2 9 s d W 1 u c z E u e 1 R v d G F s I F N j b 3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Q b G F j Z S w w f S Z x d W 9 0 O y w m c X V v d D t T Z W N 0 a W 9 u M S 9 U Y W J s Z T A w M S A o U G F n Z S A x L T I p L 0 F 1 d G 9 S Z W 1 v d m V k Q 2 9 s d W 1 u c z E u e 0 N h c i B O d W 0 s M X 0 m c X V v d D s s J n F 1 b 3 Q 7 U 2 V j d G l v b j E v V G F i b G U w M D E g K F B h Z 2 U g M S 0 y K S 9 B d X R v U m V t b 3 Z l Z E N v b H V t b n M x L n t U Z W F t L D J 9 J n F 1 b 3 Q 7 L C Z x d W 9 0 O 1 N l Y 3 R p b 2 4 x L 1 R h Y m x l M D A x I C h Q Y W d l I D E t M i k v Q X V 0 b 1 J l b W 9 2 Z W R D b 2 x 1 b W 5 z M S 5 7 U G V u Y W x 0 e S w z f S Z x d W 9 0 O y w m c X V v d D t T Z W N 0 a W 9 u M S 9 U Y W J s Z T A w M S A o U G F n Z S A x L T I p L 0 F 1 d G 9 S Z W 1 v d m V k Q 2 9 s d W 1 u c z E u e 0 N v c 3 Q g U 2 N v c m U s N H 0 m c X V v d D s s J n F 1 b 3 Q 7 U 2 V j d G l v b j E v V G F i b G U w M D E g K F B h Z 2 U g M S 0 y K S 9 B d X R v U m V t b 3 Z l Z E N v b H V t b n M x L n t Q c m V z Z W 5 0 Y X R p b 2 5 c b l N j b 3 J l L D V 9 J n F 1 b 3 Q 7 L C Z x d W 9 0 O 1 N l Y 3 R p b 2 4 x L 1 R h Y m x l M D A x I C h Q Y W d l I D E t M i k v Q X V 0 b 1 J l b W 9 2 Z W R D b 2 x 1 b W 5 z M S 5 7 R G V z a W d u I F N j b 3 J l L D Z 9 J n F 1 b 3 Q 7 L C Z x d W 9 0 O 1 N l Y 3 R p b 2 4 x L 1 R h Y m x l M D A x I C h Q Y W d l I D E t M i k v Q X V 0 b 1 J l b W 9 2 Z W R D b 2 x 1 b W 5 z M S 5 7 Q W N j Z W x l c m F 0 a W 9 u X G 5 T Y 2 9 y Z S w 3 f S Z x d W 9 0 O y w m c X V v d D t T Z W N 0 a W 9 u M S 9 U Y W J s Z T A w M S A o U G F n Z S A x L T I p L 0 F 1 d G 9 S Z W 1 v d m V k Q 2 9 s d W 1 u c z E u e 1 N r a W Q g U G F k I F N j b 3 J l L D h 9 J n F 1 b 3 Q 7 L C Z x d W 9 0 O 1 N l Y 3 R p b 2 4 x L 1 R h Y m x l M D A x I C h Q Y W d l I D E t M i k v Q X V 0 b 1 J l b W 9 2 Z W R D b 2 x 1 b W 5 z M S 5 7 Q X V 0 b 2 N y b 3 N z I F N j b 3 J l L D l 9 J n F 1 b 3 Q 7 L C Z x d W 9 0 O 1 N l Y 3 R p b 2 4 x L 1 R h Y m x l M D A x I C h Q Y W d l I D E t M i k v Q X V 0 b 1 J l b W 9 2 Z W R D b 2 x 1 b W 5 z M S 5 7 R W 5 k d X J h b m N l X G 5 T Y 2 9 y Z S w x M H 0 m c X V v d D s s J n F 1 b 3 Q 7 U 2 V j d G l v b j E v V G F i b G U w M D E g K F B h Z 2 U g M S 0 y K S 9 B d X R v U m V t b 3 Z l Z E N v b H V t b n M x L n t F Z m Z p Y 2 l l b m N 5 I F N j b 3 J l L D E x f S Z x d W 9 0 O y w m c X V v d D t T Z W N 0 a W 9 u M S 9 U Y W J s Z T A w M S A o U G F n Z S A x L T I p L 0 F 1 d G 9 S Z W 1 v d m V k Q 2 9 s d W 1 u c z E u e 1 R v d G F s I F N j b 3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1 u m Q V s 7 T S J S s 8 A n Y I X e t A A A A A A I A A A A A A B B m A A A A A Q A A I A A A A K j u z 7 P l Q a o v 0 i a l R 2 b S 8 1 a s c E + D R 9 D K Q / B q 4 B L O K c N R A A A A A A 6 A A A A A A g A A I A A A A A H R 4 2 s g e S Q O L x g 6 f V x S / J A b e S m J 1 L L L x k Q D x A e D C I V i U A A A A F K 9 H F J h B D w p Q H M J 6 K x d j J + 1 A c J g Y r c c N e I k 8 i 0 J w B D 4 t T P e K 7 m p g X g m l b J t M L U a k m / h 2 D + 4 7 J T u H K 0 T y w C D Q K S N o 6 q p / Y c r D j L 7 3 g G g V 5 k X Q A A A A B 0 f x 1 e R C 4 6 R z + D C D W U 4 C 7 x C f z K a g K p q m O y H L u M S F H x V j j 8 O g v N M B y o E Z k 4 S E / M c n T n M G v T W l 5 o d g + e u C l d 5 3 1 k = < / D a t a M a s h u p > 
</file>

<file path=customXml/itemProps1.xml><?xml version="1.0" encoding="utf-8"?>
<ds:datastoreItem xmlns:ds="http://schemas.openxmlformats.org/officeDocument/2006/customXml" ds:itemID="{DC714428-1D50-488C-8050-7E57BC30E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 Michigan 2017</vt:lpstr>
      <vt:lpstr>IC Michigan 2018</vt:lpstr>
      <vt:lpstr>IC Michigan 2019</vt:lpstr>
      <vt:lpstr>IC Michigan May 2022</vt:lpstr>
      <vt:lpstr>IC Michigan June 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ravi</dc:creator>
  <cp:lastModifiedBy>rishabh ravi</cp:lastModifiedBy>
  <dcterms:created xsi:type="dcterms:W3CDTF">2023-03-28T19:16:17Z</dcterms:created>
  <dcterms:modified xsi:type="dcterms:W3CDTF">2023-03-28T20:06:23Z</dcterms:modified>
</cp:coreProperties>
</file>