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dsh\Desktop\WEEK8\"/>
    </mc:Choice>
  </mc:AlternateContent>
  <xr:revisionPtr revIDLastSave="0" documentId="8_{E3FA707C-226A-4FA1-BED1-07135495CDFA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Scorecard" sheetId="9" r:id="rId1"/>
    <sheet name="Business KPIs" sheetId="1" r:id="rId2"/>
    <sheet name="Vlookups" sheetId="14" r:id="rId3"/>
    <sheet name="ROOS" sheetId="10" r:id="rId4"/>
    <sheet name="NR ROOS" sheetId="11" r:id="rId5"/>
    <sheet name="ASIN Conf Rate" sheetId="3" r:id="rId6"/>
    <sheet name="IDQ" sheetId="13" r:id="rId7"/>
  </sheets>
  <definedNames>
    <definedName name="_xlnm._FilterDatabase" localSheetId="1" hidden="1">'Business KPIs'!$B$2:$O$22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3" i="3"/>
  <c r="Q27" i="1" l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S44" i="9" l="1"/>
  <c r="R44" i="9"/>
  <c r="Q44" i="9"/>
  <c r="P44" i="9"/>
  <c r="H21" i="9" l="1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G7" i="9" l="1"/>
  <c r="G8" i="9"/>
  <c r="G9" i="9"/>
  <c r="G10" i="9"/>
  <c r="G11" i="9"/>
  <c r="G12" i="9"/>
  <c r="G13" i="9"/>
  <c r="G14" i="9"/>
  <c r="G15" i="9"/>
  <c r="G6" i="9"/>
  <c r="F21" i="9"/>
  <c r="F22" i="9"/>
  <c r="F23" i="9"/>
  <c r="F24" i="9"/>
  <c r="F25" i="9"/>
  <c r="F26" i="9"/>
  <c r="F27" i="9"/>
  <c r="F28" i="9"/>
  <c r="F29" i="9"/>
  <c r="F20" i="9"/>
  <c r="F7" i="9"/>
  <c r="F8" i="9"/>
  <c r="F9" i="9"/>
  <c r="F10" i="9"/>
  <c r="F11" i="9"/>
  <c r="F12" i="9"/>
  <c r="F13" i="9"/>
  <c r="F14" i="9"/>
  <c r="F15" i="9"/>
  <c r="F6" i="9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G29" i="9" s="1"/>
  <c r="R34" i="1"/>
  <c r="S34" i="1" s="1"/>
  <c r="G28" i="9" s="1"/>
  <c r="R33" i="1"/>
  <c r="S33" i="1" s="1"/>
  <c r="G27" i="9" s="1"/>
  <c r="R32" i="1"/>
  <c r="S32" i="1" s="1"/>
  <c r="G26" i="9" s="1"/>
  <c r="R31" i="1"/>
  <c r="S31" i="1" s="1"/>
  <c r="G25" i="9" s="1"/>
  <c r="R30" i="1"/>
  <c r="S30" i="1" s="1"/>
  <c r="G24" i="9" s="1"/>
  <c r="R29" i="1"/>
  <c r="S29" i="1" s="1"/>
  <c r="G23" i="9" s="1"/>
  <c r="R28" i="1"/>
  <c r="S28" i="1" s="1"/>
  <c r="G22" i="9" s="1"/>
  <c r="R27" i="1"/>
  <c r="S27" i="1" s="1"/>
  <c r="G21" i="9" s="1"/>
  <c r="R26" i="1"/>
  <c r="S26" i="1" s="1"/>
  <c r="G20" i="9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H16" i="9" l="1"/>
  <c r="H7" i="9"/>
  <c r="H8" i="9"/>
  <c r="H9" i="9"/>
  <c r="H10" i="9"/>
  <c r="H11" i="9"/>
  <c r="H12" i="9"/>
  <c r="H13" i="9"/>
  <c r="H14" i="9"/>
  <c r="H15" i="9"/>
  <c r="H6" i="9"/>
  <c r="I16" i="9"/>
  <c r="I7" i="9"/>
  <c r="I8" i="9"/>
  <c r="I9" i="9"/>
  <c r="I10" i="9"/>
  <c r="I11" i="9"/>
  <c r="I12" i="9"/>
  <c r="I13" i="9"/>
  <c r="I14" i="9"/>
  <c r="I15" i="9"/>
  <c r="I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K6" i="9"/>
  <c r="J6" i="9"/>
  <c r="K21" i="9"/>
  <c r="K22" i="9"/>
  <c r="K23" i="9"/>
  <c r="K24" i="9"/>
  <c r="K25" i="9"/>
  <c r="K26" i="9"/>
  <c r="K27" i="9"/>
  <c r="K28" i="9"/>
  <c r="K29" i="9"/>
  <c r="K20" i="9"/>
  <c r="J21" i="9"/>
  <c r="J22" i="9"/>
  <c r="J23" i="9"/>
  <c r="J24" i="9"/>
  <c r="J25" i="9"/>
  <c r="J26" i="9"/>
  <c r="J27" i="9"/>
  <c r="J28" i="9"/>
  <c r="J29" i="9"/>
  <c r="J20" i="9"/>
  <c r="S20" i="9" l="1"/>
  <c r="S16" i="9"/>
  <c r="T16" i="9" s="1"/>
  <c r="R16" i="9"/>
  <c r="H30" i="9"/>
  <c r="I30" i="9"/>
  <c r="H29" i="9"/>
  <c r="H20" i="9"/>
  <c r="I29" i="9"/>
  <c r="I20" i="9"/>
  <c r="E21" i="9"/>
  <c r="E22" i="9"/>
  <c r="E23" i="9"/>
  <c r="E24" i="9"/>
  <c r="E25" i="9"/>
  <c r="E26" i="9"/>
  <c r="E27" i="9"/>
  <c r="E28" i="9"/>
  <c r="E29" i="9"/>
  <c r="E20" i="9"/>
  <c r="D21" i="9"/>
  <c r="D22" i="9"/>
  <c r="D23" i="9"/>
  <c r="D24" i="9"/>
  <c r="D25" i="9"/>
  <c r="D26" i="9"/>
  <c r="D27" i="9"/>
  <c r="D28" i="9"/>
  <c r="D29" i="9"/>
  <c r="D20" i="9"/>
  <c r="C21" i="9"/>
  <c r="C22" i="9"/>
  <c r="C23" i="9"/>
  <c r="C24" i="9"/>
  <c r="C25" i="9"/>
  <c r="C26" i="9"/>
  <c r="C27" i="9"/>
  <c r="C28" i="9"/>
  <c r="C29" i="9"/>
  <c r="C20" i="9"/>
  <c r="P30" i="9" l="1"/>
  <c r="Q30" i="9"/>
  <c r="R30" i="9"/>
  <c r="S30" i="9"/>
  <c r="T20" i="9" s="1"/>
  <c r="Q40" i="9"/>
  <c r="Q39" i="9"/>
  <c r="Q38" i="9"/>
  <c r="Q37" i="9"/>
  <c r="Q36" i="9"/>
  <c r="Q35" i="9"/>
  <c r="P38" i="9"/>
  <c r="P37" i="9"/>
  <c r="P36" i="9"/>
  <c r="P35" i="9"/>
  <c r="P16" i="9"/>
  <c r="AA21" i="9" l="1"/>
  <c r="AB21" i="9"/>
  <c r="AC21" i="9"/>
  <c r="AA22" i="9"/>
  <c r="AB22" i="9"/>
  <c r="AC22" i="9"/>
  <c r="AA23" i="9"/>
  <c r="AB23" i="9"/>
  <c r="AC23" i="9"/>
  <c r="AA24" i="9"/>
  <c r="AB24" i="9"/>
  <c r="AC24" i="9"/>
  <c r="AA25" i="9"/>
  <c r="AB25" i="9"/>
  <c r="AC25" i="9"/>
  <c r="AA26" i="9"/>
  <c r="AB26" i="9"/>
  <c r="AC26" i="9"/>
  <c r="AA27" i="9"/>
  <c r="AB27" i="9"/>
  <c r="AC27" i="9"/>
  <c r="AA28" i="9"/>
  <c r="AB28" i="9"/>
  <c r="AC28" i="9"/>
  <c r="AA29" i="9"/>
  <c r="AB29" i="9"/>
  <c r="AC29" i="9"/>
  <c r="AA20" i="9"/>
  <c r="AC20" i="9"/>
  <c r="AB20" i="9"/>
  <c r="W21" i="9"/>
  <c r="W22" i="9"/>
  <c r="W23" i="9"/>
  <c r="W24" i="9"/>
  <c r="W25" i="9"/>
  <c r="W26" i="9"/>
  <c r="W27" i="9"/>
  <c r="W28" i="9"/>
  <c r="W29" i="9"/>
  <c r="W20" i="9"/>
  <c r="X21" i="9"/>
  <c r="Y21" i="9"/>
  <c r="X22" i="9"/>
  <c r="Y22" i="9"/>
  <c r="X23" i="9"/>
  <c r="Y23" i="9"/>
  <c r="X24" i="9"/>
  <c r="Y24" i="9"/>
  <c r="X25" i="9"/>
  <c r="Y25" i="9"/>
  <c r="X26" i="9"/>
  <c r="Y26" i="9"/>
  <c r="X27" i="9"/>
  <c r="Y27" i="9"/>
  <c r="X28" i="9"/>
  <c r="Y28" i="9"/>
  <c r="X29" i="9"/>
  <c r="Y29" i="9"/>
  <c r="Y20" i="9"/>
  <c r="X20" i="9"/>
  <c r="AC7" i="9"/>
  <c r="AC8" i="9"/>
  <c r="AC9" i="9"/>
  <c r="AC10" i="9"/>
  <c r="AC11" i="9"/>
  <c r="AC12" i="9"/>
  <c r="AC13" i="9"/>
  <c r="AC14" i="9"/>
  <c r="AC15" i="9"/>
  <c r="AC6" i="9"/>
  <c r="AB7" i="9"/>
  <c r="AB8" i="9"/>
  <c r="AB9" i="9"/>
  <c r="AB10" i="9"/>
  <c r="AB11" i="9"/>
  <c r="AB12" i="9"/>
  <c r="AB13" i="9"/>
  <c r="AB14" i="9"/>
  <c r="AB15" i="9"/>
  <c r="AB6" i="9"/>
  <c r="AA7" i="9"/>
  <c r="AA8" i="9"/>
  <c r="AA9" i="9"/>
  <c r="AA10" i="9"/>
  <c r="AA11" i="9"/>
  <c r="AA12" i="9"/>
  <c r="AA13" i="9"/>
  <c r="AA14" i="9"/>
  <c r="AA15" i="9"/>
  <c r="AA6" i="9"/>
  <c r="Y7" i="9"/>
  <c r="Y8" i="9"/>
  <c r="Y9" i="9"/>
  <c r="Y10" i="9"/>
  <c r="Y11" i="9"/>
  <c r="Y12" i="9"/>
  <c r="Y13" i="9"/>
  <c r="Y14" i="9"/>
  <c r="Y15" i="9"/>
  <c r="Y6" i="9"/>
  <c r="X7" i="9"/>
  <c r="X8" i="9"/>
  <c r="X9" i="9"/>
  <c r="X10" i="9"/>
  <c r="X11" i="9"/>
  <c r="X12" i="9"/>
  <c r="X13" i="9"/>
  <c r="X14" i="9"/>
  <c r="X15" i="9"/>
  <c r="X6" i="9"/>
  <c r="W7" i="9"/>
  <c r="W8" i="9"/>
  <c r="W9" i="9"/>
  <c r="W10" i="9"/>
  <c r="W11" i="9"/>
  <c r="W12" i="9"/>
  <c r="W13" i="9"/>
  <c r="W14" i="9"/>
  <c r="W15" i="9"/>
  <c r="W6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T30" i="9" l="1"/>
  <c r="N35" i="9" l="1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O34" i="9"/>
  <c r="N34" i="9"/>
  <c r="S35" i="9"/>
  <c r="S36" i="9"/>
  <c r="S37" i="9"/>
  <c r="S38" i="9"/>
  <c r="S39" i="9"/>
  <c r="S40" i="9"/>
  <c r="S41" i="9"/>
  <c r="S42" i="9"/>
  <c r="S43" i="9"/>
  <c r="S34" i="9"/>
  <c r="R35" i="9"/>
  <c r="R36" i="9"/>
  <c r="R37" i="9"/>
  <c r="R38" i="9"/>
  <c r="R39" i="9"/>
  <c r="R40" i="9"/>
  <c r="R41" i="9"/>
  <c r="R42" i="9"/>
  <c r="R43" i="9"/>
  <c r="R34" i="9"/>
  <c r="P39" i="9"/>
  <c r="P40" i="9"/>
  <c r="P41" i="9"/>
  <c r="P42" i="9"/>
  <c r="P43" i="9"/>
  <c r="P34" i="9"/>
  <c r="Q43" i="9"/>
  <c r="Q42" i="9"/>
  <c r="Q41" i="9"/>
  <c r="Q34" i="9"/>
  <c r="S21" i="9"/>
  <c r="T21" i="9" s="1"/>
  <c r="S22" i="9"/>
  <c r="T22" i="9" s="1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R21" i="9"/>
  <c r="R22" i="9"/>
  <c r="R23" i="9"/>
  <c r="R24" i="9"/>
  <c r="R25" i="9"/>
  <c r="R26" i="9"/>
  <c r="R27" i="9"/>
  <c r="R28" i="9"/>
  <c r="R29" i="9"/>
  <c r="R20" i="9"/>
  <c r="Q21" i="9"/>
  <c r="Q22" i="9"/>
  <c r="Q23" i="9"/>
  <c r="Q24" i="9"/>
  <c r="Q25" i="9"/>
  <c r="Q26" i="9"/>
  <c r="Q27" i="9"/>
  <c r="Q28" i="9"/>
  <c r="Q29" i="9"/>
  <c r="Q20" i="9"/>
  <c r="P21" i="9"/>
  <c r="P22" i="9"/>
  <c r="P23" i="9"/>
  <c r="P24" i="9"/>
  <c r="P25" i="9"/>
  <c r="P26" i="9"/>
  <c r="P27" i="9"/>
  <c r="P28" i="9"/>
  <c r="P29" i="9"/>
  <c r="P20" i="9"/>
  <c r="N29" i="9"/>
  <c r="O29" i="9"/>
  <c r="O25" i="9"/>
  <c r="O26" i="9"/>
  <c r="O27" i="9"/>
  <c r="O28" i="9"/>
  <c r="N25" i="9"/>
  <c r="N26" i="9"/>
  <c r="N27" i="9"/>
  <c r="N28" i="9"/>
  <c r="N21" i="9"/>
  <c r="N22" i="9"/>
  <c r="N23" i="9"/>
  <c r="N24" i="9"/>
  <c r="O21" i="9"/>
  <c r="O22" i="9"/>
  <c r="O23" i="9"/>
  <c r="O24" i="9"/>
  <c r="O20" i="9"/>
  <c r="T34" i="9" l="1"/>
  <c r="T44" i="9"/>
  <c r="T35" i="9"/>
  <c r="T43" i="9"/>
  <c r="T39" i="9"/>
  <c r="T40" i="9"/>
  <c r="T36" i="9"/>
  <c r="T42" i="9"/>
  <c r="T38" i="9"/>
  <c r="T41" i="9"/>
  <c r="T37" i="9"/>
  <c r="Q16" i="9"/>
  <c r="N20" i="9"/>
  <c r="P7" i="9"/>
  <c r="P8" i="9"/>
  <c r="P9" i="9"/>
  <c r="P10" i="9"/>
  <c r="P11" i="9"/>
  <c r="P12" i="9"/>
  <c r="P13" i="9"/>
  <c r="P14" i="9"/>
  <c r="P15" i="9"/>
  <c r="P6" i="9"/>
  <c r="N7" i="9"/>
  <c r="O7" i="9"/>
  <c r="Q7" i="9"/>
  <c r="R7" i="9"/>
  <c r="S7" i="9"/>
  <c r="T7" i="9" s="1"/>
  <c r="N8" i="9"/>
  <c r="O8" i="9"/>
  <c r="Q8" i="9"/>
  <c r="R8" i="9"/>
  <c r="S8" i="9"/>
  <c r="T8" i="9" s="1"/>
  <c r="N9" i="9"/>
  <c r="O9" i="9"/>
  <c r="Q9" i="9"/>
  <c r="R9" i="9"/>
  <c r="S9" i="9"/>
  <c r="T9" i="9" s="1"/>
  <c r="N10" i="9"/>
  <c r="O10" i="9"/>
  <c r="Q10" i="9"/>
  <c r="R10" i="9"/>
  <c r="S10" i="9"/>
  <c r="T10" i="9" s="1"/>
  <c r="N11" i="9"/>
  <c r="O11" i="9"/>
  <c r="Q11" i="9"/>
  <c r="R11" i="9"/>
  <c r="S11" i="9"/>
  <c r="T11" i="9" s="1"/>
  <c r="N12" i="9"/>
  <c r="O12" i="9"/>
  <c r="Q12" i="9"/>
  <c r="R12" i="9"/>
  <c r="S12" i="9"/>
  <c r="T12" i="9" s="1"/>
  <c r="N13" i="9"/>
  <c r="O13" i="9"/>
  <c r="Q13" i="9"/>
  <c r="R13" i="9"/>
  <c r="S13" i="9"/>
  <c r="T13" i="9" s="1"/>
  <c r="N14" i="9"/>
  <c r="O14" i="9"/>
  <c r="Q14" i="9"/>
  <c r="R14" i="9"/>
  <c r="S14" i="9"/>
  <c r="T14" i="9" s="1"/>
  <c r="N15" i="9"/>
  <c r="O15" i="9"/>
  <c r="Q15" i="9"/>
  <c r="R15" i="9"/>
  <c r="S15" i="9"/>
  <c r="T15" i="9" s="1"/>
  <c r="S6" i="9"/>
  <c r="T6" i="9" s="1"/>
  <c r="R6" i="9"/>
  <c r="Q6" i="9"/>
  <c r="O6" i="9"/>
  <c r="N6" i="9"/>
</calcChain>
</file>

<file path=xl/sharedStrings.xml><?xml version="1.0" encoding="utf-8"?>
<sst xmlns="http://schemas.openxmlformats.org/spreadsheetml/2006/main" count="604" uniqueCount="331">
  <si>
    <t>ASIN</t>
  </si>
  <si>
    <t>Title Name</t>
  </si>
  <si>
    <t>Binding</t>
  </si>
  <si>
    <t>Shipped Quantity(WOW CTC)</t>
  </si>
  <si>
    <t>Shipped Quantity(YOY CTC)</t>
  </si>
  <si>
    <t>Shipped Quantity(YOY)(%)</t>
  </si>
  <si>
    <t>PCOGS($)(WOW CTC)</t>
  </si>
  <si>
    <t>PCOGS($)(YOY CTC)</t>
  </si>
  <si>
    <t>PCOGS($)(YOY)(%)</t>
  </si>
  <si>
    <t>ASP(YOY)(%)</t>
  </si>
  <si>
    <t>Avg Conversion Rate</t>
  </si>
  <si>
    <t>--</t>
  </si>
  <si>
    <t>Estimated Sales Average CR x OOS GVs</t>
  </si>
  <si>
    <t>YoY ( bps )</t>
  </si>
  <si>
    <t>WoW ( bps )</t>
  </si>
  <si>
    <t>ROOS %</t>
  </si>
  <si>
    <t>Product Title</t>
  </si>
  <si>
    <t>ROOS</t>
  </si>
  <si>
    <t>NR ROOS</t>
  </si>
  <si>
    <t>Rank</t>
  </si>
  <si>
    <t>Title</t>
  </si>
  <si>
    <t>WoW</t>
  </si>
  <si>
    <t>YoY</t>
  </si>
  <si>
    <t>Lost Sales</t>
  </si>
  <si>
    <t>ROOS%</t>
  </si>
  <si>
    <t>-</t>
  </si>
  <si>
    <t xml:space="preserve">Overall </t>
  </si>
  <si>
    <t>ASIN Level Conf Rate</t>
  </si>
  <si>
    <t>Confirmed Quantity</t>
  </si>
  <si>
    <t>Submitted Quantity</t>
  </si>
  <si>
    <t>Unconfirmed Quantity</t>
  </si>
  <si>
    <t>YoY CTC ( bps )</t>
  </si>
  <si>
    <t>Conf Rate</t>
  </si>
  <si>
    <t>YoY CTC (bps)</t>
  </si>
  <si>
    <t>Overall</t>
  </si>
  <si>
    <t>PCOGS</t>
  </si>
  <si>
    <t xml:space="preserve">Sub Units </t>
  </si>
  <si>
    <t>Unconf Units</t>
  </si>
  <si>
    <t xml:space="preserve">Impact </t>
  </si>
  <si>
    <t>Impact</t>
  </si>
  <si>
    <t>Impact (Units)</t>
  </si>
  <si>
    <t xml:space="preserve">Binding </t>
  </si>
  <si>
    <t>TTM Ordered Units</t>
  </si>
  <si>
    <t>PRINT Grand Total</t>
  </si>
  <si>
    <t>KINDLE Grand Total</t>
  </si>
  <si>
    <t>Availability Metrics</t>
  </si>
  <si>
    <t>Print Business KPIs</t>
  </si>
  <si>
    <t>Kindle Business KPIs</t>
  </si>
  <si>
    <t>Print Missing A+</t>
  </si>
  <si>
    <t>Kindle Missing A+</t>
  </si>
  <si>
    <t>Print Missing Leaf Nodes</t>
  </si>
  <si>
    <t>Kindle Missing Leaf Nodes</t>
  </si>
  <si>
    <t xml:space="preserve">Rank </t>
  </si>
  <si>
    <t>MP</t>
  </si>
  <si>
    <t>A+?</t>
  </si>
  <si>
    <t>Has A+?</t>
  </si>
  <si>
    <t>Print A+?</t>
  </si>
  <si>
    <t>Kindle A+?</t>
  </si>
  <si>
    <t>Has Leaf Node?</t>
  </si>
  <si>
    <t>Leaf Node?</t>
  </si>
  <si>
    <t>IDQ Metrics (Missing A+ and Leaf Nodes)</t>
  </si>
  <si>
    <t>Print Leaf Node?</t>
  </si>
  <si>
    <t>Kindle Leaf Node?</t>
  </si>
  <si>
    <t>Ordered Units LW</t>
  </si>
  <si>
    <t>Ordered Units TTM</t>
  </si>
  <si>
    <t>LW Ordered Units</t>
  </si>
  <si>
    <t>Kindle</t>
  </si>
  <si>
    <t>LW</t>
  </si>
  <si>
    <t>TTM</t>
  </si>
  <si>
    <t>Print</t>
  </si>
  <si>
    <t>LW Shipped Units</t>
  </si>
  <si>
    <t>list_price.value</t>
  </si>
  <si>
    <t>Publication Date</t>
  </si>
  <si>
    <t>List Price</t>
  </si>
  <si>
    <t>asin</t>
  </si>
  <si>
    <t>digital_pubcode</t>
  </si>
  <si>
    <t>list_price</t>
  </si>
  <si>
    <t>title_name</t>
  </si>
  <si>
    <t>Business Performance</t>
  </si>
  <si>
    <t>select</t>
  </si>
  <si>
    <t xml:space="preserve">asin, </t>
  </si>
  <si>
    <t xml:space="preserve">digital_pubcode, </t>
  </si>
  <si>
    <t xml:space="preserve">list_price, </t>
  </si>
  <si>
    <t xml:space="preserve">from kcm_ddl.dim_kindle_book </t>
  </si>
  <si>
    <t>where marketplace_id IN ('1')</t>
  </si>
  <si>
    <t>and asin IN ('B087ZXSPGJ','B002U3CCYM','B08R2KLCXH','B08PG6CKZJ','B094GSFY97','B002VBV1R2','B004ZM10OE','B003K15PBK','B0030AF5DO','B08R2KTZYS','B08R2KL3VY','B08FGVMHNG','B094GV72QS','B00125OKYY','B08N8Z99MK','B0080K3AVS','B08ZLN1DDC','B00329UWL8','B085MW27CD','B082RS9D42')</t>
  </si>
  <si>
    <t>Sopena</t>
  </si>
  <si>
    <t>Vlookup</t>
  </si>
  <si>
    <t>Paste into SQL, then add the ASINs using sopena -&gt; SQL, then run -&gt; then copy and paste into the grid to the left</t>
  </si>
  <si>
    <t>Net Ordered Units on Turismo</t>
  </si>
  <si>
    <t>Query for Kindle Data (SQL)</t>
  </si>
  <si>
    <t>Shipped Quantity</t>
  </si>
  <si>
    <t>PCOGS($)</t>
  </si>
  <si>
    <t>ASP</t>
  </si>
  <si>
    <t>Total</t>
  </si>
  <si>
    <t>The Duke and I: Bridgerton</t>
  </si>
  <si>
    <t>Wow in the World: Two Whats?! and a Wow! Think &amp; Tinker Playbook: Activities and Games for Curious Kids</t>
  </si>
  <si>
    <t>Harper Collins Publ. UK - The Hobbit &amp; The Lord of the Rings Boxed Set: Illustrated edition</t>
  </si>
  <si>
    <t>The Art of Home: A Designer Guide to Creating an Elevated Yet Approachable Home, Hardcover</t>
  </si>
  <si>
    <t>078523683X</t>
  </si>
  <si>
    <t>It's in His Kiss: Bridgerton: Hyancinth's Story</t>
  </si>
  <si>
    <t>The 5AM Club: Own Your Morning. Elevate Your Life.</t>
  </si>
  <si>
    <t>Doll's House Sticker Book</t>
  </si>
  <si>
    <t>Wow in the World: The How and Wow of the Human Body: From Your Tongue to Your Toes and All the Guts in Between</t>
  </si>
  <si>
    <t>Just in Case You Ever Wonder</t>
  </si>
  <si>
    <t>An Offer From a Gentleman: Bridgerton: Benedict's Story</t>
  </si>
  <si>
    <t>A Place of Greater Safety</t>
  </si>
  <si>
    <t>000725055X</t>
  </si>
  <si>
    <t>Unlocked: Embrace Your Greatness, Find the Flow, Discover Success</t>
  </si>
  <si>
    <t>The Formula: How Rogues, Geniuses, and Speed Freaks Reengineered F1 into the World's Fastest-Growing Sport</t>
  </si>
  <si>
    <t>The Subtle Art of Not Giving a F*ck: A Counterintuitive Approach to Living a Good Life</t>
  </si>
  <si>
    <t>Hypothyroidism</t>
  </si>
  <si>
    <t>069001029X</t>
  </si>
  <si>
    <t>Illustrated Grimm's Fairy Tales</t>
  </si>
  <si>
    <t>This Woven Kingdom</t>
  </si>
  <si>
    <t>Amplified Holy Bible, Large Print, Hardcover: Captures the Full Meaning Behind the Original Greek and Hebrew</t>
  </si>
  <si>
    <t>Aviator Bible Cover for Men, Zippered, with Handle, Leather Look, Brown, Extra Large</t>
  </si>
  <si>
    <t>25 Ways To Win With People</t>
  </si>
  <si>
    <t>The Comfort Book</t>
  </si>
  <si>
    <t>The Purpose Driven Life</t>
  </si>
  <si>
    <t>KJV Holy Bible, Giant Print Center-Column Reference Bible, Black Leather-look, 53,000 Cross References, Red Letter, Comfort Print: King James Version</t>
  </si>
  <si>
    <t>078521528X</t>
  </si>
  <si>
    <t>You Are Only Just Beginning: Lessons for the Journey Ahead</t>
  </si>
  <si>
    <t>Alice's Adventures in Wonderland (MinaLima Edition): (Illustrated with Interactive Elements)</t>
  </si>
  <si>
    <t>Let the Journey Begin: Finding God's Best for Your Life</t>
  </si>
  <si>
    <t>Evidence That Demands a Verdict: Life-Changing Truth for a Skeptical World</t>
  </si>
  <si>
    <t>Discovering London Illustrated Map</t>
  </si>
  <si>
    <t>The Trolls of Wall Street: How the Outcasts and Insurgents Are Hacking the Markets</t>
  </si>
  <si>
    <t>The Sex Talk You Never Got: Reclaiming the Heart of Masculine Sexuality</t>
  </si>
  <si>
    <t>The Natural Way To Draw: A Working Plan for Art Study</t>
  </si>
  <si>
    <t>Keep the Faith: How to Stand Strong in a World Turned Upside-Down</t>
  </si>
  <si>
    <t>Big Red Barn Board Book</t>
  </si>
  <si>
    <t>A Little Stuck</t>
  </si>
  <si>
    <t>000817086X</t>
  </si>
  <si>
    <t>Mrs Van Gogh: The breathtaking historical novel inspired by the true story of the woman who made Van Gogh famous</t>
  </si>
  <si>
    <t>Vivaldis Four Seasons</t>
  </si>
  <si>
    <t>Little Earthquakes: A Memoir</t>
  </si>
  <si>
    <t>Amplified Holy Bible, Large Print, Bonded Leather, Burgundy: Captures the Full Meaning Behind the Original Greek and Hebrew</t>
  </si>
  <si>
    <t>Basics of Biblical Greek Grammar: Fourth Edition</t>
  </si>
  <si>
    <t>The Uptown Local: Joy, Death, and Joan Didion: A Memoir</t>
  </si>
  <si>
    <t>006337157X</t>
  </si>
  <si>
    <t>Josephus The Complete Works</t>
  </si>
  <si>
    <t>All the Science You Need to Know Before Age 7</t>
  </si>
  <si>
    <t>Golf's Majors: From Hagen and Hogan to a Bear and a Tiger, Inside the Game's Most Unforgettable Performances</t>
  </si>
  <si>
    <t>The Berenstain Bears Classic Collection (Box Set)</t>
  </si>
  <si>
    <t>The Space That Keeps You: When Home Becomes a Love Story</t>
  </si>
  <si>
    <t>The Beginner's Bible 365 Devotions for Kids</t>
  </si>
  <si>
    <t>Peter Pan (MinaLima Edition) (lllustrated with Interactive Elements)</t>
  </si>
  <si>
    <t>Self-Compassion: Stop Beating Yourself Up and Leave Insecurity Behind</t>
  </si>
  <si>
    <t>How the World Ran Out of Everything: Inside the Global Supply Chain</t>
  </si>
  <si>
    <t>Pete the Cat Screams for Ice Cream!</t>
  </si>
  <si>
    <t>2025 Collins Road Map of Britain: Folded Road Map</t>
  </si>
  <si>
    <t>I'm a Big Sister (UK ANZ edition)</t>
  </si>
  <si>
    <t>2025 Collins Road Map of Ireland: Folded Road Map</t>
  </si>
  <si>
    <t>Great Britain A-Z Super Scale Road Atlas 2025 (A3 Spiral)</t>
  </si>
  <si>
    <t>The Coast Road: A Novel</t>
  </si>
  <si>
    <t>The Light of Battle: Eisenhower, D-Day, and the Birth of the American Superpower</t>
  </si>
  <si>
    <t>Nice Work, Nora November</t>
  </si>
  <si>
    <t>Australia According To Hoges: Laugh out loud yarns and stories from a legendary iconic Australian and author of the hilarious bestselling memo</t>
  </si>
  <si>
    <t>The Final Act of Juliette Willoughby: A Novel</t>
  </si>
  <si>
    <t>I'm a Big Brother (UK ANZ edition)</t>
  </si>
  <si>
    <t>Book and Jigsaw: Cities of the World</t>
  </si>
  <si>
    <t>Whisky Business: A Novel</t>
  </si>
  <si>
    <t>Discovering Paris Illustrated Map: Ideal for exploring</t>
  </si>
  <si>
    <t>A Guide to a Better You: 20 Transformative Questions to Deepen Your Faith and Change Your Life</t>
  </si>
  <si>
    <t>Spring on the Little Cornish Isles: The Flower Farm: The most uplifting read for Spring 2024 from the Sunday Times bestselling author, perfect for fans of Sarah Morgan, Karen Swan and Heidi Swain</t>
  </si>
  <si>
    <t>First Day, Hooray!</t>
  </si>
  <si>
    <t>The Secret Keeper of Main Street: A Novel</t>
  </si>
  <si>
    <t>Not-a-Box City</t>
  </si>
  <si>
    <t>Lies My Liberal Teacher Told Me: Debunking the False Narratives Defining America's School Curricula</t>
  </si>
  <si>
    <t>Brownstone</t>
  </si>
  <si>
    <t>2025 Collins Essential Road Atlas Britain and Northern Ireland: A4 Spiral</t>
  </si>
  <si>
    <t>Don't Sink Your Own Ship: 20 Spiritual Lessons You Donâ€™t Have to Learn the Hard Way</t>
  </si>
  <si>
    <t>031015619X</t>
  </si>
  <si>
    <t>The Truth About Triangles Unabridged POD</t>
  </si>
  <si>
    <t>They Were Good Germans Once: A Memoir</t>
  </si>
  <si>
    <t>Hell Breaks Loose: A prequel from the Sunday Times bestselling Skulduggery Pleasant universe</t>
  </si>
  <si>
    <t>Izzy the Inventor and the Teeny Tiny Ogres</t>
  </si>
  <si>
    <t>Spotter's Cards Flags of the World</t>
  </si>
  <si>
    <t>In at the Deep End</t>
  </si>
  <si>
    <t>Mirror to Mirror</t>
  </si>
  <si>
    <t>Swanfolk: A Novel</t>
  </si>
  <si>
    <t>2025 Collins Handy Road Atlas Britain and Ireland: A5 Spiral</t>
  </si>
  <si>
    <t>Cornwall A-Z Visitors Map</t>
  </si>
  <si>
    <t>How to Be a Leader: 15 Minutes a Day to Establish Communication, Resiliency, Creativity, and Humility</t>
  </si>
  <si>
    <t>Pearl's Lost Pearls</t>
  </si>
  <si>
    <t>Book of the Microscope</t>
  </si>
  <si>
    <t>La EspaÃ±ola (The Hispaniola Island - Spanish Edition)</t>
  </si>
  <si>
    <t>No Judgment: Essays</t>
  </si>
  <si>
    <t>The Total Money Makeover Updated and Expanded: A Proven Plan for Financial Peace</t>
  </si>
  <si>
    <t>140034252X</t>
  </si>
  <si>
    <t>Harry at the Dog Show</t>
  </si>
  <si>
    <t>Why Everything That Doesn't Matter, Matters So Much: The Way of Love in a World of Hurt</t>
  </si>
  <si>
    <t>140033764X</t>
  </si>
  <si>
    <t>Hands of Time: A Watchmaker's History</t>
  </si>
  <si>
    <t>Pete the Cat: Hickory Dickory Dock</t>
  </si>
  <si>
    <t>North Coast 500: Where to Eat and Stay official guide</t>
  </si>
  <si>
    <t>CA</t>
  </si>
  <si>
    <t>000819680X</t>
  </si>
  <si>
    <t>199 Flags</t>
  </si>
  <si>
    <t>The Mothers: A Novel</t>
  </si>
  <si>
    <t>When the Moon Hatched: A Novel</t>
  </si>
  <si>
    <t>Romancing Mister Bridgerton: Penelope &amp; Colin's Story, The Inspiration for Bridgerton Season Three</t>
  </si>
  <si>
    <t>How to Build a Car</t>
  </si>
  <si>
    <t>The Intelligent Investor: The Definitive Book on Value Investing</t>
  </si>
  <si>
    <t>Horror Movie: A Novel</t>
  </si>
  <si>
    <t>Under the Bridge</t>
  </si>
  <si>
    <t>The Enchanted Forest Chronicles: (Boxed Set)</t>
  </si>
  <si>
    <t>Never Get Bored Book</t>
  </si>
  <si>
    <t>The Viscount Who Loved Me: Bridgerton [packing may vary]</t>
  </si>
  <si>
    <t>The Tattooist of Auschwitz: A Novel</t>
  </si>
  <si>
    <t>The Company We Keep: A Novel</t>
  </si>
  <si>
    <t>Pete the Cat 12-Book Phonics Fun!: Includes 12 Mini-Books Featuring Short and Long Vowel Sounds</t>
  </si>
  <si>
    <t>Influence, New and Expanded: The Psychology of Persuasion</t>
  </si>
  <si>
    <t>The Tintin Collection: The Complete Official Classic Children’s Illustrated Mystery Adventure Series</t>
  </si>
  <si>
    <t>The Humans</t>
  </si>
  <si>
    <t>140956519X</t>
  </si>
  <si>
    <t>147496883X</t>
  </si>
  <si>
    <t>147499489X</t>
  </si>
  <si>
    <t>A Study in Drowning Collector's Deluxe Limited Edition</t>
  </si>
  <si>
    <t>A Gentleman and a Thief: The Daring Jewel Heists of a Jazz Age Rogue</t>
  </si>
  <si>
    <t>ASAP</t>
  </si>
  <si>
    <t>Little First Stickers Tractors and Trucks</t>
  </si>
  <si>
    <t>Paddington: The Original Paddington Adventure</t>
  </si>
  <si>
    <t>100 Paper Planes To Fold And Fly</t>
  </si>
  <si>
    <t>Silverwing</t>
  </si>
  <si>
    <t>Sticker Dolly Dressing: Parties</t>
  </si>
  <si>
    <t>Step-By-step Drawing Book</t>
  </si>
  <si>
    <t>Peep Inside How a Fire Engine Works</t>
  </si>
  <si>
    <t>Look Inside Our World Board Book</t>
  </si>
  <si>
    <t>LITTLE STICKER DOLLY DRESSING SUMMERTIME FAIRY</t>
  </si>
  <si>
    <t>Sticker Dolly Dressing Dogs and Puppies</t>
  </si>
  <si>
    <t>King's Cage</t>
  </si>
  <si>
    <t>Toronto ABC</t>
  </si>
  <si>
    <t>Sticker Dolly Dressing Sports</t>
  </si>
  <si>
    <t>The Boundless</t>
  </si>
  <si>
    <t>Orbiting Jupiter</t>
  </si>
  <si>
    <t>Case for a Creator for Kids</t>
  </si>
  <si>
    <t>Complete Greek Myths</t>
  </si>
  <si>
    <t>Week 24</t>
  </si>
  <si>
    <t>NKJV, Gift and Award Bible, Leather-Look, White, Red Letter, Comfort Print: Holy Bible, New King James Version</t>
  </si>
  <si>
    <t>To Sir Phillip, With Love: Bridgerton: Eloise's Story</t>
  </si>
  <si>
    <t>006235373X</t>
  </si>
  <si>
    <t>The Bridgertons: Happily Ever After: Includes Violet's Story (Large Print)</t>
  </si>
  <si>
    <t>006208884X</t>
  </si>
  <si>
    <t>NKJV, Gift and Award Bible, Leather-Look, Pink, Red Letter, Comfort Print: Holy Bible, New King James Version</t>
  </si>
  <si>
    <t>The Opposite of Spoiled: Raising Kids Who Are Grounded, Generous, and Smart About Money</t>
  </si>
  <si>
    <t>I Am: Positive Affirmations for Kids</t>
  </si>
  <si>
    <t>The Beginner's Bible: Timeless Children's Stories</t>
  </si>
  <si>
    <t>031075013X</t>
  </si>
  <si>
    <t>The Light Eaters: How the Unseen World of Plant Intelligence Offers a New Understanding of Life on Earth</t>
  </si>
  <si>
    <t>Act Like a Lady, Think Like a Man, Expanded Edition: What Men Really Think About Love, Relationships, Intimacy, and Commitment</t>
  </si>
  <si>
    <t>Writing to Learn</t>
  </si>
  <si>
    <t>The Explosive Child [Sixth Edition]: A New Approach for Understanding and Parenting Easily Frustrated, Chronically Inflexible Children</t>
  </si>
  <si>
    <t>Rez Ball</t>
  </si>
  <si>
    <t>Cross Her Heart: A Novel</t>
  </si>
  <si>
    <t>The War on Warriors: Behind the Betrayal of the Men Who Keep Us Free</t>
  </si>
  <si>
    <t>PCOGS($)(Week 24 )</t>
  </si>
  <si>
    <t>0008669236</t>
  </si>
  <si>
    <t>The History of Middle-earth (Boxed Set 2): The Lays of Beleriand,  The Shaping of Middle-earth &amp; The Lost Road</t>
  </si>
  <si>
    <t>paperback</t>
  </si>
  <si>
    <t>2024-06-11 00:00:00</t>
  </si>
  <si>
    <t>144347004X</t>
  </si>
  <si>
    <t>The Forever Dog Life: 120+ Recipes,  Longevity Tips,  and New Science for Better Bowls and Healthier Homes</t>
  </si>
  <si>
    <t>2024-06-04 00:00:00</t>
  </si>
  <si>
    <t>000864604X</t>
  </si>
  <si>
    <t>The Lost Bookshop: The most charming and uplifting novel for 2024 and the perfect gift for book lovers!</t>
  </si>
  <si>
    <t>2023-09-05 00:00:00</t>
  </si>
  <si>
    <t>0063238780</t>
  </si>
  <si>
    <t>Bridgerton Boxed Set 1-4: The Duke and I/The Viscount Who Loved Me/An Offer from a Gentleman/Romancing Mister Bridgerton</t>
  </si>
  <si>
    <t>2022-03-15 00:00:00</t>
  </si>
  <si>
    <t>0063339080</t>
  </si>
  <si>
    <t>Reversing Alzheimer's: The New Toolkit to Improve Cognition and Protect Brain Health</t>
  </si>
  <si>
    <t>hardcover</t>
  </si>
  <si>
    <t>0063317591</t>
  </si>
  <si>
    <t>Day Trading Attention: How to Actually Build Brand and Sales in the New Social Media World</t>
  </si>
  <si>
    <t>2024-05-21 00:00:00</t>
  </si>
  <si>
    <t>0063042061</t>
  </si>
  <si>
    <t>2021-05-11 00:00:00</t>
  </si>
  <si>
    <t>0062945769</t>
  </si>
  <si>
    <t>You Never Know: A Memoir</t>
  </si>
  <si>
    <t>2024-05-07 00:00:00</t>
  </si>
  <si>
    <t>0060555661</t>
  </si>
  <si>
    <t>2006-02-21 00:00:00</t>
  </si>
  <si>
    <t>0718003594</t>
  </si>
  <si>
    <t>The Orthodox Study Bible,  Hardcover: Ancient Christianity Speaks to Today's World</t>
  </si>
  <si>
    <t>2008-02-26 00:00:00</t>
  </si>
  <si>
    <t>0063387190</t>
  </si>
  <si>
    <t>0062824864</t>
  </si>
  <si>
    <t>Southern Man: A Novel</t>
  </si>
  <si>
    <t>2024-05-28 00:00:00</t>
  </si>
  <si>
    <t>0063415801</t>
  </si>
  <si>
    <t>0063252015</t>
  </si>
  <si>
    <t>Demon Copperhead Intl: A Pulitzer Prize Winner</t>
  </si>
  <si>
    <t>2022-10-18 00:00:00</t>
  </si>
  <si>
    <t>0063254484</t>
  </si>
  <si>
    <t>Remarkably Bright Creatures: A Novel</t>
  </si>
  <si>
    <t>2022-05-03 00:00:00</t>
  </si>
  <si>
    <t>0062641549</t>
  </si>
  <si>
    <t>2016-09-13 00:00:00</t>
  </si>
  <si>
    <t>2017-12-19 00:00:00</t>
  </si>
  <si>
    <t>0785215689</t>
  </si>
  <si>
    <t>KJV Holy Bible: Super Giant Print with 43, 000 Cross References,  Deluxe Burgundy Leathersoft,  Red Letter,  Comfort Print: King James Version</t>
  </si>
  <si>
    <t>imitation_leather</t>
  </si>
  <si>
    <t>2017-10-03 00:00:00</t>
  </si>
  <si>
    <t>006330371X</t>
  </si>
  <si>
    <t>Bridgerton Boxed Set 5-8: To Sir Phillip,  With Love / When He Was Wicked / It's in His Kiss / On the Way to the Wedding</t>
  </si>
  <si>
    <t>0261102389</t>
  </si>
  <si>
    <t>The Lord of the Rings: Boxed Set</t>
  </si>
  <si>
    <t>1991-12-02 00:00:00</t>
  </si>
  <si>
    <t/>
  </si>
  <si>
    <t>B0BP7W3LRJ</t>
  </si>
  <si>
    <t>B0BNK7R7XK</t>
  </si>
  <si>
    <t>B09L5YY9MD</t>
  </si>
  <si>
    <t>B00NPCCHXI</t>
  </si>
  <si>
    <t>B00GBMIXZA</t>
  </si>
  <si>
    <t>B0085RZY8I</t>
  </si>
  <si>
    <t>8494462601</t>
  </si>
  <si>
    <t>8491397795</t>
  </si>
  <si>
    <t>8491396209</t>
  </si>
  <si>
    <t>8491396055</t>
  </si>
  <si>
    <t>8482678981</t>
  </si>
  <si>
    <t>8482678655</t>
  </si>
  <si>
    <t>8482678388</t>
  </si>
  <si>
    <t>8482678205</t>
  </si>
  <si>
    <t>8482677039</t>
  </si>
  <si>
    <t>8482675362</t>
  </si>
  <si>
    <t>8482674919</t>
  </si>
  <si>
    <t>8482673505</t>
  </si>
  <si>
    <t>8482673157</t>
  </si>
  <si>
    <t>8472288773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</si>
</sst>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_-[$$-409]* #,##0.00_ ;_-[$$-409]* \-#,##0.00\ ;_-[$$-409]* &quot;-&quot;??_ ;_-@_ "/>
    <numFmt numFmtId="167" formatCode="_-[$$-409]* #,##0_ ;_-[$$-409]* \-#,##0\ ;_-[$$-409]* &quot;-&quot;??_ ;_-@_ 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1" fillId="0" borderId="0" xfId="2"/>
    <xf numFmtId="10" fontId="1" fillId="0" borderId="0" xfId="2" applyNumberFormat="1"/>
    <xf numFmtId="10" fontId="3" fillId="0" borderId="0" xfId="2" applyNumberFormat="1" applyFont="1" applyFill="1" applyAlignment="1">
      <alignment horizontal="left"/>
    </xf>
    <xf numFmtId="0" fontId="3" fillId="0" borderId="0" xfId="2" applyFont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6" fillId="0" borderId="0" xfId="0" applyFont="1" applyAlignment="1">
      <alignment horizontal="center"/>
    </xf>
    <xf numFmtId="0" fontId="0" fillId="0" borderId="0" xfId="0" applyFill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6" fillId="0" borderId="0" xfId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Border="1"/>
    <xf numFmtId="9" fontId="0" fillId="0" borderId="0" xfId="4" applyFont="1" applyAlignment="1">
      <alignment horizontal="center"/>
    </xf>
    <xf numFmtId="0" fontId="0" fillId="0" borderId="2" xfId="0" applyFill="1" applyBorder="1"/>
    <xf numFmtId="10" fontId="0" fillId="0" borderId="1" xfId="0" applyNumberFormat="1" applyBorder="1"/>
    <xf numFmtId="49" fontId="0" fillId="0" borderId="1" xfId="0" applyNumberFormat="1" applyBorder="1"/>
    <xf numFmtId="10" fontId="4" fillId="0" borderId="1" xfId="0" applyNumberFormat="1" applyFont="1" applyBorder="1"/>
    <xf numFmtId="0" fontId="7" fillId="0" borderId="0" xfId="0" applyFont="1" applyFill="1" applyAlignment="1">
      <alignment horizontal="center"/>
    </xf>
    <xf numFmtId="10" fontId="6" fillId="0" borderId="1" xfId="0" applyNumberFormat="1" applyFont="1" applyBorder="1"/>
    <xf numFmtId="0" fontId="0" fillId="0" borderId="0" xfId="0" applyFill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/>
    <xf numFmtId="0" fontId="0" fillId="3" borderId="2" xfId="0" applyFill="1" applyBorder="1"/>
    <xf numFmtId="0" fontId="7" fillId="0" borderId="0" xfId="0" applyFont="1" applyBorder="1" applyAlignment="1">
      <alignment horizontal="center"/>
    </xf>
    <xf numFmtId="0" fontId="1" fillId="0" borderId="1" xfId="2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1" fillId="0" borderId="1" xfId="2" applyBorder="1"/>
    <xf numFmtId="10" fontId="1" fillId="0" borderId="1" xfId="2" applyNumberFormat="1" applyBorder="1"/>
    <xf numFmtId="1" fontId="1" fillId="0" borderId="1" xfId="2" applyNumberFormat="1" applyBorder="1" applyAlignment="1"/>
    <xf numFmtId="0" fontId="4" fillId="0" borderId="1" xfId="2" applyFont="1" applyBorder="1"/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/>
    <xf numFmtId="0" fontId="10" fillId="0" borderId="1" xfId="0" applyFont="1" applyFill="1" applyBorder="1"/>
    <xf numFmtId="10" fontId="11" fillId="0" borderId="1" xfId="0" applyNumberFormat="1" applyFont="1" applyFill="1" applyBorder="1"/>
    <xf numFmtId="49" fontId="10" fillId="0" borderId="1" xfId="0" applyNumberFormat="1" applyFont="1" applyFill="1" applyBorder="1"/>
    <xf numFmtId="10" fontId="10" fillId="0" borderId="1" xfId="0" applyNumberFormat="1" applyFont="1" applyFill="1" applyBorder="1"/>
    <xf numFmtId="164" fontId="0" fillId="0" borderId="0" xfId="0" applyNumberFormat="1" applyAlignment="1">
      <alignment horizontal="center"/>
    </xf>
    <xf numFmtId="0" fontId="11" fillId="0" borderId="1" xfId="0" applyFont="1" applyFill="1" applyBorder="1" applyAlignment="1"/>
    <xf numFmtId="166" fontId="6" fillId="0" borderId="1" xfId="0" applyNumberFormat="1" applyFont="1" applyBorder="1"/>
    <xf numFmtId="166" fontId="0" fillId="0" borderId="1" xfId="0" applyNumberFormat="1" applyBorder="1"/>
    <xf numFmtId="166" fontId="4" fillId="0" borderId="1" xfId="0" applyNumberFormat="1" applyFont="1" applyBorder="1"/>
    <xf numFmtId="165" fontId="11" fillId="0" borderId="1" xfId="1" applyNumberFormat="1" applyFont="1" applyFill="1" applyBorder="1"/>
    <xf numFmtId="165" fontId="10" fillId="0" borderId="1" xfId="1" applyNumberFormat="1" applyFont="1" applyFill="1" applyBorder="1"/>
    <xf numFmtId="165" fontId="4" fillId="0" borderId="1" xfId="1" applyNumberFormat="1" applyFont="1" applyBorder="1"/>
    <xf numFmtId="165" fontId="0" fillId="0" borderId="1" xfId="1" applyNumberFormat="1" applyFont="1" applyBorder="1"/>
    <xf numFmtId="0" fontId="4" fillId="0" borderId="1" xfId="0" applyFont="1" applyBorder="1" applyAlignment="1"/>
    <xf numFmtId="10" fontId="11" fillId="0" borderId="1" xfId="4" applyNumberFormat="1" applyFont="1" applyFill="1" applyBorder="1"/>
    <xf numFmtId="10" fontId="10" fillId="0" borderId="1" xfId="4" applyNumberFormat="1" applyFont="1" applyFill="1" applyBorder="1"/>
    <xf numFmtId="166" fontId="11" fillId="0" borderId="1" xfId="0" applyNumberFormat="1" applyFont="1" applyFill="1" applyBorder="1"/>
    <xf numFmtId="166" fontId="10" fillId="0" borderId="1" xfId="0" applyNumberFormat="1" applyFont="1" applyFill="1" applyBorder="1"/>
    <xf numFmtId="167" fontId="11" fillId="0" borderId="1" xfId="1" applyNumberFormat="1" applyFont="1" applyFill="1" applyBorder="1"/>
    <xf numFmtId="167" fontId="10" fillId="0" borderId="1" xfId="0" applyNumberFormat="1" applyFont="1" applyFill="1" applyBorder="1"/>
    <xf numFmtId="167" fontId="11" fillId="0" borderId="1" xfId="0" applyNumberFormat="1" applyFont="1" applyFill="1" applyBorder="1"/>
    <xf numFmtId="167" fontId="4" fillId="0" borderId="1" xfId="0" applyNumberFormat="1" applyFont="1" applyBorder="1"/>
    <xf numFmtId="167" fontId="0" fillId="0" borderId="1" xfId="0" applyNumberFormat="1" applyBorder="1"/>
    <xf numFmtId="10" fontId="0" fillId="0" borderId="1" xfId="4" applyNumberFormat="1" applyFont="1" applyBorder="1"/>
    <xf numFmtId="49" fontId="0" fillId="0" borderId="1" xfId="0" applyNumberFormat="1" applyFill="1" applyBorder="1"/>
    <xf numFmtId="14" fontId="0" fillId="0" borderId="1" xfId="0" applyNumberFormat="1" applyBorder="1"/>
    <xf numFmtId="14" fontId="10" fillId="0" borderId="1" xfId="0" applyNumberFormat="1" applyFont="1" applyFill="1" applyBorder="1"/>
    <xf numFmtId="0" fontId="0" fillId="0" borderId="5" xfId="0" applyBorder="1"/>
    <xf numFmtId="49" fontId="0" fillId="0" borderId="5" xfId="0" applyNumberFormat="1" applyBorder="1"/>
    <xf numFmtId="3" fontId="0" fillId="0" borderId="5" xfId="0" applyNumberFormat="1" applyBorder="1"/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0" fillId="0" borderId="6" xfId="0" applyFill="1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Fill="1" applyBorder="1" applyAlignment="1">
      <alignment wrapText="1"/>
    </xf>
    <xf numFmtId="167" fontId="0" fillId="0" borderId="0" xfId="0" applyNumberFormat="1" applyAlignment="1">
      <alignment horizontal="center"/>
    </xf>
    <xf numFmtId="167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" xfId="0" applyFill="1" applyBorder="1"/>
    <xf numFmtId="0" fontId="11" fillId="3" borderId="1" xfId="0" applyFont="1" applyFill="1" applyBorder="1" applyAlignment="1"/>
    <xf numFmtId="0" fontId="4" fillId="3" borderId="1" xfId="0" applyFont="1" applyFill="1" applyBorder="1" applyAlignment="1"/>
    <xf numFmtId="49" fontId="0" fillId="3" borderId="1" xfId="0" applyNumberFormat="1" applyFill="1" applyBorder="1"/>
    <xf numFmtId="0" fontId="1" fillId="0" borderId="1" xfId="2" applyNumberFormat="1" applyBorder="1"/>
    <xf numFmtId="0" fontId="7" fillId="4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 xr:uid="{44AFDB94-8573-4126-9221-D7B332130145}"/>
    <cellStyle name="Percent" xfId="4" builtinId="5"/>
    <cellStyle name="Percent 2" xfId="3" xr:uid="{47E07212-F577-4B07-8E11-84A93D2779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A4F2A2E-4EA6-4420-B8F6-009E83B79E47}">
  <we:reference id="e504fb41-a92a-4526-b101-542f357b7acb" version="1.7.0.0" store="\\ant.amazon.com\dept\Retail-Assistant\Retail-Assistant-Main\RAE\manifests\prod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BF0-95AE-495F-B78C-B26FE0BAFFBF}">
  <dimension ref="A1:AD45"/>
  <sheetViews>
    <sheetView showGridLines="0" tabSelected="1" zoomScale="85" zoomScaleNormal="85" workbookViewId="0">
      <selection activeCell="R44" sqref="R44"/>
    </sheetView>
  </sheetViews>
  <sheetFormatPr defaultRowHeight="14.5" x14ac:dyDescent="0.35"/>
  <cols>
    <col min="1" max="1" width="2.54296875" customWidth="1"/>
    <col min="2" max="2" width="7.6328125" customWidth="1"/>
    <col min="3" max="3" width="11.6328125" bestFit="1" customWidth="1"/>
    <col min="4" max="4" width="14.453125" customWidth="1"/>
    <col min="5" max="5" width="12.6328125" bestFit="1" customWidth="1"/>
    <col min="6" max="6" width="14.90625" bestFit="1" customWidth="1"/>
    <col min="7" max="7" width="13.08984375" customWidth="1"/>
    <col min="8" max="8" width="12.453125" customWidth="1"/>
    <col min="9" max="9" width="15" customWidth="1"/>
    <col min="10" max="10" width="18" customWidth="1"/>
    <col min="11" max="11" width="17.90625" customWidth="1"/>
    <col min="12" max="12" width="2.54296875" customWidth="1"/>
    <col min="13" max="13" width="8.90625" customWidth="1"/>
    <col min="14" max="14" width="11" bestFit="1" customWidth="1"/>
    <col min="15" max="15" width="23.453125" customWidth="1"/>
    <col min="16" max="16" width="14.54296875" customWidth="1"/>
    <col min="17" max="17" width="13" customWidth="1"/>
    <col min="18" max="18" width="14.08984375" bestFit="1" customWidth="1"/>
    <col min="19" max="19" width="12.453125" bestFit="1" customWidth="1"/>
    <col min="20" max="20" width="13.6328125" bestFit="1" customWidth="1"/>
    <col min="21" max="21" width="2" style="10" customWidth="1"/>
    <col min="22" max="22" width="8.90625" style="10"/>
    <col min="23" max="23" width="11" style="10" bestFit="1" customWidth="1"/>
    <col min="24" max="24" width="20" style="10" customWidth="1"/>
    <col min="25" max="25" width="15.54296875" style="10" customWidth="1"/>
    <col min="26" max="26" width="13" style="10" bestFit="1" customWidth="1"/>
    <col min="27" max="27" width="14.453125" style="10" bestFit="1" customWidth="1"/>
    <col min="28" max="28" width="16.36328125" style="10" customWidth="1"/>
    <col min="29" max="29" width="14.6328125" style="10" bestFit="1" customWidth="1"/>
    <col min="30" max="30" width="2" style="10" customWidth="1"/>
  </cols>
  <sheetData>
    <row r="1" spans="1:30" ht="15" customHeight="1" x14ac:dyDescent="0.35">
      <c r="A1" s="7"/>
      <c r="B1" s="100" t="s">
        <v>78</v>
      </c>
      <c r="C1" s="100"/>
      <c r="D1" s="100"/>
      <c r="E1" s="100"/>
      <c r="F1" s="100"/>
      <c r="G1" s="100"/>
      <c r="H1" s="100"/>
      <c r="I1" s="100"/>
      <c r="J1" s="100"/>
      <c r="K1" s="100"/>
      <c r="L1" s="7"/>
      <c r="M1" s="100" t="s">
        <v>45</v>
      </c>
      <c r="N1" s="100"/>
      <c r="O1" s="100"/>
      <c r="P1" s="100"/>
      <c r="Q1" s="100"/>
      <c r="R1" s="100"/>
      <c r="S1" s="100"/>
      <c r="T1" s="100"/>
      <c r="U1" s="7"/>
      <c r="V1" s="100" t="s">
        <v>60</v>
      </c>
      <c r="W1" s="100"/>
      <c r="X1" s="100"/>
      <c r="Y1" s="100"/>
      <c r="Z1" s="100"/>
      <c r="AA1" s="100"/>
      <c r="AB1" s="100"/>
      <c r="AC1" s="100"/>
      <c r="AD1" s="7"/>
    </row>
    <row r="2" spans="1:30" ht="15" customHeight="1" x14ac:dyDescent="0.35">
      <c r="A2" s="7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7"/>
      <c r="M2" s="100"/>
      <c r="N2" s="100"/>
      <c r="O2" s="100"/>
      <c r="P2" s="100"/>
      <c r="Q2" s="100"/>
      <c r="R2" s="100"/>
      <c r="S2" s="100"/>
      <c r="T2" s="100"/>
      <c r="U2" s="7"/>
      <c r="V2" s="100"/>
      <c r="W2" s="100"/>
      <c r="X2" s="100"/>
      <c r="Y2" s="100"/>
      <c r="Z2" s="100"/>
      <c r="AA2" s="100"/>
      <c r="AB2" s="100"/>
      <c r="AC2" s="100"/>
      <c r="AD2" s="7"/>
    </row>
    <row r="3" spans="1:30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42"/>
      <c r="W3" s="42"/>
      <c r="X3" s="42"/>
      <c r="Y3" s="43"/>
      <c r="Z3" s="7"/>
      <c r="AA3" s="7"/>
      <c r="AB3" s="7"/>
      <c r="AC3" s="7"/>
      <c r="AD3" s="7"/>
    </row>
    <row r="4" spans="1:30" x14ac:dyDescent="0.35">
      <c r="A4" s="7"/>
      <c r="B4" s="103" t="s">
        <v>46</v>
      </c>
      <c r="C4" s="103"/>
      <c r="D4" s="103"/>
      <c r="E4" s="103"/>
      <c r="F4" s="103"/>
      <c r="G4" s="103"/>
      <c r="H4" s="103"/>
      <c r="I4" s="103"/>
      <c r="J4" s="103"/>
      <c r="K4" s="103"/>
      <c r="L4" s="7"/>
      <c r="M4" s="99" t="s">
        <v>17</v>
      </c>
      <c r="N4" s="99"/>
      <c r="O4" s="99"/>
      <c r="P4" s="99"/>
      <c r="Q4" s="99"/>
      <c r="R4" s="99"/>
      <c r="S4" s="99"/>
      <c r="T4" s="99"/>
      <c r="U4" s="6"/>
      <c r="V4" s="101" t="s">
        <v>48</v>
      </c>
      <c r="W4" s="101"/>
      <c r="X4" s="101"/>
      <c r="Y4" s="102"/>
      <c r="Z4" s="99" t="s">
        <v>49</v>
      </c>
      <c r="AA4" s="99"/>
      <c r="AB4" s="99"/>
      <c r="AC4" s="99"/>
      <c r="AD4" s="6"/>
    </row>
    <row r="5" spans="1:30" x14ac:dyDescent="0.35">
      <c r="A5" s="7"/>
      <c r="B5" s="11" t="s">
        <v>19</v>
      </c>
      <c r="C5" s="11" t="s">
        <v>0</v>
      </c>
      <c r="D5" s="11" t="s">
        <v>20</v>
      </c>
      <c r="E5" s="11" t="s">
        <v>2</v>
      </c>
      <c r="F5" s="11" t="s">
        <v>72</v>
      </c>
      <c r="G5" s="11" t="s">
        <v>73</v>
      </c>
      <c r="H5" s="11" t="s">
        <v>35</v>
      </c>
      <c r="I5" s="11" t="s">
        <v>70</v>
      </c>
      <c r="J5" s="11" t="s">
        <v>65</v>
      </c>
      <c r="K5" s="11" t="s">
        <v>42</v>
      </c>
      <c r="L5" s="7"/>
      <c r="M5" s="11" t="s">
        <v>19</v>
      </c>
      <c r="N5" s="11" t="s">
        <v>0</v>
      </c>
      <c r="O5" s="11" t="s">
        <v>20</v>
      </c>
      <c r="P5" s="11" t="s">
        <v>24</v>
      </c>
      <c r="Q5" s="11" t="s">
        <v>21</v>
      </c>
      <c r="R5" s="11" t="s">
        <v>22</v>
      </c>
      <c r="S5" s="11" t="s">
        <v>23</v>
      </c>
      <c r="T5" s="11" t="s">
        <v>38</v>
      </c>
      <c r="U5" s="7"/>
      <c r="V5" s="11" t="s">
        <v>19</v>
      </c>
      <c r="W5" s="11" t="s">
        <v>0</v>
      </c>
      <c r="X5" s="11" t="s">
        <v>20</v>
      </c>
      <c r="Y5" s="40" t="s">
        <v>55</v>
      </c>
      <c r="Z5" s="11" t="s">
        <v>19</v>
      </c>
      <c r="AA5" s="11" t="s">
        <v>0</v>
      </c>
      <c r="AB5" s="11" t="s">
        <v>20</v>
      </c>
      <c r="AC5" s="29" t="s">
        <v>55</v>
      </c>
      <c r="AD5" s="7"/>
    </row>
    <row r="6" spans="1:30" x14ac:dyDescent="0.35">
      <c r="A6" s="7"/>
      <c r="B6" s="1">
        <v>1</v>
      </c>
      <c r="C6" s="1" t="str">
        <f>'Business KPIs'!B3</f>
        <v>0008669236</v>
      </c>
      <c r="D6" s="21" t="str">
        <f>'Business KPIs'!C3</f>
        <v>The History of Middle-earth (Boxed Set 2): The Lays of Beleriand,  The Shaping of Middle-earth &amp; The Lost Road</v>
      </c>
      <c r="E6" s="1" t="str">
        <f>'Business KPIs'!D3</f>
        <v>paperback</v>
      </c>
      <c r="F6" s="93" t="str">
        <f>'Business KPIs'!E3</f>
        <v>2024-06-11 00:00:00</v>
      </c>
      <c r="G6" s="18">
        <f>'Business KPIs'!S3</f>
        <v>150</v>
      </c>
      <c r="H6" s="91">
        <f>'Business KPIs'!J3</f>
        <v>8702.4699999999993</v>
      </c>
      <c r="I6" s="17">
        <f>'Business KPIs'!F3</f>
        <v>119</v>
      </c>
      <c r="J6" s="17" t="e">
        <f>'Business KPIs'!P3</f>
        <v>#N/A</v>
      </c>
      <c r="K6" s="17" t="e">
        <f>'Business KPIs'!Q3</f>
        <v>#N/A</v>
      </c>
      <c r="L6" s="7"/>
      <c r="M6" s="1">
        <v>1</v>
      </c>
      <c r="N6" s="12">
        <f>ROOS!C3</f>
        <v>62353594</v>
      </c>
      <c r="O6" s="21" t="str">
        <f>ROOS!B3</f>
        <v>The Duke and I: Bridgerton</v>
      </c>
      <c r="P6" s="13">
        <f>ROOS!D3</f>
        <v>1184</v>
      </c>
      <c r="Q6" s="1">
        <f>ROOS!E3</f>
        <v>9818</v>
      </c>
      <c r="R6" s="1">
        <f>ROOS!F3</f>
        <v>-56</v>
      </c>
      <c r="S6" s="15">
        <f>ROOS!G3</f>
        <v>107.09280000000001</v>
      </c>
      <c r="T6" s="24">
        <f>SUM(S6/$S$16)</f>
        <v>3.122710077342745E-3</v>
      </c>
      <c r="U6" s="8"/>
      <c r="V6" s="1">
        <v>1</v>
      </c>
      <c r="W6" s="12">
        <f>IDQ!C4</f>
        <v>1474941028</v>
      </c>
      <c r="X6" s="21" t="str">
        <f>IDQ!E4</f>
        <v>199 Flags</v>
      </c>
      <c r="Y6" s="41">
        <f>IDQ!F4</f>
        <v>0</v>
      </c>
      <c r="Z6" s="1">
        <v>1</v>
      </c>
      <c r="AA6" s="34">
        <f>IDQ!C27</f>
        <v>0</v>
      </c>
      <c r="AB6" s="21">
        <f>IDQ!E27</f>
        <v>0</v>
      </c>
      <c r="AC6" s="31">
        <f>IDQ!F27</f>
        <v>0</v>
      </c>
      <c r="AD6" s="8"/>
    </row>
    <row r="7" spans="1:30" x14ac:dyDescent="0.35">
      <c r="A7" s="7"/>
      <c r="B7" s="1">
        <v>2</v>
      </c>
      <c r="C7" s="1" t="str">
        <f>'Business KPIs'!B4</f>
        <v>144347004X</v>
      </c>
      <c r="D7" s="21" t="str">
        <f>'Business KPIs'!C4</f>
        <v>The Forever Dog Life: 120+ Recipes,  Longevity Tips,  and New Science for Better Bowls and Healthier Homes</v>
      </c>
      <c r="E7" s="1" t="str">
        <f>'Business KPIs'!D4</f>
        <v>paperback</v>
      </c>
      <c r="F7" s="93" t="str">
        <f>'Business KPIs'!E4</f>
        <v>2024-06-04 00:00:00</v>
      </c>
      <c r="G7" s="18">
        <f>'Business KPIs'!S4</f>
        <v>32.99</v>
      </c>
      <c r="H7" s="91">
        <f>'Business KPIs'!J4</f>
        <v>7284.24</v>
      </c>
      <c r="I7" s="17">
        <f>'Business KPIs'!F4</f>
        <v>453</v>
      </c>
      <c r="J7" s="17" t="e">
        <f>'Business KPIs'!P4</f>
        <v>#N/A</v>
      </c>
      <c r="K7" s="17" t="e">
        <f>'Business KPIs'!Q4</f>
        <v>#N/A</v>
      </c>
      <c r="L7" s="7"/>
      <c r="M7" s="1">
        <v>2</v>
      </c>
      <c r="N7" s="12">
        <f>ROOS!C4</f>
        <v>358470153</v>
      </c>
      <c r="O7" s="21" t="str">
        <f>ROOS!B4</f>
        <v>Wow in the World: Two Whats?! and a Wow! Think &amp; Tinker Playbook: Activities and Games for Curious Kids</v>
      </c>
      <c r="P7" s="13">
        <f>ROOS!D4</f>
        <v>364</v>
      </c>
      <c r="Q7" s="1">
        <f>ROOS!E4</f>
        <v>10000</v>
      </c>
      <c r="R7" s="1">
        <f>ROOS!F4</f>
        <v>0</v>
      </c>
      <c r="S7" s="15">
        <f>ROOS!G4</f>
        <v>32.3232</v>
      </c>
      <c r="T7" s="24">
        <f t="shared" ref="T7:T15" si="0">SUM(S7/$S$16)</f>
        <v>9.4250950924772733E-4</v>
      </c>
      <c r="U7" s="8"/>
      <c r="V7" s="1">
        <v>2</v>
      </c>
      <c r="W7" s="12">
        <f>IDQ!C5</f>
        <v>63042061</v>
      </c>
      <c r="X7" s="21" t="str">
        <f>IDQ!E5</f>
        <v>The Mothers: A Novel</v>
      </c>
      <c r="Y7" s="41">
        <f>IDQ!F5</f>
        <v>0</v>
      </c>
      <c r="Z7" s="1">
        <v>2</v>
      </c>
      <c r="AA7" s="34">
        <f>IDQ!C28</f>
        <v>0</v>
      </c>
      <c r="AB7" s="21">
        <f>IDQ!E28</f>
        <v>0</v>
      </c>
      <c r="AC7" s="31">
        <f>IDQ!F28</f>
        <v>0</v>
      </c>
      <c r="AD7" s="8"/>
    </row>
    <row r="8" spans="1:30" x14ac:dyDescent="0.35">
      <c r="A8" s="7"/>
      <c r="B8" s="1">
        <v>3</v>
      </c>
      <c r="C8" s="1" t="str">
        <f>'Business KPIs'!B5</f>
        <v>000864604X</v>
      </c>
      <c r="D8" s="21" t="str">
        <f>'Business KPIs'!C5</f>
        <v>The Lost Bookshop: The most charming and uplifting novel for 2024 and the perfect gift for book lovers!</v>
      </c>
      <c r="E8" s="1" t="str">
        <f>'Business KPIs'!D5</f>
        <v>paperback</v>
      </c>
      <c r="F8" s="93" t="str">
        <f>'Business KPIs'!E5</f>
        <v>2023-09-05 00:00:00</v>
      </c>
      <c r="G8" s="18">
        <f>'Business KPIs'!S5</f>
        <v>24.99</v>
      </c>
      <c r="H8" s="91">
        <f>'Business KPIs'!J5</f>
        <v>3739.26</v>
      </c>
      <c r="I8" s="17">
        <f>'Business KPIs'!F5</f>
        <v>307</v>
      </c>
      <c r="J8" s="17" t="e">
        <f>'Business KPIs'!P5</f>
        <v>#N/A</v>
      </c>
      <c r="K8" s="17" t="e">
        <f>'Business KPIs'!Q5</f>
        <v>#N/A</v>
      </c>
      <c r="L8" s="7"/>
      <c r="M8" s="1">
        <v>3</v>
      </c>
      <c r="N8" s="12">
        <f>ROOS!C5</f>
        <v>8376107</v>
      </c>
      <c r="O8" s="21" t="str">
        <f>ROOS!B5</f>
        <v>Harper Collins Publ. UK - The Hobbit &amp; The Lord of the Rings Boxed Set: Illustrated edition</v>
      </c>
      <c r="P8" s="13">
        <f>ROOS!D5</f>
        <v>312</v>
      </c>
      <c r="Q8" s="1">
        <f>ROOS!E5</f>
        <v>10000</v>
      </c>
      <c r="R8" s="1">
        <f>ROOS!F5</f>
        <v>0</v>
      </c>
      <c r="S8" s="15">
        <f>ROOS!G5</f>
        <v>27.7056</v>
      </c>
      <c r="T8" s="24">
        <f t="shared" si="0"/>
        <v>8.0786529364090906E-4</v>
      </c>
      <c r="U8" s="8"/>
      <c r="V8" s="1">
        <v>3</v>
      </c>
      <c r="W8" s="12">
        <f>IDQ!C6</f>
        <v>63415844</v>
      </c>
      <c r="X8" s="21" t="str">
        <f>IDQ!E6</f>
        <v>When the Moon Hatched: A Novel</v>
      </c>
      <c r="Y8" s="41">
        <f>IDQ!F6</f>
        <v>0</v>
      </c>
      <c r="Z8" s="1">
        <v>3</v>
      </c>
      <c r="AA8" s="34">
        <f>IDQ!C29</f>
        <v>0</v>
      </c>
      <c r="AB8" s="21">
        <f>IDQ!E29</f>
        <v>0</v>
      </c>
      <c r="AC8" s="31">
        <f>IDQ!F29</f>
        <v>0</v>
      </c>
      <c r="AD8" s="8"/>
    </row>
    <row r="9" spans="1:30" x14ac:dyDescent="0.35">
      <c r="A9" s="7"/>
      <c r="B9" s="1">
        <v>4</v>
      </c>
      <c r="C9" s="1" t="str">
        <f>'Business KPIs'!B6</f>
        <v>0063238780</v>
      </c>
      <c r="D9" s="21" t="str">
        <f>'Business KPIs'!C6</f>
        <v>Bridgerton Boxed Set 1-4: The Duke and I/The Viscount Who Loved Me/An Offer from a Gentleman/Romancing Mister Bridgerton</v>
      </c>
      <c r="E9" s="1" t="str">
        <f>'Business KPIs'!D6</f>
        <v>paperback</v>
      </c>
      <c r="F9" s="93" t="str">
        <f>'Business KPIs'!E6</f>
        <v>2022-03-15 00:00:00</v>
      </c>
      <c r="G9" s="18">
        <f>'Business KPIs'!S6</f>
        <v>94</v>
      </c>
      <c r="H9" s="91">
        <f>'Business KPIs'!J6</f>
        <v>3546.31</v>
      </c>
      <c r="I9" s="17">
        <f>'Business KPIs'!F6</f>
        <v>79</v>
      </c>
      <c r="J9" s="17" t="e">
        <f>'Business KPIs'!P6</f>
        <v>#N/A</v>
      </c>
      <c r="K9" s="17" t="e">
        <f>'Business KPIs'!Q6</f>
        <v>#N/A</v>
      </c>
      <c r="L9" s="7"/>
      <c r="M9" s="1">
        <v>4</v>
      </c>
      <c r="N9" s="12" t="str">
        <f>ROOS!C6</f>
        <v>078523683X</v>
      </c>
      <c r="O9" s="21" t="str">
        <f>ROOS!B6</f>
        <v>The Art of Home: A Designer Guide to Creating an Elevated Yet Approachable Home, Hardcover</v>
      </c>
      <c r="P9" s="13">
        <f>ROOS!D6</f>
        <v>257</v>
      </c>
      <c r="Q9" s="1">
        <f>ROOS!E6</f>
        <v>5010</v>
      </c>
      <c r="R9" s="1">
        <f>ROOS!F6</f>
        <v>5010</v>
      </c>
      <c r="S9" s="15">
        <f>ROOS!G6</f>
        <v>45.554400000000001</v>
      </c>
      <c r="T9" s="24">
        <f t="shared" si="0"/>
        <v>1.3283169731980332E-3</v>
      </c>
      <c r="U9" s="8"/>
      <c r="V9" s="1">
        <v>4</v>
      </c>
      <c r="W9" s="12">
        <f>IDQ!C7</f>
        <v>62353683</v>
      </c>
      <c r="X9" s="21" t="str">
        <f>IDQ!E7</f>
        <v>Romancing Mister Bridgerton: Penelope &amp; Colin's Story, The Inspiration for Bridgerton Season Three</v>
      </c>
      <c r="Y9" s="41">
        <f>IDQ!F7</f>
        <v>0</v>
      </c>
      <c r="Z9" s="1">
        <v>4</v>
      </c>
      <c r="AA9" s="34">
        <f>IDQ!C30</f>
        <v>0</v>
      </c>
      <c r="AB9" s="21">
        <f>IDQ!E30</f>
        <v>0</v>
      </c>
      <c r="AC9" s="31">
        <f>IDQ!F30</f>
        <v>0</v>
      </c>
      <c r="AD9" s="8"/>
    </row>
    <row r="10" spans="1:30" x14ac:dyDescent="0.35">
      <c r="A10" s="7"/>
      <c r="B10" s="1">
        <v>5</v>
      </c>
      <c r="C10" s="1" t="str">
        <f>'Business KPIs'!B7</f>
        <v>0063339080</v>
      </c>
      <c r="D10" s="21" t="str">
        <f>'Business KPIs'!C7</f>
        <v>Reversing Alzheimer's: The New Toolkit to Improve Cognition and Protect Brain Health</v>
      </c>
      <c r="E10" s="1" t="str">
        <f>'Business KPIs'!D7</f>
        <v>hardcover</v>
      </c>
      <c r="F10" s="93" t="str">
        <f>'Business KPIs'!E7</f>
        <v>2024-06-11 00:00:00</v>
      </c>
      <c r="G10" s="18">
        <f>'Business KPIs'!S7</f>
        <v>39.5</v>
      </c>
      <c r="H10" s="91">
        <f>'Business KPIs'!J7</f>
        <v>3428.28</v>
      </c>
      <c r="I10" s="17">
        <f>'Business KPIs'!F7</f>
        <v>178</v>
      </c>
      <c r="J10" s="17" t="e">
        <f>'Business KPIs'!P7</f>
        <v>#N/A</v>
      </c>
      <c r="K10" s="17" t="e">
        <f>'Business KPIs'!Q7</f>
        <v>#N/A</v>
      </c>
      <c r="L10" s="7"/>
      <c r="M10" s="1">
        <v>5</v>
      </c>
      <c r="N10" s="12">
        <f>ROOS!C7</f>
        <v>62353799</v>
      </c>
      <c r="O10" s="21" t="str">
        <f>ROOS!B7</f>
        <v>It's in His Kiss: Bridgerton: Hyancinth's Story</v>
      </c>
      <c r="P10" s="13">
        <f>ROOS!D7</f>
        <v>212</v>
      </c>
      <c r="Q10" s="1">
        <f>ROOS!E7</f>
        <v>9725</v>
      </c>
      <c r="R10" s="1">
        <f>ROOS!F7</f>
        <v>-90</v>
      </c>
      <c r="S10" s="15">
        <f>ROOS!G7</f>
        <v>19.3584</v>
      </c>
      <c r="T10" s="24">
        <f t="shared" si="0"/>
        <v>5.6446998081319927E-4</v>
      </c>
      <c r="U10" s="8"/>
      <c r="V10" s="1">
        <v>5</v>
      </c>
      <c r="W10" s="12" t="str">
        <f>IDQ!C8</f>
        <v>000819680X</v>
      </c>
      <c r="X10" s="21" t="str">
        <f>IDQ!E8</f>
        <v>How to Build a Car</v>
      </c>
      <c r="Y10" s="41">
        <f>IDQ!F8</f>
        <v>0</v>
      </c>
      <c r="Z10" s="1">
        <v>5</v>
      </c>
      <c r="AA10" s="34">
        <f>IDQ!C31</f>
        <v>0</v>
      </c>
      <c r="AB10" s="21">
        <f>IDQ!E31</f>
        <v>0</v>
      </c>
      <c r="AC10" s="31">
        <f>IDQ!F31</f>
        <v>0</v>
      </c>
      <c r="AD10" s="8"/>
    </row>
    <row r="11" spans="1:30" x14ac:dyDescent="0.35">
      <c r="A11" s="7"/>
      <c r="B11" s="1">
        <v>6</v>
      </c>
      <c r="C11" s="1" t="str">
        <f>'Business KPIs'!B8</f>
        <v>0063317591</v>
      </c>
      <c r="D11" s="21" t="str">
        <f>'Business KPIs'!C8</f>
        <v>Day Trading Attention: How to Actually Build Brand and Sales in the New Social Media World</v>
      </c>
      <c r="E11" s="1" t="str">
        <f>'Business KPIs'!D8</f>
        <v>hardcover</v>
      </c>
      <c r="F11" s="93" t="str">
        <f>'Business KPIs'!E8</f>
        <v>2024-05-21 00:00:00</v>
      </c>
      <c r="G11" s="18">
        <f>'Business KPIs'!S8</f>
        <v>50</v>
      </c>
      <c r="H11" s="91">
        <f>'Business KPIs'!J8</f>
        <v>2852.46</v>
      </c>
      <c r="I11" s="17">
        <f>'Business KPIs'!F8</f>
        <v>117</v>
      </c>
      <c r="J11" s="17" t="e">
        <f>'Business KPIs'!P8</f>
        <v>#N/A</v>
      </c>
      <c r="K11" s="17" t="e">
        <f>'Business KPIs'!Q8</f>
        <v>#N/A</v>
      </c>
      <c r="L11" s="7"/>
      <c r="M11" s="1">
        <v>6</v>
      </c>
      <c r="N11" s="12">
        <f>ROOS!C8</f>
        <v>1443460311</v>
      </c>
      <c r="O11" s="21" t="str">
        <f>ROOS!B8</f>
        <v>The 5AM Club: Own Your Morning. Elevate Your Life.</v>
      </c>
      <c r="P11" s="13">
        <f>ROOS!D8</f>
        <v>167</v>
      </c>
      <c r="Q11" s="1">
        <f>ROOS!E8</f>
        <v>10000</v>
      </c>
      <c r="R11" s="1">
        <f>ROOS!F8</f>
        <v>0</v>
      </c>
      <c r="S11" s="15">
        <f>ROOS!G8</f>
        <v>14.829600000000001</v>
      </c>
      <c r="T11" s="24">
        <f t="shared" si="0"/>
        <v>4.3241507704497382E-4</v>
      </c>
      <c r="U11" s="8"/>
      <c r="V11" s="1">
        <v>6</v>
      </c>
      <c r="W11" s="12">
        <f>IDQ!C9</f>
        <v>60555661</v>
      </c>
      <c r="X11" s="21" t="str">
        <f>IDQ!E9</f>
        <v>The Intelligent Investor: The Definitive Book on Value Investing</v>
      </c>
      <c r="Y11" s="41">
        <f>IDQ!F9</f>
        <v>0</v>
      </c>
      <c r="Z11" s="1">
        <v>6</v>
      </c>
      <c r="AA11" s="34">
        <f>IDQ!C32</f>
        <v>0</v>
      </c>
      <c r="AB11" s="21">
        <f>IDQ!E32</f>
        <v>0</v>
      </c>
      <c r="AC11" s="31">
        <f>IDQ!F32</f>
        <v>0</v>
      </c>
      <c r="AD11" s="8"/>
    </row>
    <row r="12" spans="1:30" x14ac:dyDescent="0.35">
      <c r="A12" s="7"/>
      <c r="B12" s="1">
        <v>7</v>
      </c>
      <c r="C12" s="1" t="str">
        <f>'Business KPIs'!B9</f>
        <v>0063042061</v>
      </c>
      <c r="D12" s="21" t="str">
        <f>'Business KPIs'!C9</f>
        <v>The Mothers: A Novel</v>
      </c>
      <c r="E12" s="1" t="str">
        <f>'Business KPIs'!D9</f>
        <v>paperback</v>
      </c>
      <c r="F12" s="93" t="str">
        <f>'Business KPIs'!E9</f>
        <v>2021-05-11 00:00:00</v>
      </c>
      <c r="G12" s="18">
        <f>'Business KPIs'!S9</f>
        <v>24.99</v>
      </c>
      <c r="H12" s="91">
        <f>'Business KPIs'!J9</f>
        <v>2708.11</v>
      </c>
      <c r="I12" s="17">
        <f>'Business KPIs'!F9</f>
        <v>227</v>
      </c>
      <c r="J12" s="17" t="e">
        <f>'Business KPIs'!P9</f>
        <v>#N/A</v>
      </c>
      <c r="K12" s="17" t="e">
        <f>'Business KPIs'!Q9</f>
        <v>#N/A</v>
      </c>
      <c r="L12" s="7"/>
      <c r="M12" s="1">
        <v>7</v>
      </c>
      <c r="N12" s="12">
        <f>ROOS!C9</f>
        <v>1409520447</v>
      </c>
      <c r="O12" s="21" t="str">
        <f>ROOS!B9</f>
        <v>Doll's House Sticker Book</v>
      </c>
      <c r="P12" s="13">
        <f>ROOS!D9</f>
        <v>158</v>
      </c>
      <c r="Q12" s="1">
        <f>ROOS!E9</f>
        <v>2076</v>
      </c>
      <c r="R12" s="1">
        <f>ROOS!F9</f>
        <v>2076</v>
      </c>
      <c r="S12" s="15">
        <f>ROOS!G9</f>
        <v>67.576800000000006</v>
      </c>
      <c r="T12" s="24">
        <f t="shared" si="0"/>
        <v>1.9704663091690126E-3</v>
      </c>
      <c r="U12" s="8"/>
      <c r="V12" s="1">
        <v>7</v>
      </c>
      <c r="W12" s="12">
        <f>IDQ!C10</f>
        <v>62353659</v>
      </c>
      <c r="X12" s="21" t="str">
        <f>IDQ!E10</f>
        <v>An Offer From a Gentleman: Bridgerton: Benedict's Story</v>
      </c>
      <c r="Y12" s="41">
        <f>IDQ!F10</f>
        <v>0</v>
      </c>
      <c r="Z12" s="1">
        <v>7</v>
      </c>
      <c r="AA12" s="34">
        <f>IDQ!C33</f>
        <v>0</v>
      </c>
      <c r="AB12" s="21">
        <f>IDQ!E33</f>
        <v>0</v>
      </c>
      <c r="AC12" s="31">
        <f>IDQ!F33</f>
        <v>0</v>
      </c>
      <c r="AD12" s="8"/>
    </row>
    <row r="13" spans="1:30" x14ac:dyDescent="0.35">
      <c r="A13" s="7"/>
      <c r="B13" s="1">
        <v>8</v>
      </c>
      <c r="C13" s="1" t="str">
        <f>'Business KPIs'!B10</f>
        <v>0062945769</v>
      </c>
      <c r="D13" s="21" t="str">
        <f>'Business KPIs'!C10</f>
        <v>You Never Know: A Memoir</v>
      </c>
      <c r="E13" s="1" t="str">
        <f>'Business KPIs'!D10</f>
        <v>hardcover</v>
      </c>
      <c r="F13" s="93" t="str">
        <f>'Business KPIs'!E10</f>
        <v>2024-05-07 00:00:00</v>
      </c>
      <c r="G13" s="18">
        <f>'Business KPIs'!S10</f>
        <v>36.99</v>
      </c>
      <c r="H13" s="91">
        <f>'Business KPIs'!J10</f>
        <v>2037.39</v>
      </c>
      <c r="I13" s="17">
        <f>'Business KPIs'!F10</f>
        <v>113</v>
      </c>
      <c r="J13" s="17" t="e">
        <f>'Business KPIs'!P10</f>
        <v>#N/A</v>
      </c>
      <c r="K13" s="17" t="e">
        <f>'Business KPIs'!Q10</f>
        <v>#N/A</v>
      </c>
      <c r="L13" s="7"/>
      <c r="M13" s="1">
        <v>8</v>
      </c>
      <c r="N13" s="12">
        <f>ROOS!C10</f>
        <v>358306639</v>
      </c>
      <c r="O13" s="21" t="str">
        <f>ROOS!B10</f>
        <v>Wow in the World: The How and Wow of the Human Body: From Your Tongue to Your Toes and All the Guts in Between</v>
      </c>
      <c r="P13" s="13">
        <f>ROOS!D10</f>
        <v>153</v>
      </c>
      <c r="Q13" s="1">
        <f>ROOS!E10</f>
        <v>7806</v>
      </c>
      <c r="R13" s="1">
        <f>ROOS!F10</f>
        <v>5024</v>
      </c>
      <c r="S13" s="15">
        <f>ROOS!G10</f>
        <v>17.404800000000002</v>
      </c>
      <c r="T13" s="24">
        <f t="shared" si="0"/>
        <v>5.0750512036416091E-4</v>
      </c>
      <c r="U13" s="8"/>
      <c r="V13" s="1">
        <v>8</v>
      </c>
      <c r="W13" s="12">
        <f>IDQ!C11</f>
        <v>63387190</v>
      </c>
      <c r="X13" s="21" t="str">
        <f>IDQ!E11</f>
        <v>Horror Movie: A Novel</v>
      </c>
      <c r="Y13" s="41">
        <f>IDQ!F11</f>
        <v>0</v>
      </c>
      <c r="Z13" s="1">
        <v>8</v>
      </c>
      <c r="AA13" s="34">
        <f>IDQ!C34</f>
        <v>0</v>
      </c>
      <c r="AB13" s="21">
        <f>IDQ!E34</f>
        <v>0</v>
      </c>
      <c r="AC13" s="31">
        <f>IDQ!F34</f>
        <v>0</v>
      </c>
      <c r="AD13" s="8"/>
    </row>
    <row r="14" spans="1:30" x14ac:dyDescent="0.35">
      <c r="A14" s="7"/>
      <c r="B14" s="1">
        <v>9</v>
      </c>
      <c r="C14" s="1" t="str">
        <f>'Business KPIs'!B11</f>
        <v>0060555661</v>
      </c>
      <c r="D14" s="21" t="str">
        <f>'Business KPIs'!C11</f>
        <v>The Intelligent Investor: The Definitive Book on Value Investing</v>
      </c>
      <c r="E14" s="1" t="str">
        <f>'Business KPIs'!D11</f>
        <v>paperback</v>
      </c>
      <c r="F14" s="93" t="str">
        <f>'Business KPIs'!E11</f>
        <v>2006-02-21 00:00:00</v>
      </c>
      <c r="G14" s="18">
        <f>'Business KPIs'!S11</f>
        <v>31.99</v>
      </c>
      <c r="H14" s="91">
        <f>'Business KPIs'!J11</f>
        <v>1955.84</v>
      </c>
      <c r="I14" s="17">
        <f>'Business KPIs'!F11</f>
        <v>128</v>
      </c>
      <c r="J14" s="17" t="e">
        <f>'Business KPIs'!P11</f>
        <v>#N/A</v>
      </c>
      <c r="K14" s="17" t="e">
        <f>'Business KPIs'!Q11</f>
        <v>#N/A</v>
      </c>
      <c r="L14" s="7"/>
      <c r="M14" s="1">
        <v>9</v>
      </c>
      <c r="N14" s="12">
        <f>ROOS!C11</f>
        <v>718075390</v>
      </c>
      <c r="O14" s="21" t="str">
        <f>ROOS!B11</f>
        <v>Just in Case You Ever Wonder</v>
      </c>
      <c r="P14" s="13">
        <f>ROOS!D11</f>
        <v>128</v>
      </c>
      <c r="Q14" s="1">
        <f>ROOS!E11</f>
        <v>10000</v>
      </c>
      <c r="R14" s="1">
        <f>ROOS!F11</f>
        <v>0</v>
      </c>
      <c r="S14" s="15">
        <f>ROOS!G11</f>
        <v>11.366400000000001</v>
      </c>
      <c r="T14" s="24">
        <f t="shared" si="0"/>
        <v>3.3143191533986015E-4</v>
      </c>
      <c r="U14" s="8"/>
      <c r="V14" s="1">
        <v>9</v>
      </c>
      <c r="W14" s="12">
        <f>IDQ!C12</f>
        <v>1409520447</v>
      </c>
      <c r="X14" s="21" t="str">
        <f>IDQ!E12</f>
        <v>Doll's House Sticker Book</v>
      </c>
      <c r="Y14" s="41">
        <f>IDQ!F12</f>
        <v>0</v>
      </c>
      <c r="Z14" s="1">
        <v>9</v>
      </c>
      <c r="AA14" s="34">
        <f>IDQ!C35</f>
        <v>0</v>
      </c>
      <c r="AB14" s="21">
        <f>IDQ!E35</f>
        <v>0</v>
      </c>
      <c r="AC14" s="31">
        <f>IDQ!F35</f>
        <v>0</v>
      </c>
      <c r="AD14" s="8"/>
    </row>
    <row r="15" spans="1:30" x14ac:dyDescent="0.35">
      <c r="A15" s="7"/>
      <c r="B15" s="1">
        <v>10</v>
      </c>
      <c r="C15" s="1" t="str">
        <f>'Business KPIs'!B12</f>
        <v>0718003594</v>
      </c>
      <c r="D15" s="21" t="str">
        <f>'Business KPIs'!C12</f>
        <v>The Orthodox Study Bible,  Hardcover: Ancient Christianity Speaks to Today's World</v>
      </c>
      <c r="E15" s="1" t="str">
        <f>'Business KPIs'!D12</f>
        <v>hardcover</v>
      </c>
      <c r="F15" s="93" t="str">
        <f>'Business KPIs'!E12</f>
        <v>2008-02-26 00:00:00</v>
      </c>
      <c r="G15" s="18">
        <f>'Business KPIs'!S12</f>
        <v>60.99</v>
      </c>
      <c r="H15" s="91">
        <f>'Business KPIs'!J12</f>
        <v>1932.45</v>
      </c>
      <c r="I15" s="17">
        <f>'Business KPIs'!F12</f>
        <v>65</v>
      </c>
      <c r="J15" s="17" t="e">
        <f>'Business KPIs'!P12</f>
        <v>#N/A</v>
      </c>
      <c r="K15" s="17" t="e">
        <f>'Business KPIs'!Q12</f>
        <v>#N/A</v>
      </c>
      <c r="L15" s="7"/>
      <c r="M15" s="1">
        <v>10</v>
      </c>
      <c r="N15" s="12">
        <f>ROOS!C12</f>
        <v>62353659</v>
      </c>
      <c r="O15" s="21" t="str">
        <f>ROOS!B12</f>
        <v>An Offer From a Gentleman: Bridgerton: Benedict's Story</v>
      </c>
      <c r="P15" s="13">
        <f>ROOS!D12</f>
        <v>122</v>
      </c>
      <c r="Q15" s="1">
        <f>ROOS!E12</f>
        <v>1169</v>
      </c>
      <c r="R15" s="1">
        <f>ROOS!F12</f>
        <v>1169</v>
      </c>
      <c r="S15" s="15">
        <f>ROOS!G12</f>
        <v>92.7072</v>
      </c>
      <c r="T15" s="24">
        <f t="shared" si="0"/>
        <v>2.7032415594907344E-3</v>
      </c>
      <c r="U15" s="8"/>
      <c r="V15" s="1">
        <v>10</v>
      </c>
      <c r="W15" s="12">
        <f>IDQ!C13</f>
        <v>6391206</v>
      </c>
      <c r="X15" s="21" t="str">
        <f>IDQ!E13</f>
        <v>Under the Bridge</v>
      </c>
      <c r="Y15" s="41">
        <f>IDQ!F13</f>
        <v>0</v>
      </c>
      <c r="Z15" s="1">
        <v>10</v>
      </c>
      <c r="AA15" s="34">
        <f>IDQ!C36</f>
        <v>0</v>
      </c>
      <c r="AB15" s="21">
        <f>IDQ!E36</f>
        <v>0</v>
      </c>
      <c r="AC15" s="31">
        <f>IDQ!F36</f>
        <v>0</v>
      </c>
      <c r="AD15" s="8"/>
    </row>
    <row r="16" spans="1:30" x14ac:dyDescent="0.35">
      <c r="A16" s="7"/>
      <c r="B16" s="9" t="s">
        <v>34</v>
      </c>
      <c r="C16" s="9" t="s">
        <v>25</v>
      </c>
      <c r="D16" s="9" t="s">
        <v>25</v>
      </c>
      <c r="E16" s="9" t="s">
        <v>25</v>
      </c>
      <c r="F16" s="1"/>
      <c r="G16" s="1"/>
      <c r="H16" s="92">
        <f>'Business KPIs'!J23</f>
        <v>0</v>
      </c>
      <c r="I16" s="19">
        <f>'Business KPIs'!F23</f>
        <v>0</v>
      </c>
      <c r="J16" s="1" t="s">
        <v>25</v>
      </c>
      <c r="K16" s="1" t="s">
        <v>25</v>
      </c>
      <c r="L16" s="7"/>
      <c r="M16" s="9" t="s">
        <v>26</v>
      </c>
      <c r="N16" s="9" t="s">
        <v>25</v>
      </c>
      <c r="O16" s="9" t="s">
        <v>25</v>
      </c>
      <c r="P16" s="14">
        <f>ROOS!D53</f>
        <v>16901</v>
      </c>
      <c r="Q16" s="9">
        <f>ROOS!E53</f>
        <v>-167</v>
      </c>
      <c r="R16" s="9">
        <f>ROOS!F53</f>
        <v>-12</v>
      </c>
      <c r="S16" s="16">
        <f>ROOS!G53</f>
        <v>34294.826399999998</v>
      </c>
      <c r="T16" s="24">
        <f>SUM(S16/$S$16)</f>
        <v>1</v>
      </c>
      <c r="U16" s="8"/>
      <c r="Y16" s="25"/>
      <c r="AD16" s="8"/>
    </row>
    <row r="17" spans="1:30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42"/>
      <c r="W17" s="42"/>
      <c r="X17" s="42"/>
      <c r="Y17" s="43"/>
      <c r="Z17" s="7"/>
      <c r="AA17" s="7"/>
      <c r="AB17" s="7"/>
      <c r="AC17" s="7"/>
      <c r="AD17" s="7"/>
    </row>
    <row r="18" spans="1:30" x14ac:dyDescent="0.35">
      <c r="A18" s="7"/>
      <c r="B18" s="103" t="s">
        <v>47</v>
      </c>
      <c r="C18" s="103"/>
      <c r="D18" s="103"/>
      <c r="E18" s="103"/>
      <c r="F18" s="103"/>
      <c r="G18" s="103"/>
      <c r="H18" s="103"/>
      <c r="I18" s="103"/>
      <c r="J18" s="103"/>
      <c r="K18" s="103"/>
      <c r="L18" s="7"/>
      <c r="M18" s="99" t="s">
        <v>18</v>
      </c>
      <c r="N18" s="99"/>
      <c r="O18" s="99"/>
      <c r="P18" s="99"/>
      <c r="Q18" s="99"/>
      <c r="R18" s="99"/>
      <c r="S18" s="99"/>
      <c r="T18" s="99"/>
      <c r="U18" s="7"/>
      <c r="V18" s="101" t="s">
        <v>50</v>
      </c>
      <c r="W18" s="101"/>
      <c r="X18" s="101"/>
      <c r="Y18" s="102"/>
      <c r="Z18" s="99" t="s">
        <v>51</v>
      </c>
      <c r="AA18" s="99"/>
      <c r="AB18" s="99"/>
      <c r="AC18" s="99"/>
      <c r="AD18" s="7"/>
    </row>
    <row r="19" spans="1:30" x14ac:dyDescent="0.35">
      <c r="A19" s="7"/>
      <c r="B19" s="11" t="s">
        <v>19</v>
      </c>
      <c r="C19" s="11" t="s">
        <v>0</v>
      </c>
      <c r="D19" s="11" t="s">
        <v>20</v>
      </c>
      <c r="E19" s="11" t="s">
        <v>41</v>
      </c>
      <c r="F19" s="11" t="s">
        <v>72</v>
      </c>
      <c r="G19" s="11" t="s">
        <v>73</v>
      </c>
      <c r="H19" s="11" t="s">
        <v>35</v>
      </c>
      <c r="I19" s="11" t="s">
        <v>70</v>
      </c>
      <c r="J19" s="52" t="s">
        <v>65</v>
      </c>
      <c r="K19" s="52" t="s">
        <v>42</v>
      </c>
      <c r="L19" s="7"/>
      <c r="M19" s="11" t="s">
        <v>19</v>
      </c>
      <c r="N19" s="11" t="s">
        <v>0</v>
      </c>
      <c r="O19" s="11" t="s">
        <v>20</v>
      </c>
      <c r="P19" s="11" t="s">
        <v>24</v>
      </c>
      <c r="Q19" s="11" t="s">
        <v>21</v>
      </c>
      <c r="R19" s="11" t="s">
        <v>22</v>
      </c>
      <c r="S19" s="11" t="s">
        <v>23</v>
      </c>
      <c r="T19" s="11" t="s">
        <v>39</v>
      </c>
      <c r="U19" s="7"/>
      <c r="V19" s="44" t="s">
        <v>19</v>
      </c>
      <c r="W19" s="44" t="s">
        <v>0</v>
      </c>
      <c r="X19" s="44" t="s">
        <v>20</v>
      </c>
      <c r="Y19" s="40" t="s">
        <v>58</v>
      </c>
      <c r="Z19" s="11" t="s">
        <v>19</v>
      </c>
      <c r="AA19" s="11" t="s">
        <v>0</v>
      </c>
      <c r="AB19" s="11" t="s">
        <v>20</v>
      </c>
      <c r="AC19" s="29" t="s">
        <v>58</v>
      </c>
      <c r="AD19" s="7"/>
    </row>
    <row r="20" spans="1:30" x14ac:dyDescent="0.35">
      <c r="A20" s="7"/>
      <c r="B20" s="1">
        <v>1</v>
      </c>
      <c r="C20" s="1">
        <f>'Business KPIs'!B26</f>
        <v>0</v>
      </c>
      <c r="D20" s="21">
        <f>'Business KPIs'!C26</f>
        <v>0</v>
      </c>
      <c r="E20" s="1">
        <f>'Business KPIs'!D26</f>
        <v>0</v>
      </c>
      <c r="F20" s="93">
        <f>'Business KPIs'!E26</f>
        <v>0</v>
      </c>
      <c r="G20" s="18" t="e">
        <f>'Business KPIs'!S26</f>
        <v>#N/A</v>
      </c>
      <c r="H20" s="91">
        <f>'Business KPIs'!J26</f>
        <v>0</v>
      </c>
      <c r="I20" s="17">
        <f>'Business KPIs'!F26</f>
        <v>0</v>
      </c>
      <c r="J20" s="53" t="e">
        <f>'Business KPIs'!P26</f>
        <v>#N/A</v>
      </c>
      <c r="K20" s="53" t="e">
        <f>'Business KPIs'!Q26</f>
        <v>#N/A</v>
      </c>
      <c r="L20" s="7"/>
      <c r="M20" s="1">
        <v>1</v>
      </c>
      <c r="N20" s="12">
        <f>'NR ROOS'!C3</f>
        <v>63205866</v>
      </c>
      <c r="O20" s="21" t="str">
        <f>'NR ROOS'!B3</f>
        <v>The Trolls of Wall Street: How the Outcasts and Insurgents Are Hacking the Markets</v>
      </c>
      <c r="P20" s="13">
        <f>'NR ROOS'!D3</f>
        <v>42</v>
      </c>
      <c r="Q20" s="1">
        <f>'NR ROOS'!E3</f>
        <v>10000</v>
      </c>
      <c r="R20" s="1">
        <f>'NR ROOS'!F3</f>
        <v>10000</v>
      </c>
      <c r="S20" s="15">
        <f>'NR ROOS'!G3</f>
        <v>3.7296</v>
      </c>
      <c r="T20" s="24">
        <f>(S20/$S$30)</f>
        <v>3.2305207291746787E-3</v>
      </c>
      <c r="U20" s="7"/>
      <c r="V20" s="1">
        <v>1</v>
      </c>
      <c r="W20" s="12">
        <f>IDQ!I4</f>
        <v>63419416</v>
      </c>
      <c r="X20" s="21" t="str">
        <f>IDQ!K4</f>
        <v>A Study in Drowning Collector's Deluxe Limited Edition</v>
      </c>
      <c r="Y20" s="41">
        <f>IDQ!L4</f>
        <v>0</v>
      </c>
      <c r="Z20" s="1">
        <v>1</v>
      </c>
      <c r="AA20" s="34">
        <f>IDQ!I27</f>
        <v>0</v>
      </c>
      <c r="AB20" s="21">
        <f>IDQ!K27</f>
        <v>0</v>
      </c>
      <c r="AC20" s="31">
        <f>IDQ!L27</f>
        <v>0</v>
      </c>
      <c r="AD20" s="7"/>
    </row>
    <row r="21" spans="1:30" x14ac:dyDescent="0.35">
      <c r="A21" s="7"/>
      <c r="B21" s="1">
        <v>2</v>
      </c>
      <c r="C21" s="1">
        <f>'Business KPIs'!B27</f>
        <v>0</v>
      </c>
      <c r="D21" s="21">
        <f>'Business KPIs'!C27</f>
        <v>0</v>
      </c>
      <c r="E21" s="1">
        <f>'Business KPIs'!D27</f>
        <v>0</v>
      </c>
      <c r="F21" s="93">
        <f>'Business KPIs'!E27</f>
        <v>0</v>
      </c>
      <c r="G21" s="18" t="e">
        <f>'Business KPIs'!S27</f>
        <v>#N/A</v>
      </c>
      <c r="H21" s="91">
        <f>'Business KPIs'!J27</f>
        <v>0</v>
      </c>
      <c r="I21" s="17">
        <f>'Business KPIs'!F27</f>
        <v>0</v>
      </c>
      <c r="J21" s="53" t="e">
        <f>'Business KPIs'!P27</f>
        <v>#N/A</v>
      </c>
      <c r="K21" s="53" t="e">
        <f>'Business KPIs'!Q27</f>
        <v>#N/A</v>
      </c>
      <c r="L21" s="7"/>
      <c r="M21" s="1">
        <v>2</v>
      </c>
      <c r="N21" s="12">
        <f>'NR ROOS'!C4</f>
        <v>1400243904</v>
      </c>
      <c r="O21" s="21" t="str">
        <f>'NR ROOS'!B4</f>
        <v>The Sex Talk You Never Got: Reclaiming the Heart of Masculine Sexuality</v>
      </c>
      <c r="P21" s="13">
        <f>'NR ROOS'!D4</f>
        <v>39</v>
      </c>
      <c r="Q21" s="1">
        <f>'NR ROOS'!E4</f>
        <v>6842</v>
      </c>
      <c r="R21" s="1">
        <f>'NR ROOS'!F4</f>
        <v>6842</v>
      </c>
      <c r="S21" s="15">
        <f>'NR ROOS'!G4</f>
        <v>5.0616000000000003</v>
      </c>
      <c r="T21" s="24">
        <f t="shared" ref="T21:T30" si="1">(S21/$S$30)</f>
        <v>4.3842781324513495E-3</v>
      </c>
      <c r="U21" s="7"/>
      <c r="V21" s="1">
        <v>2</v>
      </c>
      <c r="W21" s="12">
        <f>IDQ!I5</f>
        <v>1443468533</v>
      </c>
      <c r="X21" s="21" t="str">
        <f>IDQ!K5</f>
        <v>A Gentleman and a Thief: The Daring Jewel Heists of a Jazz Age Rogue</v>
      </c>
      <c r="Y21" s="41">
        <f>IDQ!L5</f>
        <v>0</v>
      </c>
      <c r="Z21" s="1">
        <v>2</v>
      </c>
      <c r="AA21" s="34">
        <f>IDQ!I28</f>
        <v>0</v>
      </c>
      <c r="AB21" s="21">
        <f>IDQ!K28</f>
        <v>0</v>
      </c>
      <c r="AC21" s="31">
        <f>IDQ!L28</f>
        <v>0</v>
      </c>
      <c r="AD21" s="7"/>
    </row>
    <row r="22" spans="1:30" x14ac:dyDescent="0.35">
      <c r="A22" s="7"/>
      <c r="B22" s="1">
        <v>3</v>
      </c>
      <c r="C22" s="1">
        <f>'Business KPIs'!B28</f>
        <v>0</v>
      </c>
      <c r="D22" s="21">
        <f>'Business KPIs'!C28</f>
        <v>0</v>
      </c>
      <c r="E22" s="1">
        <f>'Business KPIs'!D28</f>
        <v>0</v>
      </c>
      <c r="F22" s="93">
        <f>'Business KPIs'!E28</f>
        <v>0</v>
      </c>
      <c r="G22" s="18" t="e">
        <f>'Business KPIs'!S28</f>
        <v>#N/A</v>
      </c>
      <c r="H22" s="91">
        <f>'Business KPIs'!J28</f>
        <v>0</v>
      </c>
      <c r="I22" s="17">
        <f>'Business KPIs'!F28</f>
        <v>0</v>
      </c>
      <c r="J22" s="53" t="e">
        <f>'Business KPIs'!P28</f>
        <v>#N/A</v>
      </c>
      <c r="K22" s="53" t="e">
        <f>'Business KPIs'!Q28</f>
        <v>#N/A</v>
      </c>
      <c r="L22" s="7"/>
      <c r="M22" s="1">
        <v>3</v>
      </c>
      <c r="N22" s="12">
        <f>'NR ROOS'!C5</f>
        <v>1400345774</v>
      </c>
      <c r="O22" s="21" t="str">
        <f>'NR ROOS'!B5</f>
        <v>Keep the Faith: How to Stand Strong in a World Turned Upside-Down</v>
      </c>
      <c r="P22" s="13">
        <f>'NR ROOS'!D5</f>
        <v>38</v>
      </c>
      <c r="Q22" s="1">
        <f>'NR ROOS'!E5</f>
        <v>4270</v>
      </c>
      <c r="R22" s="1">
        <f>'NR ROOS'!F5</f>
        <v>-501</v>
      </c>
      <c r="S22" s="15">
        <f>'NR ROOS'!G5</f>
        <v>7.9032</v>
      </c>
      <c r="T22" s="24">
        <f t="shared" si="1"/>
        <v>6.845627259441581E-3</v>
      </c>
      <c r="U22" s="7"/>
      <c r="V22" s="1">
        <v>3</v>
      </c>
      <c r="W22" s="12">
        <f>IDQ!I6</f>
        <v>63299305</v>
      </c>
      <c r="X22" s="21" t="str">
        <f>IDQ!K6</f>
        <v>ASAP</v>
      </c>
      <c r="Y22" s="41">
        <f>IDQ!L6</f>
        <v>0</v>
      </c>
      <c r="Z22" s="1">
        <v>3</v>
      </c>
      <c r="AA22" s="34">
        <f>IDQ!I29</f>
        <v>0</v>
      </c>
      <c r="AB22" s="21">
        <f>IDQ!K29</f>
        <v>0</v>
      </c>
      <c r="AC22" s="31">
        <f>IDQ!L29</f>
        <v>0</v>
      </c>
      <c r="AD22" s="7"/>
    </row>
    <row r="23" spans="1:30" x14ac:dyDescent="0.35">
      <c r="A23" s="7"/>
      <c r="B23" s="1">
        <v>4</v>
      </c>
      <c r="C23" s="1">
        <f>'Business KPIs'!B29</f>
        <v>0</v>
      </c>
      <c r="D23" s="21">
        <f>'Business KPIs'!C29</f>
        <v>0</v>
      </c>
      <c r="E23" s="1">
        <f>'Business KPIs'!D29</f>
        <v>0</v>
      </c>
      <c r="F23" s="93">
        <f>'Business KPIs'!E29</f>
        <v>0</v>
      </c>
      <c r="G23" s="18" t="e">
        <f>'Business KPIs'!S29</f>
        <v>#N/A</v>
      </c>
      <c r="H23" s="91">
        <f>'Business KPIs'!J29</f>
        <v>0</v>
      </c>
      <c r="I23" s="17">
        <f>'Business KPIs'!F29</f>
        <v>0</v>
      </c>
      <c r="J23" s="53" t="e">
        <f>'Business KPIs'!P29</f>
        <v>#N/A</v>
      </c>
      <c r="K23" s="53" t="e">
        <f>'Business KPIs'!Q29</f>
        <v>#N/A</v>
      </c>
      <c r="L23" s="7"/>
      <c r="M23" s="1">
        <v>4</v>
      </c>
      <c r="N23" s="12" t="str">
        <f>'NR ROOS'!C6</f>
        <v>006337157X</v>
      </c>
      <c r="O23" s="21" t="str">
        <f>'NR ROOS'!B6</f>
        <v>The Uptown Local: Joy, Death, and Joan Didion: A Memoir</v>
      </c>
      <c r="P23" s="13">
        <f>'NR ROOS'!D6</f>
        <v>34</v>
      </c>
      <c r="Q23" s="1">
        <f>'NR ROOS'!E6</f>
        <v>5231</v>
      </c>
      <c r="R23" s="1">
        <f>'NR ROOS'!F6</f>
        <v>5231</v>
      </c>
      <c r="S23" s="15">
        <f>'NR ROOS'!G6</f>
        <v>5.7720000000000002</v>
      </c>
      <c r="T23" s="24">
        <f t="shared" si="1"/>
        <v>4.9996154141989076E-3</v>
      </c>
      <c r="U23" s="7"/>
      <c r="V23" s="1">
        <v>4</v>
      </c>
      <c r="W23" s="12">
        <f>IDQ!I7</f>
        <v>1805317792</v>
      </c>
      <c r="X23" s="21" t="str">
        <f>IDQ!K7</f>
        <v>Little First Stickers Tractors and Trucks</v>
      </c>
      <c r="Y23" s="41">
        <f>IDQ!L7</f>
        <v>0</v>
      </c>
      <c r="Z23" s="1">
        <v>4</v>
      </c>
      <c r="AA23" s="34">
        <f>IDQ!I30</f>
        <v>0</v>
      </c>
      <c r="AB23" s="21">
        <f>IDQ!K30</f>
        <v>0</v>
      </c>
      <c r="AC23" s="31">
        <f>IDQ!L30</f>
        <v>0</v>
      </c>
      <c r="AD23" s="7"/>
    </row>
    <row r="24" spans="1:30" x14ac:dyDescent="0.35">
      <c r="A24" s="7"/>
      <c r="B24" s="1">
        <v>5</v>
      </c>
      <c r="C24" s="1">
        <f>'Business KPIs'!B30</f>
        <v>0</v>
      </c>
      <c r="D24" s="21">
        <f>'Business KPIs'!C30</f>
        <v>0</v>
      </c>
      <c r="E24" s="1">
        <f>'Business KPIs'!D30</f>
        <v>0</v>
      </c>
      <c r="F24" s="93">
        <f>'Business KPIs'!E30</f>
        <v>0</v>
      </c>
      <c r="G24" s="18" t="e">
        <f>'Business KPIs'!S30</f>
        <v>#N/A</v>
      </c>
      <c r="H24" s="91">
        <f>'Business KPIs'!J30</f>
        <v>0</v>
      </c>
      <c r="I24" s="17">
        <f>'Business KPIs'!F30</f>
        <v>0</v>
      </c>
      <c r="J24" s="53" t="e">
        <f>'Business KPIs'!P30</f>
        <v>#N/A</v>
      </c>
      <c r="K24" s="53" t="e">
        <f>'Business KPIs'!Q30</f>
        <v>#N/A</v>
      </c>
      <c r="L24" s="7"/>
      <c r="M24" s="1">
        <v>5</v>
      </c>
      <c r="N24" s="12">
        <f>'NR ROOS'!C7</f>
        <v>63257920</v>
      </c>
      <c r="O24" s="21" t="str">
        <f>'NR ROOS'!B7</f>
        <v>How the World Ran Out of Everything: Inside the Global Supply Chain</v>
      </c>
      <c r="P24" s="13">
        <f>'NR ROOS'!D7</f>
        <v>30</v>
      </c>
      <c r="Q24" s="1">
        <f>'NR ROOS'!E7</f>
        <v>4688</v>
      </c>
      <c r="R24" s="1">
        <f>'NR ROOS'!F7</f>
        <v>4688</v>
      </c>
      <c r="S24" s="15">
        <f>'NR ROOS'!G7</f>
        <v>5.6832000000000003</v>
      </c>
      <c r="T24" s="24">
        <f t="shared" si="1"/>
        <v>4.9226982539804631E-3</v>
      </c>
      <c r="U24" s="7"/>
      <c r="V24" s="1">
        <v>5</v>
      </c>
      <c r="W24" s="12">
        <f>IDQ!I8</f>
        <v>8299102</v>
      </c>
      <c r="X24" s="21" t="str">
        <f>IDQ!K8</f>
        <v>Paddington: The Original Paddington Adventure</v>
      </c>
      <c r="Y24" s="41">
        <f>IDQ!L8</f>
        <v>0</v>
      </c>
      <c r="Z24" s="1">
        <v>5</v>
      </c>
      <c r="AA24" s="34">
        <f>IDQ!I31</f>
        <v>0</v>
      </c>
      <c r="AB24" s="21">
        <f>IDQ!K31</f>
        <v>0</v>
      </c>
      <c r="AC24" s="31">
        <f>IDQ!L31</f>
        <v>0</v>
      </c>
      <c r="AD24" s="7"/>
    </row>
    <row r="25" spans="1:30" x14ac:dyDescent="0.35">
      <c r="A25" s="7"/>
      <c r="B25" s="1">
        <v>6</v>
      </c>
      <c r="C25" s="1">
        <f>'Business KPIs'!B31</f>
        <v>0</v>
      </c>
      <c r="D25" s="21">
        <f>'Business KPIs'!C31</f>
        <v>0</v>
      </c>
      <c r="E25" s="1">
        <f>'Business KPIs'!D31</f>
        <v>0</v>
      </c>
      <c r="F25" s="93">
        <f>'Business KPIs'!E31</f>
        <v>0</v>
      </c>
      <c r="G25" s="18" t="e">
        <f>'Business KPIs'!S31</f>
        <v>#N/A</v>
      </c>
      <c r="H25" s="91">
        <f>'Business KPIs'!J31</f>
        <v>0</v>
      </c>
      <c r="I25" s="17">
        <f>'Business KPIs'!F31</f>
        <v>0</v>
      </c>
      <c r="J25" s="53" t="e">
        <f>'Business KPIs'!P31</f>
        <v>#N/A</v>
      </c>
      <c r="K25" s="53" t="e">
        <f>'Business KPIs'!Q31</f>
        <v>#N/A</v>
      </c>
      <c r="L25" s="7"/>
      <c r="M25" s="1">
        <v>6</v>
      </c>
      <c r="N25" s="12">
        <f>'NR ROOS'!C8</f>
        <v>63277840</v>
      </c>
      <c r="O25" s="21" t="str">
        <f>'NR ROOS'!B8</f>
        <v>Golf's Majors: From Hagen and Hogan to a Bear and a Tiger, Inside the Game's Most Unforgettable Performances</v>
      </c>
      <c r="P25" s="13">
        <f>'NR ROOS'!D8</f>
        <v>28</v>
      </c>
      <c r="Q25" s="1">
        <f>'NR ROOS'!E8</f>
        <v>8485</v>
      </c>
      <c r="R25" s="1">
        <f>'NR ROOS'!F8</f>
        <v>8485</v>
      </c>
      <c r="S25" s="15">
        <f>'NR ROOS'!G8</f>
        <v>2.9304000000000001</v>
      </c>
      <c r="T25" s="24">
        <f t="shared" si="1"/>
        <v>2.5382662872086761E-3</v>
      </c>
      <c r="U25" s="7"/>
      <c r="V25" s="1">
        <v>6</v>
      </c>
      <c r="W25" s="12">
        <f>IDQ!I9</f>
        <v>1409551113</v>
      </c>
      <c r="X25" s="21" t="str">
        <f>IDQ!K9</f>
        <v>100 Paper Planes To Fold And Fly</v>
      </c>
      <c r="Y25" s="41">
        <f>IDQ!L9</f>
        <v>0</v>
      </c>
      <c r="Z25" s="1">
        <v>6</v>
      </c>
      <c r="AA25" s="34">
        <f>IDQ!I32</f>
        <v>0</v>
      </c>
      <c r="AB25" s="21">
        <f>IDQ!K32</f>
        <v>0</v>
      </c>
      <c r="AC25" s="31">
        <f>IDQ!L32</f>
        <v>0</v>
      </c>
      <c r="AD25" s="7"/>
    </row>
    <row r="26" spans="1:30" x14ac:dyDescent="0.35">
      <c r="A26" s="7"/>
      <c r="B26" s="1">
        <v>7</v>
      </c>
      <c r="C26" s="1">
        <f>'Business KPIs'!B32</f>
        <v>0</v>
      </c>
      <c r="D26" s="21">
        <f>'Business KPIs'!C32</f>
        <v>0</v>
      </c>
      <c r="E26" s="1">
        <f>'Business KPIs'!D32</f>
        <v>0</v>
      </c>
      <c r="F26" s="93">
        <f>'Business KPIs'!E32</f>
        <v>0</v>
      </c>
      <c r="G26" s="18" t="e">
        <f>'Business KPIs'!S32</f>
        <v>#N/A</v>
      </c>
      <c r="H26" s="91">
        <f>'Business KPIs'!J32</f>
        <v>0</v>
      </c>
      <c r="I26" s="17">
        <f>'Business KPIs'!F32</f>
        <v>0</v>
      </c>
      <c r="J26" s="53" t="e">
        <f>'Business KPIs'!P32</f>
        <v>#N/A</v>
      </c>
      <c r="K26" s="53" t="e">
        <f>'Business KPIs'!Q32</f>
        <v>#N/A</v>
      </c>
      <c r="L26" s="7"/>
      <c r="M26" s="1">
        <v>7</v>
      </c>
      <c r="N26" s="12">
        <f>'NR ROOS'!C9</f>
        <v>63095955</v>
      </c>
      <c r="O26" s="21" t="str">
        <f>'NR ROOS'!B9</f>
        <v>Pete the Cat Screams for Ice Cream!</v>
      </c>
      <c r="P26" s="13">
        <f>'NR ROOS'!D9</f>
        <v>22</v>
      </c>
      <c r="Q26" s="1">
        <f>'NR ROOS'!E9</f>
        <v>3284</v>
      </c>
      <c r="R26" s="1">
        <f>'NR ROOS'!F9</f>
        <v>-1716</v>
      </c>
      <c r="S26" s="15">
        <f>'NR ROOS'!G9</f>
        <v>5.9496000000000002</v>
      </c>
      <c r="T26" s="24">
        <f t="shared" si="1"/>
        <v>5.1534497346357967E-3</v>
      </c>
      <c r="U26" s="7"/>
      <c r="V26" s="1">
        <v>7</v>
      </c>
      <c r="W26" s="12">
        <f>IDQ!I10</f>
        <v>1554688159</v>
      </c>
      <c r="X26" s="21" t="str">
        <f>IDQ!K10</f>
        <v>Silverwing</v>
      </c>
      <c r="Y26" s="41">
        <f>IDQ!L10</f>
        <v>0</v>
      </c>
      <c r="Z26" s="1">
        <v>7</v>
      </c>
      <c r="AA26" s="34">
        <f>IDQ!I33</f>
        <v>0</v>
      </c>
      <c r="AB26" s="21">
        <f>IDQ!K33</f>
        <v>0</v>
      </c>
      <c r="AC26" s="31">
        <f>IDQ!L33</f>
        <v>0</v>
      </c>
      <c r="AD26" s="7"/>
    </row>
    <row r="27" spans="1:30" x14ac:dyDescent="0.35">
      <c r="A27" s="7"/>
      <c r="B27" s="1">
        <v>8</v>
      </c>
      <c r="C27" s="1">
        <f>'Business KPIs'!B33</f>
        <v>0</v>
      </c>
      <c r="D27" s="21">
        <f>'Business KPIs'!C33</f>
        <v>0</v>
      </c>
      <c r="E27" s="1">
        <f>'Business KPIs'!D33</f>
        <v>0</v>
      </c>
      <c r="F27" s="93">
        <f>'Business KPIs'!E33</f>
        <v>0</v>
      </c>
      <c r="G27" s="18" t="e">
        <f>'Business KPIs'!S33</f>
        <v>#N/A</v>
      </c>
      <c r="H27" s="91">
        <f>'Business KPIs'!J33</f>
        <v>0</v>
      </c>
      <c r="I27" s="17">
        <f>'Business KPIs'!F33</f>
        <v>0</v>
      </c>
      <c r="J27" s="53" t="e">
        <f>'Business KPIs'!P33</f>
        <v>#N/A</v>
      </c>
      <c r="K27" s="53" t="e">
        <f>'Business KPIs'!Q33</f>
        <v>#N/A</v>
      </c>
      <c r="L27" s="7"/>
      <c r="M27" s="1">
        <v>8</v>
      </c>
      <c r="N27" s="12">
        <f>'NR ROOS'!C10</f>
        <v>8652910</v>
      </c>
      <c r="O27" s="21" t="str">
        <f>'NR ROOS'!B10</f>
        <v>2025 Collins Road Map of Britain: Folded Road Map</v>
      </c>
      <c r="P27" s="13">
        <f>'NR ROOS'!D10</f>
        <v>10</v>
      </c>
      <c r="Q27" s="1">
        <f>'NR ROOS'!E10</f>
        <v>10000</v>
      </c>
      <c r="R27" s="1">
        <f>'NR ROOS'!F10</f>
        <v>0</v>
      </c>
      <c r="S27" s="15">
        <f>'NR ROOS'!G10</f>
        <v>0.88800000000000001</v>
      </c>
      <c r="T27" s="24">
        <f t="shared" si="1"/>
        <v>7.691716021844473E-4</v>
      </c>
      <c r="U27" s="7"/>
      <c r="V27" s="1">
        <v>8</v>
      </c>
      <c r="W27" s="12">
        <f>IDQ!I11</f>
        <v>1474990851</v>
      </c>
      <c r="X27" s="21" t="str">
        <f>IDQ!K11</f>
        <v>Sticker Dolly Dressing: Parties</v>
      </c>
      <c r="Y27" s="41">
        <f>IDQ!L11</f>
        <v>0</v>
      </c>
      <c r="Z27" s="1">
        <v>8</v>
      </c>
      <c r="AA27" s="34">
        <f>IDQ!I34</f>
        <v>0</v>
      </c>
      <c r="AB27" s="21">
        <f>IDQ!K34</f>
        <v>0</v>
      </c>
      <c r="AC27" s="31">
        <f>IDQ!L34</f>
        <v>0</v>
      </c>
      <c r="AD27" s="7"/>
    </row>
    <row r="28" spans="1:30" x14ac:dyDescent="0.35">
      <c r="A28" s="7"/>
      <c r="B28" s="1">
        <v>9</v>
      </c>
      <c r="C28" s="1">
        <f>'Business KPIs'!B34</f>
        <v>0</v>
      </c>
      <c r="D28" s="21">
        <f>'Business KPIs'!C34</f>
        <v>0</v>
      </c>
      <c r="E28" s="1">
        <f>'Business KPIs'!D34</f>
        <v>0</v>
      </c>
      <c r="F28" s="93">
        <f>'Business KPIs'!E34</f>
        <v>0</v>
      </c>
      <c r="G28" s="18" t="e">
        <f>'Business KPIs'!S34</f>
        <v>#N/A</v>
      </c>
      <c r="H28" s="91">
        <f>'Business KPIs'!J34</f>
        <v>0</v>
      </c>
      <c r="I28" s="17">
        <f>'Business KPIs'!F34</f>
        <v>0</v>
      </c>
      <c r="J28" s="53" t="e">
        <f>'Business KPIs'!P34</f>
        <v>#N/A</v>
      </c>
      <c r="K28" s="53" t="e">
        <f>'Business KPIs'!Q34</f>
        <v>#N/A</v>
      </c>
      <c r="L28" s="7"/>
      <c r="M28" s="1">
        <v>9</v>
      </c>
      <c r="N28" s="12">
        <f>'NR ROOS'!C11</f>
        <v>63395762</v>
      </c>
      <c r="O28" s="21" t="str">
        <f>'NR ROOS'!B11</f>
        <v>I'm a Big Sister (UK ANZ edition)</v>
      </c>
      <c r="P28" s="13">
        <f>'NR ROOS'!D11</f>
        <v>8</v>
      </c>
      <c r="Q28" s="1">
        <f>'NR ROOS'!E11</f>
        <v>10000</v>
      </c>
      <c r="R28" s="1">
        <f>'NR ROOS'!F11</f>
        <v>0</v>
      </c>
      <c r="S28" s="15">
        <f>'NR ROOS'!G11</f>
        <v>0.71040000000000003</v>
      </c>
      <c r="T28" s="24">
        <f t="shared" si="1"/>
        <v>6.1533728174755788E-4</v>
      </c>
      <c r="U28" s="7"/>
      <c r="V28" s="1">
        <v>9</v>
      </c>
      <c r="W28" s="12" t="str">
        <f>IDQ!I12</f>
        <v>140956519X</v>
      </c>
      <c r="X28" s="21" t="str">
        <f>IDQ!K12</f>
        <v>Step-By-step Drawing Book</v>
      </c>
      <c r="Y28" s="41">
        <f>IDQ!L12</f>
        <v>0</v>
      </c>
      <c r="Z28" s="1">
        <v>9</v>
      </c>
      <c r="AA28" s="34">
        <f>IDQ!I35</f>
        <v>0</v>
      </c>
      <c r="AB28" s="21">
        <f>IDQ!K35</f>
        <v>0</v>
      </c>
      <c r="AC28" s="31">
        <f>IDQ!L35</f>
        <v>0</v>
      </c>
      <c r="AD28" s="7"/>
    </row>
    <row r="29" spans="1:30" x14ac:dyDescent="0.35">
      <c r="A29" s="7"/>
      <c r="B29" s="1">
        <v>10</v>
      </c>
      <c r="C29" s="1">
        <f>'Business KPIs'!B35</f>
        <v>0</v>
      </c>
      <c r="D29" s="21">
        <f>'Business KPIs'!C35</f>
        <v>0</v>
      </c>
      <c r="E29" s="1">
        <f>'Business KPIs'!D35</f>
        <v>0</v>
      </c>
      <c r="F29" s="93">
        <f>'Business KPIs'!E35</f>
        <v>0</v>
      </c>
      <c r="G29" s="18" t="e">
        <f>'Business KPIs'!S35</f>
        <v>#N/A</v>
      </c>
      <c r="H29" s="91">
        <f>'Business KPIs'!J35</f>
        <v>0</v>
      </c>
      <c r="I29" s="17">
        <f>'Business KPIs'!F35</f>
        <v>0</v>
      </c>
      <c r="J29" s="53" t="e">
        <f>'Business KPIs'!P35</f>
        <v>#N/A</v>
      </c>
      <c r="K29" s="53" t="e">
        <f>'Business KPIs'!Q35</f>
        <v>#N/A</v>
      </c>
      <c r="L29" s="7"/>
      <c r="M29" s="1">
        <v>10</v>
      </c>
      <c r="N29" s="12">
        <f>'NR ROOS'!C12</f>
        <v>8653003</v>
      </c>
      <c r="O29" s="21" t="str">
        <f>'NR ROOS'!B12</f>
        <v>2025 Collins Road Map of Ireland: Folded Road Map</v>
      </c>
      <c r="P29" s="13">
        <f>'NR ROOS'!D12</f>
        <v>8</v>
      </c>
      <c r="Q29" s="1">
        <f>'NR ROOS'!E12</f>
        <v>10000</v>
      </c>
      <c r="R29" s="1">
        <f>'NR ROOS'!F12</f>
        <v>0</v>
      </c>
      <c r="S29" s="15">
        <f>'NR ROOS'!G12</f>
        <v>0.71040000000000003</v>
      </c>
      <c r="T29" s="24">
        <f t="shared" si="1"/>
        <v>6.1533728174755788E-4</v>
      </c>
      <c r="U29" s="7"/>
      <c r="V29" s="1">
        <v>10</v>
      </c>
      <c r="W29" s="12" t="str">
        <f>IDQ!I13</f>
        <v>147496883X</v>
      </c>
      <c r="X29" s="21" t="str">
        <f>IDQ!K13</f>
        <v>Peep Inside How a Fire Engine Works</v>
      </c>
      <c r="Y29" s="41">
        <f>IDQ!L13</f>
        <v>0</v>
      </c>
      <c r="Z29" s="1">
        <v>10</v>
      </c>
      <c r="AA29" s="34">
        <f>IDQ!I36</f>
        <v>0</v>
      </c>
      <c r="AB29" s="21">
        <f>IDQ!K36</f>
        <v>0</v>
      </c>
      <c r="AC29" s="31">
        <f>IDQ!L36</f>
        <v>0</v>
      </c>
      <c r="AD29" s="7"/>
    </row>
    <row r="30" spans="1:30" x14ac:dyDescent="0.35">
      <c r="A30" s="7"/>
      <c r="B30" s="9" t="s">
        <v>34</v>
      </c>
      <c r="C30" s="9" t="s">
        <v>25</v>
      </c>
      <c r="D30" s="9" t="s">
        <v>25</v>
      </c>
      <c r="E30" s="9" t="s">
        <v>25</v>
      </c>
      <c r="F30" s="1"/>
      <c r="G30" s="1"/>
      <c r="H30" s="92">
        <f>'Business KPIs'!J46</f>
        <v>0</v>
      </c>
      <c r="I30" s="19">
        <f>'Business KPIs'!F46</f>
        <v>0</v>
      </c>
      <c r="J30" s="59" t="s">
        <v>25</v>
      </c>
      <c r="K30" s="1" t="s">
        <v>25</v>
      </c>
      <c r="L30" s="7"/>
      <c r="M30" s="9" t="s">
        <v>26</v>
      </c>
      <c r="N30" s="9" t="s">
        <v>25</v>
      </c>
      <c r="O30" s="9" t="s">
        <v>25</v>
      </c>
      <c r="P30" s="14">
        <f>'NR ROOS'!D53</f>
        <v>346</v>
      </c>
      <c r="Q30" s="9">
        <f>'NR ROOS'!E53</f>
        <v>-227</v>
      </c>
      <c r="R30" s="9">
        <f>'NR ROOS'!F53</f>
        <v>139</v>
      </c>
      <c r="S30" s="16">
        <f>'NR ROOS'!G53</f>
        <v>1154.4888000000001</v>
      </c>
      <c r="T30" s="24">
        <f t="shared" si="1"/>
        <v>1</v>
      </c>
      <c r="U30" s="7"/>
      <c r="Y30" s="41"/>
      <c r="AC30" s="31"/>
      <c r="AD30" s="7"/>
    </row>
    <row r="31" spans="1:30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35">
      <c r="L32" s="7"/>
      <c r="M32" s="99" t="s">
        <v>27</v>
      </c>
      <c r="N32" s="99"/>
      <c r="O32" s="99"/>
      <c r="P32" s="99"/>
      <c r="Q32" s="99"/>
      <c r="R32" s="99"/>
      <c r="S32" s="99"/>
      <c r="T32" s="99"/>
      <c r="U32" s="7"/>
      <c r="V32" s="11"/>
      <c r="W32" s="11"/>
      <c r="X32" s="11"/>
      <c r="Y32" s="11"/>
      <c r="Z32" s="11"/>
      <c r="AA32" s="11"/>
      <c r="AB32" s="11"/>
    </row>
    <row r="33" spans="12:28" x14ac:dyDescent="0.35">
      <c r="L33" s="7"/>
      <c r="M33" s="11" t="s">
        <v>19</v>
      </c>
      <c r="N33" s="11" t="s">
        <v>0</v>
      </c>
      <c r="O33" s="11" t="s">
        <v>20</v>
      </c>
      <c r="P33" s="11" t="s">
        <v>36</v>
      </c>
      <c r="Q33" s="11" t="s">
        <v>37</v>
      </c>
      <c r="R33" s="11" t="s">
        <v>32</v>
      </c>
      <c r="S33" s="11" t="s">
        <v>33</v>
      </c>
      <c r="T33" s="11" t="s">
        <v>40</v>
      </c>
      <c r="U33" s="7"/>
      <c r="V33" s="1"/>
      <c r="W33" s="1"/>
      <c r="X33" s="21"/>
      <c r="Y33" s="1"/>
      <c r="Z33" s="17"/>
      <c r="AA33" s="18"/>
      <c r="AB33" s="18"/>
    </row>
    <row r="34" spans="12:28" x14ac:dyDescent="0.35">
      <c r="L34" s="7"/>
      <c r="M34" s="1">
        <v>1</v>
      </c>
      <c r="N34" s="12">
        <f>'ASIN Conf Rate'!C3</f>
        <v>62353659</v>
      </c>
      <c r="O34" s="22" t="str">
        <f>'ASIN Conf Rate'!B3</f>
        <v>An Offer From a Gentleman: Bridgerton: Benedict's Story</v>
      </c>
      <c r="P34" s="1">
        <f>'ASIN Conf Rate'!F3</f>
        <v>1270</v>
      </c>
      <c r="Q34" s="1">
        <f>'ASIN Conf Rate'!G3</f>
        <v>684</v>
      </c>
      <c r="R34" s="13">
        <f>'ASIN Conf Rate'!D3</f>
        <v>0.46139999999999998</v>
      </c>
      <c r="S34" s="1">
        <f>'ASIN Conf Rate'!J3</f>
        <v>-30</v>
      </c>
      <c r="T34" s="24">
        <f>SUM(Q34/$Q$44)</f>
        <v>5.5741178388069433E-2</v>
      </c>
      <c r="U34" s="7"/>
      <c r="V34" s="1"/>
      <c r="W34" s="1"/>
      <c r="X34" s="21"/>
      <c r="Y34" s="1"/>
      <c r="Z34" s="17"/>
      <c r="AA34" s="18"/>
      <c r="AB34" s="18"/>
    </row>
    <row r="35" spans="12:28" x14ac:dyDescent="0.35">
      <c r="L35" s="7"/>
      <c r="M35" s="1">
        <v>2</v>
      </c>
      <c r="N35" s="12">
        <f>'ASIN Conf Rate'!C4</f>
        <v>62353594</v>
      </c>
      <c r="O35" s="22" t="str">
        <f>'ASIN Conf Rate'!B4</f>
        <v>The Duke and I: Bridgerton</v>
      </c>
      <c r="P35" s="1">
        <f>'ASIN Conf Rate'!F4</f>
        <v>794</v>
      </c>
      <c r="Q35" s="1">
        <f>'ASIN Conf Rate'!G4</f>
        <v>487</v>
      </c>
      <c r="R35" s="13">
        <f>'ASIN Conf Rate'!D4</f>
        <v>0.3866</v>
      </c>
      <c r="S35" s="1">
        <f>'ASIN Conf Rate'!J4</f>
        <v>-29</v>
      </c>
      <c r="T35" s="24">
        <f>SUM(Q35/$Q$44)</f>
        <v>3.968706706869856E-2</v>
      </c>
      <c r="U35" s="7"/>
      <c r="V35" s="1"/>
      <c r="W35" s="1"/>
      <c r="X35" s="21"/>
      <c r="Y35" s="1"/>
      <c r="Z35" s="17"/>
      <c r="AA35" s="18"/>
      <c r="AB35" s="18"/>
    </row>
    <row r="36" spans="12:28" x14ac:dyDescent="0.35">
      <c r="L36" s="7"/>
      <c r="M36" s="1">
        <v>3</v>
      </c>
      <c r="N36" s="12" t="str">
        <f>'ASIN Conf Rate'!C5</f>
        <v>078521528X</v>
      </c>
      <c r="O36" s="22" t="str">
        <f>'ASIN Conf Rate'!B5</f>
        <v>KJV Holy Bible, Giant Print Center-Column Reference Bible, Black Leather-look, 53,000 Cross References, Red Letter, Comfort Print: King James Version</v>
      </c>
      <c r="P36" s="1">
        <f>'ASIN Conf Rate'!F5</f>
        <v>775</v>
      </c>
      <c r="Q36" s="1">
        <f>'ASIN Conf Rate'!G5</f>
        <v>430</v>
      </c>
      <c r="R36" s="13">
        <f>'ASIN Conf Rate'!D5</f>
        <v>0.44519999999999998</v>
      </c>
      <c r="S36" s="1">
        <f>'ASIN Conf Rate'!J5</f>
        <v>-35</v>
      </c>
      <c r="T36" s="24">
        <f t="shared" ref="T36:T44" si="2">SUM(Q36/$Q$44)</f>
        <v>3.5041968869692769E-2</v>
      </c>
      <c r="U36" s="7"/>
      <c r="V36" s="1"/>
      <c r="W36" s="1"/>
      <c r="X36" s="21"/>
      <c r="Y36" s="1"/>
      <c r="Z36" s="17"/>
      <c r="AA36" s="18"/>
      <c r="AB36" s="18"/>
    </row>
    <row r="37" spans="12:28" x14ac:dyDescent="0.35">
      <c r="L37" s="7"/>
      <c r="M37" s="1">
        <v>4</v>
      </c>
      <c r="N37" s="12">
        <f>'ASIN Conf Rate'!C6</f>
        <v>62353799</v>
      </c>
      <c r="O37" s="22" t="str">
        <f>'ASIN Conf Rate'!B6</f>
        <v>It's in His Kiss: Bridgerton: Hyancinth's Story</v>
      </c>
      <c r="P37" s="1">
        <f>'ASIN Conf Rate'!F6</f>
        <v>449</v>
      </c>
      <c r="Q37" s="1">
        <f>'ASIN Conf Rate'!G6</f>
        <v>238</v>
      </c>
      <c r="R37" s="13">
        <f>'ASIN Conf Rate'!D6</f>
        <v>0.46989999999999998</v>
      </c>
      <c r="S37" s="1">
        <f>'ASIN Conf Rate'!J6</f>
        <v>-10</v>
      </c>
      <c r="T37" s="24">
        <f t="shared" si="2"/>
        <v>1.9395322304620651E-2</v>
      </c>
      <c r="U37" s="7"/>
      <c r="V37" s="1"/>
      <c r="W37" s="1"/>
      <c r="X37" s="21"/>
      <c r="Y37" s="1"/>
      <c r="Z37" s="17"/>
      <c r="AA37" s="18"/>
      <c r="AB37" s="18"/>
    </row>
    <row r="38" spans="12:28" x14ac:dyDescent="0.35">
      <c r="L38" s="7"/>
      <c r="M38" s="1">
        <v>5</v>
      </c>
      <c r="N38" s="12">
        <f>'ASIN Conf Rate'!C7</f>
        <v>718075161</v>
      </c>
      <c r="O38" s="22" t="str">
        <f>'ASIN Conf Rate'!B7</f>
        <v>NKJV, Gift and Award Bible, Leather-Look, White, Red Letter, Comfort Print: Holy Bible, New King James Version</v>
      </c>
      <c r="P38" s="1">
        <f>'ASIN Conf Rate'!F7</f>
        <v>1577</v>
      </c>
      <c r="Q38" s="1">
        <f>'ASIN Conf Rate'!G7</f>
        <v>758</v>
      </c>
      <c r="R38" s="13">
        <f>'ASIN Conf Rate'!D7</f>
        <v>0.51929999999999998</v>
      </c>
      <c r="S38" s="1">
        <f>'ASIN Conf Rate'!J7</f>
        <v>-22</v>
      </c>
      <c r="T38" s="24">
        <f t="shared" si="2"/>
        <v>6.1771656751690981E-2</v>
      </c>
      <c r="U38" s="7"/>
      <c r="V38" s="1"/>
      <c r="W38" s="1"/>
      <c r="X38" s="21"/>
      <c r="Y38" s="1"/>
      <c r="Z38" s="17"/>
      <c r="AA38" s="18"/>
      <c r="AB38" s="18"/>
    </row>
    <row r="39" spans="12:28" x14ac:dyDescent="0.35">
      <c r="L39" s="7"/>
      <c r="M39" s="1">
        <v>6</v>
      </c>
      <c r="N39" s="12" t="str">
        <f>'ASIN Conf Rate'!C8</f>
        <v>006235373X</v>
      </c>
      <c r="O39" s="22" t="str">
        <f>'ASIN Conf Rate'!B8</f>
        <v>To Sir Phillip, With Love: Bridgerton: Eloise's Story</v>
      </c>
      <c r="P39" s="1">
        <f>'ASIN Conf Rate'!F8</f>
        <v>254</v>
      </c>
      <c r="Q39" s="1">
        <f>'ASIN Conf Rate'!G8</f>
        <v>5</v>
      </c>
      <c r="R39" s="13">
        <f>'ASIN Conf Rate'!D8</f>
        <v>0.98029999999999995</v>
      </c>
      <c r="S39" s="1">
        <f>'ASIN Conf Rate'!J8</f>
        <v>16</v>
      </c>
      <c r="T39" s="24">
        <f t="shared" si="2"/>
        <v>4.0746475429875314E-4</v>
      </c>
      <c r="U39" s="7"/>
      <c r="V39" s="1"/>
      <c r="W39" s="1"/>
      <c r="X39" s="21"/>
      <c r="Y39" s="1"/>
      <c r="Z39" s="17"/>
      <c r="AA39" s="18"/>
      <c r="AB39" s="18"/>
    </row>
    <row r="40" spans="12:28" x14ac:dyDescent="0.35">
      <c r="L40" s="7"/>
      <c r="M40" s="1">
        <v>7</v>
      </c>
      <c r="N40" s="12" t="str">
        <f>'ASIN Conf Rate'!C9</f>
        <v>006208884X</v>
      </c>
      <c r="O40" s="22" t="str">
        <f>'ASIN Conf Rate'!B9</f>
        <v>The Bridgertons: Happily Ever After: Includes Violet's Story (Large Print)</v>
      </c>
      <c r="P40" s="1">
        <f>'ASIN Conf Rate'!F9</f>
        <v>144</v>
      </c>
      <c r="Q40" s="1">
        <f>'ASIN Conf Rate'!G9</f>
        <v>77</v>
      </c>
      <c r="R40" s="13">
        <f>'ASIN Conf Rate'!D9</f>
        <v>0.46529999999999999</v>
      </c>
      <c r="S40" s="1">
        <f>'ASIN Conf Rate'!J9</f>
        <v>-3</v>
      </c>
      <c r="T40" s="24">
        <f t="shared" si="2"/>
        <v>6.2749572162007989E-3</v>
      </c>
      <c r="U40" s="7"/>
      <c r="V40" s="1"/>
      <c r="W40" s="1"/>
      <c r="X40" s="21"/>
      <c r="Y40" s="1"/>
      <c r="Z40" s="17"/>
      <c r="AA40" s="18"/>
      <c r="AB40" s="18"/>
    </row>
    <row r="41" spans="12:28" x14ac:dyDescent="0.35">
      <c r="L41" s="7"/>
      <c r="M41" s="1">
        <v>8</v>
      </c>
      <c r="N41" s="12">
        <f>'ASIN Conf Rate'!C10</f>
        <v>358306639</v>
      </c>
      <c r="O41" s="22" t="str">
        <f>'ASIN Conf Rate'!B10</f>
        <v>Wow in the World: The How and Wow of the Human Body: From Your Tongue to Your Toes and All the Guts in Between</v>
      </c>
      <c r="P41" s="1">
        <f>'ASIN Conf Rate'!F10</f>
        <v>433</v>
      </c>
      <c r="Q41" s="1">
        <f>'ASIN Conf Rate'!G10</f>
        <v>0</v>
      </c>
      <c r="R41" s="13">
        <f>'ASIN Conf Rate'!D10</f>
        <v>1</v>
      </c>
      <c r="S41" s="1">
        <f>'ASIN Conf Rate'!J10</f>
        <v>29</v>
      </c>
      <c r="T41" s="24">
        <f t="shared" si="2"/>
        <v>0</v>
      </c>
      <c r="U41" s="7"/>
      <c r="V41" s="1"/>
      <c r="W41" s="1"/>
      <c r="X41" s="21"/>
      <c r="Y41" s="1"/>
      <c r="Z41" s="17"/>
      <c r="AA41" s="18"/>
      <c r="AB41" s="18"/>
    </row>
    <row r="42" spans="12:28" x14ac:dyDescent="0.35">
      <c r="L42" s="7"/>
      <c r="M42" s="1">
        <v>9</v>
      </c>
      <c r="N42" s="12">
        <f>'ASIN Conf Rate'!C11</f>
        <v>718074874</v>
      </c>
      <c r="O42" s="22" t="str">
        <f>'ASIN Conf Rate'!B11</f>
        <v>NKJV, Gift and Award Bible, Leather-Look, Pink, Red Letter, Comfort Print: Holy Bible, New King James Version</v>
      </c>
      <c r="P42" s="1">
        <f>'ASIN Conf Rate'!F11</f>
        <v>120</v>
      </c>
      <c r="Q42" s="1">
        <f>'ASIN Conf Rate'!G11</f>
        <v>0</v>
      </c>
      <c r="R42" s="13">
        <f>'ASIN Conf Rate'!D11</f>
        <v>1</v>
      </c>
      <c r="S42" s="1">
        <f>'ASIN Conf Rate'!J11</f>
        <v>30</v>
      </c>
      <c r="T42" s="24">
        <f t="shared" si="2"/>
        <v>0</v>
      </c>
      <c r="U42" s="7"/>
      <c r="V42" s="1"/>
      <c r="W42" s="1"/>
      <c r="X42" s="21"/>
      <c r="Y42" s="1"/>
      <c r="Z42" s="17"/>
      <c r="AA42" s="18"/>
      <c r="AB42" s="18"/>
    </row>
    <row r="43" spans="12:28" x14ac:dyDescent="0.35">
      <c r="L43" s="7"/>
      <c r="M43" s="1">
        <v>10</v>
      </c>
      <c r="N43" s="12">
        <f>'ASIN Conf Rate'!C12</f>
        <v>62247026</v>
      </c>
      <c r="O43" s="22" t="str">
        <f>'ASIN Conf Rate'!B12</f>
        <v>The Opposite of Spoiled: Raising Kids Who Are Grounded, Generous, and Smart About Money</v>
      </c>
      <c r="P43" s="1">
        <f>'ASIN Conf Rate'!F12</f>
        <v>139</v>
      </c>
      <c r="Q43" s="1">
        <f>'ASIN Conf Rate'!G12</f>
        <v>139</v>
      </c>
      <c r="R43" s="13">
        <f>'ASIN Conf Rate'!D12</f>
        <v>0</v>
      </c>
      <c r="S43" s="1">
        <f>'ASIN Conf Rate'!J12</f>
        <v>-14</v>
      </c>
      <c r="T43" s="24">
        <f t="shared" si="2"/>
        <v>1.1327520169505337E-2</v>
      </c>
      <c r="U43" s="7"/>
      <c r="V43" s="9"/>
      <c r="W43" s="9"/>
      <c r="X43" s="9"/>
      <c r="Y43" s="9"/>
      <c r="Z43" s="19"/>
      <c r="AA43" s="20"/>
      <c r="AB43" s="20"/>
    </row>
    <row r="44" spans="12:28" x14ac:dyDescent="0.35">
      <c r="L44" s="7"/>
      <c r="M44" s="9" t="s">
        <v>34</v>
      </c>
      <c r="N44" s="9" t="s">
        <v>25</v>
      </c>
      <c r="O44" s="9" t="s">
        <v>25</v>
      </c>
      <c r="P44" s="1">
        <f>'ASIN Conf Rate'!F23</f>
        <v>53144</v>
      </c>
      <c r="Q44" s="1">
        <f>'ASIN Conf Rate'!G23</f>
        <v>12271</v>
      </c>
      <c r="R44" s="13">
        <f>'ASIN Conf Rate'!D23</f>
        <v>0.76910000000000001</v>
      </c>
      <c r="S44" s="1">
        <f>'ASIN Conf Rate'!J23</f>
        <v>622</v>
      </c>
      <c r="T44" s="24">
        <f t="shared" si="2"/>
        <v>1</v>
      </c>
      <c r="U44" s="7"/>
    </row>
    <row r="45" spans="12:28" x14ac:dyDescent="0.35">
      <c r="L45" s="7"/>
      <c r="M45" s="7"/>
      <c r="N45" s="7"/>
      <c r="O45" s="7"/>
      <c r="P45" s="7"/>
      <c r="Q45" s="7"/>
      <c r="R45" s="7"/>
      <c r="S45" s="7"/>
      <c r="T45" s="7"/>
      <c r="U45" s="7"/>
    </row>
  </sheetData>
  <mergeCells count="12">
    <mergeCell ref="Z4:AC4"/>
    <mergeCell ref="V18:Y18"/>
    <mergeCell ref="Z18:AC18"/>
    <mergeCell ref="B1:K2"/>
    <mergeCell ref="B4:K4"/>
    <mergeCell ref="B18:K18"/>
    <mergeCell ref="V1:AC2"/>
    <mergeCell ref="M32:T32"/>
    <mergeCell ref="M4:T4"/>
    <mergeCell ref="M1:T2"/>
    <mergeCell ref="M18:T18"/>
    <mergeCell ref="V4:Y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6"/>
  <sheetViews>
    <sheetView showGridLines="0" zoomScale="85" zoomScaleNormal="85" workbookViewId="0">
      <selection activeCell="F17" sqref="F17"/>
    </sheetView>
  </sheetViews>
  <sheetFormatPr defaultRowHeight="14.5" x14ac:dyDescent="0.35"/>
  <cols>
    <col min="1" max="1" width="2.6328125" customWidth="1"/>
    <col min="2" max="2" width="20.90625" bestFit="1" customWidth="1"/>
    <col min="3" max="3" width="26.08984375" customWidth="1"/>
    <col min="4" max="5" width="19" customWidth="1"/>
    <col min="6" max="6" width="29.36328125" customWidth="1"/>
    <col min="7" max="7" width="26.54296875" bestFit="1" customWidth="1"/>
    <col min="8" max="8" width="24.90625" bestFit="1" customWidth="1"/>
    <col min="9" max="9" width="24" bestFit="1" customWidth="1"/>
    <col min="10" max="10" width="19" customWidth="1"/>
    <col min="11" max="11" width="22.54296875" bestFit="1" customWidth="1"/>
    <col min="12" max="12" width="19.6328125" bestFit="1" customWidth="1"/>
    <col min="13" max="15" width="19" customWidth="1"/>
    <col min="16" max="16" width="18.90625" customWidth="1"/>
    <col min="17" max="17" width="19" customWidth="1"/>
    <col min="18" max="18" width="17.90625" customWidth="1"/>
    <col min="19" max="19" width="20.36328125" customWidth="1"/>
  </cols>
  <sheetData>
    <row r="1" spans="2:19" x14ac:dyDescent="0.35">
      <c r="S1" s="1" t="s">
        <v>86</v>
      </c>
    </row>
    <row r="2" spans="2:19" x14ac:dyDescent="0.35">
      <c r="B2" s="55" t="s">
        <v>0</v>
      </c>
      <c r="C2" s="55" t="s">
        <v>1</v>
      </c>
      <c r="D2" s="55" t="s">
        <v>2</v>
      </c>
      <c r="E2" s="55" t="s">
        <v>72</v>
      </c>
      <c r="F2" s="55" t="s">
        <v>91</v>
      </c>
      <c r="G2" s="55" t="s">
        <v>4</v>
      </c>
      <c r="H2" s="55" t="s">
        <v>3</v>
      </c>
      <c r="I2" s="55" t="s">
        <v>5</v>
      </c>
      <c r="J2" s="55" t="s">
        <v>257</v>
      </c>
      <c r="K2" s="55" t="s">
        <v>7</v>
      </c>
      <c r="L2" s="55" t="s">
        <v>6</v>
      </c>
      <c r="M2" s="55" t="s">
        <v>8</v>
      </c>
      <c r="N2" s="23" t="s">
        <v>93</v>
      </c>
      <c r="O2" s="23" t="s">
        <v>9</v>
      </c>
      <c r="P2" s="51" t="s">
        <v>63</v>
      </c>
      <c r="Q2" s="51" t="s">
        <v>64</v>
      </c>
      <c r="R2" s="79" t="s">
        <v>0</v>
      </c>
      <c r="S2" s="51" t="s">
        <v>71</v>
      </c>
    </row>
    <row r="3" spans="2:19" x14ac:dyDescent="0.35">
      <c r="B3" s="57" t="s">
        <v>258</v>
      </c>
      <c r="C3" s="55" t="s">
        <v>259</v>
      </c>
      <c r="D3" s="55" t="s">
        <v>260</v>
      </c>
      <c r="E3" s="81" t="s">
        <v>261</v>
      </c>
      <c r="F3" s="65">
        <v>119</v>
      </c>
      <c r="G3" s="65">
        <v>119</v>
      </c>
      <c r="H3" s="65">
        <v>109</v>
      </c>
      <c r="I3" s="70" t="s">
        <v>310</v>
      </c>
      <c r="J3" s="72">
        <v>8702.4699999999993</v>
      </c>
      <c r="K3" s="74">
        <v>8702.4699999999993</v>
      </c>
      <c r="L3" s="74">
        <v>187</v>
      </c>
      <c r="M3" s="58" t="s">
        <v>310</v>
      </c>
      <c r="N3" s="62">
        <v>103.99</v>
      </c>
      <c r="O3" s="78" t="s">
        <v>310</v>
      </c>
      <c r="P3" s="67" t="e">
        <f>VLOOKUP($B3,Vlookups!$A:$B,2,0)</f>
        <v>#N/A</v>
      </c>
      <c r="Q3" s="67" t="e">
        <f>VLOOKUP($B3,Vlookups!$C:$D,2,0)</f>
        <v>#N/A</v>
      </c>
      <c r="R3" s="27" t="str">
        <f>B3</f>
        <v>0008669236</v>
      </c>
      <c r="S3" s="62">
        <v>150</v>
      </c>
    </row>
    <row r="4" spans="2:19" x14ac:dyDescent="0.35">
      <c r="B4" s="57" t="s">
        <v>262</v>
      </c>
      <c r="C4" s="55" t="s">
        <v>263</v>
      </c>
      <c r="D4" s="55" t="s">
        <v>260</v>
      </c>
      <c r="E4" s="81" t="s">
        <v>264</v>
      </c>
      <c r="F4" s="65">
        <v>453</v>
      </c>
      <c r="G4" s="65">
        <v>453</v>
      </c>
      <c r="H4" s="65">
        <v>-1875</v>
      </c>
      <c r="I4" s="70" t="s">
        <v>310</v>
      </c>
      <c r="J4" s="72">
        <v>7284.24</v>
      </c>
      <c r="K4" s="74">
        <v>7284.24</v>
      </c>
      <c r="L4" s="74">
        <v>-709</v>
      </c>
      <c r="M4" s="55" t="s">
        <v>310</v>
      </c>
      <c r="N4" s="62">
        <v>24.16</v>
      </c>
      <c r="O4" s="78" t="s">
        <v>310</v>
      </c>
      <c r="P4" s="67" t="e">
        <f>VLOOKUP($B4,Vlookups!$A:$B,2,0)</f>
        <v>#N/A</v>
      </c>
      <c r="Q4" s="67" t="e">
        <f>VLOOKUP($B4,Vlookups!$C:$D,2,0)</f>
        <v>#N/A</v>
      </c>
      <c r="R4" s="27" t="str">
        <f t="shared" ref="R4:R22" si="0">B4</f>
        <v>144347004X</v>
      </c>
      <c r="S4" s="62">
        <v>32.99</v>
      </c>
    </row>
    <row r="5" spans="2:19" x14ac:dyDescent="0.35">
      <c r="B5" s="57" t="s">
        <v>265</v>
      </c>
      <c r="C5" s="55" t="s">
        <v>266</v>
      </c>
      <c r="D5" s="55" t="s">
        <v>260</v>
      </c>
      <c r="E5" s="81" t="s">
        <v>267</v>
      </c>
      <c r="F5" s="65">
        <v>307</v>
      </c>
      <c r="G5" s="65">
        <v>307</v>
      </c>
      <c r="H5" s="65">
        <v>-19</v>
      </c>
      <c r="I5" s="70" t="s">
        <v>310</v>
      </c>
      <c r="J5" s="72">
        <v>3739.26</v>
      </c>
      <c r="K5" s="74">
        <v>3739.26</v>
      </c>
      <c r="L5" s="74">
        <v>-5</v>
      </c>
      <c r="M5" s="58" t="s">
        <v>310</v>
      </c>
      <c r="N5" s="62">
        <v>17.489999999999998</v>
      </c>
      <c r="O5" s="78" t="s">
        <v>310</v>
      </c>
      <c r="P5" s="67" t="e">
        <f>VLOOKUP($B5,Vlookups!$A:$B,2,0)</f>
        <v>#N/A</v>
      </c>
      <c r="Q5" s="67" t="e">
        <f>VLOOKUP($B5,Vlookups!$C:$D,2,0)</f>
        <v>#N/A</v>
      </c>
      <c r="R5" s="27" t="str">
        <f t="shared" si="0"/>
        <v>000864604X</v>
      </c>
      <c r="S5" s="62">
        <v>24.99</v>
      </c>
    </row>
    <row r="6" spans="2:19" x14ac:dyDescent="0.35">
      <c r="B6" s="57" t="s">
        <v>268</v>
      </c>
      <c r="C6" s="55" t="s">
        <v>269</v>
      </c>
      <c r="D6" s="55" t="s">
        <v>260</v>
      </c>
      <c r="E6" s="81" t="s">
        <v>270</v>
      </c>
      <c r="F6" s="65">
        <v>79</v>
      </c>
      <c r="G6" s="65">
        <v>79</v>
      </c>
      <c r="H6" s="65">
        <v>-14</v>
      </c>
      <c r="I6" s="70" t="s">
        <v>310</v>
      </c>
      <c r="J6" s="72">
        <v>3546.31</v>
      </c>
      <c r="K6" s="74">
        <v>3546.31</v>
      </c>
      <c r="L6" s="74">
        <v>-14</v>
      </c>
      <c r="M6" s="58" t="s">
        <v>310</v>
      </c>
      <c r="N6" s="62">
        <v>81.3</v>
      </c>
      <c r="O6" s="78" t="s">
        <v>310</v>
      </c>
      <c r="P6" s="67" t="e">
        <f>VLOOKUP($B6,Vlookups!$A:$B,2,0)</f>
        <v>#N/A</v>
      </c>
      <c r="Q6" s="67" t="e">
        <f>VLOOKUP($B6,Vlookups!$C:$D,2,0)</f>
        <v>#N/A</v>
      </c>
      <c r="R6" s="27" t="str">
        <f t="shared" si="0"/>
        <v>0063238780</v>
      </c>
      <c r="S6" s="62">
        <v>94</v>
      </c>
    </row>
    <row r="7" spans="2:19" x14ac:dyDescent="0.35">
      <c r="B7" s="57" t="s">
        <v>271</v>
      </c>
      <c r="C7" s="55" t="s">
        <v>272</v>
      </c>
      <c r="D7" s="55" t="s">
        <v>273</v>
      </c>
      <c r="E7" s="81" t="s">
        <v>261</v>
      </c>
      <c r="F7" s="65">
        <v>178</v>
      </c>
      <c r="G7" s="65">
        <v>178</v>
      </c>
      <c r="H7" s="65">
        <v>171</v>
      </c>
      <c r="I7" s="70" t="s">
        <v>310</v>
      </c>
      <c r="J7" s="72">
        <v>3428.28</v>
      </c>
      <c r="K7" s="74">
        <v>3428.28</v>
      </c>
      <c r="L7" s="74">
        <v>77</v>
      </c>
      <c r="M7" s="58" t="s">
        <v>310</v>
      </c>
      <c r="N7" s="62">
        <v>29.67</v>
      </c>
      <c r="O7" s="78" t="s">
        <v>310</v>
      </c>
      <c r="P7" s="67" t="e">
        <f>VLOOKUP($B7,Vlookups!$A:$B,2,0)</f>
        <v>#N/A</v>
      </c>
      <c r="Q7" s="67" t="e">
        <f>VLOOKUP($B7,Vlookups!$C:$D,2,0)</f>
        <v>#N/A</v>
      </c>
      <c r="R7" s="27" t="str">
        <f t="shared" si="0"/>
        <v>0063339080</v>
      </c>
      <c r="S7" s="62">
        <v>39.5</v>
      </c>
    </row>
    <row r="8" spans="2:19" x14ac:dyDescent="0.35">
      <c r="B8" s="57" t="s">
        <v>274</v>
      </c>
      <c r="C8" s="55" t="s">
        <v>275</v>
      </c>
      <c r="D8" s="55" t="s">
        <v>273</v>
      </c>
      <c r="E8" s="81" t="s">
        <v>276</v>
      </c>
      <c r="F8" s="65">
        <v>117</v>
      </c>
      <c r="G8" s="65">
        <v>117</v>
      </c>
      <c r="H8" s="65">
        <v>14</v>
      </c>
      <c r="I8" s="70" t="s">
        <v>310</v>
      </c>
      <c r="J8" s="72">
        <v>2852.46</v>
      </c>
      <c r="K8" s="74">
        <v>2852.46</v>
      </c>
      <c r="L8" s="74">
        <v>8</v>
      </c>
      <c r="M8" s="58" t="s">
        <v>310</v>
      </c>
      <c r="N8" s="62">
        <v>37.450000000000003</v>
      </c>
      <c r="O8" s="78" t="s">
        <v>310</v>
      </c>
      <c r="P8" s="67" t="e">
        <f>VLOOKUP($B8,Vlookups!$A:$B,2,0)</f>
        <v>#N/A</v>
      </c>
      <c r="Q8" s="67" t="e">
        <f>VLOOKUP($B8,Vlookups!$C:$D,2,0)</f>
        <v>#N/A</v>
      </c>
      <c r="R8" s="27" t="str">
        <f t="shared" si="0"/>
        <v>0063317591</v>
      </c>
      <c r="S8" s="62">
        <v>50</v>
      </c>
    </row>
    <row r="9" spans="2:19" x14ac:dyDescent="0.35">
      <c r="B9" s="57" t="s">
        <v>277</v>
      </c>
      <c r="C9" s="55" t="s">
        <v>200</v>
      </c>
      <c r="D9" s="55" t="s">
        <v>260</v>
      </c>
      <c r="E9" s="81" t="s">
        <v>278</v>
      </c>
      <c r="F9" s="65">
        <v>227</v>
      </c>
      <c r="G9" s="65">
        <v>226</v>
      </c>
      <c r="H9" s="65">
        <v>171</v>
      </c>
      <c r="I9" s="70">
        <v>226</v>
      </c>
      <c r="J9" s="72">
        <v>2708.11</v>
      </c>
      <c r="K9" s="74">
        <v>2698.08</v>
      </c>
      <c r="L9" s="74">
        <v>48</v>
      </c>
      <c r="M9" s="55">
        <v>269.00099999999998</v>
      </c>
      <c r="N9" s="62">
        <v>3</v>
      </c>
      <c r="O9" s="78">
        <v>-0.5</v>
      </c>
      <c r="P9" s="67" t="e">
        <f>VLOOKUP($B9,Vlookups!$A:$B,2,0)</f>
        <v>#N/A</v>
      </c>
      <c r="Q9" s="67" t="e">
        <f>VLOOKUP($B9,Vlookups!$C:$D,2,0)</f>
        <v>#N/A</v>
      </c>
      <c r="R9" s="27" t="str">
        <f t="shared" si="0"/>
        <v>0063042061</v>
      </c>
      <c r="S9" s="62">
        <v>24.99</v>
      </c>
    </row>
    <row r="10" spans="2:19" x14ac:dyDescent="0.35">
      <c r="B10" s="57" t="s">
        <v>279</v>
      </c>
      <c r="C10" s="55" t="s">
        <v>280</v>
      </c>
      <c r="D10" s="55" t="s">
        <v>273</v>
      </c>
      <c r="E10" s="81" t="s">
        <v>281</v>
      </c>
      <c r="F10" s="65">
        <v>113</v>
      </c>
      <c r="G10" s="65">
        <v>113</v>
      </c>
      <c r="H10" s="65">
        <v>4</v>
      </c>
      <c r="I10" s="70" t="s">
        <v>310</v>
      </c>
      <c r="J10" s="72">
        <v>2037.39</v>
      </c>
      <c r="K10" s="74">
        <v>2037.39</v>
      </c>
      <c r="L10" s="74">
        <v>1</v>
      </c>
      <c r="M10" s="58" t="s">
        <v>310</v>
      </c>
      <c r="N10" s="62">
        <v>27.74</v>
      </c>
      <c r="O10" s="78" t="s">
        <v>310</v>
      </c>
      <c r="P10" s="67" t="e">
        <f>VLOOKUP($B10,Vlookups!$A:$B,2,0)</f>
        <v>#N/A</v>
      </c>
      <c r="Q10" s="67" t="e">
        <f>VLOOKUP($B10,Vlookups!$C:$D,2,0)</f>
        <v>#N/A</v>
      </c>
      <c r="R10" s="27" t="str">
        <f t="shared" si="0"/>
        <v>0062945769</v>
      </c>
      <c r="S10" s="62">
        <v>36.99</v>
      </c>
    </row>
    <row r="11" spans="2:19" x14ac:dyDescent="0.35">
      <c r="B11" s="57" t="s">
        <v>282</v>
      </c>
      <c r="C11" s="55" t="s">
        <v>204</v>
      </c>
      <c r="D11" s="55" t="s">
        <v>260</v>
      </c>
      <c r="E11" s="81" t="s">
        <v>283</v>
      </c>
      <c r="F11" s="65">
        <v>128</v>
      </c>
      <c r="G11" s="65">
        <v>-44</v>
      </c>
      <c r="H11" s="65">
        <v>21</v>
      </c>
      <c r="I11" s="70">
        <v>-0.25579999999999997</v>
      </c>
      <c r="J11" s="72">
        <v>1955.84</v>
      </c>
      <c r="K11" s="74">
        <v>-706.63</v>
      </c>
      <c r="L11" s="74">
        <v>7</v>
      </c>
      <c r="M11" s="55">
        <v>-0.26539999999999997</v>
      </c>
      <c r="N11" s="62">
        <v>23.99</v>
      </c>
      <c r="O11" s="78">
        <v>0.23219999999999999</v>
      </c>
      <c r="P11" s="67" t="e">
        <f>VLOOKUP($B11,Vlookups!$A:$B,2,0)</f>
        <v>#N/A</v>
      </c>
      <c r="Q11" s="67" t="e">
        <f>VLOOKUP($B11,Vlookups!$C:$D,2,0)</f>
        <v>#N/A</v>
      </c>
      <c r="R11" s="27" t="str">
        <f t="shared" si="0"/>
        <v>0060555661</v>
      </c>
      <c r="S11" s="62">
        <v>31.99</v>
      </c>
    </row>
    <row r="12" spans="2:19" x14ac:dyDescent="0.35">
      <c r="B12" s="57" t="s">
        <v>284</v>
      </c>
      <c r="C12" s="55" t="s">
        <v>285</v>
      </c>
      <c r="D12" s="55" t="s">
        <v>273</v>
      </c>
      <c r="E12" s="81" t="s">
        <v>286</v>
      </c>
      <c r="F12" s="65">
        <v>65</v>
      </c>
      <c r="G12" s="65">
        <v>44</v>
      </c>
      <c r="H12" s="65">
        <v>4</v>
      </c>
      <c r="I12" s="70">
        <v>2.0952000000000002</v>
      </c>
      <c r="J12" s="72">
        <v>1932.45</v>
      </c>
      <c r="K12" s="74">
        <v>1308.1199999999999</v>
      </c>
      <c r="L12" s="74">
        <v>2</v>
      </c>
      <c r="M12" s="58">
        <v>2.0952000000000002</v>
      </c>
      <c r="N12" s="62">
        <v>60.99</v>
      </c>
      <c r="O12" s="78">
        <v>0</v>
      </c>
      <c r="P12" s="67" t="e">
        <f>VLOOKUP($B12,Vlookups!$A:$B,2,0)</f>
        <v>#N/A</v>
      </c>
      <c r="Q12" s="67" t="e">
        <f>VLOOKUP($B12,Vlookups!$C:$D,2,0)</f>
        <v>#N/A</v>
      </c>
      <c r="R12" s="27" t="str">
        <f t="shared" si="0"/>
        <v>0718003594</v>
      </c>
      <c r="S12" s="62">
        <v>60.99</v>
      </c>
    </row>
    <row r="13" spans="2:19" x14ac:dyDescent="0.35">
      <c r="B13" s="57" t="s">
        <v>287</v>
      </c>
      <c r="C13" s="55" t="s">
        <v>205</v>
      </c>
      <c r="D13" s="55" t="s">
        <v>260</v>
      </c>
      <c r="E13" s="81" t="s">
        <v>261</v>
      </c>
      <c r="F13" s="65">
        <v>150</v>
      </c>
      <c r="G13" s="65">
        <v>150</v>
      </c>
      <c r="H13" s="65">
        <v>134</v>
      </c>
      <c r="I13" s="70" t="s">
        <v>310</v>
      </c>
      <c r="J13" s="72">
        <v>1900.5</v>
      </c>
      <c r="K13" s="74">
        <v>1900.5</v>
      </c>
      <c r="L13" s="74">
        <v>39</v>
      </c>
      <c r="M13" s="55" t="s">
        <v>310</v>
      </c>
      <c r="N13" s="62">
        <v>19.489999999999998</v>
      </c>
      <c r="O13" s="78" t="s">
        <v>310</v>
      </c>
      <c r="P13" s="67" t="e">
        <f>VLOOKUP($B13,Vlookups!$A:$B,2,0)</f>
        <v>#N/A</v>
      </c>
      <c r="Q13" s="67" t="e">
        <f>VLOOKUP($B13,Vlookups!$C:$D,2,0)</f>
        <v>#N/A</v>
      </c>
      <c r="R13" s="27" t="str">
        <f t="shared" si="0"/>
        <v>0063387190</v>
      </c>
      <c r="S13" s="62">
        <v>25.99</v>
      </c>
    </row>
    <row r="14" spans="2:19" x14ac:dyDescent="0.35">
      <c r="B14" s="57" t="s">
        <v>288</v>
      </c>
      <c r="C14" s="55" t="s">
        <v>289</v>
      </c>
      <c r="D14" s="55" t="s">
        <v>260</v>
      </c>
      <c r="E14" s="81" t="s">
        <v>290</v>
      </c>
      <c r="F14" s="65">
        <v>138</v>
      </c>
      <c r="G14" s="65">
        <v>138</v>
      </c>
      <c r="H14" s="65">
        <v>-34</v>
      </c>
      <c r="I14" s="70" t="s">
        <v>310</v>
      </c>
      <c r="J14" s="72">
        <v>1883.7</v>
      </c>
      <c r="K14" s="74">
        <v>1883.7</v>
      </c>
      <c r="L14" s="74">
        <v>-10</v>
      </c>
      <c r="M14" s="58" t="s">
        <v>310</v>
      </c>
      <c r="N14" s="62">
        <v>19.59</v>
      </c>
      <c r="O14" s="78" t="s">
        <v>310</v>
      </c>
      <c r="P14" s="67" t="e">
        <f>VLOOKUP($B14,Vlookups!$A:$B,2,0)</f>
        <v>#N/A</v>
      </c>
      <c r="Q14" s="67" t="e">
        <f>VLOOKUP($B14,Vlookups!$C:$D,2,0)</f>
        <v>#N/A</v>
      </c>
      <c r="R14" s="27" t="str">
        <f t="shared" si="0"/>
        <v>0062824864</v>
      </c>
      <c r="S14" s="62">
        <v>27.99</v>
      </c>
    </row>
    <row r="15" spans="2:19" x14ac:dyDescent="0.35">
      <c r="B15" s="57" t="s">
        <v>291</v>
      </c>
      <c r="C15" s="55" t="s">
        <v>201</v>
      </c>
      <c r="D15" s="55" t="s">
        <v>260</v>
      </c>
      <c r="E15" s="81" t="s">
        <v>281</v>
      </c>
      <c r="F15" s="65">
        <v>148</v>
      </c>
      <c r="G15" s="65">
        <v>148</v>
      </c>
      <c r="H15" s="65">
        <v>-41</v>
      </c>
      <c r="I15" s="70" t="s">
        <v>310</v>
      </c>
      <c r="J15" s="72">
        <v>1875.16</v>
      </c>
      <c r="K15" s="74">
        <v>1875.16</v>
      </c>
      <c r="L15" s="74">
        <v>-12</v>
      </c>
      <c r="M15" s="55" t="s">
        <v>310</v>
      </c>
      <c r="N15" s="62">
        <v>20</v>
      </c>
      <c r="O15" s="78" t="s">
        <v>310</v>
      </c>
      <c r="P15" s="67" t="e">
        <f>VLOOKUP($B15,Vlookups!$A:$B,2,0)</f>
        <v>#N/A</v>
      </c>
      <c r="Q15" s="67" t="e">
        <f>VLOOKUP($B15,Vlookups!$C:$D,2,0)</f>
        <v>#N/A</v>
      </c>
      <c r="R15" s="27" t="str">
        <f t="shared" si="0"/>
        <v>0063415801</v>
      </c>
      <c r="S15" s="62">
        <v>25.99</v>
      </c>
    </row>
    <row r="16" spans="2:19" x14ac:dyDescent="0.35">
      <c r="B16" s="57" t="s">
        <v>292</v>
      </c>
      <c r="C16" s="55" t="s">
        <v>293</v>
      </c>
      <c r="D16" s="55" t="s">
        <v>260</v>
      </c>
      <c r="E16" s="81" t="s">
        <v>294</v>
      </c>
      <c r="F16" s="65">
        <v>140</v>
      </c>
      <c r="G16" s="65">
        <v>-225</v>
      </c>
      <c r="H16" s="65">
        <v>0</v>
      </c>
      <c r="I16" s="70">
        <v>-0.61640000000000006</v>
      </c>
      <c r="J16" s="72">
        <v>1804.6</v>
      </c>
      <c r="K16" s="74">
        <v>-2998.8</v>
      </c>
      <c r="L16" s="74">
        <v>0</v>
      </c>
      <c r="M16" s="55">
        <v>-0.62429999999999997</v>
      </c>
      <c r="N16" s="62">
        <v>16.190000000000001</v>
      </c>
      <c r="O16" s="78">
        <v>-0.19089999999999999</v>
      </c>
      <c r="P16" s="67" t="e">
        <f>VLOOKUP($B16,Vlookups!$A:$B,2,0)</f>
        <v>#N/A</v>
      </c>
      <c r="Q16" s="67" t="e">
        <f>VLOOKUP($B16,Vlookups!$C:$D,2,0)</f>
        <v>#N/A</v>
      </c>
      <c r="R16" s="27" t="str">
        <f t="shared" si="0"/>
        <v>0063252015</v>
      </c>
      <c r="S16" s="62">
        <v>26.99</v>
      </c>
    </row>
    <row r="17" spans="2:19" x14ac:dyDescent="0.35">
      <c r="B17" s="57" t="s">
        <v>295</v>
      </c>
      <c r="C17" s="55" t="s">
        <v>296</v>
      </c>
      <c r="D17" s="55" t="s">
        <v>260</v>
      </c>
      <c r="E17" s="81" t="s">
        <v>297</v>
      </c>
      <c r="F17" s="65">
        <v>134</v>
      </c>
      <c r="G17" s="65">
        <v>13</v>
      </c>
      <c r="H17" s="65">
        <v>3</v>
      </c>
      <c r="I17" s="70">
        <v>0.1074</v>
      </c>
      <c r="J17" s="72">
        <v>1632.12</v>
      </c>
      <c r="K17" s="74">
        <v>158.34</v>
      </c>
      <c r="L17" s="74">
        <v>0</v>
      </c>
      <c r="M17" s="58">
        <v>0.1074</v>
      </c>
      <c r="N17" s="62">
        <v>17.489999999999998</v>
      </c>
      <c r="O17" s="78">
        <v>-4.1100000000000005E-2</v>
      </c>
      <c r="P17" s="67" t="e">
        <f>VLOOKUP($B17,Vlookups!$A:$B,2,0)</f>
        <v>#N/A</v>
      </c>
      <c r="Q17" s="67" t="e">
        <f>VLOOKUP($B17,Vlookups!$C:$D,2,0)</f>
        <v>#N/A</v>
      </c>
      <c r="R17" s="27" t="str">
        <f t="shared" si="0"/>
        <v>0063254484</v>
      </c>
      <c r="S17" s="62">
        <v>24.99</v>
      </c>
    </row>
    <row r="18" spans="2:19" x14ac:dyDescent="0.35">
      <c r="B18" s="57" t="s">
        <v>298</v>
      </c>
      <c r="C18" s="55" t="s">
        <v>110</v>
      </c>
      <c r="D18" s="55" t="s">
        <v>260</v>
      </c>
      <c r="E18" s="81" t="s">
        <v>299</v>
      </c>
      <c r="F18" s="65">
        <v>141</v>
      </c>
      <c r="G18" s="65">
        <v>-56</v>
      </c>
      <c r="H18" s="65">
        <v>70</v>
      </c>
      <c r="I18" s="70">
        <v>-0.2843</v>
      </c>
      <c r="J18" s="72">
        <v>1615.86</v>
      </c>
      <c r="K18" s="74">
        <v>-641.76</v>
      </c>
      <c r="L18" s="74">
        <v>18</v>
      </c>
      <c r="M18" s="58">
        <v>-0.2843</v>
      </c>
      <c r="N18" s="62">
        <v>20.22</v>
      </c>
      <c r="O18" s="78">
        <v>0.40029999999999999</v>
      </c>
      <c r="P18" s="67" t="e">
        <f>VLOOKUP($B18,Vlookups!$A:$B,2,0)</f>
        <v>#N/A</v>
      </c>
      <c r="Q18" s="67" t="e">
        <f>VLOOKUP($B18,Vlookups!$C:$D,2,0)</f>
        <v>#N/A</v>
      </c>
      <c r="R18" s="27" t="str">
        <f t="shared" si="0"/>
        <v>0062641549</v>
      </c>
      <c r="S18" s="62">
        <v>23.99</v>
      </c>
    </row>
    <row r="19" spans="2:19" x14ac:dyDescent="0.35">
      <c r="B19" s="57" t="s">
        <v>198</v>
      </c>
      <c r="C19" s="55" t="s">
        <v>203</v>
      </c>
      <c r="D19" s="55" t="s">
        <v>273</v>
      </c>
      <c r="E19" s="81" t="s">
        <v>300</v>
      </c>
      <c r="F19" s="65">
        <v>84</v>
      </c>
      <c r="G19" s="65">
        <v>-18</v>
      </c>
      <c r="H19" s="65">
        <v>43</v>
      </c>
      <c r="I19" s="70">
        <v>-0.17649999999999999</v>
      </c>
      <c r="J19" s="72">
        <v>1604.4</v>
      </c>
      <c r="K19" s="74">
        <v>-343.8</v>
      </c>
      <c r="L19" s="74">
        <v>19</v>
      </c>
      <c r="M19" s="55">
        <v>-0.17649999999999999</v>
      </c>
      <c r="N19" s="62">
        <v>34.299999999999997</v>
      </c>
      <c r="O19" s="78">
        <v>-0.14230000000000001</v>
      </c>
      <c r="P19" s="67" t="e">
        <f>VLOOKUP($B19,Vlookups!$A:$B,2,0)</f>
        <v>#N/A</v>
      </c>
      <c r="Q19" s="67" t="e">
        <f>VLOOKUP($B19,Vlookups!$C:$D,2,0)</f>
        <v>#N/A</v>
      </c>
      <c r="R19" s="27" t="str">
        <f t="shared" si="0"/>
        <v>000819680X</v>
      </c>
      <c r="S19" s="62">
        <v>39.99</v>
      </c>
    </row>
    <row r="20" spans="2:19" x14ac:dyDescent="0.35">
      <c r="B20" s="57" t="s">
        <v>301</v>
      </c>
      <c r="C20" s="55" t="s">
        <v>302</v>
      </c>
      <c r="D20" s="55" t="s">
        <v>303</v>
      </c>
      <c r="E20" s="81" t="s">
        <v>304</v>
      </c>
      <c r="F20" s="65">
        <v>53</v>
      </c>
      <c r="G20" s="65">
        <v>21</v>
      </c>
      <c r="H20" s="65">
        <v>5</v>
      </c>
      <c r="I20" s="70">
        <v>0.65629999999999999</v>
      </c>
      <c r="J20" s="72">
        <v>1601.66</v>
      </c>
      <c r="K20" s="74">
        <v>634.62</v>
      </c>
      <c r="L20" s="74">
        <v>3</v>
      </c>
      <c r="M20" s="58">
        <v>0.65629999999999999</v>
      </c>
      <c r="N20" s="62">
        <v>39.32</v>
      </c>
      <c r="O20" s="78">
        <v>-0.1605</v>
      </c>
      <c r="P20" s="67" t="e">
        <f>VLOOKUP($B20,Vlookups!$A:$B,2,0)</f>
        <v>#N/A</v>
      </c>
      <c r="Q20" s="67" t="e">
        <f>VLOOKUP($B20,Vlookups!$C:$D,2,0)</f>
        <v>#N/A</v>
      </c>
      <c r="R20" s="27" t="str">
        <f t="shared" si="0"/>
        <v>0785215689</v>
      </c>
      <c r="S20" s="62">
        <v>61.99</v>
      </c>
    </row>
    <row r="21" spans="2:19" x14ac:dyDescent="0.35">
      <c r="B21" s="57" t="s">
        <v>305</v>
      </c>
      <c r="C21" s="55" t="s">
        <v>306</v>
      </c>
      <c r="D21" s="55" t="s">
        <v>260</v>
      </c>
      <c r="E21" s="81" t="s">
        <v>294</v>
      </c>
      <c r="F21" s="65">
        <v>35</v>
      </c>
      <c r="G21" s="65">
        <v>28</v>
      </c>
      <c r="H21" s="65">
        <v>18</v>
      </c>
      <c r="I21" s="70">
        <v>4</v>
      </c>
      <c r="J21" s="72">
        <v>1571.15</v>
      </c>
      <c r="K21" s="74">
        <v>1294.72</v>
      </c>
      <c r="L21" s="74">
        <v>19</v>
      </c>
      <c r="M21" s="58">
        <v>4.6837</v>
      </c>
      <c r="N21" s="62">
        <v>82.09</v>
      </c>
      <c r="O21" s="78">
        <v>0.316</v>
      </c>
      <c r="P21" s="67" t="e">
        <f>VLOOKUP($B21,Vlookups!$A:$B,2,0)</f>
        <v>#N/A</v>
      </c>
      <c r="Q21" s="67" t="e">
        <f>VLOOKUP($B21,Vlookups!$C:$D,2,0)</f>
        <v>#N/A</v>
      </c>
      <c r="R21" s="27" t="str">
        <f t="shared" si="0"/>
        <v>006330371X</v>
      </c>
      <c r="S21" s="62">
        <v>94</v>
      </c>
    </row>
    <row r="22" spans="2:19" x14ac:dyDescent="0.35">
      <c r="B22" s="57" t="s">
        <v>307</v>
      </c>
      <c r="C22" s="55" t="s">
        <v>308</v>
      </c>
      <c r="D22" s="55" t="s">
        <v>260</v>
      </c>
      <c r="E22" s="81" t="s">
        <v>309</v>
      </c>
      <c r="F22" s="65">
        <v>82</v>
      </c>
      <c r="G22" s="65">
        <v>37</v>
      </c>
      <c r="H22" s="65">
        <v>18</v>
      </c>
      <c r="I22" s="70">
        <v>0.82220000000000004</v>
      </c>
      <c r="J22" s="72">
        <v>1526.84</v>
      </c>
      <c r="K22" s="74">
        <v>704.3</v>
      </c>
      <c r="L22" s="74">
        <v>7</v>
      </c>
      <c r="M22" s="58">
        <v>0.85629999999999995</v>
      </c>
      <c r="N22" s="62">
        <v>32.950000000000003</v>
      </c>
      <c r="O22" s="78">
        <v>0</v>
      </c>
      <c r="P22" s="67" t="e">
        <f>VLOOKUP($B22,Vlookups!$A:$B,2,0)</f>
        <v>#N/A</v>
      </c>
      <c r="Q22" s="67" t="e">
        <f>VLOOKUP($B22,Vlookups!$C:$D,2,0)</f>
        <v>#N/A</v>
      </c>
      <c r="R22" s="27" t="str">
        <f t="shared" si="0"/>
        <v>0261102389</v>
      </c>
      <c r="S22" s="62">
        <v>38.99</v>
      </c>
    </row>
    <row r="23" spans="2:19" x14ac:dyDescent="0.35">
      <c r="B23" s="60" t="s">
        <v>43</v>
      </c>
      <c r="C23" s="95"/>
      <c r="D23" s="95"/>
      <c r="E23" s="95"/>
      <c r="F23" s="64"/>
      <c r="G23" s="64"/>
      <c r="H23" s="64"/>
      <c r="I23" s="69"/>
      <c r="J23" s="71"/>
      <c r="K23" s="73"/>
      <c r="L23" s="75"/>
      <c r="M23" s="56"/>
      <c r="N23" s="61"/>
      <c r="O23" s="30"/>
      <c r="P23" s="104"/>
      <c r="Q23" s="105"/>
      <c r="R23" s="97"/>
      <c r="S23" s="94"/>
    </row>
    <row r="24" spans="2:19" x14ac:dyDescent="0.35">
      <c r="S24" s="1" t="s">
        <v>87</v>
      </c>
    </row>
    <row r="25" spans="2:19" x14ac:dyDescent="0.35">
      <c r="B25" s="55" t="s">
        <v>0</v>
      </c>
      <c r="C25" s="55" t="s">
        <v>1</v>
      </c>
      <c r="D25" s="55" t="s">
        <v>2</v>
      </c>
      <c r="E25" s="55" t="s">
        <v>72</v>
      </c>
      <c r="F25" s="55" t="s">
        <v>91</v>
      </c>
      <c r="G25" s="55" t="s">
        <v>4</v>
      </c>
      <c r="H25" s="55" t="s">
        <v>3</v>
      </c>
      <c r="I25" s="55" t="s">
        <v>5</v>
      </c>
      <c r="J25" s="55" t="s">
        <v>92</v>
      </c>
      <c r="K25" s="55" t="s">
        <v>7</v>
      </c>
      <c r="L25" s="55" t="s">
        <v>6</v>
      </c>
      <c r="M25" s="55" t="s">
        <v>8</v>
      </c>
      <c r="N25" s="23" t="s">
        <v>93</v>
      </c>
      <c r="O25" s="23" t="s">
        <v>9</v>
      </c>
      <c r="P25" s="51" t="s">
        <v>63</v>
      </c>
      <c r="Q25" s="51" t="s">
        <v>64</v>
      </c>
      <c r="R25" s="79" t="s">
        <v>0</v>
      </c>
      <c r="S25" s="51" t="s">
        <v>71</v>
      </c>
    </row>
    <row r="26" spans="2:19" x14ac:dyDescent="0.35">
      <c r="B26" s="23"/>
      <c r="C26" s="23"/>
      <c r="D26" s="23"/>
      <c r="E26" s="80"/>
      <c r="F26" s="67"/>
      <c r="G26" s="67"/>
      <c r="H26" s="67"/>
      <c r="I26" s="23"/>
      <c r="J26" s="62"/>
      <c r="K26" s="77"/>
      <c r="L26" s="77"/>
      <c r="M26" s="23"/>
      <c r="N26" s="62"/>
      <c r="O26" s="23"/>
      <c r="P26" s="67" t="e">
        <f>VLOOKUP(B26,Vlookups!F:G,2,0)</f>
        <v>#N/A</v>
      </c>
      <c r="Q26" s="67" t="e">
        <f>VLOOKUP(B26,Vlookups!H:I,2,0)</f>
        <v>#N/A</v>
      </c>
      <c r="R26" s="27">
        <f>B26</f>
        <v>0</v>
      </c>
      <c r="S26" s="62" t="e">
        <f>VLOOKUP(R26,Vlookups!$L$2:$O$22,3,0)</f>
        <v>#N/A</v>
      </c>
    </row>
    <row r="27" spans="2:19" x14ac:dyDescent="0.35">
      <c r="B27" s="23"/>
      <c r="C27" s="23"/>
      <c r="D27" s="23"/>
      <c r="E27" s="80"/>
      <c r="F27" s="67"/>
      <c r="G27" s="67"/>
      <c r="H27" s="67"/>
      <c r="I27" s="26"/>
      <c r="J27" s="62"/>
      <c r="K27" s="77"/>
      <c r="L27" s="77"/>
      <c r="M27" s="26"/>
      <c r="N27" s="62"/>
      <c r="O27" s="26"/>
      <c r="P27" s="67" t="e">
        <f>VLOOKUP(B27,Vlookups!F:G,2,0)</f>
        <v>#N/A</v>
      </c>
      <c r="Q27" s="67" t="e">
        <f>VLOOKUP(B27,Vlookups!H:I,2,0)</f>
        <v>#N/A</v>
      </c>
      <c r="R27" s="27">
        <f t="shared" ref="R27:R45" si="1">B27</f>
        <v>0</v>
      </c>
      <c r="S27" s="62" t="e">
        <f>VLOOKUP(R27,Vlookups!$L$2:$O$22,3,0)</f>
        <v>#N/A</v>
      </c>
    </row>
    <row r="28" spans="2:19" x14ac:dyDescent="0.35">
      <c r="B28" s="23"/>
      <c r="C28" s="23"/>
      <c r="D28" s="23"/>
      <c r="E28" s="80"/>
      <c r="F28" s="67"/>
      <c r="G28" s="67"/>
      <c r="H28" s="67"/>
      <c r="I28" s="23"/>
      <c r="J28" s="62"/>
      <c r="K28" s="77"/>
      <c r="L28" s="77"/>
      <c r="M28" s="23"/>
      <c r="N28" s="62"/>
      <c r="O28" s="23"/>
      <c r="P28" s="67" t="e">
        <f>VLOOKUP(B28,Vlookups!F:G,2,0)</f>
        <v>#N/A</v>
      </c>
      <c r="Q28" s="67" t="e">
        <f>VLOOKUP(B28,Vlookups!H:I,2,0)</f>
        <v>#N/A</v>
      </c>
      <c r="R28" s="27">
        <f t="shared" si="1"/>
        <v>0</v>
      </c>
      <c r="S28" s="62" t="e">
        <f>VLOOKUP(R28,Vlookups!$L$2:$O$22,3,0)</f>
        <v>#N/A</v>
      </c>
    </row>
    <row r="29" spans="2:19" x14ac:dyDescent="0.35">
      <c r="B29" s="23"/>
      <c r="C29" s="23"/>
      <c r="D29" s="23"/>
      <c r="E29" s="80"/>
      <c r="F29" s="67"/>
      <c r="G29" s="67"/>
      <c r="H29" s="67"/>
      <c r="I29" s="26"/>
      <c r="J29" s="62"/>
      <c r="K29" s="77"/>
      <c r="L29" s="77"/>
      <c r="M29" s="26"/>
      <c r="N29" s="62"/>
      <c r="O29" s="26"/>
      <c r="P29" s="67" t="e">
        <f>VLOOKUP(B29,Vlookups!F:G,2,0)</f>
        <v>#N/A</v>
      </c>
      <c r="Q29" s="67" t="e">
        <f>VLOOKUP(B29,Vlookups!H:I,2,0)</f>
        <v>#N/A</v>
      </c>
      <c r="R29" s="27">
        <f t="shared" si="1"/>
        <v>0</v>
      </c>
      <c r="S29" s="62" t="e">
        <f>VLOOKUP(R29,Vlookups!$L$2:$O$22,3,0)</f>
        <v>#N/A</v>
      </c>
    </row>
    <row r="30" spans="2:19" x14ac:dyDescent="0.35">
      <c r="B30" s="23"/>
      <c r="C30" s="23"/>
      <c r="D30" s="23"/>
      <c r="E30" s="80"/>
      <c r="F30" s="67"/>
      <c r="G30" s="67"/>
      <c r="H30" s="67"/>
      <c r="I30" s="23"/>
      <c r="J30" s="62"/>
      <c r="K30" s="77"/>
      <c r="L30" s="77"/>
      <c r="M30" s="23"/>
      <c r="N30" s="62"/>
      <c r="O30" s="23"/>
      <c r="P30" s="67" t="e">
        <f>VLOOKUP(B30,Vlookups!F:G,2,0)</f>
        <v>#N/A</v>
      </c>
      <c r="Q30" s="67" t="e">
        <f>VLOOKUP(B30,Vlookups!H:I,2,0)</f>
        <v>#N/A</v>
      </c>
      <c r="R30" s="27">
        <f t="shared" si="1"/>
        <v>0</v>
      </c>
      <c r="S30" s="62" t="e">
        <f>VLOOKUP(R30,Vlookups!$L$2:$O$22,3,0)</f>
        <v>#N/A</v>
      </c>
    </row>
    <row r="31" spans="2:19" x14ac:dyDescent="0.35">
      <c r="B31" s="23"/>
      <c r="C31" s="23"/>
      <c r="D31" s="23"/>
      <c r="E31" s="80"/>
      <c r="F31" s="67"/>
      <c r="G31" s="67"/>
      <c r="H31" s="67"/>
      <c r="I31" s="26"/>
      <c r="J31" s="62"/>
      <c r="K31" s="77"/>
      <c r="L31" s="77"/>
      <c r="M31" s="26"/>
      <c r="N31" s="62"/>
      <c r="O31" s="26"/>
      <c r="P31" s="67" t="e">
        <f>VLOOKUP(B31,Vlookups!F:G,2,0)</f>
        <v>#N/A</v>
      </c>
      <c r="Q31" s="67" t="e">
        <f>VLOOKUP(B31,Vlookups!H:I,2,0)</f>
        <v>#N/A</v>
      </c>
      <c r="R31" s="27">
        <f t="shared" si="1"/>
        <v>0</v>
      </c>
      <c r="S31" s="62" t="e">
        <f>VLOOKUP(R31,Vlookups!$L$2:$O$22,3,0)</f>
        <v>#N/A</v>
      </c>
    </row>
    <row r="32" spans="2:19" x14ac:dyDescent="0.35">
      <c r="B32" s="23"/>
      <c r="C32" s="23"/>
      <c r="D32" s="23"/>
      <c r="E32" s="80"/>
      <c r="F32" s="67"/>
      <c r="G32" s="67"/>
      <c r="H32" s="67"/>
      <c r="I32" s="26"/>
      <c r="J32" s="62"/>
      <c r="K32" s="77"/>
      <c r="L32" s="77"/>
      <c r="M32" s="26"/>
      <c r="N32" s="62"/>
      <c r="O32" s="26"/>
      <c r="P32" s="67" t="e">
        <f>VLOOKUP(B32,Vlookups!F:G,2,0)</f>
        <v>#N/A</v>
      </c>
      <c r="Q32" s="67" t="e">
        <f>VLOOKUP(B32,Vlookups!H:I,2,0)</f>
        <v>#N/A</v>
      </c>
      <c r="R32" s="27">
        <f t="shared" si="1"/>
        <v>0</v>
      </c>
      <c r="S32" s="62" t="e">
        <f>VLOOKUP(R32,Vlookups!$L$2:$O$22,3,0)</f>
        <v>#N/A</v>
      </c>
    </row>
    <row r="33" spans="2:19" x14ac:dyDescent="0.35">
      <c r="B33" s="23"/>
      <c r="C33" s="23"/>
      <c r="D33" s="23"/>
      <c r="E33" s="80"/>
      <c r="F33" s="67"/>
      <c r="G33" s="67"/>
      <c r="H33" s="67"/>
      <c r="I33" s="26"/>
      <c r="J33" s="62"/>
      <c r="K33" s="77"/>
      <c r="L33" s="77"/>
      <c r="M33" s="26"/>
      <c r="N33" s="62"/>
      <c r="O33" s="26"/>
      <c r="P33" s="67" t="e">
        <f>VLOOKUP(B33,Vlookups!F:G,2,0)</f>
        <v>#N/A</v>
      </c>
      <c r="Q33" s="67" t="e">
        <f>VLOOKUP(B33,Vlookups!H:I,2,0)</f>
        <v>#N/A</v>
      </c>
      <c r="R33" s="27">
        <f t="shared" si="1"/>
        <v>0</v>
      </c>
      <c r="S33" s="62" t="e">
        <f>VLOOKUP(R33,Vlookups!$L$2:$O$22,3,0)</f>
        <v>#N/A</v>
      </c>
    </row>
    <row r="34" spans="2:19" x14ac:dyDescent="0.35">
      <c r="B34" s="23"/>
      <c r="C34" s="23"/>
      <c r="D34" s="23"/>
      <c r="E34" s="80"/>
      <c r="F34" s="67"/>
      <c r="G34" s="67"/>
      <c r="H34" s="67"/>
      <c r="I34" s="23"/>
      <c r="J34" s="62"/>
      <c r="K34" s="77"/>
      <c r="L34" s="77"/>
      <c r="M34" s="23"/>
      <c r="N34" s="62"/>
      <c r="O34" s="23"/>
      <c r="P34" s="67" t="e">
        <f>VLOOKUP(B34,Vlookups!F:G,2,0)</f>
        <v>#N/A</v>
      </c>
      <c r="Q34" s="67" t="e">
        <f>VLOOKUP(B34,Vlookups!H:I,2,0)</f>
        <v>#N/A</v>
      </c>
      <c r="R34" s="27">
        <f t="shared" si="1"/>
        <v>0</v>
      </c>
      <c r="S34" s="62" t="e">
        <f>VLOOKUP(R34,Vlookups!$L$2:$O$22,3,0)</f>
        <v>#N/A</v>
      </c>
    </row>
    <row r="35" spans="2:19" x14ac:dyDescent="0.35">
      <c r="B35" s="23"/>
      <c r="C35" s="23"/>
      <c r="D35" s="23"/>
      <c r="E35" s="80"/>
      <c r="F35" s="67"/>
      <c r="G35" s="67"/>
      <c r="H35" s="67"/>
      <c r="I35" s="23"/>
      <c r="J35" s="62"/>
      <c r="K35" s="77"/>
      <c r="L35" s="77"/>
      <c r="M35" s="23"/>
      <c r="N35" s="62"/>
      <c r="O35" s="23"/>
      <c r="P35" s="67" t="e">
        <f>VLOOKUP(B35,Vlookups!F:G,2,0)</f>
        <v>#N/A</v>
      </c>
      <c r="Q35" s="67" t="e">
        <f>VLOOKUP(B35,Vlookups!H:I,2,0)</f>
        <v>#N/A</v>
      </c>
      <c r="R35" s="27">
        <f t="shared" si="1"/>
        <v>0</v>
      </c>
      <c r="S35" s="62" t="e">
        <f>VLOOKUP(R35,Vlookups!$L$2:$O$22,3,0)</f>
        <v>#N/A</v>
      </c>
    </row>
    <row r="36" spans="2:19" x14ac:dyDescent="0.35">
      <c r="B36" s="23"/>
      <c r="C36" s="23"/>
      <c r="D36" s="23"/>
      <c r="E36" s="80"/>
      <c r="F36" s="67"/>
      <c r="G36" s="67"/>
      <c r="H36" s="67"/>
      <c r="I36" s="23"/>
      <c r="J36" s="62"/>
      <c r="K36" s="77"/>
      <c r="L36" s="77"/>
      <c r="M36" s="23"/>
      <c r="N36" s="62"/>
      <c r="O36" s="23"/>
      <c r="P36" s="67" t="e">
        <f>VLOOKUP(B36,Vlookups!F:G,2,0)</f>
        <v>#N/A</v>
      </c>
      <c r="Q36" s="67" t="e">
        <f>VLOOKUP(B36,Vlookups!H:I,2,0)</f>
        <v>#N/A</v>
      </c>
      <c r="R36" s="27">
        <f t="shared" si="1"/>
        <v>0</v>
      </c>
      <c r="S36" s="62" t="e">
        <f>VLOOKUP(R36,Vlookups!$L$2:$O$22,3,0)</f>
        <v>#N/A</v>
      </c>
    </row>
    <row r="37" spans="2:19" x14ac:dyDescent="0.35">
      <c r="B37" s="23"/>
      <c r="C37" s="23"/>
      <c r="D37" s="23"/>
      <c r="E37" s="80"/>
      <c r="F37" s="67"/>
      <c r="G37" s="67"/>
      <c r="H37" s="67"/>
      <c r="I37" s="23"/>
      <c r="J37" s="62"/>
      <c r="K37" s="77"/>
      <c r="L37" s="77"/>
      <c r="M37" s="23"/>
      <c r="N37" s="62"/>
      <c r="O37" s="23"/>
      <c r="P37" s="67" t="e">
        <f>VLOOKUP(B37,Vlookups!F:G,2,0)</f>
        <v>#N/A</v>
      </c>
      <c r="Q37" s="67" t="e">
        <f>VLOOKUP(B37,Vlookups!H:I,2,0)</f>
        <v>#N/A</v>
      </c>
      <c r="R37" s="27">
        <f t="shared" si="1"/>
        <v>0</v>
      </c>
      <c r="S37" s="62" t="e">
        <f>VLOOKUP(R37,Vlookups!$L$2:$O$22,3,0)</f>
        <v>#N/A</v>
      </c>
    </row>
    <row r="38" spans="2:19" x14ac:dyDescent="0.35">
      <c r="B38" s="23"/>
      <c r="C38" s="23"/>
      <c r="D38" s="23"/>
      <c r="E38" s="80"/>
      <c r="F38" s="67"/>
      <c r="G38" s="67"/>
      <c r="H38" s="67"/>
      <c r="I38" s="23"/>
      <c r="J38" s="62"/>
      <c r="K38" s="77"/>
      <c r="L38" s="77"/>
      <c r="M38" s="23"/>
      <c r="N38" s="62"/>
      <c r="O38" s="23"/>
      <c r="P38" s="67" t="e">
        <f>VLOOKUP(B38,Vlookups!F:G,2,0)</f>
        <v>#N/A</v>
      </c>
      <c r="Q38" s="67" t="e">
        <f>VLOOKUP(B38,Vlookups!H:I,2,0)</f>
        <v>#N/A</v>
      </c>
      <c r="R38" s="27">
        <f t="shared" si="1"/>
        <v>0</v>
      </c>
      <c r="S38" s="62" t="e">
        <f>VLOOKUP(R38,Vlookups!$L$2:$O$22,3,0)</f>
        <v>#N/A</v>
      </c>
    </row>
    <row r="39" spans="2:19" x14ac:dyDescent="0.35">
      <c r="B39" s="23"/>
      <c r="C39" s="23"/>
      <c r="D39" s="23"/>
      <c r="E39" s="80"/>
      <c r="F39" s="67"/>
      <c r="G39" s="67"/>
      <c r="H39" s="67"/>
      <c r="I39" s="26"/>
      <c r="J39" s="62"/>
      <c r="K39" s="77"/>
      <c r="L39" s="77"/>
      <c r="M39" s="26"/>
      <c r="N39" s="62"/>
      <c r="O39" s="26"/>
      <c r="P39" s="67" t="e">
        <f>VLOOKUP(B39,Vlookups!F:G,2,0)</f>
        <v>#N/A</v>
      </c>
      <c r="Q39" s="67" t="e">
        <f>VLOOKUP(B39,Vlookups!H:I,2,0)</f>
        <v>#N/A</v>
      </c>
      <c r="R39" s="27">
        <f t="shared" si="1"/>
        <v>0</v>
      </c>
      <c r="S39" s="62" t="e">
        <f>VLOOKUP(R39,Vlookups!$L$2:$O$22,3,0)</f>
        <v>#N/A</v>
      </c>
    </row>
    <row r="40" spans="2:19" x14ac:dyDescent="0.35">
      <c r="B40" s="23"/>
      <c r="C40" s="23"/>
      <c r="D40" s="23"/>
      <c r="E40" s="80"/>
      <c r="F40" s="67"/>
      <c r="G40" s="67"/>
      <c r="H40" s="67"/>
      <c r="I40" s="23"/>
      <c r="J40" s="62"/>
      <c r="K40" s="77"/>
      <c r="L40" s="77"/>
      <c r="M40" s="23"/>
      <c r="N40" s="62"/>
      <c r="O40" s="23"/>
      <c r="P40" s="67" t="e">
        <f>VLOOKUP(B40,Vlookups!F:G,2,0)</f>
        <v>#N/A</v>
      </c>
      <c r="Q40" s="67" t="e">
        <f>VLOOKUP(B40,Vlookups!H:I,2,0)</f>
        <v>#N/A</v>
      </c>
      <c r="R40" s="27">
        <f t="shared" si="1"/>
        <v>0</v>
      </c>
      <c r="S40" s="62" t="e">
        <f>VLOOKUP(R40,Vlookups!$L$2:$O$22,3,0)</f>
        <v>#N/A</v>
      </c>
    </row>
    <row r="41" spans="2:19" x14ac:dyDescent="0.35">
      <c r="B41" s="23"/>
      <c r="C41" s="23"/>
      <c r="D41" s="23"/>
      <c r="E41" s="80"/>
      <c r="F41" s="67"/>
      <c r="G41" s="67"/>
      <c r="H41" s="67"/>
      <c r="I41" s="26"/>
      <c r="J41" s="62"/>
      <c r="K41" s="77"/>
      <c r="L41" s="77"/>
      <c r="M41" s="26"/>
      <c r="N41" s="62"/>
      <c r="O41" s="26"/>
      <c r="P41" s="67" t="e">
        <f>VLOOKUP(B41,Vlookups!F:G,2,0)</f>
        <v>#N/A</v>
      </c>
      <c r="Q41" s="67" t="e">
        <f>VLOOKUP(B41,Vlookups!H:I,2,0)</f>
        <v>#N/A</v>
      </c>
      <c r="R41" s="27">
        <f t="shared" si="1"/>
        <v>0</v>
      </c>
      <c r="S41" s="62" t="e">
        <f>VLOOKUP(R41,Vlookups!$L$2:$O$22,3,0)</f>
        <v>#N/A</v>
      </c>
    </row>
    <row r="42" spans="2:19" x14ac:dyDescent="0.35">
      <c r="B42" s="23"/>
      <c r="C42" s="23"/>
      <c r="D42" s="23"/>
      <c r="E42" s="80"/>
      <c r="F42" s="67"/>
      <c r="G42" s="67"/>
      <c r="H42" s="67"/>
      <c r="I42" s="23"/>
      <c r="J42" s="62"/>
      <c r="K42" s="77"/>
      <c r="L42" s="77"/>
      <c r="M42" s="23"/>
      <c r="N42" s="62"/>
      <c r="O42" s="23"/>
      <c r="P42" s="67" t="e">
        <f>VLOOKUP(B42,Vlookups!F:G,2,0)</f>
        <v>#N/A</v>
      </c>
      <c r="Q42" s="67" t="e">
        <f>VLOOKUP(B42,Vlookups!H:I,2,0)</f>
        <v>#N/A</v>
      </c>
      <c r="R42" s="27">
        <f t="shared" si="1"/>
        <v>0</v>
      </c>
      <c r="S42" s="62" t="e">
        <f>VLOOKUP(R42,Vlookups!$L$2:$O$22,3,0)</f>
        <v>#N/A</v>
      </c>
    </row>
    <row r="43" spans="2:19" x14ac:dyDescent="0.35">
      <c r="B43" s="23"/>
      <c r="C43" s="23"/>
      <c r="D43" s="23"/>
      <c r="E43" s="80"/>
      <c r="F43" s="67"/>
      <c r="G43" s="67"/>
      <c r="H43" s="67"/>
      <c r="I43" s="23"/>
      <c r="J43" s="62"/>
      <c r="K43" s="77"/>
      <c r="L43" s="77"/>
      <c r="M43" s="23"/>
      <c r="N43" s="62"/>
      <c r="O43" s="23"/>
      <c r="P43" s="67" t="e">
        <f>VLOOKUP(B43,Vlookups!F:G,2,0)</f>
        <v>#N/A</v>
      </c>
      <c r="Q43" s="67" t="e">
        <f>VLOOKUP(B43,Vlookups!H:I,2,0)</f>
        <v>#N/A</v>
      </c>
      <c r="R43" s="27">
        <f t="shared" si="1"/>
        <v>0</v>
      </c>
      <c r="S43" s="62" t="e">
        <f>VLOOKUP(R43,Vlookups!$L$2:$O$22,3,0)</f>
        <v>#N/A</v>
      </c>
    </row>
    <row r="44" spans="2:19" x14ac:dyDescent="0.35">
      <c r="B44" s="23"/>
      <c r="C44" s="23"/>
      <c r="D44" s="23"/>
      <c r="E44" s="80"/>
      <c r="F44" s="67"/>
      <c r="G44" s="67"/>
      <c r="H44" s="67"/>
      <c r="I44" s="23"/>
      <c r="J44" s="62"/>
      <c r="K44" s="77"/>
      <c r="L44" s="77"/>
      <c r="M44" s="23"/>
      <c r="N44" s="62"/>
      <c r="O44" s="23"/>
      <c r="P44" s="67" t="e">
        <f>VLOOKUP(B44,Vlookups!F:G,2,0)</f>
        <v>#N/A</v>
      </c>
      <c r="Q44" s="67" t="e">
        <f>VLOOKUP(B44,Vlookups!H:I,2,0)</f>
        <v>#N/A</v>
      </c>
      <c r="R44" s="27">
        <f t="shared" si="1"/>
        <v>0</v>
      </c>
      <c r="S44" s="62" t="e">
        <f>VLOOKUP(R44,Vlookups!$L$2:$O$22,3,0)</f>
        <v>#N/A</v>
      </c>
    </row>
    <row r="45" spans="2:19" x14ac:dyDescent="0.35">
      <c r="B45" s="23"/>
      <c r="C45" s="23"/>
      <c r="D45" s="23"/>
      <c r="E45" s="80"/>
      <c r="F45" s="67"/>
      <c r="G45" s="67"/>
      <c r="H45" s="67"/>
      <c r="I45" s="23"/>
      <c r="J45" s="62"/>
      <c r="K45" s="77"/>
      <c r="L45" s="77"/>
      <c r="M45" s="23"/>
      <c r="N45" s="62"/>
      <c r="O45" s="23"/>
      <c r="P45" s="67" t="e">
        <f>VLOOKUP(B45,Vlookups!F:G,2,0)</f>
        <v>#N/A</v>
      </c>
      <c r="Q45" s="67" t="e">
        <f>VLOOKUP(B45,Vlookups!H:I,2,0)</f>
        <v>#N/A</v>
      </c>
      <c r="R45" s="27">
        <f t="shared" si="1"/>
        <v>0</v>
      </c>
      <c r="S45" s="62" t="e">
        <f>VLOOKUP(R45,Vlookups!$L$2:$O$22,3,0)</f>
        <v>#N/A</v>
      </c>
    </row>
    <row r="46" spans="2:19" x14ac:dyDescent="0.35">
      <c r="B46" s="68" t="s">
        <v>44</v>
      </c>
      <c r="C46" s="96"/>
      <c r="D46" s="96"/>
      <c r="E46" s="96"/>
      <c r="F46" s="66"/>
      <c r="G46" s="66"/>
      <c r="H46" s="66"/>
      <c r="I46" s="28"/>
      <c r="J46" s="63"/>
      <c r="K46" s="76"/>
      <c r="L46" s="76"/>
      <c r="M46" s="28"/>
      <c r="N46" s="63"/>
      <c r="O46" s="28"/>
      <c r="P46" s="104"/>
      <c r="Q46" s="105"/>
      <c r="R46" s="97"/>
      <c r="S46" s="94"/>
    </row>
  </sheetData>
  <mergeCells count="2">
    <mergeCell ref="P46:Q46"/>
    <mergeCell ref="P23:Q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56CF-1D83-45F8-8E03-3902C469C4A0}">
  <dimension ref="A1:S29"/>
  <sheetViews>
    <sheetView showGridLines="0" workbookViewId="0">
      <selection activeCell="I13" sqref="I13"/>
    </sheetView>
  </sheetViews>
  <sheetFormatPr defaultRowHeight="14.5" x14ac:dyDescent="0.35"/>
  <cols>
    <col min="1" max="1" width="11" bestFit="1" customWidth="1"/>
    <col min="5" max="5" width="2.54296875" customWidth="1"/>
    <col min="6" max="6" width="12.90625" bestFit="1" customWidth="1"/>
    <col min="7" max="8" width="9.36328125" customWidth="1"/>
    <col min="9" max="9" width="11.36328125" customWidth="1"/>
    <col min="12" max="12" width="12.90625" bestFit="1" customWidth="1"/>
    <col min="13" max="13" width="14" bestFit="1" customWidth="1"/>
    <col min="14" max="14" width="8.36328125" bestFit="1" customWidth="1"/>
    <col min="15" max="15" width="83.36328125" bestFit="1" customWidth="1"/>
    <col min="17" max="17" width="100.6328125" customWidth="1"/>
  </cols>
  <sheetData>
    <row r="1" spans="1:19" ht="15" thickBot="1" x14ac:dyDescent="0.4">
      <c r="A1" s="106" t="s">
        <v>89</v>
      </c>
      <c r="B1" s="106"/>
      <c r="C1" s="106"/>
      <c r="D1" s="106"/>
      <c r="E1" s="106"/>
      <c r="F1" s="106"/>
      <c r="G1" s="106"/>
      <c r="H1" s="106"/>
      <c r="I1" s="106"/>
    </row>
    <row r="2" spans="1:19" ht="15" thickBot="1" x14ac:dyDescent="0.4">
      <c r="A2" s="82" t="s">
        <v>69</v>
      </c>
      <c r="B2" s="82" t="s">
        <v>67</v>
      </c>
      <c r="C2" s="82" t="s">
        <v>69</v>
      </c>
      <c r="D2" s="82" t="s">
        <v>68</v>
      </c>
      <c r="E2" s="82"/>
      <c r="F2" s="82" t="s">
        <v>66</v>
      </c>
      <c r="G2" s="82" t="s">
        <v>67</v>
      </c>
      <c r="H2" s="82" t="s">
        <v>66</v>
      </c>
      <c r="I2" s="82" t="s">
        <v>68</v>
      </c>
      <c r="L2" s="85" t="s">
        <v>74</v>
      </c>
      <c r="M2" s="85" t="s">
        <v>75</v>
      </c>
      <c r="N2" s="85" t="s">
        <v>76</v>
      </c>
      <c r="O2" s="85" t="s">
        <v>77</v>
      </c>
      <c r="Q2" s="87" t="s">
        <v>90</v>
      </c>
      <c r="R2" s="32"/>
      <c r="S2" s="32"/>
    </row>
    <row r="3" spans="1:19" ht="15" thickBot="1" x14ac:dyDescent="0.4">
      <c r="A3" s="83" t="s">
        <v>311</v>
      </c>
      <c r="B3" s="84">
        <v>1</v>
      </c>
      <c r="C3" s="84"/>
      <c r="D3" s="84"/>
      <c r="E3" s="82"/>
      <c r="F3" s="82"/>
      <c r="G3" s="84"/>
      <c r="H3" s="84"/>
      <c r="I3" s="82"/>
      <c r="L3" s="86"/>
      <c r="M3" s="85"/>
      <c r="N3" s="85"/>
      <c r="O3" s="85"/>
      <c r="P3" s="54"/>
      <c r="Q3" s="88" t="s">
        <v>79</v>
      </c>
      <c r="R3" s="32"/>
      <c r="S3" s="32"/>
    </row>
    <row r="4" spans="1:19" ht="15" thickBot="1" x14ac:dyDescent="0.4">
      <c r="A4" s="83" t="s">
        <v>312</v>
      </c>
      <c r="B4" s="84">
        <v>0</v>
      </c>
      <c r="C4" s="84"/>
      <c r="D4" s="84"/>
      <c r="E4" s="82"/>
      <c r="F4" s="82"/>
      <c r="G4" s="84"/>
      <c r="H4" s="84"/>
      <c r="I4" s="82"/>
      <c r="L4" s="86"/>
      <c r="M4" s="85"/>
      <c r="N4" s="85"/>
      <c r="O4" s="85"/>
      <c r="P4" s="54"/>
      <c r="Q4" s="88" t="s">
        <v>80</v>
      </c>
      <c r="R4" s="32"/>
      <c r="S4" s="32"/>
    </row>
    <row r="5" spans="1:19" ht="15" thickBot="1" x14ac:dyDescent="0.4">
      <c r="A5" s="83" t="s">
        <v>313</v>
      </c>
      <c r="B5" s="84">
        <v>0</v>
      </c>
      <c r="C5" s="84"/>
      <c r="D5" s="84"/>
      <c r="E5" s="82"/>
      <c r="F5" s="82"/>
      <c r="G5" s="84"/>
      <c r="H5" s="84"/>
      <c r="I5" s="84"/>
      <c r="L5" s="86"/>
      <c r="M5" s="85"/>
      <c r="N5" s="85"/>
      <c r="O5" s="85"/>
      <c r="P5" s="54"/>
      <c r="Q5" s="88" t="s">
        <v>81</v>
      </c>
      <c r="R5" s="32"/>
      <c r="S5" s="32"/>
    </row>
    <row r="6" spans="1:19" ht="15" thickBot="1" x14ac:dyDescent="0.4">
      <c r="A6" s="83" t="s">
        <v>314</v>
      </c>
      <c r="B6" s="84" t="s">
        <v>310</v>
      </c>
      <c r="C6" s="84"/>
      <c r="D6" s="84"/>
      <c r="E6" s="82"/>
      <c r="F6" s="82"/>
      <c r="G6" s="82"/>
      <c r="H6" s="82"/>
      <c r="I6" s="84"/>
      <c r="L6" s="86"/>
      <c r="M6" s="85"/>
      <c r="N6" s="85"/>
      <c r="O6" s="85"/>
      <c r="P6" s="54"/>
      <c r="Q6" s="88" t="s">
        <v>82</v>
      </c>
      <c r="R6" s="32"/>
      <c r="S6" s="32"/>
    </row>
    <row r="7" spans="1:19" ht="15" thickBot="1" x14ac:dyDescent="0.4">
      <c r="A7" s="83" t="s">
        <v>315</v>
      </c>
      <c r="B7" s="84">
        <v>-1</v>
      </c>
      <c r="C7" s="84"/>
      <c r="D7" s="84"/>
      <c r="E7" s="82"/>
      <c r="F7" s="82"/>
      <c r="G7" s="84"/>
      <c r="H7" s="84"/>
      <c r="I7" s="84"/>
      <c r="L7" s="86"/>
      <c r="M7" s="85"/>
      <c r="N7" s="85"/>
      <c r="O7" s="85"/>
      <c r="P7" s="54"/>
      <c r="Q7" s="88" t="s">
        <v>77</v>
      </c>
      <c r="R7" s="32"/>
      <c r="S7" s="32"/>
    </row>
    <row r="8" spans="1:19" ht="15" thickBot="1" x14ac:dyDescent="0.4">
      <c r="A8" s="83" t="s">
        <v>316</v>
      </c>
      <c r="B8" s="84">
        <v>0</v>
      </c>
      <c r="C8" s="84"/>
      <c r="D8" s="84"/>
      <c r="E8" s="82"/>
      <c r="F8" s="82"/>
      <c r="G8" s="84"/>
      <c r="H8" s="84"/>
      <c r="I8" s="84"/>
      <c r="L8" s="86"/>
      <c r="M8" s="85"/>
      <c r="N8" s="85"/>
      <c r="O8" s="85"/>
      <c r="P8" s="54"/>
      <c r="Q8" s="88"/>
      <c r="R8" s="32"/>
      <c r="S8" s="32"/>
    </row>
    <row r="9" spans="1:19" ht="15" thickBot="1" x14ac:dyDescent="0.4">
      <c r="A9" s="83" t="s">
        <v>317</v>
      </c>
      <c r="B9" s="84" t="s">
        <v>310</v>
      </c>
      <c r="C9" s="84"/>
      <c r="D9" s="84"/>
      <c r="E9" s="82"/>
      <c r="F9" s="82"/>
      <c r="G9" s="84"/>
      <c r="H9" s="84"/>
      <c r="I9" s="84"/>
      <c r="L9" s="86"/>
      <c r="M9" s="85"/>
      <c r="N9" s="85"/>
      <c r="O9" s="85"/>
      <c r="P9" s="54"/>
      <c r="Q9" s="88" t="s">
        <v>83</v>
      </c>
      <c r="R9" s="32"/>
      <c r="S9" s="32"/>
    </row>
    <row r="10" spans="1:19" ht="15" thickBot="1" x14ac:dyDescent="0.4">
      <c r="A10" s="83" t="s">
        <v>318</v>
      </c>
      <c r="B10" s="84">
        <v>1</v>
      </c>
      <c r="C10" s="84"/>
      <c r="D10" s="84"/>
      <c r="E10" s="82"/>
      <c r="F10" s="82"/>
      <c r="G10" s="84"/>
      <c r="H10" s="84"/>
      <c r="I10" s="84"/>
      <c r="L10" s="86"/>
      <c r="M10" s="85"/>
      <c r="N10" s="85"/>
      <c r="O10" s="85"/>
      <c r="P10" s="54"/>
      <c r="Q10" s="88"/>
      <c r="R10" s="32"/>
      <c r="S10" s="32"/>
    </row>
    <row r="11" spans="1:19" ht="15" thickBot="1" x14ac:dyDescent="0.4">
      <c r="A11" s="83" t="s">
        <v>319</v>
      </c>
      <c r="B11" s="84" t="s">
        <v>310</v>
      </c>
      <c r="C11" s="84"/>
      <c r="D11" s="84"/>
      <c r="E11" s="82"/>
      <c r="F11" s="82"/>
      <c r="G11" s="84"/>
      <c r="H11" s="84"/>
      <c r="I11" s="84"/>
      <c r="L11" s="86"/>
      <c r="M11" s="85"/>
      <c r="N11" s="85"/>
      <c r="O11" s="85"/>
      <c r="P11" s="54"/>
      <c r="Q11" s="88" t="s">
        <v>84</v>
      </c>
      <c r="R11" s="32"/>
      <c r="S11" s="32"/>
    </row>
    <row r="12" spans="1:19" ht="16.25" customHeight="1" thickBot="1" x14ac:dyDescent="0.4">
      <c r="A12" s="83" t="s">
        <v>320</v>
      </c>
      <c r="B12" s="84">
        <v>0</v>
      </c>
      <c r="C12" s="84"/>
      <c r="D12" s="84"/>
      <c r="E12" s="82"/>
      <c r="F12" s="82"/>
      <c r="G12" s="84"/>
      <c r="H12" s="84"/>
      <c r="I12" s="84"/>
      <c r="L12" s="86"/>
      <c r="M12" s="85"/>
      <c r="N12" s="85"/>
      <c r="O12" s="85"/>
      <c r="P12" s="54"/>
      <c r="Q12" s="89" t="s">
        <v>85</v>
      </c>
      <c r="R12" s="32"/>
      <c r="S12" s="32"/>
    </row>
    <row r="13" spans="1:19" ht="15" thickBot="1" x14ac:dyDescent="0.4">
      <c r="A13" s="83" t="s">
        <v>321</v>
      </c>
      <c r="B13" s="84" t="s">
        <v>310</v>
      </c>
      <c r="C13" s="84"/>
      <c r="D13" s="84"/>
      <c r="E13" s="82"/>
      <c r="F13" s="82"/>
      <c r="G13" s="84"/>
      <c r="H13" s="84"/>
      <c r="I13" s="84"/>
      <c r="L13" s="86"/>
      <c r="M13" s="85"/>
      <c r="N13" s="85"/>
      <c r="O13" s="85"/>
      <c r="P13" s="54"/>
    </row>
    <row r="14" spans="1:19" ht="15.75" customHeight="1" thickBot="1" x14ac:dyDescent="0.4">
      <c r="A14" s="83" t="s">
        <v>322</v>
      </c>
      <c r="B14" s="84">
        <v>1</v>
      </c>
      <c r="C14" s="84"/>
      <c r="D14" s="84"/>
      <c r="E14" s="82"/>
      <c r="F14" s="82"/>
      <c r="G14" s="84"/>
      <c r="H14" s="84"/>
      <c r="I14" s="84"/>
      <c r="L14" s="86"/>
      <c r="M14" s="85"/>
      <c r="N14" s="85"/>
      <c r="O14" s="85"/>
      <c r="P14" s="54"/>
      <c r="Q14" s="90" t="s">
        <v>88</v>
      </c>
    </row>
    <row r="15" spans="1:19" ht="15" thickBot="1" x14ac:dyDescent="0.4">
      <c r="A15" s="83" t="s">
        <v>323</v>
      </c>
      <c r="B15" s="84" t="s">
        <v>310</v>
      </c>
      <c r="C15" s="84"/>
      <c r="D15" s="84"/>
      <c r="E15" s="82"/>
      <c r="F15" s="82"/>
      <c r="G15" s="84"/>
      <c r="H15" s="84"/>
      <c r="I15" s="82"/>
      <c r="L15" s="86"/>
      <c r="M15" s="85"/>
      <c r="N15" s="85"/>
      <c r="O15" s="85"/>
      <c r="P15" s="54"/>
    </row>
    <row r="16" spans="1:19" ht="15" thickBot="1" x14ac:dyDescent="0.4">
      <c r="A16" s="83" t="s">
        <v>324</v>
      </c>
      <c r="B16" s="84">
        <v>0</v>
      </c>
      <c r="C16" s="84"/>
      <c r="D16" s="84"/>
      <c r="E16" s="82"/>
      <c r="F16" s="82"/>
      <c r="G16" s="84"/>
      <c r="H16" s="84"/>
      <c r="I16" s="84"/>
      <c r="L16" s="86"/>
      <c r="M16" s="85"/>
      <c r="N16" s="85"/>
      <c r="O16" s="85"/>
      <c r="P16" s="54"/>
    </row>
    <row r="17" spans="1:16" ht="15" thickBot="1" x14ac:dyDescent="0.4">
      <c r="A17" s="83" t="s">
        <v>325</v>
      </c>
      <c r="B17" s="84" t="s">
        <v>310</v>
      </c>
      <c r="C17" s="84"/>
      <c r="D17" s="84"/>
      <c r="E17" s="82"/>
      <c r="F17" s="82"/>
      <c r="G17" s="84"/>
      <c r="H17" s="84"/>
      <c r="I17" s="84"/>
      <c r="L17" s="86"/>
      <c r="M17" s="85"/>
      <c r="N17" s="85"/>
      <c r="O17" s="85"/>
      <c r="P17" s="54"/>
    </row>
    <row r="18" spans="1:16" ht="15" thickBot="1" x14ac:dyDescent="0.4">
      <c r="A18" s="83" t="s">
        <v>326</v>
      </c>
      <c r="B18" s="84">
        <v>2</v>
      </c>
      <c r="C18" s="84"/>
      <c r="D18" s="84"/>
      <c r="E18" s="82"/>
      <c r="F18" s="82"/>
      <c r="G18" s="84"/>
      <c r="H18" s="84"/>
      <c r="I18" s="84"/>
      <c r="L18" s="86"/>
      <c r="M18" s="85"/>
      <c r="N18" s="85"/>
      <c r="O18" s="85"/>
      <c r="P18" s="54"/>
    </row>
    <row r="19" spans="1:16" ht="15" thickBot="1" x14ac:dyDescent="0.4">
      <c r="A19" s="83" t="s">
        <v>327</v>
      </c>
      <c r="B19" s="84" t="s">
        <v>310</v>
      </c>
      <c r="C19" s="84"/>
      <c r="D19" s="84"/>
      <c r="E19" s="82"/>
      <c r="F19" s="82"/>
      <c r="G19" s="84"/>
      <c r="H19" s="84"/>
      <c r="I19" s="84"/>
      <c r="L19" s="86"/>
      <c r="M19" s="85"/>
      <c r="N19" s="85"/>
      <c r="O19" s="85"/>
      <c r="P19" s="54"/>
    </row>
    <row r="20" spans="1:16" ht="15" thickBot="1" x14ac:dyDescent="0.4">
      <c r="A20" s="83" t="s">
        <v>328</v>
      </c>
      <c r="B20" s="84">
        <v>1</v>
      </c>
      <c r="C20" s="84"/>
      <c r="D20" s="84"/>
      <c r="E20" s="82"/>
      <c r="F20" s="82"/>
      <c r="G20" s="84"/>
      <c r="H20" s="84"/>
      <c r="I20" s="84"/>
      <c r="L20" s="86"/>
      <c r="M20" s="85"/>
      <c r="N20" s="85"/>
      <c r="O20" s="85"/>
      <c r="P20" s="54"/>
    </row>
    <row r="21" spans="1:16" ht="15" thickBot="1" x14ac:dyDescent="0.4">
      <c r="A21" s="83" t="s">
        <v>329</v>
      </c>
      <c r="B21" s="84" t="s">
        <v>310</v>
      </c>
      <c r="C21" s="84"/>
      <c r="D21" s="84"/>
      <c r="E21" s="82"/>
      <c r="F21" s="82"/>
      <c r="G21" s="84"/>
      <c r="H21" s="84"/>
      <c r="I21" s="84"/>
      <c r="L21" s="86"/>
      <c r="M21" s="85"/>
      <c r="N21" s="85"/>
      <c r="O21" s="85"/>
      <c r="P21" s="54"/>
    </row>
    <row r="22" spans="1:16" ht="15" thickBot="1" x14ac:dyDescent="0.4">
      <c r="A22" s="83" t="s">
        <v>330</v>
      </c>
      <c r="B22" s="84">
        <v>0</v>
      </c>
      <c r="C22" s="84"/>
      <c r="D22" s="84"/>
      <c r="E22" s="82"/>
      <c r="F22" s="82"/>
      <c r="G22" s="84"/>
      <c r="H22" s="84"/>
      <c r="I22" s="82"/>
      <c r="L22" s="86"/>
      <c r="M22" s="85"/>
      <c r="N22" s="85"/>
      <c r="O22" s="85"/>
      <c r="P22" s="54"/>
    </row>
    <row r="25" spans="1:16" x14ac:dyDescent="0.35">
      <c r="F25" s="32"/>
    </row>
    <row r="26" spans="1:16" x14ac:dyDescent="0.35">
      <c r="F26" s="32"/>
    </row>
    <row r="27" spans="1:16" x14ac:dyDescent="0.35">
      <c r="F27" s="32"/>
    </row>
    <row r="28" spans="1:16" x14ac:dyDescent="0.35">
      <c r="F28" s="32"/>
    </row>
    <row r="29" spans="1:16" x14ac:dyDescent="0.35">
      <c r="F29" s="3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10A-A7FF-435E-A57D-D24A340C1722}">
  <dimension ref="B1:G218"/>
  <sheetViews>
    <sheetView showGridLines="0" zoomScale="70" zoomScaleNormal="70" workbookViewId="0">
      <selection activeCell="G17" sqref="G17"/>
    </sheetView>
  </sheetViews>
  <sheetFormatPr defaultColWidth="8.90625" defaultRowHeight="14.5" x14ac:dyDescent="0.35"/>
  <cols>
    <col min="1" max="1" width="8.90625" style="2"/>
    <col min="2" max="2" width="35.6328125" style="2" customWidth="1"/>
    <col min="3" max="3" width="12.6328125" style="2" customWidth="1"/>
    <col min="4" max="4" width="8.90625" style="2"/>
    <col min="5" max="5" width="12.36328125" style="2" customWidth="1"/>
    <col min="6" max="6" width="13.6328125" style="2" customWidth="1"/>
    <col min="7" max="7" width="49.6328125" style="2" bestFit="1" customWidth="1"/>
    <col min="8" max="8" width="14.54296875" style="2" customWidth="1"/>
    <col min="9" max="9" width="6.08984375" style="2" customWidth="1"/>
    <col min="10" max="16384" width="8.90625" style="2"/>
  </cols>
  <sheetData>
    <row r="1" spans="2:7" ht="28.5" customHeight="1" x14ac:dyDescent="0.35"/>
    <row r="2" spans="2:7" x14ac:dyDescent="0.35">
      <c r="B2" s="46" t="s">
        <v>16</v>
      </c>
      <c r="C2" s="46" t="s">
        <v>0</v>
      </c>
      <c r="D2" s="46" t="s">
        <v>15</v>
      </c>
      <c r="E2" s="46" t="s">
        <v>14</v>
      </c>
      <c r="F2" s="46" t="s">
        <v>13</v>
      </c>
      <c r="G2" s="46" t="s">
        <v>12</v>
      </c>
    </row>
    <row r="3" spans="2:7" x14ac:dyDescent="0.35">
      <c r="B3" s="47" t="s">
        <v>95</v>
      </c>
      <c r="C3" s="98">
        <v>62353594</v>
      </c>
      <c r="D3" s="48">
        <v>1184</v>
      </c>
      <c r="E3" s="47">
        <v>9818</v>
      </c>
      <c r="F3" s="47">
        <v>-56</v>
      </c>
      <c r="G3" s="49">
        <v>107.09280000000001</v>
      </c>
    </row>
    <row r="4" spans="2:7" x14ac:dyDescent="0.35">
      <c r="B4" s="47" t="s">
        <v>96</v>
      </c>
      <c r="C4" s="98">
        <v>358470153</v>
      </c>
      <c r="D4" s="48">
        <v>364</v>
      </c>
      <c r="E4" s="47">
        <v>10000</v>
      </c>
      <c r="F4" s="47">
        <v>0</v>
      </c>
      <c r="G4" s="49">
        <v>32.3232</v>
      </c>
    </row>
    <row r="5" spans="2:7" x14ac:dyDescent="0.35">
      <c r="B5" s="47" t="s">
        <v>97</v>
      </c>
      <c r="C5" s="98">
        <v>8376107</v>
      </c>
      <c r="D5" s="48">
        <v>312</v>
      </c>
      <c r="E5" s="47">
        <v>10000</v>
      </c>
      <c r="F5" s="47">
        <v>0</v>
      </c>
      <c r="G5" s="49">
        <v>27.7056</v>
      </c>
    </row>
    <row r="6" spans="2:7" x14ac:dyDescent="0.35">
      <c r="B6" s="47" t="s">
        <v>98</v>
      </c>
      <c r="C6" s="98" t="s">
        <v>99</v>
      </c>
      <c r="D6" s="48">
        <v>257</v>
      </c>
      <c r="E6" s="47">
        <v>5010</v>
      </c>
      <c r="F6" s="47">
        <v>5010</v>
      </c>
      <c r="G6" s="49">
        <v>45.554400000000001</v>
      </c>
    </row>
    <row r="7" spans="2:7" x14ac:dyDescent="0.35">
      <c r="B7" s="47" t="s">
        <v>100</v>
      </c>
      <c r="C7" s="98">
        <v>62353799</v>
      </c>
      <c r="D7" s="48">
        <v>212</v>
      </c>
      <c r="E7" s="47">
        <v>9725</v>
      </c>
      <c r="F7" s="47">
        <v>-90</v>
      </c>
      <c r="G7" s="49">
        <v>19.3584</v>
      </c>
    </row>
    <row r="8" spans="2:7" x14ac:dyDescent="0.35">
      <c r="B8" s="47" t="s">
        <v>101</v>
      </c>
      <c r="C8" s="98">
        <v>1443460311</v>
      </c>
      <c r="D8" s="48">
        <v>167</v>
      </c>
      <c r="E8" s="47">
        <v>10000</v>
      </c>
      <c r="F8" s="47">
        <v>0</v>
      </c>
      <c r="G8" s="49">
        <v>14.829600000000001</v>
      </c>
    </row>
    <row r="9" spans="2:7" x14ac:dyDescent="0.35">
      <c r="B9" s="47" t="s">
        <v>102</v>
      </c>
      <c r="C9" s="98">
        <v>1409520447</v>
      </c>
      <c r="D9" s="48">
        <v>158</v>
      </c>
      <c r="E9" s="47">
        <v>2076</v>
      </c>
      <c r="F9" s="47">
        <v>2076</v>
      </c>
      <c r="G9" s="49">
        <v>67.576800000000006</v>
      </c>
    </row>
    <row r="10" spans="2:7" x14ac:dyDescent="0.35">
      <c r="B10" s="47" t="s">
        <v>103</v>
      </c>
      <c r="C10" s="98">
        <v>358306639</v>
      </c>
      <c r="D10" s="48">
        <v>153</v>
      </c>
      <c r="E10" s="47">
        <v>7806</v>
      </c>
      <c r="F10" s="47">
        <v>5024</v>
      </c>
      <c r="G10" s="49">
        <v>17.404800000000002</v>
      </c>
    </row>
    <row r="11" spans="2:7" x14ac:dyDescent="0.35">
      <c r="B11" s="47" t="s">
        <v>104</v>
      </c>
      <c r="C11" s="98">
        <v>718075390</v>
      </c>
      <c r="D11" s="48">
        <v>128</v>
      </c>
      <c r="E11" s="47">
        <v>10000</v>
      </c>
      <c r="F11" s="47">
        <v>0</v>
      </c>
      <c r="G11" s="49">
        <v>11.366400000000001</v>
      </c>
    </row>
    <row r="12" spans="2:7" x14ac:dyDescent="0.35">
      <c r="B12" s="47" t="s">
        <v>105</v>
      </c>
      <c r="C12" s="98">
        <v>62353659</v>
      </c>
      <c r="D12" s="48">
        <v>122</v>
      </c>
      <c r="E12" s="47">
        <v>1169</v>
      </c>
      <c r="F12" s="47">
        <v>1169</v>
      </c>
      <c r="G12" s="49">
        <v>92.7072</v>
      </c>
    </row>
    <row r="13" spans="2:7" x14ac:dyDescent="0.35">
      <c r="B13" s="47" t="s">
        <v>106</v>
      </c>
      <c r="C13" s="98" t="s">
        <v>107</v>
      </c>
      <c r="D13" s="48">
        <v>117</v>
      </c>
      <c r="E13" s="47">
        <v>8667</v>
      </c>
      <c r="F13" s="47">
        <v>8667</v>
      </c>
      <c r="G13" s="49">
        <v>11.988000000000001</v>
      </c>
    </row>
    <row r="14" spans="2:7" x14ac:dyDescent="0.35">
      <c r="B14" s="47" t="s">
        <v>108</v>
      </c>
      <c r="C14" s="98">
        <v>63337843</v>
      </c>
      <c r="D14" s="48">
        <v>100</v>
      </c>
      <c r="E14" s="47">
        <v>1706</v>
      </c>
      <c r="F14" s="47">
        <v>1706</v>
      </c>
      <c r="G14" s="49">
        <v>52.036799999999999</v>
      </c>
    </row>
    <row r="15" spans="2:7" x14ac:dyDescent="0.35">
      <c r="B15" s="47" t="s">
        <v>109</v>
      </c>
      <c r="C15" s="98">
        <v>63318628</v>
      </c>
      <c r="D15" s="48">
        <v>98</v>
      </c>
      <c r="E15" s="47">
        <v>5385</v>
      </c>
      <c r="F15" s="47">
        <v>5385</v>
      </c>
      <c r="G15" s="49">
        <v>16.1616</v>
      </c>
    </row>
    <row r="16" spans="2:7" x14ac:dyDescent="0.35">
      <c r="B16" s="47" t="s">
        <v>110</v>
      </c>
      <c r="C16" s="98">
        <v>62641549</v>
      </c>
      <c r="D16" s="48">
        <v>97</v>
      </c>
      <c r="E16" s="47">
        <v>935</v>
      </c>
      <c r="F16" s="47">
        <v>-6651</v>
      </c>
      <c r="G16" s="49">
        <v>92.085599999999999</v>
      </c>
    </row>
    <row r="17" spans="2:7" x14ac:dyDescent="0.35">
      <c r="B17" s="47" t="s">
        <v>111</v>
      </c>
      <c r="C17" s="98" t="s">
        <v>112</v>
      </c>
      <c r="D17" s="48">
        <v>95</v>
      </c>
      <c r="E17" s="47">
        <v>6597</v>
      </c>
      <c r="F17" s="47">
        <v>6597</v>
      </c>
      <c r="G17" s="49">
        <v>12.7872</v>
      </c>
    </row>
    <row r="18" spans="2:7" x14ac:dyDescent="0.35">
      <c r="B18" s="47" t="s">
        <v>113</v>
      </c>
      <c r="C18" s="98">
        <v>746098545</v>
      </c>
      <c r="D18" s="48">
        <v>80</v>
      </c>
      <c r="E18" s="47">
        <v>10000</v>
      </c>
      <c r="F18" s="47">
        <v>0</v>
      </c>
      <c r="G18" s="49">
        <v>7.1040000000000001</v>
      </c>
    </row>
    <row r="19" spans="2:7" x14ac:dyDescent="0.35">
      <c r="B19" s="47" t="s">
        <v>114</v>
      </c>
      <c r="C19" s="98">
        <v>62972448</v>
      </c>
      <c r="D19" s="48">
        <v>74</v>
      </c>
      <c r="E19" s="47">
        <v>9867</v>
      </c>
      <c r="F19" s="47">
        <v>8972</v>
      </c>
      <c r="G19" s="49">
        <v>6.66</v>
      </c>
    </row>
    <row r="20" spans="2:7" x14ac:dyDescent="0.35">
      <c r="B20" s="47" t="s">
        <v>115</v>
      </c>
      <c r="C20" s="98">
        <v>310444039</v>
      </c>
      <c r="D20" s="48">
        <v>70</v>
      </c>
      <c r="E20" s="47">
        <v>10000</v>
      </c>
      <c r="F20" s="47">
        <v>0</v>
      </c>
      <c r="G20" s="49">
        <v>6.2160000000000002</v>
      </c>
    </row>
    <row r="21" spans="2:7" x14ac:dyDescent="0.35">
      <c r="B21" s="47" t="s">
        <v>116</v>
      </c>
      <c r="C21" s="98">
        <v>310823706</v>
      </c>
      <c r="D21" s="48">
        <v>66</v>
      </c>
      <c r="E21" s="47">
        <v>10000</v>
      </c>
      <c r="F21" s="47">
        <v>6744</v>
      </c>
      <c r="G21" s="49">
        <v>5.8608000000000002</v>
      </c>
    </row>
    <row r="22" spans="2:7" x14ac:dyDescent="0.35">
      <c r="B22" s="47" t="s">
        <v>100</v>
      </c>
      <c r="C22" s="98">
        <v>63140667</v>
      </c>
      <c r="D22" s="48">
        <v>61</v>
      </c>
      <c r="E22" s="47">
        <v>10000</v>
      </c>
      <c r="F22" s="47">
        <v>0</v>
      </c>
      <c r="G22" s="49">
        <v>5.4168000000000003</v>
      </c>
    </row>
    <row r="23" spans="2:7" x14ac:dyDescent="0.35">
      <c r="B23" s="47" t="s">
        <v>117</v>
      </c>
      <c r="C23" s="98">
        <v>785260943</v>
      </c>
      <c r="D23" s="48">
        <v>60</v>
      </c>
      <c r="E23" s="47">
        <v>10000</v>
      </c>
      <c r="F23" s="47">
        <v>0</v>
      </c>
      <c r="G23" s="49">
        <v>5.3280000000000003</v>
      </c>
    </row>
    <row r="24" spans="2:7" x14ac:dyDescent="0.35">
      <c r="B24" s="47" t="s">
        <v>118</v>
      </c>
      <c r="C24" s="98">
        <v>1443464775</v>
      </c>
      <c r="D24" s="48">
        <v>56</v>
      </c>
      <c r="E24" s="47">
        <v>10000</v>
      </c>
      <c r="F24" s="47">
        <v>9500</v>
      </c>
      <c r="G24" s="49">
        <v>4.9728000000000003</v>
      </c>
    </row>
    <row r="25" spans="2:7" x14ac:dyDescent="0.35">
      <c r="B25" s="47" t="s">
        <v>119</v>
      </c>
      <c r="C25" s="98">
        <v>310210747</v>
      </c>
      <c r="D25" s="48">
        <v>53</v>
      </c>
      <c r="E25" s="47">
        <v>0</v>
      </c>
      <c r="F25" s="47">
        <v>0</v>
      </c>
      <c r="G25" s="49">
        <v>4.7064000000000004</v>
      </c>
    </row>
    <row r="26" spans="2:7" x14ac:dyDescent="0.35">
      <c r="B26" s="47" t="s">
        <v>120</v>
      </c>
      <c r="C26" s="98" t="s">
        <v>121</v>
      </c>
      <c r="D26" s="48">
        <v>51</v>
      </c>
      <c r="E26" s="47">
        <v>10000</v>
      </c>
      <c r="F26" s="47">
        <v>0</v>
      </c>
      <c r="G26" s="49">
        <v>4.5288000000000004</v>
      </c>
    </row>
    <row r="27" spans="2:7" x14ac:dyDescent="0.35">
      <c r="B27" s="47" t="s">
        <v>122</v>
      </c>
      <c r="C27" s="98">
        <v>310460743</v>
      </c>
      <c r="D27" s="48">
        <v>48</v>
      </c>
      <c r="E27" s="47">
        <v>10000</v>
      </c>
      <c r="F27" s="47">
        <v>0</v>
      </c>
      <c r="G27" s="49">
        <v>4.2624000000000004</v>
      </c>
    </row>
    <row r="28" spans="2:7" x14ac:dyDescent="0.35">
      <c r="B28" s="47" t="s">
        <v>123</v>
      </c>
      <c r="C28" s="98">
        <v>62936611</v>
      </c>
      <c r="D28" s="48">
        <v>48</v>
      </c>
      <c r="E28" s="47">
        <v>10000</v>
      </c>
      <c r="F28" s="47">
        <v>0</v>
      </c>
      <c r="G28" s="49">
        <v>4.2624000000000004</v>
      </c>
    </row>
    <row r="29" spans="2:7" x14ac:dyDescent="0.35">
      <c r="B29" s="47" t="s">
        <v>124</v>
      </c>
      <c r="C29" s="98">
        <v>718030494</v>
      </c>
      <c r="D29" s="48">
        <v>48</v>
      </c>
      <c r="E29" s="47">
        <v>4286</v>
      </c>
      <c r="F29" s="47">
        <v>10218</v>
      </c>
      <c r="G29" s="49">
        <v>9.9456000000000007</v>
      </c>
    </row>
    <row r="30" spans="2:7" x14ac:dyDescent="0.35">
      <c r="B30" s="47" t="s">
        <v>125</v>
      </c>
      <c r="C30" s="98">
        <v>1401676707</v>
      </c>
      <c r="D30" s="48">
        <v>46</v>
      </c>
      <c r="E30" s="47">
        <v>4742</v>
      </c>
      <c r="F30" s="47">
        <v>4742</v>
      </c>
      <c r="G30" s="49">
        <v>8.6135999999999999</v>
      </c>
    </row>
    <row r="31" spans="2:7" x14ac:dyDescent="0.35">
      <c r="B31" s="47" t="s">
        <v>126</v>
      </c>
      <c r="C31" s="98">
        <v>8492611</v>
      </c>
      <c r="D31" s="48">
        <v>46</v>
      </c>
      <c r="E31" s="47">
        <v>0</v>
      </c>
      <c r="F31" s="47">
        <v>0</v>
      </c>
      <c r="G31" s="49">
        <v>4.0848000000000004</v>
      </c>
    </row>
    <row r="32" spans="2:7" x14ac:dyDescent="0.35">
      <c r="B32" s="47" t="s">
        <v>127</v>
      </c>
      <c r="C32" s="98">
        <v>63205866</v>
      </c>
      <c r="D32" s="48">
        <v>42</v>
      </c>
      <c r="E32" s="47">
        <v>10000</v>
      </c>
      <c r="F32" s="47">
        <v>10000</v>
      </c>
      <c r="G32" s="49">
        <v>3.7296</v>
      </c>
    </row>
    <row r="33" spans="2:7" x14ac:dyDescent="0.35">
      <c r="B33" s="47" t="s">
        <v>128</v>
      </c>
      <c r="C33" s="98">
        <v>1400243904</v>
      </c>
      <c r="D33" s="48">
        <v>39</v>
      </c>
      <c r="E33" s="47">
        <v>6842</v>
      </c>
      <c r="F33" s="47">
        <v>6842</v>
      </c>
      <c r="G33" s="49">
        <v>5.0616000000000003</v>
      </c>
    </row>
    <row r="34" spans="2:7" x14ac:dyDescent="0.35">
      <c r="B34" s="47" t="s">
        <v>129</v>
      </c>
      <c r="C34" s="98">
        <v>395530075</v>
      </c>
      <c r="D34" s="48">
        <v>38</v>
      </c>
      <c r="E34" s="47">
        <v>0</v>
      </c>
      <c r="F34" s="47">
        <v>0</v>
      </c>
      <c r="G34" s="49">
        <v>3.3744000000000001</v>
      </c>
    </row>
    <row r="35" spans="2:7" x14ac:dyDescent="0.35">
      <c r="B35" s="47" t="s">
        <v>130</v>
      </c>
      <c r="C35" s="98">
        <v>1400345774</v>
      </c>
      <c r="D35" s="48">
        <v>38</v>
      </c>
      <c r="E35" s="47">
        <v>3248</v>
      </c>
      <c r="F35" s="47">
        <v>-1523</v>
      </c>
      <c r="G35" s="49">
        <v>10.3896</v>
      </c>
    </row>
    <row r="36" spans="2:7" x14ac:dyDescent="0.35">
      <c r="B36" s="47" t="s">
        <v>131</v>
      </c>
      <c r="C36" s="98">
        <v>694006246</v>
      </c>
      <c r="D36" s="48">
        <v>37</v>
      </c>
      <c r="E36" s="47">
        <v>8043</v>
      </c>
      <c r="F36" s="47">
        <v>-1957</v>
      </c>
      <c r="G36" s="49">
        <v>4.0848000000000004</v>
      </c>
    </row>
    <row r="37" spans="2:7" x14ac:dyDescent="0.35">
      <c r="B37" s="47" t="s">
        <v>132</v>
      </c>
      <c r="C37" s="98" t="s">
        <v>133</v>
      </c>
      <c r="D37" s="48">
        <v>36</v>
      </c>
      <c r="E37" s="47">
        <v>0</v>
      </c>
      <c r="F37" s="47">
        <v>0</v>
      </c>
      <c r="G37" s="49">
        <v>3.1968000000000001</v>
      </c>
    </row>
    <row r="38" spans="2:7" x14ac:dyDescent="0.35">
      <c r="B38" s="47" t="s">
        <v>134</v>
      </c>
      <c r="C38" s="98">
        <v>8524521</v>
      </c>
      <c r="D38" s="48">
        <v>36</v>
      </c>
      <c r="E38" s="47">
        <v>10000</v>
      </c>
      <c r="F38" s="47">
        <v>0</v>
      </c>
      <c r="G38" s="49">
        <v>3.1968000000000001</v>
      </c>
    </row>
    <row r="39" spans="2:7" x14ac:dyDescent="0.35">
      <c r="B39" s="47" t="s">
        <v>135</v>
      </c>
      <c r="C39" s="98">
        <v>1474922074</v>
      </c>
      <c r="D39" s="48">
        <v>36</v>
      </c>
      <c r="E39" s="47">
        <v>0</v>
      </c>
      <c r="F39" s="47">
        <v>0</v>
      </c>
      <c r="G39" s="49">
        <v>3.1968000000000001</v>
      </c>
    </row>
    <row r="40" spans="2:7" x14ac:dyDescent="0.35">
      <c r="B40" s="47" t="s">
        <v>136</v>
      </c>
      <c r="C40" s="98">
        <v>63270919</v>
      </c>
      <c r="D40" s="48">
        <v>36</v>
      </c>
      <c r="E40" s="47">
        <v>8780</v>
      </c>
      <c r="F40" s="47">
        <v>-1220</v>
      </c>
      <c r="G40" s="49">
        <v>3.6408</v>
      </c>
    </row>
    <row r="41" spans="2:7" x14ac:dyDescent="0.35">
      <c r="B41" s="47" t="s">
        <v>137</v>
      </c>
      <c r="C41" s="98">
        <v>310444055</v>
      </c>
      <c r="D41" s="48">
        <v>35</v>
      </c>
      <c r="E41" s="47">
        <v>10000</v>
      </c>
      <c r="F41" s="47">
        <v>0</v>
      </c>
      <c r="G41" s="49">
        <v>3.1080000000000001</v>
      </c>
    </row>
    <row r="42" spans="2:7" x14ac:dyDescent="0.35">
      <c r="B42" s="47" t="s">
        <v>138</v>
      </c>
      <c r="C42" s="98">
        <v>310537436</v>
      </c>
      <c r="D42" s="48">
        <v>34</v>
      </c>
      <c r="E42" s="47">
        <v>10000</v>
      </c>
      <c r="F42" s="47">
        <v>0</v>
      </c>
      <c r="G42" s="49">
        <v>3.0192000000000001</v>
      </c>
    </row>
    <row r="43" spans="2:7" x14ac:dyDescent="0.35">
      <c r="B43" s="47" t="s">
        <v>139</v>
      </c>
      <c r="C43" s="98" t="s">
        <v>140</v>
      </c>
      <c r="D43" s="48">
        <v>34</v>
      </c>
      <c r="E43" s="47">
        <v>5231</v>
      </c>
      <c r="F43" s="47">
        <v>5231</v>
      </c>
      <c r="G43" s="49">
        <v>5.7720000000000002</v>
      </c>
    </row>
    <row r="44" spans="2:7" x14ac:dyDescent="0.35">
      <c r="B44" s="47" t="s">
        <v>141</v>
      </c>
      <c r="C44" s="98">
        <v>785250506</v>
      </c>
      <c r="D44" s="48">
        <v>31</v>
      </c>
      <c r="E44" s="47">
        <v>3857</v>
      </c>
      <c r="F44" s="47">
        <v>7873</v>
      </c>
      <c r="G44" s="49">
        <v>3.1080000000000001</v>
      </c>
    </row>
    <row r="45" spans="2:7" x14ac:dyDescent="0.35">
      <c r="B45" s="47" t="s">
        <v>142</v>
      </c>
      <c r="C45" s="98">
        <v>1474968961</v>
      </c>
      <c r="D45" s="48">
        <v>30</v>
      </c>
      <c r="E45" s="47">
        <v>10000</v>
      </c>
      <c r="F45" s="47">
        <v>0</v>
      </c>
      <c r="G45" s="49">
        <v>2.6640000000000001</v>
      </c>
    </row>
    <row r="46" spans="2:7" x14ac:dyDescent="0.35">
      <c r="B46" s="47" t="s">
        <v>143</v>
      </c>
      <c r="C46" s="98">
        <v>63277840</v>
      </c>
      <c r="D46" s="48">
        <v>30</v>
      </c>
      <c r="E46" s="47">
        <v>8108</v>
      </c>
      <c r="F46" s="47">
        <v>8108</v>
      </c>
      <c r="G46" s="49">
        <v>3.2856000000000001</v>
      </c>
    </row>
    <row r="47" spans="2:7" x14ac:dyDescent="0.35">
      <c r="B47" s="47" t="s">
        <v>144</v>
      </c>
      <c r="C47" s="98">
        <v>310761646</v>
      </c>
      <c r="D47" s="48">
        <v>30</v>
      </c>
      <c r="E47" s="47">
        <v>10000</v>
      </c>
      <c r="F47" s="47">
        <v>0</v>
      </c>
      <c r="G47" s="49">
        <v>2.6640000000000001</v>
      </c>
    </row>
    <row r="48" spans="2:7" x14ac:dyDescent="0.35">
      <c r="B48" s="47" t="s">
        <v>145</v>
      </c>
      <c r="C48" s="98">
        <v>63206102</v>
      </c>
      <c r="D48" s="48">
        <v>30</v>
      </c>
      <c r="E48" s="47">
        <v>10000</v>
      </c>
      <c r="F48" s="47">
        <v>0</v>
      </c>
      <c r="G48" s="49">
        <v>2.6640000000000001</v>
      </c>
    </row>
    <row r="49" spans="2:7" x14ac:dyDescent="0.35">
      <c r="B49" s="47" t="s">
        <v>146</v>
      </c>
      <c r="C49" s="98">
        <v>310763061</v>
      </c>
      <c r="D49" s="48">
        <v>30</v>
      </c>
      <c r="E49" s="47">
        <v>10000</v>
      </c>
      <c r="F49" s="47">
        <v>0</v>
      </c>
      <c r="G49" s="49">
        <v>2.6640000000000001</v>
      </c>
    </row>
    <row r="50" spans="2:7" x14ac:dyDescent="0.35">
      <c r="B50" s="47" t="s">
        <v>147</v>
      </c>
      <c r="C50" s="98">
        <v>62362224</v>
      </c>
      <c r="D50" s="48">
        <v>30</v>
      </c>
      <c r="E50" s="47">
        <v>10000</v>
      </c>
      <c r="F50" s="47">
        <v>0</v>
      </c>
      <c r="G50" s="49">
        <v>2.6640000000000001</v>
      </c>
    </row>
    <row r="51" spans="2:7" x14ac:dyDescent="0.35">
      <c r="B51" s="47" t="s">
        <v>148</v>
      </c>
      <c r="C51" s="98">
        <v>61733512</v>
      </c>
      <c r="D51" s="48">
        <v>30</v>
      </c>
      <c r="E51" s="47">
        <v>0</v>
      </c>
      <c r="F51" s="47">
        <v>0</v>
      </c>
      <c r="G51" s="49">
        <v>2.6640000000000001</v>
      </c>
    </row>
    <row r="52" spans="2:7" x14ac:dyDescent="0.35">
      <c r="B52" s="47" t="s">
        <v>149</v>
      </c>
      <c r="C52" s="98">
        <v>63257920</v>
      </c>
      <c r="D52" s="48">
        <v>30</v>
      </c>
      <c r="E52" s="47">
        <v>4688</v>
      </c>
      <c r="F52" s="47">
        <v>4688</v>
      </c>
      <c r="G52" s="49">
        <v>5.6832000000000003</v>
      </c>
    </row>
    <row r="53" spans="2:7" x14ac:dyDescent="0.35">
      <c r="B53" s="50" t="s">
        <v>94</v>
      </c>
      <c r="C53" s="98" t="s">
        <v>11</v>
      </c>
      <c r="D53" s="48">
        <v>16901</v>
      </c>
      <c r="E53" s="47">
        <v>-167</v>
      </c>
      <c r="F53" s="47">
        <v>-12</v>
      </c>
      <c r="G53" s="49">
        <v>34294.826399999998</v>
      </c>
    </row>
    <row r="54" spans="2:7" x14ac:dyDescent="0.35">
      <c r="B54" s="5" t="s">
        <v>10</v>
      </c>
      <c r="C54" s="4">
        <v>0.13450000000000001</v>
      </c>
      <c r="D54" s="3"/>
    </row>
    <row r="55" spans="2:7" x14ac:dyDescent="0.35">
      <c r="D55" s="3"/>
    </row>
    <row r="56" spans="2:7" x14ac:dyDescent="0.35">
      <c r="D56" s="3"/>
    </row>
    <row r="57" spans="2:7" x14ac:dyDescent="0.35">
      <c r="D57" s="3"/>
    </row>
    <row r="58" spans="2:7" x14ac:dyDescent="0.35">
      <c r="D58" s="3"/>
    </row>
    <row r="59" spans="2:7" x14ac:dyDescent="0.35">
      <c r="D59" s="3"/>
    </row>
    <row r="60" spans="2:7" x14ac:dyDescent="0.35">
      <c r="D60" s="3"/>
    </row>
    <row r="61" spans="2:7" x14ac:dyDescent="0.35">
      <c r="D61" s="3"/>
    </row>
    <row r="62" spans="2:7" x14ac:dyDescent="0.35">
      <c r="D62" s="3"/>
    </row>
    <row r="63" spans="2:7" x14ac:dyDescent="0.35">
      <c r="D63" s="3"/>
    </row>
    <row r="64" spans="2:7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  <row r="192" spans="4:4" x14ac:dyDescent="0.35">
      <c r="D192" s="3"/>
    </row>
    <row r="193" spans="4:4" x14ac:dyDescent="0.35">
      <c r="D193" s="3"/>
    </row>
    <row r="194" spans="4:4" x14ac:dyDescent="0.35">
      <c r="D194" s="3"/>
    </row>
    <row r="195" spans="4:4" x14ac:dyDescent="0.35">
      <c r="D195" s="3"/>
    </row>
    <row r="196" spans="4:4" x14ac:dyDescent="0.35">
      <c r="D196" s="3"/>
    </row>
    <row r="197" spans="4:4" x14ac:dyDescent="0.35">
      <c r="D197" s="3"/>
    </row>
    <row r="198" spans="4:4" x14ac:dyDescent="0.35">
      <c r="D198" s="3"/>
    </row>
    <row r="199" spans="4:4" x14ac:dyDescent="0.35">
      <c r="D199" s="3"/>
    </row>
    <row r="200" spans="4:4" x14ac:dyDescent="0.35">
      <c r="D200" s="3"/>
    </row>
    <row r="201" spans="4:4" x14ac:dyDescent="0.35">
      <c r="D201" s="3"/>
    </row>
    <row r="202" spans="4:4" x14ac:dyDescent="0.35">
      <c r="D202" s="3"/>
    </row>
    <row r="203" spans="4:4" x14ac:dyDescent="0.35">
      <c r="D203" s="3"/>
    </row>
    <row r="204" spans="4:4" x14ac:dyDescent="0.35">
      <c r="D204" s="3"/>
    </row>
    <row r="205" spans="4:4" x14ac:dyDescent="0.35">
      <c r="D205" s="3"/>
    </row>
    <row r="206" spans="4:4" x14ac:dyDescent="0.35">
      <c r="D206" s="3"/>
    </row>
    <row r="207" spans="4:4" x14ac:dyDescent="0.35">
      <c r="D207" s="3"/>
    </row>
    <row r="208" spans="4:4" x14ac:dyDescent="0.35">
      <c r="D208" s="3"/>
    </row>
    <row r="209" spans="4:4" x14ac:dyDescent="0.35">
      <c r="D209" s="3"/>
    </row>
    <row r="210" spans="4:4" x14ac:dyDescent="0.35">
      <c r="D210" s="3"/>
    </row>
    <row r="211" spans="4:4" x14ac:dyDescent="0.35">
      <c r="D211" s="3"/>
    </row>
    <row r="212" spans="4:4" x14ac:dyDescent="0.35">
      <c r="D212" s="3"/>
    </row>
    <row r="213" spans="4:4" x14ac:dyDescent="0.35">
      <c r="D213" s="3"/>
    </row>
    <row r="214" spans="4:4" x14ac:dyDescent="0.35">
      <c r="D214" s="3"/>
    </row>
    <row r="215" spans="4:4" x14ac:dyDescent="0.35">
      <c r="D215" s="3"/>
    </row>
    <row r="216" spans="4:4" x14ac:dyDescent="0.35">
      <c r="D216" s="3"/>
    </row>
    <row r="217" spans="4:4" x14ac:dyDescent="0.35">
      <c r="D217" s="3"/>
    </row>
    <row r="218" spans="4:4" x14ac:dyDescent="0.35">
      <c r="D21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A9A3-AD96-419C-9CE4-14685F68C7D8}">
  <dimension ref="B1:G178"/>
  <sheetViews>
    <sheetView showGridLines="0" topLeftCell="B34" zoomScale="70" zoomScaleNormal="70" workbookViewId="0">
      <selection activeCell="L46" sqref="L46"/>
    </sheetView>
  </sheetViews>
  <sheetFormatPr defaultColWidth="8.90625" defaultRowHeight="14.5" x14ac:dyDescent="0.35"/>
  <cols>
    <col min="1" max="1" width="8.90625" style="2"/>
    <col min="2" max="2" width="35.6328125" style="2" customWidth="1"/>
    <col min="3" max="3" width="12.6328125" style="2" customWidth="1"/>
    <col min="4" max="4" width="8.90625" style="2"/>
    <col min="5" max="5" width="12.36328125" style="2" customWidth="1"/>
    <col min="6" max="6" width="13.6328125" style="2" customWidth="1"/>
    <col min="7" max="7" width="35.6328125" style="2" bestFit="1" customWidth="1"/>
    <col min="8" max="8" width="14.54296875" style="2" customWidth="1"/>
    <col min="9" max="16384" width="8.90625" style="2"/>
  </cols>
  <sheetData>
    <row r="1" spans="2:7" ht="42.75" customHeight="1" x14ac:dyDescent="0.35"/>
    <row r="2" spans="2:7" x14ac:dyDescent="0.35">
      <c r="B2" s="46" t="s">
        <v>16</v>
      </c>
      <c r="C2" s="46" t="s">
        <v>0</v>
      </c>
      <c r="D2" s="46" t="s">
        <v>15</v>
      </c>
      <c r="E2" s="46" t="s">
        <v>14</v>
      </c>
      <c r="F2" s="46" t="s">
        <v>13</v>
      </c>
      <c r="G2" s="46" t="s">
        <v>12</v>
      </c>
    </row>
    <row r="3" spans="2:7" x14ac:dyDescent="0.35">
      <c r="B3" s="47" t="s">
        <v>127</v>
      </c>
      <c r="C3" s="98">
        <v>63205866</v>
      </c>
      <c r="D3" s="48">
        <v>42</v>
      </c>
      <c r="E3" s="47">
        <v>10000</v>
      </c>
      <c r="F3" s="47">
        <v>10000</v>
      </c>
      <c r="G3" s="49">
        <v>3.7296</v>
      </c>
    </row>
    <row r="4" spans="2:7" x14ac:dyDescent="0.35">
      <c r="B4" s="47" t="s">
        <v>128</v>
      </c>
      <c r="C4" s="98">
        <v>1400243904</v>
      </c>
      <c r="D4" s="48">
        <v>39</v>
      </c>
      <c r="E4" s="47">
        <v>6842</v>
      </c>
      <c r="F4" s="47">
        <v>6842</v>
      </c>
      <c r="G4" s="49">
        <v>5.0616000000000003</v>
      </c>
    </row>
    <row r="5" spans="2:7" x14ac:dyDescent="0.35">
      <c r="B5" s="47" t="s">
        <v>130</v>
      </c>
      <c r="C5" s="98">
        <v>1400345774</v>
      </c>
      <c r="D5" s="48">
        <v>38</v>
      </c>
      <c r="E5" s="47">
        <v>4270</v>
      </c>
      <c r="F5" s="47">
        <v>-501</v>
      </c>
      <c r="G5" s="49">
        <v>7.9032</v>
      </c>
    </row>
    <row r="6" spans="2:7" x14ac:dyDescent="0.35">
      <c r="B6" s="47" t="s">
        <v>139</v>
      </c>
      <c r="C6" s="98" t="s">
        <v>140</v>
      </c>
      <c r="D6" s="48">
        <v>34</v>
      </c>
      <c r="E6" s="47">
        <v>5231</v>
      </c>
      <c r="F6" s="47">
        <v>5231</v>
      </c>
      <c r="G6" s="49">
        <v>5.7720000000000002</v>
      </c>
    </row>
    <row r="7" spans="2:7" x14ac:dyDescent="0.35">
      <c r="B7" s="47" t="s">
        <v>149</v>
      </c>
      <c r="C7" s="98">
        <v>63257920</v>
      </c>
      <c r="D7" s="48">
        <v>30</v>
      </c>
      <c r="E7" s="47">
        <v>4688</v>
      </c>
      <c r="F7" s="47">
        <v>4688</v>
      </c>
      <c r="G7" s="49">
        <v>5.6832000000000003</v>
      </c>
    </row>
    <row r="8" spans="2:7" x14ac:dyDescent="0.35">
      <c r="B8" s="47" t="s">
        <v>143</v>
      </c>
      <c r="C8" s="98">
        <v>63277840</v>
      </c>
      <c r="D8" s="48">
        <v>28</v>
      </c>
      <c r="E8" s="47">
        <v>8485</v>
      </c>
      <c r="F8" s="47">
        <v>8485</v>
      </c>
      <c r="G8" s="49">
        <v>2.9304000000000001</v>
      </c>
    </row>
    <row r="9" spans="2:7" x14ac:dyDescent="0.35">
      <c r="B9" s="47" t="s">
        <v>150</v>
      </c>
      <c r="C9" s="98">
        <v>63095955</v>
      </c>
      <c r="D9" s="48">
        <v>22</v>
      </c>
      <c r="E9" s="47">
        <v>3284</v>
      </c>
      <c r="F9" s="47">
        <v>-1716</v>
      </c>
      <c r="G9" s="49">
        <v>5.9496000000000002</v>
      </c>
    </row>
    <row r="10" spans="2:7" x14ac:dyDescent="0.35">
      <c r="B10" s="47" t="s">
        <v>151</v>
      </c>
      <c r="C10" s="98">
        <v>8652910</v>
      </c>
      <c r="D10" s="48">
        <v>10</v>
      </c>
      <c r="E10" s="47">
        <v>10000</v>
      </c>
      <c r="F10" s="47">
        <v>0</v>
      </c>
      <c r="G10" s="49">
        <v>0.88800000000000001</v>
      </c>
    </row>
    <row r="11" spans="2:7" x14ac:dyDescent="0.35">
      <c r="B11" s="47" t="s">
        <v>152</v>
      </c>
      <c r="C11" s="98">
        <v>63395762</v>
      </c>
      <c r="D11" s="48">
        <v>8</v>
      </c>
      <c r="E11" s="47">
        <v>10000</v>
      </c>
      <c r="F11" s="47">
        <v>0</v>
      </c>
      <c r="G11" s="49">
        <v>0.71040000000000003</v>
      </c>
    </row>
    <row r="12" spans="2:7" x14ac:dyDescent="0.35">
      <c r="B12" s="47" t="s">
        <v>153</v>
      </c>
      <c r="C12" s="98">
        <v>8653003</v>
      </c>
      <c r="D12" s="48">
        <v>8</v>
      </c>
      <c r="E12" s="47">
        <v>10000</v>
      </c>
      <c r="F12" s="47">
        <v>0</v>
      </c>
      <c r="G12" s="49">
        <v>0.71040000000000003</v>
      </c>
    </row>
    <row r="13" spans="2:7" x14ac:dyDescent="0.35">
      <c r="B13" s="47" t="s">
        <v>154</v>
      </c>
      <c r="C13" s="98">
        <v>8652953</v>
      </c>
      <c r="D13" s="48">
        <v>7</v>
      </c>
      <c r="E13" s="47">
        <v>10000</v>
      </c>
      <c r="F13" s="47">
        <v>10000</v>
      </c>
      <c r="G13" s="49">
        <v>0.62160000000000004</v>
      </c>
    </row>
    <row r="14" spans="2:7" x14ac:dyDescent="0.35">
      <c r="B14" s="47" t="s">
        <v>155</v>
      </c>
      <c r="C14" s="98">
        <v>63415356</v>
      </c>
      <c r="D14" s="48">
        <v>7</v>
      </c>
      <c r="E14" s="47">
        <v>1489</v>
      </c>
      <c r="F14" s="47">
        <v>1489</v>
      </c>
      <c r="G14" s="49">
        <v>4.1736000000000004</v>
      </c>
    </row>
    <row r="15" spans="2:7" x14ac:dyDescent="0.35">
      <c r="B15" s="47" t="s">
        <v>156</v>
      </c>
      <c r="C15" s="98">
        <v>358682371</v>
      </c>
      <c r="D15" s="48">
        <v>6</v>
      </c>
      <c r="E15" s="47">
        <v>1091</v>
      </c>
      <c r="F15" s="47">
        <v>-679</v>
      </c>
      <c r="G15" s="49">
        <v>4.8840000000000003</v>
      </c>
    </row>
    <row r="16" spans="2:7" x14ac:dyDescent="0.35">
      <c r="B16" s="47" t="s">
        <v>157</v>
      </c>
      <c r="C16" s="98">
        <v>1400245737</v>
      </c>
      <c r="D16" s="48">
        <v>6</v>
      </c>
      <c r="E16" s="47">
        <v>8571</v>
      </c>
      <c r="F16" s="47">
        <v>8571</v>
      </c>
      <c r="G16" s="49">
        <v>0.62160000000000004</v>
      </c>
    </row>
    <row r="17" spans="2:7" x14ac:dyDescent="0.35">
      <c r="B17" s="47" t="s">
        <v>158</v>
      </c>
      <c r="C17" s="98">
        <v>1460762290</v>
      </c>
      <c r="D17" s="48">
        <v>5</v>
      </c>
      <c r="E17" s="47">
        <v>10000</v>
      </c>
      <c r="F17" s="47">
        <v>10000</v>
      </c>
      <c r="G17" s="49">
        <v>0.44400000000000001</v>
      </c>
    </row>
    <row r="18" spans="2:7" x14ac:dyDescent="0.35">
      <c r="B18" s="47" t="s">
        <v>159</v>
      </c>
      <c r="C18" s="98">
        <v>63386364</v>
      </c>
      <c r="D18" s="48">
        <v>5</v>
      </c>
      <c r="E18" s="47">
        <v>5556</v>
      </c>
      <c r="F18" s="47">
        <v>5556</v>
      </c>
      <c r="G18" s="49">
        <v>0.79920000000000002</v>
      </c>
    </row>
    <row r="19" spans="2:7" x14ac:dyDescent="0.35">
      <c r="B19" s="47" t="s">
        <v>160</v>
      </c>
      <c r="C19" s="98">
        <v>63395754</v>
      </c>
      <c r="D19" s="48">
        <v>5</v>
      </c>
      <c r="E19" s="47">
        <v>10000</v>
      </c>
      <c r="F19" s="47">
        <v>0</v>
      </c>
      <c r="G19" s="49">
        <v>0.44400000000000001</v>
      </c>
    </row>
    <row r="20" spans="2:7" x14ac:dyDescent="0.35">
      <c r="B20" s="47" t="s">
        <v>161</v>
      </c>
      <c r="C20" s="98">
        <v>1805316559</v>
      </c>
      <c r="D20" s="48">
        <v>5</v>
      </c>
      <c r="E20" s="47">
        <v>10000</v>
      </c>
      <c r="F20" s="47">
        <v>10000</v>
      </c>
      <c r="G20" s="49">
        <v>0.44400000000000001</v>
      </c>
    </row>
    <row r="21" spans="2:7" x14ac:dyDescent="0.35">
      <c r="B21" s="47" t="s">
        <v>162</v>
      </c>
      <c r="C21" s="98">
        <v>63386704</v>
      </c>
      <c r="D21" s="48">
        <v>3</v>
      </c>
      <c r="E21" s="47">
        <v>1200</v>
      </c>
      <c r="F21" s="47">
        <v>-8800</v>
      </c>
      <c r="G21" s="49">
        <v>2.2200000000000002</v>
      </c>
    </row>
    <row r="22" spans="2:7" x14ac:dyDescent="0.35">
      <c r="B22" s="47" t="s">
        <v>163</v>
      </c>
      <c r="C22" s="98">
        <v>8663483</v>
      </c>
      <c r="D22" s="48">
        <v>3</v>
      </c>
      <c r="E22" s="47">
        <v>10000</v>
      </c>
      <c r="F22" s="47">
        <v>10000</v>
      </c>
      <c r="G22" s="49">
        <v>0.26640000000000003</v>
      </c>
    </row>
    <row r="23" spans="2:7" x14ac:dyDescent="0.35">
      <c r="B23" s="47" t="s">
        <v>164</v>
      </c>
      <c r="C23" s="98">
        <v>310152526</v>
      </c>
      <c r="D23" s="48">
        <v>3</v>
      </c>
      <c r="E23" s="47">
        <v>5000</v>
      </c>
      <c r="F23" s="47">
        <v>-5000</v>
      </c>
      <c r="G23" s="49">
        <v>0.53280000000000005</v>
      </c>
    </row>
    <row r="24" spans="2:7" x14ac:dyDescent="0.35">
      <c r="B24" s="47" t="s">
        <v>165</v>
      </c>
      <c r="C24" s="98">
        <v>8253390</v>
      </c>
      <c r="D24" s="48">
        <v>3</v>
      </c>
      <c r="E24" s="47">
        <v>7500</v>
      </c>
      <c r="F24" s="47">
        <v>-2500</v>
      </c>
      <c r="G24" s="49">
        <v>0.35520000000000002</v>
      </c>
    </row>
    <row r="25" spans="2:7" x14ac:dyDescent="0.35">
      <c r="B25" s="47" t="s">
        <v>166</v>
      </c>
      <c r="C25" s="98">
        <v>63265788</v>
      </c>
      <c r="D25" s="48">
        <v>2</v>
      </c>
      <c r="E25" s="47">
        <v>10000</v>
      </c>
      <c r="F25" s="47">
        <v>10000</v>
      </c>
      <c r="G25" s="49">
        <v>0.17760000000000001</v>
      </c>
    </row>
    <row r="26" spans="2:7" x14ac:dyDescent="0.35">
      <c r="B26" s="47" t="s">
        <v>167</v>
      </c>
      <c r="C26" s="98">
        <v>63344165</v>
      </c>
      <c r="D26" s="48">
        <v>2</v>
      </c>
      <c r="E26" s="47">
        <v>1429</v>
      </c>
      <c r="F26" s="47">
        <v>-5238</v>
      </c>
      <c r="G26" s="49">
        <v>1.2432000000000001</v>
      </c>
    </row>
    <row r="27" spans="2:7" x14ac:dyDescent="0.35">
      <c r="B27" s="47" t="s">
        <v>168</v>
      </c>
      <c r="C27" s="98">
        <v>61827282</v>
      </c>
      <c r="D27" s="48">
        <v>2</v>
      </c>
      <c r="E27" s="47">
        <v>3333</v>
      </c>
      <c r="F27" s="47">
        <v>3333</v>
      </c>
      <c r="G27" s="49">
        <v>0.53280000000000005</v>
      </c>
    </row>
    <row r="28" spans="2:7" x14ac:dyDescent="0.35">
      <c r="B28" s="47" t="s">
        <v>169</v>
      </c>
      <c r="C28" s="98">
        <v>63265974</v>
      </c>
      <c r="D28" s="48">
        <v>2</v>
      </c>
      <c r="E28" s="47">
        <v>377</v>
      </c>
      <c r="F28" s="47">
        <v>377</v>
      </c>
      <c r="G28" s="49">
        <v>4.7064000000000004</v>
      </c>
    </row>
    <row r="29" spans="2:7" x14ac:dyDescent="0.35">
      <c r="B29" s="47" t="s">
        <v>170</v>
      </c>
      <c r="C29" s="98">
        <v>358394740</v>
      </c>
      <c r="D29" s="48">
        <v>2</v>
      </c>
      <c r="E29" s="47">
        <v>10000</v>
      </c>
      <c r="F29" s="47">
        <v>10000</v>
      </c>
      <c r="G29" s="49">
        <v>0.17760000000000001</v>
      </c>
    </row>
    <row r="30" spans="2:7" x14ac:dyDescent="0.35">
      <c r="B30" s="47" t="s">
        <v>171</v>
      </c>
      <c r="C30" s="98">
        <v>8652902</v>
      </c>
      <c r="D30" s="48">
        <v>2</v>
      </c>
      <c r="E30" s="47">
        <v>6667</v>
      </c>
      <c r="F30" s="47">
        <v>6667</v>
      </c>
      <c r="G30" s="49">
        <v>0.26640000000000003</v>
      </c>
    </row>
    <row r="31" spans="2:7" x14ac:dyDescent="0.35">
      <c r="B31" s="47" t="s">
        <v>172</v>
      </c>
      <c r="C31" s="98" t="s">
        <v>173</v>
      </c>
      <c r="D31" s="48">
        <v>2</v>
      </c>
      <c r="E31" s="47">
        <v>10000</v>
      </c>
      <c r="F31" s="47">
        <v>10000</v>
      </c>
      <c r="G31" s="49">
        <v>0.17760000000000001</v>
      </c>
    </row>
    <row r="32" spans="2:7" x14ac:dyDescent="0.35">
      <c r="B32" s="47" t="s">
        <v>174</v>
      </c>
      <c r="C32" s="98">
        <v>63337401</v>
      </c>
      <c r="D32" s="48">
        <v>2</v>
      </c>
      <c r="E32" s="47">
        <v>10000</v>
      </c>
      <c r="F32" s="47">
        <v>10000</v>
      </c>
      <c r="G32" s="49">
        <v>0.17760000000000001</v>
      </c>
    </row>
    <row r="33" spans="2:7" x14ac:dyDescent="0.35">
      <c r="B33" s="47" t="s">
        <v>175</v>
      </c>
      <c r="C33" s="98">
        <v>1953002382</v>
      </c>
      <c r="D33" s="48">
        <v>1</v>
      </c>
      <c r="E33" s="47">
        <v>10000</v>
      </c>
      <c r="F33" s="47">
        <v>10000</v>
      </c>
      <c r="G33" s="49">
        <v>8.8800000000000004E-2</v>
      </c>
    </row>
    <row r="34" spans="2:7" x14ac:dyDescent="0.35">
      <c r="B34" s="47" t="s">
        <v>176</v>
      </c>
      <c r="C34" s="98">
        <v>8586020</v>
      </c>
      <c r="D34" s="48">
        <v>1</v>
      </c>
      <c r="E34" s="47">
        <v>10000</v>
      </c>
      <c r="F34" s="47">
        <v>10000</v>
      </c>
      <c r="G34" s="49">
        <v>8.8800000000000004E-2</v>
      </c>
    </row>
    <row r="35" spans="2:7" x14ac:dyDescent="0.35">
      <c r="B35" s="47" t="s">
        <v>177</v>
      </c>
      <c r="C35" s="98">
        <v>1803702559</v>
      </c>
      <c r="D35" s="48">
        <v>1</v>
      </c>
      <c r="E35" s="47">
        <v>10000</v>
      </c>
      <c r="F35" s="47">
        <v>10000</v>
      </c>
      <c r="G35" s="49">
        <v>8.8800000000000004E-2</v>
      </c>
    </row>
    <row r="36" spans="2:7" x14ac:dyDescent="0.35">
      <c r="B36" s="47" t="s">
        <v>178</v>
      </c>
      <c r="C36" s="98">
        <v>1805077279</v>
      </c>
      <c r="D36" s="48">
        <v>1</v>
      </c>
      <c r="E36" s="47">
        <v>833</v>
      </c>
      <c r="F36" s="47">
        <v>-9167</v>
      </c>
      <c r="G36" s="49">
        <v>1.0656000000000001</v>
      </c>
    </row>
    <row r="37" spans="2:7" x14ac:dyDescent="0.35">
      <c r="B37" s="47" t="s">
        <v>179</v>
      </c>
      <c r="C37" s="98">
        <v>1867256053</v>
      </c>
      <c r="D37" s="48">
        <v>1</v>
      </c>
      <c r="E37" s="47">
        <v>10000</v>
      </c>
      <c r="F37" s="47">
        <v>10000</v>
      </c>
      <c r="G37" s="49">
        <v>8.8800000000000004E-2</v>
      </c>
    </row>
    <row r="38" spans="2:7" x14ac:dyDescent="0.35">
      <c r="B38" s="47" t="s">
        <v>180</v>
      </c>
      <c r="C38" s="98">
        <v>63047519</v>
      </c>
      <c r="D38" s="48">
        <v>1</v>
      </c>
      <c r="E38" s="47">
        <v>10000</v>
      </c>
      <c r="F38" s="47">
        <v>10000</v>
      </c>
      <c r="G38" s="49">
        <v>8.8800000000000004E-2</v>
      </c>
    </row>
    <row r="39" spans="2:7" x14ac:dyDescent="0.35">
      <c r="B39" s="47" t="s">
        <v>181</v>
      </c>
      <c r="C39" s="98">
        <v>63158388</v>
      </c>
      <c r="D39" s="48">
        <v>1</v>
      </c>
      <c r="E39" s="47">
        <v>10000</v>
      </c>
      <c r="F39" s="47">
        <v>0</v>
      </c>
      <c r="G39" s="49">
        <v>8.8800000000000004E-2</v>
      </c>
    </row>
    <row r="40" spans="2:7" x14ac:dyDescent="0.35">
      <c r="B40" s="47" t="s">
        <v>182</v>
      </c>
      <c r="C40" s="98">
        <v>8652899</v>
      </c>
      <c r="D40" s="48">
        <v>1</v>
      </c>
      <c r="E40" s="47">
        <v>10000</v>
      </c>
      <c r="F40" s="47">
        <v>10000</v>
      </c>
      <c r="G40" s="49">
        <v>8.8800000000000004E-2</v>
      </c>
    </row>
    <row r="41" spans="2:7" x14ac:dyDescent="0.35">
      <c r="B41" s="47" t="s">
        <v>183</v>
      </c>
      <c r="C41" s="98">
        <v>8653119</v>
      </c>
      <c r="D41" s="48">
        <v>1</v>
      </c>
      <c r="E41" s="47">
        <v>10000</v>
      </c>
      <c r="F41" s="47">
        <v>0</v>
      </c>
      <c r="G41" s="49">
        <v>8.8800000000000004E-2</v>
      </c>
    </row>
    <row r="42" spans="2:7" x14ac:dyDescent="0.35">
      <c r="B42" s="47" t="s">
        <v>184</v>
      </c>
      <c r="C42" s="98">
        <v>1400343852</v>
      </c>
      <c r="D42" s="48">
        <v>1</v>
      </c>
      <c r="E42" s="47">
        <v>10000</v>
      </c>
      <c r="F42" s="47">
        <v>0</v>
      </c>
      <c r="G42" s="49">
        <v>8.8800000000000004E-2</v>
      </c>
    </row>
    <row r="43" spans="2:7" x14ac:dyDescent="0.35">
      <c r="B43" s="47" t="s">
        <v>185</v>
      </c>
      <c r="C43" s="98">
        <v>547867581</v>
      </c>
      <c r="D43" s="48">
        <v>1</v>
      </c>
      <c r="E43" s="47">
        <v>2500</v>
      </c>
      <c r="F43" s="47">
        <v>-7500</v>
      </c>
      <c r="G43" s="49">
        <v>0.35520000000000002</v>
      </c>
    </row>
    <row r="44" spans="2:7" x14ac:dyDescent="0.35">
      <c r="B44" s="47" t="s">
        <v>186</v>
      </c>
      <c r="C44" s="98">
        <v>1805075098</v>
      </c>
      <c r="D44" s="48">
        <v>1</v>
      </c>
      <c r="E44" s="47">
        <v>10000</v>
      </c>
      <c r="F44" s="47">
        <v>10000</v>
      </c>
      <c r="G44" s="49">
        <v>8.8800000000000004E-2</v>
      </c>
    </row>
    <row r="45" spans="2:7" x14ac:dyDescent="0.35">
      <c r="B45" s="47" t="s">
        <v>187</v>
      </c>
      <c r="C45" s="98">
        <v>8419883948</v>
      </c>
      <c r="D45" s="48">
        <v>1</v>
      </c>
      <c r="E45" s="47">
        <v>10000</v>
      </c>
      <c r="F45" s="47">
        <v>10000</v>
      </c>
      <c r="G45" s="49">
        <v>8.8800000000000004E-2</v>
      </c>
    </row>
    <row r="46" spans="2:7" x14ac:dyDescent="0.35">
      <c r="B46" s="47" t="s">
        <v>188</v>
      </c>
      <c r="C46" s="98">
        <v>63235358</v>
      </c>
      <c r="D46" s="48">
        <v>0</v>
      </c>
      <c r="E46" s="47">
        <v>0</v>
      </c>
      <c r="F46" s="47">
        <v>0</v>
      </c>
      <c r="G46" s="49">
        <v>0</v>
      </c>
    </row>
    <row r="47" spans="2:7" x14ac:dyDescent="0.35">
      <c r="B47" s="47" t="s">
        <v>189</v>
      </c>
      <c r="C47" s="98" t="s">
        <v>190</v>
      </c>
      <c r="D47" s="48">
        <v>0</v>
      </c>
      <c r="E47" s="47">
        <v>0</v>
      </c>
      <c r="F47" s="47">
        <v>0</v>
      </c>
      <c r="G47" s="49">
        <v>8.1696000000000009</v>
      </c>
    </row>
    <row r="48" spans="2:7" x14ac:dyDescent="0.35">
      <c r="B48" s="47" t="s">
        <v>191</v>
      </c>
      <c r="C48" s="98">
        <v>62747770</v>
      </c>
      <c r="D48" s="48">
        <v>0</v>
      </c>
      <c r="E48" s="47">
        <v>0</v>
      </c>
      <c r="F48" s="47">
        <v>0</v>
      </c>
      <c r="G48" s="49">
        <v>0</v>
      </c>
    </row>
    <row r="49" spans="2:7" x14ac:dyDescent="0.35">
      <c r="B49" s="47" t="s">
        <v>192</v>
      </c>
      <c r="C49" s="98" t="s">
        <v>193</v>
      </c>
      <c r="D49" s="48">
        <v>0</v>
      </c>
      <c r="E49" s="47">
        <v>0</v>
      </c>
      <c r="F49" s="47">
        <v>0</v>
      </c>
      <c r="G49" s="49">
        <v>0</v>
      </c>
    </row>
    <row r="50" spans="2:7" x14ac:dyDescent="0.35">
      <c r="B50" s="47" t="s">
        <v>194</v>
      </c>
      <c r="C50" s="98">
        <v>63048701</v>
      </c>
      <c r="D50" s="48">
        <v>0</v>
      </c>
      <c r="E50" s="47">
        <v>0</v>
      </c>
      <c r="F50" s="47">
        <v>0</v>
      </c>
      <c r="G50" s="49">
        <v>0</v>
      </c>
    </row>
    <row r="51" spans="2:7" x14ac:dyDescent="0.35">
      <c r="B51" s="47" t="s">
        <v>195</v>
      </c>
      <c r="C51" s="98">
        <v>62974289</v>
      </c>
      <c r="D51" s="48">
        <v>0</v>
      </c>
      <c r="E51" s="47">
        <v>0</v>
      </c>
      <c r="F51" s="47">
        <v>0</v>
      </c>
      <c r="G51" s="49">
        <v>0</v>
      </c>
    </row>
    <row r="52" spans="2:7" x14ac:dyDescent="0.35">
      <c r="B52" s="47" t="s">
        <v>196</v>
      </c>
      <c r="C52" s="98">
        <v>8547068</v>
      </c>
      <c r="D52" s="48">
        <v>0</v>
      </c>
      <c r="E52" s="47">
        <v>0</v>
      </c>
      <c r="F52" s="47">
        <v>10000</v>
      </c>
      <c r="G52" s="49">
        <v>0</v>
      </c>
    </row>
    <row r="53" spans="2:7" x14ac:dyDescent="0.35">
      <c r="B53" s="47" t="s">
        <v>94</v>
      </c>
      <c r="C53" s="98" t="s">
        <v>11</v>
      </c>
      <c r="D53" s="48">
        <v>346</v>
      </c>
      <c r="E53" s="47">
        <v>-227</v>
      </c>
      <c r="F53" s="47">
        <v>139</v>
      </c>
      <c r="G53" s="49">
        <v>1154.4888000000001</v>
      </c>
    </row>
    <row r="54" spans="2:7" x14ac:dyDescent="0.35">
      <c r="D54" s="3"/>
    </row>
    <row r="55" spans="2:7" x14ac:dyDescent="0.35">
      <c r="D55" s="3"/>
    </row>
    <row r="56" spans="2:7" x14ac:dyDescent="0.35">
      <c r="D56" s="3"/>
    </row>
    <row r="57" spans="2:7" x14ac:dyDescent="0.35">
      <c r="D57" s="3"/>
    </row>
    <row r="58" spans="2:7" x14ac:dyDescent="0.35">
      <c r="D58" s="3"/>
    </row>
    <row r="59" spans="2:7" x14ac:dyDescent="0.35">
      <c r="D59" s="3"/>
    </row>
    <row r="60" spans="2:7" x14ac:dyDescent="0.35">
      <c r="D60" s="3"/>
    </row>
    <row r="61" spans="2:7" x14ac:dyDescent="0.35">
      <c r="D61" s="3"/>
    </row>
    <row r="62" spans="2:7" x14ac:dyDescent="0.35">
      <c r="D62" s="3"/>
    </row>
    <row r="63" spans="2:7" x14ac:dyDescent="0.35">
      <c r="D63" s="3"/>
    </row>
    <row r="64" spans="2:7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1860-AC59-4B99-BB3D-258C42FA5662}">
  <dimension ref="B2:J23"/>
  <sheetViews>
    <sheetView showGridLines="0" workbookViewId="0">
      <selection activeCell="H28" sqref="H28"/>
    </sheetView>
  </sheetViews>
  <sheetFormatPr defaultColWidth="8.90625" defaultRowHeight="14.5" x14ac:dyDescent="0.35"/>
  <cols>
    <col min="1" max="1" width="3.36328125" style="2" customWidth="1"/>
    <col min="2" max="2" width="16.6328125" style="2" customWidth="1"/>
    <col min="3" max="3" width="19.54296875" style="2" customWidth="1"/>
    <col min="4" max="5" width="25" style="2" bestFit="1" customWidth="1"/>
    <col min="6" max="6" width="24.08984375" style="2" bestFit="1" customWidth="1"/>
    <col min="7" max="7" width="23.453125" style="2" bestFit="1" customWidth="1"/>
    <col min="8" max="8" width="17.36328125" style="2" bestFit="1" customWidth="1"/>
    <col min="9" max="9" width="16.90625" style="2" bestFit="1" customWidth="1"/>
    <col min="10" max="10" width="21.90625" style="2" customWidth="1"/>
    <col min="11" max="16384" width="8.90625" style="2"/>
  </cols>
  <sheetData>
    <row r="2" spans="2:10" x14ac:dyDescent="0.35">
      <c r="B2" s="23" t="s">
        <v>16</v>
      </c>
      <c r="C2" s="23" t="s">
        <v>0</v>
      </c>
      <c r="D2" s="23" t="s">
        <v>239</v>
      </c>
      <c r="E2" s="23" t="s">
        <v>28</v>
      </c>
      <c r="F2" s="23" t="s">
        <v>29</v>
      </c>
      <c r="G2" s="23" t="s">
        <v>30</v>
      </c>
      <c r="H2" s="23" t="s">
        <v>14</v>
      </c>
      <c r="I2" s="23" t="s">
        <v>13</v>
      </c>
      <c r="J2" s="45" t="s">
        <v>31</v>
      </c>
    </row>
    <row r="3" spans="2:10" x14ac:dyDescent="0.35">
      <c r="B3" s="23" t="s">
        <v>105</v>
      </c>
      <c r="C3" s="27">
        <v>62353659</v>
      </c>
      <c r="D3" s="26">
        <v>0.46139999999999998</v>
      </c>
      <c r="E3" s="23">
        <v>586</v>
      </c>
      <c r="F3" s="23">
        <v>1270</v>
      </c>
      <c r="G3" s="23">
        <f>F3-E3</f>
        <v>684</v>
      </c>
      <c r="H3" s="23">
        <v>4614</v>
      </c>
      <c r="I3" s="23">
        <v>4614</v>
      </c>
      <c r="J3" s="23">
        <v>-30</v>
      </c>
    </row>
    <row r="4" spans="2:10" x14ac:dyDescent="0.35">
      <c r="B4" s="23" t="s">
        <v>95</v>
      </c>
      <c r="C4" s="27">
        <v>62353594</v>
      </c>
      <c r="D4" s="26">
        <v>0.3866</v>
      </c>
      <c r="E4" s="23">
        <v>307</v>
      </c>
      <c r="F4" s="23">
        <v>794</v>
      </c>
      <c r="G4" s="23">
        <f t="shared" ref="G4:G23" si="0">F4-E4</f>
        <v>487</v>
      </c>
      <c r="H4" s="23">
        <v>2430</v>
      </c>
      <c r="I4" s="23">
        <v>3866</v>
      </c>
      <c r="J4" s="23">
        <v>-29</v>
      </c>
    </row>
    <row r="5" spans="2:10" x14ac:dyDescent="0.35">
      <c r="B5" s="23" t="s">
        <v>120</v>
      </c>
      <c r="C5" s="27" t="s">
        <v>121</v>
      </c>
      <c r="D5" s="26">
        <v>0.44519999999999998</v>
      </c>
      <c r="E5" s="23">
        <v>345</v>
      </c>
      <c r="F5" s="23">
        <v>775</v>
      </c>
      <c r="G5" s="23">
        <f t="shared" si="0"/>
        <v>430</v>
      </c>
      <c r="H5" s="23">
        <v>4452</v>
      </c>
      <c r="I5" s="23">
        <v>-5548</v>
      </c>
      <c r="J5" s="23">
        <v>-35</v>
      </c>
    </row>
    <row r="6" spans="2:10" x14ac:dyDescent="0.35">
      <c r="B6" s="23" t="s">
        <v>100</v>
      </c>
      <c r="C6" s="27">
        <v>62353799</v>
      </c>
      <c r="D6" s="26">
        <v>0.46989999999999998</v>
      </c>
      <c r="E6" s="23">
        <v>211</v>
      </c>
      <c r="F6" s="23">
        <v>449</v>
      </c>
      <c r="G6" s="23">
        <f t="shared" si="0"/>
        <v>238</v>
      </c>
      <c r="H6" s="23">
        <v>4699</v>
      </c>
      <c r="I6" s="23">
        <v>4699</v>
      </c>
      <c r="J6" s="23">
        <v>-10</v>
      </c>
    </row>
    <row r="7" spans="2:10" x14ac:dyDescent="0.35">
      <c r="B7" s="23" t="s">
        <v>240</v>
      </c>
      <c r="C7" s="27">
        <v>718075161</v>
      </c>
      <c r="D7" s="26">
        <v>0.51929999999999998</v>
      </c>
      <c r="E7" s="23">
        <v>819</v>
      </c>
      <c r="F7" s="23">
        <v>1577</v>
      </c>
      <c r="G7" s="23">
        <f t="shared" si="0"/>
        <v>758</v>
      </c>
      <c r="H7" s="23">
        <v>5193</v>
      </c>
      <c r="I7" s="23">
        <v>5193</v>
      </c>
      <c r="J7" s="23">
        <v>-22</v>
      </c>
    </row>
    <row r="8" spans="2:10" x14ac:dyDescent="0.35">
      <c r="B8" s="23" t="s">
        <v>241</v>
      </c>
      <c r="C8" s="27" t="s">
        <v>242</v>
      </c>
      <c r="D8" s="26">
        <v>0.98029999999999995</v>
      </c>
      <c r="E8" s="23">
        <v>249</v>
      </c>
      <c r="F8" s="23">
        <v>254</v>
      </c>
      <c r="G8" s="23">
        <f t="shared" si="0"/>
        <v>5</v>
      </c>
      <c r="H8" s="23">
        <v>8424</v>
      </c>
      <c r="I8" s="23">
        <v>9803</v>
      </c>
      <c r="J8" s="23">
        <v>16</v>
      </c>
    </row>
    <row r="9" spans="2:10" x14ac:dyDescent="0.35">
      <c r="B9" s="23" t="s">
        <v>243</v>
      </c>
      <c r="C9" s="27" t="s">
        <v>244</v>
      </c>
      <c r="D9" s="26">
        <v>0.46529999999999999</v>
      </c>
      <c r="E9" s="23">
        <v>67</v>
      </c>
      <c r="F9" s="23">
        <v>144</v>
      </c>
      <c r="G9" s="23">
        <f t="shared" si="0"/>
        <v>77</v>
      </c>
      <c r="H9" s="23">
        <v>4653</v>
      </c>
      <c r="I9" s="23">
        <v>4653</v>
      </c>
      <c r="J9" s="23">
        <v>-3</v>
      </c>
    </row>
    <row r="10" spans="2:10" x14ac:dyDescent="0.35">
      <c r="B10" s="23" t="s">
        <v>103</v>
      </c>
      <c r="C10" s="27">
        <v>358306639</v>
      </c>
      <c r="D10" s="26">
        <v>1</v>
      </c>
      <c r="E10" s="23">
        <v>433</v>
      </c>
      <c r="F10" s="23">
        <v>433</v>
      </c>
      <c r="G10" s="23">
        <f t="shared" si="0"/>
        <v>0</v>
      </c>
      <c r="H10" s="23">
        <v>10000</v>
      </c>
      <c r="I10" s="23">
        <v>10000</v>
      </c>
      <c r="J10" s="23">
        <v>29</v>
      </c>
    </row>
    <row r="11" spans="2:10" x14ac:dyDescent="0.35">
      <c r="B11" s="23" t="s">
        <v>245</v>
      </c>
      <c r="C11" s="27">
        <v>718074874</v>
      </c>
      <c r="D11" s="26">
        <v>1</v>
      </c>
      <c r="E11" s="23">
        <v>120</v>
      </c>
      <c r="F11" s="23">
        <v>120</v>
      </c>
      <c r="G11" s="23">
        <f t="shared" si="0"/>
        <v>0</v>
      </c>
      <c r="H11" s="23">
        <v>10000</v>
      </c>
      <c r="I11" s="23">
        <v>10000</v>
      </c>
      <c r="J11" s="23">
        <v>30</v>
      </c>
    </row>
    <row r="12" spans="2:10" x14ac:dyDescent="0.35">
      <c r="B12" s="23" t="s">
        <v>246</v>
      </c>
      <c r="C12" s="27">
        <v>62247026</v>
      </c>
      <c r="D12" s="26">
        <v>0</v>
      </c>
      <c r="E12" s="23">
        <v>0</v>
      </c>
      <c r="F12" s="23">
        <v>139</v>
      </c>
      <c r="G12" s="23">
        <f t="shared" si="0"/>
        <v>139</v>
      </c>
      <c r="H12" s="23">
        <v>0</v>
      </c>
      <c r="I12" s="23">
        <v>0</v>
      </c>
      <c r="J12" s="23">
        <v>-14</v>
      </c>
    </row>
    <row r="13" spans="2:10" x14ac:dyDescent="0.35">
      <c r="B13" s="23" t="s">
        <v>247</v>
      </c>
      <c r="C13" s="27">
        <v>310768284</v>
      </c>
      <c r="D13" s="26">
        <v>0.42209999999999998</v>
      </c>
      <c r="E13" s="23">
        <v>122</v>
      </c>
      <c r="F13" s="23">
        <v>289</v>
      </c>
      <c r="G13" s="23">
        <f t="shared" si="0"/>
        <v>167</v>
      </c>
      <c r="H13" s="23">
        <v>4221</v>
      </c>
      <c r="I13" s="23">
        <v>4221</v>
      </c>
      <c r="J13" s="23">
        <v>-9</v>
      </c>
    </row>
    <row r="14" spans="2:10" x14ac:dyDescent="0.35">
      <c r="B14" s="23" t="s">
        <v>248</v>
      </c>
      <c r="C14" s="27" t="s">
        <v>249</v>
      </c>
      <c r="D14" s="26">
        <v>1</v>
      </c>
      <c r="E14" s="23">
        <v>351</v>
      </c>
      <c r="F14" s="23">
        <v>351</v>
      </c>
      <c r="G14" s="23">
        <f t="shared" si="0"/>
        <v>0</v>
      </c>
      <c r="H14" s="23">
        <v>0</v>
      </c>
      <c r="I14" s="23">
        <v>10000</v>
      </c>
      <c r="J14" s="23">
        <v>24</v>
      </c>
    </row>
    <row r="15" spans="2:10" x14ac:dyDescent="0.35">
      <c r="B15" s="23" t="s">
        <v>250</v>
      </c>
      <c r="C15" s="27">
        <v>63073854</v>
      </c>
      <c r="D15" s="26">
        <v>0</v>
      </c>
      <c r="E15" s="23">
        <v>0</v>
      </c>
      <c r="F15" s="23">
        <v>2</v>
      </c>
      <c r="G15" s="23">
        <f t="shared" si="0"/>
        <v>2</v>
      </c>
      <c r="H15" s="23">
        <v>-3408</v>
      </c>
      <c r="I15" s="23">
        <v>0</v>
      </c>
      <c r="J15" s="23">
        <v>0</v>
      </c>
    </row>
    <row r="16" spans="2:10" x14ac:dyDescent="0.35">
      <c r="B16" s="23" t="s">
        <v>251</v>
      </c>
      <c r="C16" s="27">
        <v>62351567</v>
      </c>
      <c r="D16" s="26">
        <v>1</v>
      </c>
      <c r="E16" s="23">
        <v>392</v>
      </c>
      <c r="F16" s="23">
        <v>392</v>
      </c>
      <c r="G16" s="23">
        <f t="shared" si="0"/>
        <v>0</v>
      </c>
      <c r="H16" s="23">
        <v>0</v>
      </c>
      <c r="I16" s="23">
        <v>10000</v>
      </c>
      <c r="J16" s="23">
        <v>27</v>
      </c>
    </row>
    <row r="17" spans="2:10" x14ac:dyDescent="0.35">
      <c r="B17" s="23" t="s">
        <v>252</v>
      </c>
      <c r="C17" s="27">
        <v>62720406</v>
      </c>
      <c r="D17" s="26">
        <v>0.43390000000000001</v>
      </c>
      <c r="E17" s="23">
        <v>82</v>
      </c>
      <c r="F17" s="23">
        <v>189</v>
      </c>
      <c r="G17" s="23">
        <f t="shared" si="0"/>
        <v>107</v>
      </c>
      <c r="H17" s="23">
        <v>4339</v>
      </c>
      <c r="I17" s="23">
        <v>4339</v>
      </c>
      <c r="J17" s="23">
        <v>-5</v>
      </c>
    </row>
    <row r="18" spans="2:10" x14ac:dyDescent="0.35">
      <c r="B18" s="23" t="s">
        <v>253</v>
      </c>
      <c r="C18" s="27">
        <v>63092468</v>
      </c>
      <c r="D18" s="26">
        <v>1</v>
      </c>
      <c r="E18" s="23">
        <v>302</v>
      </c>
      <c r="F18" s="23">
        <v>302</v>
      </c>
      <c r="G18" s="23">
        <f t="shared" si="0"/>
        <v>0</v>
      </c>
      <c r="H18" s="23">
        <v>0</v>
      </c>
      <c r="I18" s="23">
        <v>10000</v>
      </c>
      <c r="J18" s="23">
        <v>20</v>
      </c>
    </row>
    <row r="19" spans="2:10" x14ac:dyDescent="0.35">
      <c r="B19" s="23" t="s">
        <v>254</v>
      </c>
      <c r="C19" s="27">
        <v>63160374</v>
      </c>
      <c r="D19" s="26">
        <v>1</v>
      </c>
      <c r="E19" s="23">
        <v>57</v>
      </c>
      <c r="F19" s="23">
        <v>57</v>
      </c>
      <c r="G19" s="23">
        <f t="shared" si="0"/>
        <v>0</v>
      </c>
      <c r="H19" s="23">
        <v>10000</v>
      </c>
      <c r="I19" s="23">
        <v>10000</v>
      </c>
      <c r="J19" s="23">
        <v>4</v>
      </c>
    </row>
    <row r="20" spans="2:10" x14ac:dyDescent="0.35">
      <c r="B20" s="23" t="s">
        <v>255</v>
      </c>
      <c r="C20" s="27">
        <v>62856804</v>
      </c>
      <c r="D20" s="26">
        <v>0.50780000000000003</v>
      </c>
      <c r="E20" s="23">
        <v>195</v>
      </c>
      <c r="F20" s="23">
        <v>384</v>
      </c>
      <c r="G20" s="23">
        <f t="shared" si="0"/>
        <v>189</v>
      </c>
      <c r="H20" s="23">
        <v>5078</v>
      </c>
      <c r="I20" s="23">
        <v>5078</v>
      </c>
      <c r="J20" s="23">
        <v>-6</v>
      </c>
    </row>
    <row r="21" spans="2:10" x14ac:dyDescent="0.35">
      <c r="B21" s="23" t="s">
        <v>205</v>
      </c>
      <c r="C21" s="27">
        <v>63070014</v>
      </c>
      <c r="D21" s="26">
        <v>0.66669999999999996</v>
      </c>
      <c r="E21" s="23">
        <v>2</v>
      </c>
      <c r="F21" s="23">
        <v>3</v>
      </c>
      <c r="G21" s="23">
        <f t="shared" si="0"/>
        <v>1</v>
      </c>
      <c r="H21" s="23">
        <v>6359</v>
      </c>
      <c r="I21" s="23">
        <v>6667</v>
      </c>
      <c r="J21" s="23">
        <v>0</v>
      </c>
    </row>
    <row r="22" spans="2:10" x14ac:dyDescent="0.35">
      <c r="B22" s="23" t="s">
        <v>256</v>
      </c>
      <c r="C22" s="27">
        <v>63389428</v>
      </c>
      <c r="D22" s="26">
        <v>1</v>
      </c>
      <c r="E22" s="23">
        <v>222</v>
      </c>
      <c r="F22" s="23">
        <v>222</v>
      </c>
      <c r="G22" s="23">
        <f t="shared" si="0"/>
        <v>0</v>
      </c>
      <c r="H22" s="23">
        <v>10000</v>
      </c>
      <c r="I22" s="23">
        <v>10000</v>
      </c>
      <c r="J22" s="23">
        <v>15</v>
      </c>
    </row>
    <row r="23" spans="2:10" x14ac:dyDescent="0.35">
      <c r="B23" s="23" t="s">
        <v>94</v>
      </c>
      <c r="C23" s="27" t="s">
        <v>11</v>
      </c>
      <c r="D23" s="26">
        <v>0.76910000000000001</v>
      </c>
      <c r="E23" s="23">
        <v>40873</v>
      </c>
      <c r="F23" s="23">
        <v>53144</v>
      </c>
      <c r="G23" s="23">
        <f t="shared" si="0"/>
        <v>12271</v>
      </c>
      <c r="H23" s="23">
        <v>1362</v>
      </c>
      <c r="I23" s="23">
        <v>511</v>
      </c>
      <c r="J23" s="23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985F-CCA5-4F48-8706-4AF18BA790CA}">
  <dimension ref="B2:L46"/>
  <sheetViews>
    <sheetView showGridLines="0" workbookViewId="0">
      <selection activeCell="E12" sqref="E12"/>
    </sheetView>
  </sheetViews>
  <sheetFormatPr defaultRowHeight="14.5" x14ac:dyDescent="0.35"/>
  <cols>
    <col min="1" max="1" width="5.54296875" customWidth="1"/>
    <col min="3" max="3" width="11.36328125" bestFit="1" customWidth="1"/>
    <col min="5" max="5" width="104.453125" customWidth="1"/>
    <col min="7" max="7" width="1.6328125" customWidth="1"/>
    <col min="8" max="8" width="9.36328125" customWidth="1"/>
    <col min="9" max="9" width="11.90625" customWidth="1"/>
    <col min="10" max="10" width="8.90625" customWidth="1"/>
    <col min="11" max="11" width="122.54296875" bestFit="1" customWidth="1"/>
    <col min="12" max="12" width="11" bestFit="1" customWidth="1"/>
  </cols>
  <sheetData>
    <row r="2" spans="2:12" x14ac:dyDescent="0.35">
      <c r="B2" s="107" t="s">
        <v>56</v>
      </c>
      <c r="C2" s="107"/>
      <c r="D2" s="107"/>
      <c r="E2" s="107"/>
      <c r="F2" s="107"/>
      <c r="H2" s="107" t="s">
        <v>61</v>
      </c>
      <c r="I2" s="107"/>
      <c r="J2" s="107"/>
      <c r="K2" s="107"/>
      <c r="L2" s="107"/>
    </row>
    <row r="3" spans="2:12" x14ac:dyDescent="0.35">
      <c r="B3" s="36" t="s">
        <v>52</v>
      </c>
      <c r="C3" s="36" t="s">
        <v>0</v>
      </c>
      <c r="D3" s="36" t="s">
        <v>53</v>
      </c>
      <c r="E3" s="36" t="s">
        <v>20</v>
      </c>
      <c r="F3" s="37" t="s">
        <v>54</v>
      </c>
      <c r="H3" s="36" t="s">
        <v>52</v>
      </c>
      <c r="I3" s="36" t="s">
        <v>0</v>
      </c>
      <c r="J3" s="36" t="s">
        <v>53</v>
      </c>
      <c r="K3" s="36" t="s">
        <v>20</v>
      </c>
      <c r="L3" s="37" t="s">
        <v>59</v>
      </c>
    </row>
    <row r="4" spans="2:12" x14ac:dyDescent="0.35">
      <c r="B4" s="23">
        <v>1</v>
      </c>
      <c r="C4" s="27">
        <v>1474941028</v>
      </c>
      <c r="D4" s="23" t="s">
        <v>197</v>
      </c>
      <c r="E4" s="23" t="s">
        <v>199</v>
      </c>
      <c r="F4" s="35">
        <v>0</v>
      </c>
      <c r="H4" s="23">
        <v>1</v>
      </c>
      <c r="I4" s="27">
        <v>63419416</v>
      </c>
      <c r="J4" s="23" t="s">
        <v>197</v>
      </c>
      <c r="K4" s="23" t="s">
        <v>219</v>
      </c>
      <c r="L4" s="35">
        <v>0</v>
      </c>
    </row>
    <row r="5" spans="2:12" x14ac:dyDescent="0.35">
      <c r="B5" s="23">
        <v>2</v>
      </c>
      <c r="C5" s="27">
        <v>63042061</v>
      </c>
      <c r="D5" s="23" t="s">
        <v>197</v>
      </c>
      <c r="E5" s="23" t="s">
        <v>200</v>
      </c>
      <c r="F5" s="35">
        <v>0</v>
      </c>
      <c r="H5" s="23">
        <v>2</v>
      </c>
      <c r="I5" s="27">
        <v>1443468533</v>
      </c>
      <c r="J5" s="23" t="s">
        <v>197</v>
      </c>
      <c r="K5" s="23" t="s">
        <v>220</v>
      </c>
      <c r="L5" s="35">
        <v>0</v>
      </c>
    </row>
    <row r="6" spans="2:12" x14ac:dyDescent="0.35">
      <c r="B6" s="23">
        <v>3</v>
      </c>
      <c r="C6" s="27">
        <v>63415844</v>
      </c>
      <c r="D6" s="23" t="s">
        <v>197</v>
      </c>
      <c r="E6" s="23" t="s">
        <v>201</v>
      </c>
      <c r="F6" s="35">
        <v>0</v>
      </c>
      <c r="H6" s="23">
        <v>3</v>
      </c>
      <c r="I6" s="27">
        <v>63299305</v>
      </c>
      <c r="J6" s="23" t="s">
        <v>197</v>
      </c>
      <c r="K6" s="23" t="s">
        <v>221</v>
      </c>
      <c r="L6" s="35">
        <v>0</v>
      </c>
    </row>
    <row r="7" spans="2:12" x14ac:dyDescent="0.35">
      <c r="B7" s="23">
        <v>4</v>
      </c>
      <c r="C7" s="27">
        <v>62353683</v>
      </c>
      <c r="D7" s="23" t="s">
        <v>197</v>
      </c>
      <c r="E7" s="23" t="s">
        <v>202</v>
      </c>
      <c r="F7" s="35">
        <v>0</v>
      </c>
      <c r="H7" s="23">
        <v>4</v>
      </c>
      <c r="I7" s="27">
        <v>1805317792</v>
      </c>
      <c r="J7" s="23" t="s">
        <v>197</v>
      </c>
      <c r="K7" s="23" t="s">
        <v>222</v>
      </c>
      <c r="L7" s="35">
        <v>0</v>
      </c>
    </row>
    <row r="8" spans="2:12" x14ac:dyDescent="0.35">
      <c r="B8" s="23">
        <v>5</v>
      </c>
      <c r="C8" s="27" t="s">
        <v>198</v>
      </c>
      <c r="D8" s="23" t="s">
        <v>197</v>
      </c>
      <c r="E8" s="23" t="s">
        <v>203</v>
      </c>
      <c r="F8" s="35">
        <v>0</v>
      </c>
      <c r="H8" s="23">
        <v>5</v>
      </c>
      <c r="I8" s="27">
        <v>8299102</v>
      </c>
      <c r="J8" s="23" t="s">
        <v>197</v>
      </c>
      <c r="K8" s="23" t="s">
        <v>223</v>
      </c>
      <c r="L8" s="35">
        <v>0</v>
      </c>
    </row>
    <row r="9" spans="2:12" x14ac:dyDescent="0.35">
      <c r="B9" s="23">
        <v>6</v>
      </c>
      <c r="C9" s="27">
        <v>60555661</v>
      </c>
      <c r="D9" s="23" t="s">
        <v>197</v>
      </c>
      <c r="E9" s="23" t="s">
        <v>204</v>
      </c>
      <c r="F9" s="35">
        <v>0</v>
      </c>
      <c r="H9" s="23">
        <v>6</v>
      </c>
      <c r="I9" s="27">
        <v>1409551113</v>
      </c>
      <c r="J9" s="23" t="s">
        <v>197</v>
      </c>
      <c r="K9" s="23" t="s">
        <v>224</v>
      </c>
      <c r="L9" s="35">
        <v>0</v>
      </c>
    </row>
    <row r="10" spans="2:12" x14ac:dyDescent="0.35">
      <c r="B10" s="23">
        <v>7</v>
      </c>
      <c r="C10" s="27">
        <v>62353659</v>
      </c>
      <c r="D10" s="23" t="s">
        <v>197</v>
      </c>
      <c r="E10" s="23" t="s">
        <v>105</v>
      </c>
      <c r="F10" s="35">
        <v>0</v>
      </c>
      <c r="H10" s="23">
        <v>7</v>
      </c>
      <c r="I10" s="27">
        <v>1554688159</v>
      </c>
      <c r="J10" s="23" t="s">
        <v>197</v>
      </c>
      <c r="K10" s="23" t="s">
        <v>225</v>
      </c>
      <c r="L10" s="35">
        <v>0</v>
      </c>
    </row>
    <row r="11" spans="2:12" x14ac:dyDescent="0.35">
      <c r="B11" s="23">
        <v>8</v>
      </c>
      <c r="C11" s="27">
        <v>63387190</v>
      </c>
      <c r="D11" s="23" t="s">
        <v>197</v>
      </c>
      <c r="E11" s="23" t="s">
        <v>205</v>
      </c>
      <c r="F11" s="35">
        <v>0</v>
      </c>
      <c r="H11" s="23">
        <v>8</v>
      </c>
      <c r="I11" s="27">
        <v>1474990851</v>
      </c>
      <c r="J11" s="23" t="s">
        <v>197</v>
      </c>
      <c r="K11" s="23" t="s">
        <v>226</v>
      </c>
      <c r="L11" s="35">
        <v>0</v>
      </c>
    </row>
    <row r="12" spans="2:12" x14ac:dyDescent="0.35">
      <c r="B12" s="23">
        <v>9</v>
      </c>
      <c r="C12" s="27">
        <v>1409520447</v>
      </c>
      <c r="D12" s="23" t="s">
        <v>197</v>
      </c>
      <c r="E12" s="23" t="s">
        <v>102</v>
      </c>
      <c r="F12" s="35">
        <v>0</v>
      </c>
      <c r="H12" s="23">
        <v>9</v>
      </c>
      <c r="I12" s="27" t="s">
        <v>216</v>
      </c>
      <c r="J12" s="23" t="s">
        <v>197</v>
      </c>
      <c r="K12" s="23" t="s">
        <v>227</v>
      </c>
      <c r="L12" s="35">
        <v>0</v>
      </c>
    </row>
    <row r="13" spans="2:12" x14ac:dyDescent="0.35">
      <c r="B13" s="23">
        <v>10</v>
      </c>
      <c r="C13" s="27">
        <v>6391206</v>
      </c>
      <c r="D13" s="23" t="s">
        <v>197</v>
      </c>
      <c r="E13" s="23" t="s">
        <v>206</v>
      </c>
      <c r="F13" s="35">
        <v>0</v>
      </c>
      <c r="H13" s="23">
        <v>10</v>
      </c>
      <c r="I13" s="27" t="s">
        <v>217</v>
      </c>
      <c r="J13" s="23" t="s">
        <v>197</v>
      </c>
      <c r="K13" s="23" t="s">
        <v>228</v>
      </c>
      <c r="L13" s="35">
        <v>0</v>
      </c>
    </row>
    <row r="14" spans="2:12" x14ac:dyDescent="0.35">
      <c r="B14" s="23">
        <v>11</v>
      </c>
      <c r="C14" s="27">
        <v>544542649</v>
      </c>
      <c r="D14" s="23" t="s">
        <v>197</v>
      </c>
      <c r="E14" s="23" t="s">
        <v>207</v>
      </c>
      <c r="F14" s="35">
        <v>0</v>
      </c>
      <c r="H14" s="23">
        <v>11</v>
      </c>
      <c r="I14" s="27">
        <v>1409563944</v>
      </c>
      <c r="J14" s="23" t="s">
        <v>197</v>
      </c>
      <c r="K14" s="23" t="s">
        <v>229</v>
      </c>
      <c r="L14" s="35">
        <v>0</v>
      </c>
    </row>
    <row r="15" spans="2:12" x14ac:dyDescent="0.35">
      <c r="B15" s="23">
        <v>12</v>
      </c>
      <c r="C15" s="27">
        <v>1474922570</v>
      </c>
      <c r="D15" s="23" t="s">
        <v>197</v>
      </c>
      <c r="E15" s="23" t="s">
        <v>208</v>
      </c>
      <c r="F15" s="35">
        <v>0</v>
      </c>
      <c r="H15" s="23">
        <v>12</v>
      </c>
      <c r="I15" s="27">
        <v>1803702850</v>
      </c>
      <c r="J15" s="23" t="s">
        <v>197</v>
      </c>
      <c r="K15" s="23" t="s">
        <v>230</v>
      </c>
      <c r="L15" s="35">
        <v>0</v>
      </c>
    </row>
    <row r="16" spans="2:12" x14ac:dyDescent="0.35">
      <c r="B16" s="23">
        <v>13</v>
      </c>
      <c r="C16" s="27">
        <v>62353640</v>
      </c>
      <c r="D16" s="23" t="s">
        <v>197</v>
      </c>
      <c r="E16" s="23" t="s">
        <v>209</v>
      </c>
      <c r="F16" s="35">
        <v>0</v>
      </c>
      <c r="H16" s="23">
        <v>13</v>
      </c>
      <c r="I16" s="27">
        <v>1801313172</v>
      </c>
      <c r="J16" s="23" t="s">
        <v>197</v>
      </c>
      <c r="K16" s="23" t="s">
        <v>231</v>
      </c>
      <c r="L16" s="35">
        <v>0</v>
      </c>
    </row>
    <row r="17" spans="2:12" x14ac:dyDescent="0.35">
      <c r="B17" s="23">
        <v>14</v>
      </c>
      <c r="C17" s="27">
        <v>62877003</v>
      </c>
      <c r="D17" s="23" t="s">
        <v>197</v>
      </c>
      <c r="E17" s="23" t="s">
        <v>210</v>
      </c>
      <c r="F17" s="35">
        <v>0</v>
      </c>
      <c r="H17" s="23">
        <v>14</v>
      </c>
      <c r="I17" s="27">
        <v>62310704</v>
      </c>
      <c r="J17" s="23" t="s">
        <v>197</v>
      </c>
      <c r="K17" s="23" t="s">
        <v>232</v>
      </c>
      <c r="L17" s="35">
        <v>0</v>
      </c>
    </row>
    <row r="18" spans="2:12" x14ac:dyDescent="0.35">
      <c r="B18" s="23">
        <v>15</v>
      </c>
      <c r="C18" s="27">
        <v>63337843</v>
      </c>
      <c r="D18" s="23" t="s">
        <v>197</v>
      </c>
      <c r="E18" s="23" t="s">
        <v>108</v>
      </c>
      <c r="F18" s="35">
        <v>0</v>
      </c>
      <c r="H18" s="23">
        <v>15</v>
      </c>
      <c r="I18" s="27">
        <v>1443431443</v>
      </c>
      <c r="J18" s="23" t="s">
        <v>197</v>
      </c>
      <c r="K18" s="23" t="s">
        <v>233</v>
      </c>
      <c r="L18" s="35">
        <v>0</v>
      </c>
    </row>
    <row r="19" spans="2:12" x14ac:dyDescent="0.35">
      <c r="B19" s="23">
        <v>16</v>
      </c>
      <c r="C19" s="27">
        <v>1443457558</v>
      </c>
      <c r="D19" s="23" t="s">
        <v>197</v>
      </c>
      <c r="E19" s="23" t="s">
        <v>211</v>
      </c>
      <c r="F19" s="35">
        <v>0</v>
      </c>
      <c r="H19" s="23">
        <v>16</v>
      </c>
      <c r="I19" s="27" t="s">
        <v>218</v>
      </c>
      <c r="J19" s="23" t="s">
        <v>197</v>
      </c>
      <c r="K19" s="23" t="s">
        <v>234</v>
      </c>
      <c r="L19" s="35">
        <v>0</v>
      </c>
    </row>
    <row r="20" spans="2:12" x14ac:dyDescent="0.35">
      <c r="B20" s="23">
        <v>17</v>
      </c>
      <c r="C20" s="27">
        <v>62404520</v>
      </c>
      <c r="D20" s="23" t="s">
        <v>197</v>
      </c>
      <c r="E20" s="23" t="s">
        <v>212</v>
      </c>
      <c r="F20" s="35">
        <v>0</v>
      </c>
      <c r="H20" s="23">
        <v>17</v>
      </c>
      <c r="I20" s="27">
        <v>1443410276</v>
      </c>
      <c r="J20" s="23" t="s">
        <v>197</v>
      </c>
      <c r="K20" s="23" t="s">
        <v>235</v>
      </c>
      <c r="L20" s="35">
        <v>0</v>
      </c>
    </row>
    <row r="21" spans="2:12" x14ac:dyDescent="0.35">
      <c r="B21" s="23">
        <v>18</v>
      </c>
      <c r="C21" s="27">
        <v>63136899</v>
      </c>
      <c r="D21" s="23" t="s">
        <v>197</v>
      </c>
      <c r="E21" s="23" t="s">
        <v>213</v>
      </c>
      <c r="F21" s="35">
        <v>0</v>
      </c>
      <c r="H21" s="23">
        <v>18</v>
      </c>
      <c r="I21" s="27">
        <v>544938399</v>
      </c>
      <c r="J21" s="23" t="s">
        <v>197</v>
      </c>
      <c r="K21" s="23" t="s">
        <v>236</v>
      </c>
      <c r="L21" s="35">
        <v>0</v>
      </c>
    </row>
    <row r="22" spans="2:12" x14ac:dyDescent="0.35">
      <c r="B22" s="23">
        <v>19</v>
      </c>
      <c r="C22" s="27">
        <v>1405278455</v>
      </c>
      <c r="D22" s="23" t="s">
        <v>197</v>
      </c>
      <c r="E22" s="23" t="s">
        <v>214</v>
      </c>
      <c r="F22" s="35">
        <v>0</v>
      </c>
      <c r="H22" s="23">
        <v>19</v>
      </c>
      <c r="I22" s="27">
        <v>310719925</v>
      </c>
      <c r="J22" s="23" t="s">
        <v>197</v>
      </c>
      <c r="K22" s="23" t="s">
        <v>237</v>
      </c>
      <c r="L22" s="35">
        <v>0</v>
      </c>
    </row>
    <row r="23" spans="2:12" x14ac:dyDescent="0.35">
      <c r="B23" s="23">
        <v>20</v>
      </c>
      <c r="C23" s="27">
        <v>1443423653</v>
      </c>
      <c r="D23" s="23" t="s">
        <v>197</v>
      </c>
      <c r="E23" s="23" t="s">
        <v>215</v>
      </c>
      <c r="F23" s="35">
        <v>0</v>
      </c>
      <c r="H23" s="23">
        <v>20</v>
      </c>
      <c r="I23" s="27">
        <v>1474986447</v>
      </c>
      <c r="J23" s="23" t="s">
        <v>197</v>
      </c>
      <c r="K23" s="23" t="s">
        <v>238</v>
      </c>
      <c r="L23" s="35">
        <v>0</v>
      </c>
    </row>
    <row r="24" spans="2:12" x14ac:dyDescent="0.35">
      <c r="B24" s="32"/>
      <c r="C24" s="33"/>
      <c r="D24" s="32"/>
      <c r="E24" s="32"/>
      <c r="F24" s="32"/>
      <c r="H24" s="32"/>
      <c r="I24" s="33"/>
      <c r="J24" s="32"/>
      <c r="K24" s="32"/>
      <c r="L24" s="32"/>
    </row>
    <row r="25" spans="2:12" x14ac:dyDescent="0.35">
      <c r="B25" s="107" t="s">
        <v>57</v>
      </c>
      <c r="C25" s="107"/>
      <c r="D25" s="107"/>
      <c r="E25" s="107"/>
      <c r="F25" s="107"/>
      <c r="H25" s="107" t="s">
        <v>62</v>
      </c>
      <c r="I25" s="107"/>
      <c r="J25" s="107"/>
      <c r="K25" s="107"/>
      <c r="L25" s="107"/>
    </row>
    <row r="26" spans="2:12" x14ac:dyDescent="0.35">
      <c r="B26" s="38" t="s">
        <v>52</v>
      </c>
      <c r="C26" s="38" t="s">
        <v>0</v>
      </c>
      <c r="D26" s="38" t="s">
        <v>53</v>
      </c>
      <c r="E26" s="38" t="s">
        <v>20</v>
      </c>
      <c r="F26" s="39" t="s">
        <v>54</v>
      </c>
      <c r="H26" s="38" t="s">
        <v>52</v>
      </c>
      <c r="I26" s="38" t="s">
        <v>0</v>
      </c>
      <c r="J26" s="38" t="s">
        <v>53</v>
      </c>
      <c r="K26" s="38" t="s">
        <v>20</v>
      </c>
      <c r="L26" s="37" t="s">
        <v>59</v>
      </c>
    </row>
    <row r="27" spans="2:12" x14ac:dyDescent="0.35">
      <c r="B27" s="23">
        <v>1</v>
      </c>
      <c r="C27" s="27"/>
      <c r="D27" s="23" t="s">
        <v>197</v>
      </c>
      <c r="E27" s="23"/>
      <c r="F27" s="35">
        <v>0</v>
      </c>
      <c r="H27" s="23">
        <v>1</v>
      </c>
      <c r="I27" s="27"/>
      <c r="J27" s="23" t="s">
        <v>197</v>
      </c>
      <c r="K27" s="23"/>
      <c r="L27" s="35">
        <v>0</v>
      </c>
    </row>
    <row r="28" spans="2:12" x14ac:dyDescent="0.35">
      <c r="B28" s="23">
        <v>2</v>
      </c>
      <c r="C28" s="27"/>
      <c r="D28" s="23" t="s">
        <v>197</v>
      </c>
      <c r="E28" s="23"/>
      <c r="F28" s="35">
        <v>0</v>
      </c>
      <c r="H28" s="23">
        <v>2</v>
      </c>
      <c r="I28" s="27"/>
      <c r="J28" s="23" t="s">
        <v>197</v>
      </c>
      <c r="K28" s="23"/>
      <c r="L28" s="35">
        <v>0</v>
      </c>
    </row>
    <row r="29" spans="2:12" x14ac:dyDescent="0.35">
      <c r="B29" s="23">
        <v>3</v>
      </c>
      <c r="C29" s="27"/>
      <c r="D29" s="23" t="s">
        <v>197</v>
      </c>
      <c r="E29" s="23"/>
      <c r="F29" s="35">
        <v>0</v>
      </c>
      <c r="H29" s="23">
        <v>3</v>
      </c>
      <c r="I29" s="27"/>
      <c r="J29" s="23" t="s">
        <v>197</v>
      </c>
      <c r="K29" s="23"/>
      <c r="L29" s="35">
        <v>0</v>
      </c>
    </row>
    <row r="30" spans="2:12" x14ac:dyDescent="0.35">
      <c r="B30" s="23">
        <v>4</v>
      </c>
      <c r="C30" s="27"/>
      <c r="D30" s="23" t="s">
        <v>197</v>
      </c>
      <c r="E30" s="23"/>
      <c r="F30" s="35">
        <v>0</v>
      </c>
      <c r="H30" s="23">
        <v>4</v>
      </c>
      <c r="I30" s="27"/>
      <c r="J30" s="23" t="s">
        <v>197</v>
      </c>
      <c r="K30" s="23"/>
      <c r="L30" s="35">
        <v>0</v>
      </c>
    </row>
    <row r="31" spans="2:12" x14ac:dyDescent="0.35">
      <c r="B31" s="23">
        <v>5</v>
      </c>
      <c r="C31" s="27"/>
      <c r="D31" s="23" t="s">
        <v>197</v>
      </c>
      <c r="E31" s="23"/>
      <c r="F31" s="35">
        <v>0</v>
      </c>
      <c r="H31" s="23">
        <v>5</v>
      </c>
      <c r="I31" s="27"/>
      <c r="J31" s="23" t="s">
        <v>197</v>
      </c>
      <c r="K31" s="23"/>
      <c r="L31" s="35">
        <v>0</v>
      </c>
    </row>
    <row r="32" spans="2:12" x14ac:dyDescent="0.35">
      <c r="B32" s="23">
        <v>6</v>
      </c>
      <c r="C32" s="27"/>
      <c r="D32" s="23" t="s">
        <v>197</v>
      </c>
      <c r="E32" s="23"/>
      <c r="F32" s="35">
        <v>0</v>
      </c>
      <c r="H32" s="23">
        <v>6</v>
      </c>
      <c r="I32" s="27"/>
      <c r="J32" s="23" t="s">
        <v>197</v>
      </c>
      <c r="K32" s="23"/>
      <c r="L32" s="35">
        <v>0</v>
      </c>
    </row>
    <row r="33" spans="2:12" x14ac:dyDescent="0.35">
      <c r="B33" s="23">
        <v>7</v>
      </c>
      <c r="C33" s="27"/>
      <c r="D33" s="23" t="s">
        <v>197</v>
      </c>
      <c r="E33" s="23"/>
      <c r="F33" s="35">
        <v>0</v>
      </c>
      <c r="H33" s="23">
        <v>7</v>
      </c>
      <c r="I33" s="27"/>
      <c r="J33" s="23" t="s">
        <v>197</v>
      </c>
      <c r="K33" s="23"/>
      <c r="L33" s="35">
        <v>0</v>
      </c>
    </row>
    <row r="34" spans="2:12" x14ac:dyDescent="0.35">
      <c r="B34" s="23">
        <v>8</v>
      </c>
      <c r="C34" s="27"/>
      <c r="D34" s="23" t="s">
        <v>197</v>
      </c>
      <c r="E34" s="23"/>
      <c r="F34" s="35">
        <v>0</v>
      </c>
      <c r="H34" s="23">
        <v>8</v>
      </c>
      <c r="I34" s="27"/>
      <c r="J34" s="23" t="s">
        <v>197</v>
      </c>
      <c r="K34" s="23"/>
      <c r="L34" s="35">
        <v>0</v>
      </c>
    </row>
    <row r="35" spans="2:12" x14ac:dyDescent="0.35">
      <c r="B35" s="23">
        <v>9</v>
      </c>
      <c r="C35" s="27"/>
      <c r="D35" s="23" t="s">
        <v>197</v>
      </c>
      <c r="E35" s="23"/>
      <c r="F35" s="35">
        <v>0</v>
      </c>
      <c r="H35" s="23">
        <v>9</v>
      </c>
      <c r="I35" s="27"/>
      <c r="J35" s="23" t="s">
        <v>197</v>
      </c>
      <c r="K35" s="23"/>
      <c r="L35" s="35">
        <v>0</v>
      </c>
    </row>
    <row r="36" spans="2:12" x14ac:dyDescent="0.35">
      <c r="B36" s="23">
        <v>10</v>
      </c>
      <c r="C36" s="27"/>
      <c r="D36" s="23" t="s">
        <v>197</v>
      </c>
      <c r="E36" s="23"/>
      <c r="F36" s="35">
        <v>0</v>
      </c>
      <c r="H36" s="23">
        <v>10</v>
      </c>
      <c r="I36" s="27"/>
      <c r="J36" s="23" t="s">
        <v>197</v>
      </c>
      <c r="K36" s="23"/>
      <c r="L36" s="35">
        <v>0</v>
      </c>
    </row>
    <row r="37" spans="2:12" x14ac:dyDescent="0.35">
      <c r="B37" s="23">
        <v>11</v>
      </c>
      <c r="C37" s="27"/>
      <c r="D37" s="23" t="s">
        <v>197</v>
      </c>
      <c r="E37" s="23"/>
      <c r="F37" s="35">
        <v>0</v>
      </c>
      <c r="H37" s="23">
        <v>11</v>
      </c>
      <c r="I37" s="27"/>
      <c r="J37" s="23" t="s">
        <v>197</v>
      </c>
      <c r="K37" s="23"/>
      <c r="L37" s="35">
        <v>0</v>
      </c>
    </row>
    <row r="38" spans="2:12" x14ac:dyDescent="0.35">
      <c r="B38" s="23">
        <v>12</v>
      </c>
      <c r="C38" s="27"/>
      <c r="D38" s="23" t="s">
        <v>197</v>
      </c>
      <c r="E38" s="23"/>
      <c r="F38" s="35">
        <v>0</v>
      </c>
      <c r="H38" s="23">
        <v>12</v>
      </c>
      <c r="I38" s="27"/>
      <c r="J38" s="23" t="s">
        <v>197</v>
      </c>
      <c r="K38" s="23"/>
      <c r="L38" s="35">
        <v>0</v>
      </c>
    </row>
    <row r="39" spans="2:12" x14ac:dyDescent="0.35">
      <c r="B39" s="23">
        <v>13</v>
      </c>
      <c r="C39" s="27"/>
      <c r="D39" s="23" t="s">
        <v>197</v>
      </c>
      <c r="E39" s="23"/>
      <c r="F39" s="35">
        <v>0</v>
      </c>
      <c r="H39" s="23">
        <v>13</v>
      </c>
      <c r="I39" s="27"/>
      <c r="J39" s="23" t="s">
        <v>197</v>
      </c>
      <c r="K39" s="23"/>
      <c r="L39" s="35">
        <v>0</v>
      </c>
    </row>
    <row r="40" spans="2:12" x14ac:dyDescent="0.35">
      <c r="B40" s="23">
        <v>14</v>
      </c>
      <c r="C40" s="27"/>
      <c r="D40" s="23" t="s">
        <v>197</v>
      </c>
      <c r="E40" s="23"/>
      <c r="F40" s="35">
        <v>0</v>
      </c>
      <c r="H40" s="23">
        <v>14</v>
      </c>
      <c r="I40" s="27"/>
      <c r="J40" s="23" t="s">
        <v>197</v>
      </c>
      <c r="K40" s="23"/>
      <c r="L40" s="35">
        <v>0</v>
      </c>
    </row>
    <row r="41" spans="2:12" x14ac:dyDescent="0.35">
      <c r="B41" s="23">
        <v>15</v>
      </c>
      <c r="C41" s="27"/>
      <c r="D41" s="23" t="s">
        <v>197</v>
      </c>
      <c r="E41" s="23"/>
      <c r="F41" s="35">
        <v>0</v>
      </c>
      <c r="H41" s="23">
        <v>15</v>
      </c>
      <c r="I41" s="27"/>
      <c r="J41" s="23" t="s">
        <v>197</v>
      </c>
      <c r="K41" s="23"/>
      <c r="L41" s="35">
        <v>0</v>
      </c>
    </row>
    <row r="42" spans="2:12" x14ac:dyDescent="0.35">
      <c r="B42" s="23">
        <v>16</v>
      </c>
      <c r="C42" s="27"/>
      <c r="D42" s="23" t="s">
        <v>197</v>
      </c>
      <c r="E42" s="23"/>
      <c r="F42" s="35">
        <v>0</v>
      </c>
      <c r="H42" s="23">
        <v>16</v>
      </c>
      <c r="I42" s="27"/>
      <c r="J42" s="23" t="s">
        <v>197</v>
      </c>
      <c r="K42" s="23"/>
      <c r="L42" s="35">
        <v>0</v>
      </c>
    </row>
    <row r="43" spans="2:12" x14ac:dyDescent="0.35">
      <c r="B43" s="23">
        <v>17</v>
      </c>
      <c r="C43" s="27"/>
      <c r="D43" s="23" t="s">
        <v>197</v>
      </c>
      <c r="E43" s="23"/>
      <c r="F43" s="35">
        <v>0</v>
      </c>
      <c r="H43" s="23">
        <v>17</v>
      </c>
      <c r="I43" s="27"/>
      <c r="J43" s="23" t="s">
        <v>197</v>
      </c>
      <c r="K43" s="23"/>
      <c r="L43" s="35">
        <v>0</v>
      </c>
    </row>
    <row r="44" spans="2:12" x14ac:dyDescent="0.35">
      <c r="B44" s="23">
        <v>18</v>
      </c>
      <c r="C44" s="27"/>
      <c r="D44" s="23" t="s">
        <v>197</v>
      </c>
      <c r="E44" s="23"/>
      <c r="F44" s="35">
        <v>0</v>
      </c>
      <c r="H44" s="23">
        <v>18</v>
      </c>
      <c r="I44" s="27"/>
      <c r="J44" s="23" t="s">
        <v>197</v>
      </c>
      <c r="K44" s="23"/>
      <c r="L44" s="35">
        <v>0</v>
      </c>
    </row>
    <row r="45" spans="2:12" x14ac:dyDescent="0.35">
      <c r="B45" s="23">
        <v>19</v>
      </c>
      <c r="C45" s="27"/>
      <c r="D45" s="23" t="s">
        <v>197</v>
      </c>
      <c r="E45" s="23"/>
      <c r="F45" s="35">
        <v>0</v>
      </c>
      <c r="H45" s="23">
        <v>19</v>
      </c>
      <c r="I45" s="27"/>
      <c r="J45" s="23" t="s">
        <v>197</v>
      </c>
      <c r="K45" s="23"/>
      <c r="L45" s="35">
        <v>0</v>
      </c>
    </row>
    <row r="46" spans="2:12" x14ac:dyDescent="0.35">
      <c r="B46" s="23">
        <v>20</v>
      </c>
      <c r="C46" s="27"/>
      <c r="D46" s="23" t="s">
        <v>197</v>
      </c>
      <c r="E46" s="23"/>
      <c r="F46" s="35">
        <v>0</v>
      </c>
      <c r="H46" s="23">
        <v>20</v>
      </c>
      <c r="I46" s="27"/>
      <c r="J46" s="23" t="s">
        <v>197</v>
      </c>
      <c r="K46" s="23"/>
      <c r="L46" s="35">
        <v>0</v>
      </c>
    </row>
  </sheetData>
  <mergeCells count="4">
    <mergeCell ref="B2:F2"/>
    <mergeCell ref="B25:F25"/>
    <mergeCell ref="H2:L2"/>
    <mergeCell ref="H25:L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Scorecard</vt:lpstr>
      <vt:lpstr>Business KPIs</vt:lpstr>
      <vt:lpstr>Vlookups</vt:lpstr>
      <vt:lpstr>ROOS</vt:lpstr>
      <vt:lpstr>NR ROOS</vt:lpstr>
      <vt:lpstr>ASIN Conf Rate</vt:lpstr>
      <vt:lpstr>IDQ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Sharma, Rishabh</cp:lastModifiedBy>
  <dcterms:created xsi:type="dcterms:W3CDTF">2021-11-30T11:12:26Z</dcterms:created>
  <dcterms:modified xsi:type="dcterms:W3CDTF">2024-06-27T08:01:34Z</dcterms:modified>
</cp:coreProperties>
</file>