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\OneDrive\Documents\"/>
    </mc:Choice>
  </mc:AlternateContent>
  <xr:revisionPtr revIDLastSave="0" documentId="13_ncr:1_{D5801363-1A78-44F3-84AA-E8AC297EE636}" xr6:coauthVersionLast="47" xr6:coauthVersionMax="47" xr10:uidLastSave="{00000000-0000-0000-0000-000000000000}"/>
  <bookViews>
    <workbookView xWindow="-108" yWindow="-108" windowWidth="23256" windowHeight="12456" activeTab="1" xr2:uid="{A01F4561-5ED8-46C4-A41F-B780B6D85387}"/>
  </bookViews>
  <sheets>
    <sheet name="questions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9" i="1" l="1"/>
  <c r="L50" i="1"/>
  <c r="L51" i="1"/>
  <c r="L52" i="1"/>
  <c r="L53" i="1"/>
  <c r="L54" i="1"/>
  <c r="L48" i="1"/>
  <c r="K49" i="1"/>
  <c r="K50" i="1"/>
  <c r="K51" i="1"/>
  <c r="K52" i="1"/>
  <c r="K53" i="1"/>
  <c r="K54" i="1"/>
  <c r="K48" i="1"/>
  <c r="J49" i="1"/>
  <c r="J50" i="1"/>
  <c r="J51" i="1"/>
  <c r="J52" i="1"/>
  <c r="J53" i="1"/>
  <c r="J54" i="1"/>
  <c r="J48" i="1"/>
  <c r="I54" i="1"/>
  <c r="I49" i="1"/>
  <c r="I50" i="1"/>
  <c r="I51" i="1"/>
  <c r="I52" i="1"/>
  <c r="I53" i="1"/>
  <c r="I48" i="1"/>
  <c r="G49" i="1"/>
  <c r="G50" i="1"/>
  <c r="G51" i="1"/>
  <c r="G52" i="1"/>
  <c r="G53" i="1"/>
  <c r="G54" i="1"/>
  <c r="G48" i="1"/>
  <c r="F49" i="1"/>
  <c r="F50" i="1"/>
  <c r="F51" i="1"/>
  <c r="F52" i="1"/>
  <c r="F53" i="1"/>
  <c r="F54" i="1"/>
  <c r="F48" i="1"/>
  <c r="F39" i="1"/>
  <c r="F40" i="1"/>
  <c r="F41" i="1"/>
  <c r="F42" i="1"/>
  <c r="F43" i="1"/>
  <c r="F44" i="1"/>
  <c r="F38" i="1"/>
  <c r="C28" i="1"/>
  <c r="K17" i="1"/>
  <c r="B17" i="1"/>
  <c r="C17" i="1"/>
  <c r="D17" i="1"/>
  <c r="E17" i="1"/>
  <c r="F17" i="1"/>
  <c r="H17" i="1"/>
  <c r="I17" i="1"/>
  <c r="J17" i="1"/>
  <c r="G6" i="1"/>
  <c r="E18" i="1" s="1"/>
  <c r="C26" i="1" s="1"/>
  <c r="G5" i="1"/>
  <c r="D18" i="1" s="1"/>
  <c r="C25" i="1" s="1"/>
  <c r="G10" i="1"/>
  <c r="I18" i="1" s="1"/>
  <c r="C30" i="1" s="1"/>
  <c r="G8" i="1"/>
  <c r="G7" i="1"/>
  <c r="F18" i="1" s="1"/>
  <c r="C27" i="1" s="1"/>
  <c r="G9" i="1"/>
  <c r="H18" i="1" s="1"/>
  <c r="C29" i="1" s="1"/>
  <c r="G11" i="1"/>
  <c r="J18" i="1" s="1"/>
  <c r="C31" i="1" s="1"/>
  <c r="G12" i="1"/>
  <c r="K18" i="1" s="1"/>
  <c r="C32" i="1" s="1"/>
  <c r="G13" i="1"/>
  <c r="L18" i="1" s="1"/>
  <c r="C33" i="1" s="1"/>
  <c r="G3" i="1"/>
  <c r="B18" i="1" s="1"/>
  <c r="C23" i="1" s="1"/>
  <c r="G4" i="1"/>
  <c r="C18" i="1" s="1"/>
  <c r="C24" i="1" s="1"/>
</calcChain>
</file>

<file path=xl/sharedStrings.xml><?xml version="1.0" encoding="utf-8"?>
<sst xmlns="http://schemas.openxmlformats.org/spreadsheetml/2006/main" count="150" uniqueCount="98">
  <si>
    <t>BEVERAGES</t>
  </si>
  <si>
    <t>State</t>
  </si>
  <si>
    <t>Beverages</t>
  </si>
  <si>
    <t>Q1</t>
  </si>
  <si>
    <t>Q2</t>
  </si>
  <si>
    <t>Q3</t>
  </si>
  <si>
    <t>Q4</t>
  </si>
  <si>
    <t>Punjab</t>
  </si>
  <si>
    <t>milk</t>
  </si>
  <si>
    <t>MP</t>
  </si>
  <si>
    <t>Coffee</t>
  </si>
  <si>
    <t>UP</t>
  </si>
  <si>
    <t>tea</t>
  </si>
  <si>
    <t>Bihar</t>
  </si>
  <si>
    <t>Karnataka</t>
  </si>
  <si>
    <t>Maharashtra</t>
  </si>
  <si>
    <t>Tamilnadu</t>
  </si>
  <si>
    <t>Gujarat</t>
  </si>
  <si>
    <t>Delhi</t>
  </si>
  <si>
    <t>Andhra pradesh</t>
  </si>
  <si>
    <t>Total</t>
  </si>
  <si>
    <t>VLOOKUP</t>
  </si>
  <si>
    <t>STATE</t>
  </si>
  <si>
    <t>TOTAL</t>
  </si>
  <si>
    <t>PUNJAB</t>
  </si>
  <si>
    <t>BIHAR</t>
  </si>
  <si>
    <t>KARNATAKA</t>
  </si>
  <si>
    <t>MAHARASHTRA</t>
  </si>
  <si>
    <t>TAMILNADU</t>
  </si>
  <si>
    <t>GUJARAT</t>
  </si>
  <si>
    <t>DELHI</t>
  </si>
  <si>
    <t>coffee</t>
  </si>
  <si>
    <t>ANDHRA PRADESH</t>
  </si>
  <si>
    <t>madhya  pradesh</t>
  </si>
  <si>
    <t>MADHYA PRADESH</t>
  </si>
  <si>
    <t>TRANSPOSE FUNCTION AND HLOOKUP</t>
  </si>
  <si>
    <t>Student</t>
  </si>
  <si>
    <t>Course 1</t>
  </si>
  <si>
    <t>Course 2</t>
  </si>
  <si>
    <t>Course 3</t>
  </si>
  <si>
    <t>Course 4</t>
  </si>
  <si>
    <t>Priti</t>
  </si>
  <si>
    <t>Madhura</t>
  </si>
  <si>
    <t>Melina</t>
  </si>
  <si>
    <t>Zoha</t>
  </si>
  <si>
    <t>Tania</t>
  </si>
  <si>
    <t>Darshna</t>
  </si>
  <si>
    <t>Anisha</t>
  </si>
  <si>
    <t>AVG. MARKS OF EACH STUDENT</t>
  </si>
  <si>
    <t xml:space="preserve">AVERAGE MARKS FOR EACH STUDENT </t>
  </si>
  <si>
    <t xml:space="preserve">PERCENTAGE OF MARKS SCORED IN EACH COURSE FOR EACH STUDENT </t>
  </si>
  <si>
    <t>Year</t>
  </si>
  <si>
    <t>Household sector</t>
  </si>
  <si>
    <t>Private Corporate Sector</t>
  </si>
  <si>
    <t>Public sector</t>
  </si>
  <si>
    <t>Gross Capital Formation</t>
  </si>
  <si>
    <t>Current Prices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</si>
  <si>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</si>
  <si>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</si>
  <si>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</si>
  <si>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</si>
  <si>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</si>
  <si>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</si>
  <si>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</si>
  <si>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</si>
  <si>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Annualised Volatility of the major international indices</t>
  </si>
  <si>
    <t>Index</t>
  </si>
  <si>
    <t>Country</t>
  </si>
  <si>
    <t>FTSE BURSA MALAYSIA KLCI INDEX</t>
  </si>
  <si>
    <t>Malasia</t>
  </si>
  <si>
    <t>HANG SENG INDEX</t>
  </si>
  <si>
    <t>Hong Kong</t>
  </si>
  <si>
    <t>JAKARTA COMPOSITE INDEX</t>
  </si>
  <si>
    <t>Indonesia</t>
  </si>
  <si>
    <t>KOSPI INDEX</t>
  </si>
  <si>
    <t>South Koria</t>
  </si>
  <si>
    <t>NIKKEI 225 INDEX</t>
  </si>
  <si>
    <t>Japan</t>
  </si>
  <si>
    <t>NZX 50 GROSS INDEX</t>
  </si>
  <si>
    <t>New Zealand</t>
  </si>
  <si>
    <t>S&amp;P ASX 200 INDEX</t>
  </si>
  <si>
    <t>Australia</t>
  </si>
  <si>
    <t>SHANGHAI SE COMPOSITE INDEX</t>
  </si>
  <si>
    <t>China</t>
  </si>
  <si>
    <t>SHENZHEN SE COMPOSITE INDEX</t>
  </si>
  <si>
    <t>STOCK EXCH OF THAI INDEX</t>
  </si>
  <si>
    <t>Thailand</t>
  </si>
  <si>
    <t>STRAITS TIMES INDEX</t>
  </si>
  <si>
    <t>Singapore</t>
  </si>
  <si>
    <t>TAIWAN TAIEX INDEX</t>
  </si>
  <si>
    <t>Taiwan</t>
  </si>
  <si>
    <t xml:space="preserve">total marks </t>
  </si>
  <si>
    <t xml:space="preserve">AVG MARKS </t>
  </si>
  <si>
    <t>% COURSE 1</t>
  </si>
  <si>
    <t xml:space="preserve">FULL MARKS </t>
  </si>
  <si>
    <t>% COURSE 2</t>
  </si>
  <si>
    <t xml:space="preserve">% COURSE3 </t>
  </si>
  <si>
    <t>% COURSE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</si>
</sst>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231F2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231F2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0" fontId="2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right" vertical="top" wrapText="1"/>
    </xf>
    <xf numFmtId="0" fontId="0" fillId="0" borderId="0" xfId="1" applyNumberFormat="1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SECTOR WISE GROSS CAPITAL 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CHARTS!$B$1:$B$2</c:f>
              <c:strCache>
                <c:ptCount val="2"/>
                <c:pt idx="0">
                  <c:v>Household sector</c:v>
                </c:pt>
                <c:pt idx="1">
                  <c:v>Current Prices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CHARTS!$A$3:$A$10</c:f>
              <c:strCache>
                <c:ptCount val="8"/>
                <c:pt idx="0">
                  <c:v>2000-01</c:v>
                </c:pt>
                <c:pt idx="1">
                  <c:v>2001-02</c:v>
                </c:pt>
                <c:pt idx="2">
                  <c:v>2002-03</c:v>
                </c:pt>
                <c:pt idx="3">
                  <c:v>2003-04</c:v>
                </c:pt>
                <c:pt idx="4">
                  <c:v>2004-05</c:v>
                </c:pt>
                <c:pt idx="5">
                  <c:v>2005-06</c:v>
                </c:pt>
                <c:pt idx="6">
                  <c:v>2006-07</c:v>
                </c:pt>
                <c:pt idx="7">
                  <c:v>2007-08</c:v>
                </c:pt>
              </c:strCache>
            </c:strRef>
          </c:cat>
          <c:val>
            <c:numRef>
              <c:f>CHARTS!$B$3:$B$10</c:f>
              <c:numCache>
                <c:formatCode>General</c:formatCode>
                <c:ptCount val="8"/>
                <c:pt idx="0">
                  <c:v>2396.34</c:v>
                </c:pt>
                <c:pt idx="1">
                  <c:v>2566.89</c:v>
                </c:pt>
                <c:pt idx="2">
                  <c:v>3099.85</c:v>
                </c:pt>
                <c:pt idx="3">
                  <c:v>3508.04</c:v>
                </c:pt>
                <c:pt idx="4">
                  <c:v>3993.28</c:v>
                </c:pt>
                <c:pt idx="5">
                  <c:v>4436.79</c:v>
                </c:pt>
                <c:pt idx="6">
                  <c:v>5120.76</c:v>
                </c:pt>
                <c:pt idx="7">
                  <c:v>5968.46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3-473D-93EE-FCA5C58AC50E}"/>
            </c:ext>
          </c:extLst>
        </c:ser>
        <c:ser>
          <c:idx val="1"/>
          <c:order val="1"/>
          <c:tx>
            <c:strRef>
              <c:f>CHARTS!$C$1:$C$2</c:f>
              <c:strCache>
                <c:ptCount val="2"/>
                <c:pt idx="0">
                  <c:v>Private Corporate Sector</c:v>
                </c:pt>
                <c:pt idx="1">
                  <c:v>Current Prices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CHARTS!$A$3:$A$10</c:f>
              <c:strCache>
                <c:ptCount val="8"/>
                <c:pt idx="0">
                  <c:v>2000-01</c:v>
                </c:pt>
                <c:pt idx="1">
                  <c:v>2001-02</c:v>
                </c:pt>
                <c:pt idx="2">
                  <c:v>2002-03</c:v>
                </c:pt>
                <c:pt idx="3">
                  <c:v>2003-04</c:v>
                </c:pt>
                <c:pt idx="4">
                  <c:v>2004-05</c:v>
                </c:pt>
                <c:pt idx="5">
                  <c:v>2005-06</c:v>
                </c:pt>
                <c:pt idx="6">
                  <c:v>2006-07</c:v>
                </c:pt>
                <c:pt idx="7">
                  <c:v>2007-08</c:v>
                </c:pt>
              </c:strCache>
            </c:strRef>
          </c:cat>
          <c:val>
            <c:numRef>
              <c:f>CHARTS!$C$3:$C$10</c:f>
              <c:numCache>
                <c:formatCode>General</c:formatCode>
                <c:ptCount val="8"/>
                <c:pt idx="0">
                  <c:v>1090.1300000000001</c:v>
                </c:pt>
                <c:pt idx="1">
                  <c:v>1236.28</c:v>
                </c:pt>
                <c:pt idx="2">
                  <c:v>1454.66</c:v>
                </c:pt>
                <c:pt idx="3">
                  <c:v>1882.66</c:v>
                </c:pt>
                <c:pt idx="4">
                  <c:v>3387.55</c:v>
                </c:pt>
                <c:pt idx="5">
                  <c:v>4919.83</c:v>
                </c:pt>
                <c:pt idx="6">
                  <c:v>6110.44</c:v>
                </c:pt>
                <c:pt idx="7">
                  <c:v>7498.94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3-473D-93EE-FCA5C58AC50E}"/>
            </c:ext>
          </c:extLst>
        </c:ser>
        <c:ser>
          <c:idx val="2"/>
          <c:order val="2"/>
          <c:tx>
            <c:strRef>
              <c:f>CHARTS!$D$1:$D$2</c:f>
              <c:strCache>
                <c:ptCount val="2"/>
                <c:pt idx="0">
                  <c:v>Public sector</c:v>
                </c:pt>
                <c:pt idx="1">
                  <c:v>Current Prices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CHARTS!$A$3:$A$10</c:f>
              <c:strCache>
                <c:ptCount val="8"/>
                <c:pt idx="0">
                  <c:v>2000-01</c:v>
                </c:pt>
                <c:pt idx="1">
                  <c:v>2001-02</c:v>
                </c:pt>
                <c:pt idx="2">
                  <c:v>2002-03</c:v>
                </c:pt>
                <c:pt idx="3">
                  <c:v>2003-04</c:v>
                </c:pt>
                <c:pt idx="4">
                  <c:v>2004-05</c:v>
                </c:pt>
                <c:pt idx="5">
                  <c:v>2005-06</c:v>
                </c:pt>
                <c:pt idx="6">
                  <c:v>2006-07</c:v>
                </c:pt>
                <c:pt idx="7">
                  <c:v>2007-08</c:v>
                </c:pt>
              </c:strCache>
            </c:strRef>
          </c:cat>
          <c:val>
            <c:numRef>
              <c:f>CHARTS!$D$3:$D$10</c:f>
              <c:numCache>
                <c:formatCode>General</c:formatCode>
                <c:ptCount val="8"/>
                <c:pt idx="0">
                  <c:v>1446.38</c:v>
                </c:pt>
                <c:pt idx="1">
                  <c:v>1565.37</c:v>
                </c:pt>
                <c:pt idx="2">
                  <c:v>1493.99</c:v>
                </c:pt>
                <c:pt idx="3">
                  <c:v>1745.79</c:v>
                </c:pt>
                <c:pt idx="4">
                  <c:v>2169.62</c:v>
                </c:pt>
                <c:pt idx="5">
                  <c:v>2718.35</c:v>
                </c:pt>
                <c:pt idx="6">
                  <c:v>3296.79</c:v>
                </c:pt>
                <c:pt idx="7">
                  <c:v>4290.1400000000003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3-473D-93EE-FCA5C58AC50E}"/>
            </c:ext>
          </c:extLst>
        </c:ser>
        <c:ser>
          <c:idx val="3"/>
          <c:order val="3"/>
          <c:tx>
            <c:strRef>
              <c:f>CHARTS!$E$1:$E$2</c:f>
              <c:strCache>
                <c:ptCount val="2"/>
                <c:pt idx="0">
                  <c:v>Gross Capital Formation</c:v>
                </c:pt>
                <c:pt idx="1">
                  <c:v>Current Prices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CHARTS!$A$3:$A$10</c:f>
              <c:strCache>
                <c:ptCount val="8"/>
                <c:pt idx="0">
                  <c:v>2000-01</c:v>
                </c:pt>
                <c:pt idx="1">
                  <c:v>2001-02</c:v>
                </c:pt>
                <c:pt idx="2">
                  <c:v>2002-03</c:v>
                </c:pt>
                <c:pt idx="3">
                  <c:v>2003-04</c:v>
                </c:pt>
                <c:pt idx="4">
                  <c:v>2004-05</c:v>
                </c:pt>
                <c:pt idx="5">
                  <c:v>2005-06</c:v>
                </c:pt>
                <c:pt idx="6">
                  <c:v>2006-07</c:v>
                </c:pt>
                <c:pt idx="7">
                  <c:v>2007-08</c:v>
                </c:pt>
              </c:strCache>
            </c:strRef>
          </c:cat>
          <c:val>
            <c:numRef>
              <c:f>CHARTS!$E$3:$E$10</c:f>
              <c:numCache>
                <c:formatCode>General</c:formatCode>
                <c:ptCount val="8"/>
                <c:pt idx="0">
                  <c:v>5080.09</c:v>
                </c:pt>
                <c:pt idx="1">
                  <c:v>5510.42</c:v>
                </c:pt>
                <c:pt idx="2">
                  <c:v>6188.07</c:v>
                </c:pt>
                <c:pt idx="3">
                  <c:v>7382.21</c:v>
                </c:pt>
                <c:pt idx="4">
                  <c:v>9960.99</c:v>
                </c:pt>
                <c:pt idx="5">
                  <c:v>12488.89</c:v>
                </c:pt>
                <c:pt idx="6">
                  <c:v>15025.08</c:v>
                </c:pt>
                <c:pt idx="7">
                  <c:v>18293.46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3-473D-93EE-FCA5C58A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431104"/>
        <c:axId val="349041808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CHARTS!$F$1:$F$2</c15:sqref>
                        </c15:formulaRef>
                      </c:ext>
                    </c:extLst>
                    <c:strCache>
                      <c:ptCount val="2"/>
                      <c:pt idx="0">
                        <c:v>Gross Capital Formation</c:v>
                      </c:pt>
                      <c:pt idx="1">
                        <c:v>Current Prices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CHARTS!$A$3:$A$10</c15:sqref>
                        </c15:formulaRef>
                      </c:ext>
                    </c:extLst>
                    <c:strCache>
                      <c:ptCount val="8"/>
                      <c:pt idx="0">
                        <c:v>2000-01</c:v>
                      </c:pt>
                      <c:pt idx="1">
                        <c:v>2001-02</c:v>
                      </c:pt>
                      <c:pt idx="2">
                        <c:v>2002-03</c:v>
                      </c:pt>
                      <c:pt idx="3">
                        <c:v>2003-04</c:v>
                      </c:pt>
                      <c:pt idx="4">
                        <c:v>2004-05</c:v>
                      </c:pt>
                      <c:pt idx="5">
                        <c:v>2005-06</c:v>
                      </c:pt>
                      <c:pt idx="6">
                        <c:v>2006-07</c:v>
                      </c:pt>
                      <c:pt idx="7">
                        <c:v>2007-08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CHARTS!$F$3:$F$10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D13-473D-93EE-FCA5C58AC50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CHARTS!$G$1:$G$2</c15:sqref>
                        </c15:formulaRef>
                      </c:ext>
                    </c:extLst>
                    <c:strCache>
                      <c:ptCount val="2"/>
                      <c:pt idx="0">
                        <c:v>Gross Capital Formation</c:v>
                      </c:pt>
                      <c:pt idx="1">
                        <c:v>Current Prices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CHARTS!$A$3:$A$10</c15:sqref>
                        </c15:formulaRef>
                      </c:ext>
                    </c:extLst>
                    <c:strCache>
                      <c:ptCount val="8"/>
                      <c:pt idx="0">
                        <c:v>2000-01</c:v>
                      </c:pt>
                      <c:pt idx="1">
                        <c:v>2001-02</c:v>
                      </c:pt>
                      <c:pt idx="2">
                        <c:v>2002-03</c:v>
                      </c:pt>
                      <c:pt idx="3">
                        <c:v>2003-04</c:v>
                      </c:pt>
                      <c:pt idx="4">
                        <c:v>2004-05</c:v>
                      </c:pt>
                      <c:pt idx="5">
                        <c:v>2005-06</c:v>
                      </c:pt>
                      <c:pt idx="6">
                        <c:v>2006-07</c:v>
                      </c:pt>
                      <c:pt idx="7">
                        <c:v>2007-08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D13-473D-93EE-FCA5C58AC50E}"/>
                  </c:ext>
                </c:extLst>
              </c15:ser>
            </c15:filteredBarSeries>
          </c:ext>
        </c:extLst>
      </c:barChart>
      <c:catAx>
        <c:axId val="209043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41808"/>
        <c:crosses val="autoZero"/>
        <c:auto val="1"/>
        <c:lblAlgn val="ctr"/>
        <c:lblOffset val="100"/>
        <c:noMultiLvlLbl val="0"/>
      </c:catAx>
      <c:valAx>
        <c:axId val="3490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4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ANNUALISED</a:t>
            </a:r>
            <a:r>
              <a:rPr lang="en-IN" baseline="0"/>
              <a:t> VOLATILITY OF THE MANJOR INTERNATIONAL INDICES</a:t>
            </a:r>
            <a:endParaRPr lang="en-IN"/>
          </a:p>
        </c:rich>
      </c:tx>
      <c:layout>
        <c:manualLayout>
          <c:xMode val="edge"/>
          <c:yMode val="edge"/>
          <c:x val="0.151756780402449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CHARTS!$C$32:$C$33</c:f>
              <c:strCache>
                <c:ptCount val="2"/>
                <c:pt idx="0">
                  <c:v>Annualised Volatility of the major international indices</c:v>
                </c:pt>
                <c:pt idx="1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CHARTS!$A$34:$B$45</c15:sqref>
                  </c15:fullRef>
                  <c15:levelRef>
                    <c15:sqref>CHARTS!$A$34:$A$45</c15:sqref>
                  </c15:levelRef>
                </c:ext>
              </c:extLst>
              <c:f>CHARTS!$A$34:$A$45</c:f>
              <c:strCache>
                <c:ptCount val="12"/>
                <c:pt idx="0">
                  <c:v>FTSE BURSA MALAYSIA KLCI INDEX</c:v>
                </c:pt>
                <c:pt idx="1">
                  <c:v>HANG SENG INDEX</c:v>
                </c:pt>
                <c:pt idx="2">
                  <c:v>JAKARTA COMPOSITE INDEX</c:v>
                </c:pt>
                <c:pt idx="3">
                  <c:v>KOSPI INDEX</c:v>
                </c:pt>
                <c:pt idx="4">
                  <c:v>NIKKEI 225 INDEX</c:v>
                </c:pt>
                <c:pt idx="5">
                  <c:v>NZX 50 GROSS INDEX</c:v>
                </c:pt>
                <c:pt idx="6">
                  <c:v>S&amp;P ASX 200 INDEX</c:v>
                </c:pt>
                <c:pt idx="7">
                  <c:v>SHANGHAI SE COMPOSITE INDEX</c:v>
                </c:pt>
                <c:pt idx="8">
                  <c:v>SHENZHEN SE COMPOSITE INDEX</c:v>
                </c:pt>
                <c:pt idx="9">
                  <c:v>STOCK EXCH OF THAI INDEX</c:v>
                </c:pt>
                <c:pt idx="10">
                  <c:v>STRAITS TIMES INDEX</c:v>
                </c:pt>
                <c:pt idx="11">
                  <c:v>TAIWAN TAIEX INDEX</c:v>
                </c:pt>
              </c:strCache>
            </c:strRef>
          </c:cat>
          <c:val>
            <c:numRef>
              <c:f>CHARTS!$C$34:$C$45</c:f>
              <c:numCache>
                <c:formatCode>General</c:formatCode>
                <c:ptCount val="12"/>
                <c:pt idx="0">
                  <c:v>7.3</c:v>
                </c:pt>
                <c:pt idx="1">
                  <c:v>14.3</c:v>
                </c:pt>
                <c:pt idx="2">
                  <c:v>27.6</c:v>
                </c:pt>
                <c:pt idx="3">
                  <c:v>28.3</c:v>
                </c:pt>
                <c:pt idx="4">
                  <c:v>15.9</c:v>
                </c:pt>
                <c:pt idx="5">
                  <c:v>8.5</c:v>
                </c:pt>
                <c:pt idx="6">
                  <c:v>12.3</c:v>
                </c:pt>
                <c:pt idx="7">
                  <c:v>17.600000000000001</c:v>
                </c:pt>
                <c:pt idx="8">
                  <c:v>14.2</c:v>
                </c:pt>
                <c:pt idx="9">
                  <c:v>20.100000000000001</c:v>
                </c:pt>
                <c:pt idx="10">
                  <c:v>17.3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0-467B-8E46-B4BB2CF4EA17}"/>
            </c:ext>
          </c:extLst>
        </c:ser>
        <c:ser>
          <c:idx val="1"/>
          <c:order val="1"/>
          <c:tx>
            <c:strRef>
              <c:f>CHARTS!$D$32:$D$33</c:f>
              <c:strCache>
                <c:ptCount val="2"/>
                <c:pt idx="0">
                  <c:v>Annualised Volatility of the major international indices</c:v>
                </c:pt>
                <c:pt idx="1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CHARTS!$A$34:$B$45</c15:sqref>
                  </c15:fullRef>
                  <c15:levelRef>
                    <c15:sqref>CHARTS!$A$34:$A$45</c15:sqref>
                  </c15:levelRef>
                </c:ext>
              </c:extLst>
              <c:f>CHARTS!$A$34:$A$45</c:f>
              <c:strCache>
                <c:ptCount val="12"/>
                <c:pt idx="0">
                  <c:v>FTSE BURSA MALAYSIA KLCI INDEX</c:v>
                </c:pt>
                <c:pt idx="1">
                  <c:v>HANG SENG INDEX</c:v>
                </c:pt>
                <c:pt idx="2">
                  <c:v>JAKARTA COMPOSITE INDEX</c:v>
                </c:pt>
                <c:pt idx="3">
                  <c:v>KOSPI INDEX</c:v>
                </c:pt>
                <c:pt idx="4">
                  <c:v>NIKKEI 225 INDEX</c:v>
                </c:pt>
                <c:pt idx="5">
                  <c:v>NZX 50 GROSS INDEX</c:v>
                </c:pt>
                <c:pt idx="6">
                  <c:v>S&amp;P ASX 200 INDEX</c:v>
                </c:pt>
                <c:pt idx="7">
                  <c:v>SHANGHAI SE COMPOSITE INDEX</c:v>
                </c:pt>
                <c:pt idx="8">
                  <c:v>SHENZHEN SE COMPOSITE INDEX</c:v>
                </c:pt>
                <c:pt idx="9">
                  <c:v>STOCK EXCH OF THAI INDEX</c:v>
                </c:pt>
                <c:pt idx="10">
                  <c:v>STRAITS TIMES INDEX</c:v>
                </c:pt>
                <c:pt idx="11">
                  <c:v>TAIWAN TAIEX INDEX</c:v>
                </c:pt>
              </c:strCache>
            </c:strRef>
          </c:cat>
          <c:val>
            <c:numRef>
              <c:f>CHARTS!$D$34:$D$45</c:f>
              <c:numCache>
                <c:formatCode>General</c:formatCode>
                <c:ptCount val="12"/>
                <c:pt idx="0">
                  <c:v>9</c:v>
                </c:pt>
                <c:pt idx="1">
                  <c:v>23.3</c:v>
                </c:pt>
                <c:pt idx="2">
                  <c:v>19.399999999999999</c:v>
                </c:pt>
                <c:pt idx="3">
                  <c:v>19.100000000000001</c:v>
                </c:pt>
                <c:pt idx="4">
                  <c:v>24</c:v>
                </c:pt>
                <c:pt idx="5">
                  <c:v>8.9</c:v>
                </c:pt>
                <c:pt idx="6">
                  <c:v>12.5</c:v>
                </c:pt>
                <c:pt idx="7">
                  <c:v>14.2</c:v>
                </c:pt>
                <c:pt idx="8">
                  <c:v>12.3</c:v>
                </c:pt>
                <c:pt idx="9">
                  <c:v>16.100000000000001</c:v>
                </c:pt>
                <c:pt idx="10">
                  <c:v>16.899999999999999</c:v>
                </c:pt>
                <c:pt idx="1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0-467B-8E46-B4BB2CF4E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1736832"/>
        <c:axId val="2082971968"/>
      </c:barChart>
      <c:catAx>
        <c:axId val="2091736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COUNTRIES</a:t>
                </a:r>
                <a:r>
                  <a:rPr lang="en-IN" baseline="0"/>
                  <a:t> AND INDEX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71968"/>
        <c:crosses val="autoZero"/>
        <c:auto val="1"/>
        <c:lblAlgn val="ctr"/>
        <c:lblOffset val="100"/>
        <c:noMultiLvlLbl val="0"/>
      </c:catAx>
      <c:valAx>
        <c:axId val="208297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INDICES</a:t>
                </a:r>
                <a:r>
                  <a:rPr lang="en-IN" baseline="0"/>
                  <a:t> OF 2012 AND 2013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7620</xdr:rowOff>
    </xdr:from>
    <xdr:to>
      <xdr:col>9</xdr:col>
      <xdr:colOff>266700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D3A5-080F-FB4F-3008-90C2EB21F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205740</xdr:colOff>
      <xdr:row>31</xdr:row>
      <xdr:rowOff>30480</xdr:rowOff>
    </xdr:from>
    <xdr:to>
      <xdr:col>16</xdr:col>
      <xdr:colOff>0</xdr:colOff>
      <xdr:row>39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F865-BA98-6107-9EC8-C6825FBA3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52A1-9AEE-4D43-9D01-0AF79075EC18}">
  <dimension ref="A1:L54"/>
  <sheetViews>
    <sheetView workbookViewId="0">
      <selection activeCell="I52" sqref="I52"/>
    </sheetView>
  </sheetViews>
  <sheetFormatPr defaultRowHeight="14.4" x14ac:dyDescent="0.3"/>
  <cols>
    <col min="1" max="1" width="12.21875" customWidth="1"/>
    <col min="2" max="2" width="10.88671875" customWidth="1"/>
    <col min="6" max="6" width="26.44140625" customWidth="1"/>
    <col min="7" max="7" width="16.44140625" bestFit="1" customWidth="1"/>
    <col min="8" max="8" width="13.5546875" customWidth="1"/>
    <col min="9" max="9" width="11.21875" bestFit="1" customWidth="1"/>
    <col min="10" max="11" width="11.109375" bestFit="1" customWidth="1"/>
    <col min="12" max="12" width="15" bestFit="1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20</v>
      </c>
    </row>
    <row r="3" spans="1:12" x14ac:dyDescent="0.3">
      <c r="A3" t="s">
        <v>7</v>
      </c>
      <c r="B3" t="s">
        <v>8</v>
      </c>
      <c r="C3">
        <v>500</v>
      </c>
      <c r="D3">
        <v>400</v>
      </c>
      <c r="E3">
        <v>1350</v>
      </c>
      <c r="F3">
        <v>600</v>
      </c>
      <c r="G3">
        <f t="shared" ref="G3:G8" si="0">SUM(C3:F3)</f>
        <v>2850</v>
      </c>
    </row>
    <row r="4" spans="1:12" x14ac:dyDescent="0.3">
      <c r="A4" t="s">
        <v>9</v>
      </c>
      <c r="B4" t="s">
        <v>10</v>
      </c>
      <c r="C4">
        <v>550</v>
      </c>
      <c r="D4">
        <v>425</v>
      </c>
      <c r="E4">
        <v>1500</v>
      </c>
      <c r="F4">
        <v>650</v>
      </c>
      <c r="G4">
        <f t="shared" si="0"/>
        <v>3125</v>
      </c>
    </row>
    <row r="5" spans="1:12" x14ac:dyDescent="0.3">
      <c r="A5" t="s">
        <v>11</v>
      </c>
      <c r="B5" t="s">
        <v>12</v>
      </c>
      <c r="C5">
        <v>600</v>
      </c>
      <c r="D5">
        <v>450</v>
      </c>
      <c r="E5">
        <v>1650</v>
      </c>
      <c r="F5">
        <v>700</v>
      </c>
      <c r="G5">
        <f t="shared" si="0"/>
        <v>3400</v>
      </c>
    </row>
    <row r="6" spans="1:12" x14ac:dyDescent="0.3">
      <c r="A6" t="s">
        <v>13</v>
      </c>
      <c r="B6" t="s">
        <v>8</v>
      </c>
      <c r="C6">
        <v>650</v>
      </c>
      <c r="D6">
        <v>475</v>
      </c>
      <c r="E6">
        <v>1800</v>
      </c>
      <c r="F6">
        <v>750</v>
      </c>
      <c r="G6">
        <f t="shared" si="0"/>
        <v>3675</v>
      </c>
    </row>
    <row r="7" spans="1:12" x14ac:dyDescent="0.3">
      <c r="A7" t="s">
        <v>14</v>
      </c>
      <c r="B7" t="s">
        <v>10</v>
      </c>
      <c r="C7">
        <v>700</v>
      </c>
      <c r="D7">
        <v>500</v>
      </c>
      <c r="E7">
        <v>1950</v>
      </c>
      <c r="F7">
        <v>800</v>
      </c>
      <c r="G7">
        <f t="shared" si="0"/>
        <v>3950</v>
      </c>
    </row>
    <row r="8" spans="1:12" x14ac:dyDescent="0.3">
      <c r="A8" t="s">
        <v>33</v>
      </c>
      <c r="B8" t="s">
        <v>12</v>
      </c>
      <c r="C8">
        <v>750</v>
      </c>
      <c r="D8">
        <v>525</v>
      </c>
      <c r="E8">
        <v>2100</v>
      </c>
      <c r="F8">
        <v>850</v>
      </c>
      <c r="G8">
        <f t="shared" si="0"/>
        <v>4225</v>
      </c>
    </row>
    <row r="9" spans="1:12" x14ac:dyDescent="0.3">
      <c r="A9" t="s">
        <v>15</v>
      </c>
      <c r="B9" t="s">
        <v>8</v>
      </c>
      <c r="C9">
        <v>800</v>
      </c>
      <c r="D9">
        <v>550</v>
      </c>
      <c r="E9">
        <v>2250</v>
      </c>
      <c r="F9">
        <v>900</v>
      </c>
      <c r="G9">
        <f t="shared" ref="G9:G13" si="1">SUM(C9:F9)</f>
        <v>4500</v>
      </c>
    </row>
    <row r="10" spans="1:12" x14ac:dyDescent="0.3">
      <c r="A10" t="s">
        <v>16</v>
      </c>
      <c r="B10" t="s">
        <v>10</v>
      </c>
      <c r="C10">
        <v>850</v>
      </c>
      <c r="D10">
        <v>575</v>
      </c>
      <c r="E10">
        <v>2400</v>
      </c>
      <c r="F10">
        <v>950</v>
      </c>
      <c r="G10">
        <f>SUM(C10:F10)</f>
        <v>4775</v>
      </c>
    </row>
    <row r="11" spans="1:12" x14ac:dyDescent="0.3">
      <c r="A11" t="s">
        <v>17</v>
      </c>
      <c r="B11" t="s">
        <v>12</v>
      </c>
      <c r="C11">
        <v>900</v>
      </c>
      <c r="D11">
        <v>600</v>
      </c>
      <c r="E11">
        <v>2550</v>
      </c>
      <c r="F11">
        <v>1000</v>
      </c>
      <c r="G11">
        <f t="shared" si="1"/>
        <v>5050</v>
      </c>
    </row>
    <row r="12" spans="1:12" x14ac:dyDescent="0.3">
      <c r="A12" t="s">
        <v>18</v>
      </c>
      <c r="B12" t="s">
        <v>8</v>
      </c>
      <c r="C12">
        <v>950</v>
      </c>
      <c r="D12">
        <v>625</v>
      </c>
      <c r="E12">
        <v>2700</v>
      </c>
      <c r="F12">
        <v>1050</v>
      </c>
      <c r="G12">
        <f t="shared" si="1"/>
        <v>5325</v>
      </c>
    </row>
    <row r="13" spans="1:12" x14ac:dyDescent="0.3">
      <c r="A13" t="s">
        <v>19</v>
      </c>
      <c r="B13" t="s">
        <v>10</v>
      </c>
      <c r="C13">
        <v>1000</v>
      </c>
      <c r="D13">
        <v>650</v>
      </c>
      <c r="E13">
        <v>2850</v>
      </c>
      <c r="F13">
        <v>1100</v>
      </c>
      <c r="G13">
        <f t="shared" si="1"/>
        <v>5600</v>
      </c>
    </row>
    <row r="15" spans="1:12" x14ac:dyDescent="0.3">
      <c r="D15" s="2" t="s">
        <v>21</v>
      </c>
    </row>
    <row r="16" spans="1:12" x14ac:dyDescent="0.3">
      <c r="A16" t="s">
        <v>22</v>
      </c>
      <c r="B16" t="s">
        <v>24</v>
      </c>
      <c r="C16" t="s">
        <v>9</v>
      </c>
      <c r="D16" t="s">
        <v>11</v>
      </c>
      <c r="E16" t="s">
        <v>25</v>
      </c>
      <c r="F16" t="s">
        <v>26</v>
      </c>
      <c r="G16" t="s">
        <v>34</v>
      </c>
      <c r="H16" t="s">
        <v>27</v>
      </c>
      <c r="I16" t="s">
        <v>28</v>
      </c>
      <c r="J16" t="s">
        <v>29</v>
      </c>
      <c r="K16" t="s">
        <v>30</v>
      </c>
      <c r="L16" t="s">
        <v>32</v>
      </c>
    </row>
    <row r="17" spans="1:12" x14ac:dyDescent="0.3">
      <c r="A17" t="s">
        <v>0</v>
      </c>
      <c r="B17" t="str">
        <f>VLOOKUP(B16, $A$1:$G$13, 2, FALSE)</f>
        <v>milk</v>
      </c>
      <c r="C17" t="str">
        <f t="shared" ref="C17:J17" si="2">VLOOKUP(C16, $A$1:$G$13, 2, FALSE)</f>
        <v>Coffee</v>
      </c>
      <c r="D17" t="str">
        <f t="shared" si="2"/>
        <v>tea</v>
      </c>
      <c r="E17" t="str">
        <f t="shared" si="2"/>
        <v>milk</v>
      </c>
      <c r="F17" t="str">
        <f t="shared" si="2"/>
        <v>Coffee</v>
      </c>
      <c r="G17" t="s">
        <v>12</v>
      </c>
      <c r="H17" t="str">
        <f t="shared" si="2"/>
        <v>milk</v>
      </c>
      <c r="I17" t="str">
        <f t="shared" si="2"/>
        <v>Coffee</v>
      </c>
      <c r="J17" t="str">
        <f t="shared" si="2"/>
        <v>tea</v>
      </c>
      <c r="K17" t="str">
        <f>VLOOKUP(K16, $A$1:$G$13, 2, FALSE)</f>
        <v>milk</v>
      </c>
      <c r="L17" t="s">
        <v>31</v>
      </c>
    </row>
    <row r="18" spans="1:12" x14ac:dyDescent="0.3">
      <c r="A18" t="s">
        <v>23</v>
      </c>
      <c r="B18">
        <f>VLOOKUP(B16, $A$1:$G$13,7, FALSE)</f>
        <v>2850</v>
      </c>
      <c r="C18">
        <f t="shared" ref="C18:L18" si="3">VLOOKUP(C16, $A$1:$G$13,7, FALSE)</f>
        <v>3125</v>
      </c>
      <c r="D18">
        <f t="shared" si="3"/>
        <v>3400</v>
      </c>
      <c r="E18">
        <f t="shared" si="3"/>
        <v>3675</v>
      </c>
      <c r="F18">
        <f t="shared" si="3"/>
        <v>3950</v>
      </c>
      <c r="G18">
        <v>4225</v>
      </c>
      <c r="H18">
        <f t="shared" si="3"/>
        <v>4500</v>
      </c>
      <c r="I18">
        <f t="shared" si="3"/>
        <v>4775</v>
      </c>
      <c r="J18">
        <f t="shared" si="3"/>
        <v>5050</v>
      </c>
      <c r="K18">
        <f t="shared" si="3"/>
        <v>5325</v>
      </c>
      <c r="L18">
        <f t="shared" si="3"/>
        <v>5600</v>
      </c>
    </row>
    <row r="21" spans="1:12" x14ac:dyDescent="0.3">
      <c r="C21" s="2" t="s">
        <v>35</v>
      </c>
    </row>
    <row r="22" spans="1:12" x14ac:dyDescent="0.3">
      <c r="A22" t="s">
        <v>22</v>
      </c>
      <c r="B22" t="s">
        <v>0</v>
      </c>
      <c r="C22" t="s">
        <v>23</v>
      </c>
    </row>
    <row r="23" spans="1:12" x14ac:dyDescent="0.3">
      <c r="A23" t="s">
        <v>24</v>
      </c>
      <c r="B23" t="s">
        <v>8</v>
      </c>
      <c r="C23">
        <f>HLOOKUP(A23,$A$16:$L$18,3,FALSE)</f>
        <v>2850</v>
      </c>
    </row>
    <row r="24" spans="1:12" x14ac:dyDescent="0.3">
      <c r="A24" t="s">
        <v>9</v>
      </c>
      <c r="B24" t="s">
        <v>10</v>
      </c>
      <c r="C24">
        <f t="shared" ref="C24:C33" si="4">HLOOKUP(A24,$A$16:$L$18,3,FALSE)</f>
        <v>3125</v>
      </c>
    </row>
    <row r="25" spans="1:12" x14ac:dyDescent="0.3">
      <c r="A25" t="s">
        <v>11</v>
      </c>
      <c r="B25" t="s">
        <v>12</v>
      </c>
      <c r="C25">
        <f t="shared" si="4"/>
        <v>3400</v>
      </c>
    </row>
    <row r="26" spans="1:12" x14ac:dyDescent="0.3">
      <c r="A26" t="s">
        <v>25</v>
      </c>
      <c r="B26" t="s">
        <v>8</v>
      </c>
      <c r="C26">
        <f t="shared" si="4"/>
        <v>3675</v>
      </c>
    </row>
    <row r="27" spans="1:12" x14ac:dyDescent="0.3">
      <c r="A27" t="s">
        <v>26</v>
      </c>
      <c r="B27" t="s">
        <v>10</v>
      </c>
      <c r="C27">
        <f t="shared" si="4"/>
        <v>3950</v>
      </c>
    </row>
    <row r="28" spans="1:12" x14ac:dyDescent="0.3">
      <c r="A28" t="s">
        <v>34</v>
      </c>
      <c r="B28" t="s">
        <v>12</v>
      </c>
      <c r="C28">
        <f t="shared" si="4"/>
        <v>4225</v>
      </c>
    </row>
    <row r="29" spans="1:12" x14ac:dyDescent="0.3">
      <c r="A29" t="s">
        <v>27</v>
      </c>
      <c r="B29" t="s">
        <v>8</v>
      </c>
      <c r="C29">
        <f t="shared" si="4"/>
        <v>4500</v>
      </c>
    </row>
    <row r="30" spans="1:12" x14ac:dyDescent="0.3">
      <c r="A30" t="s">
        <v>28</v>
      </c>
      <c r="B30" t="s">
        <v>10</v>
      </c>
      <c r="C30">
        <f t="shared" si="4"/>
        <v>4775</v>
      </c>
    </row>
    <row r="31" spans="1:12" x14ac:dyDescent="0.3">
      <c r="A31" t="s">
        <v>29</v>
      </c>
      <c r="B31" t="s">
        <v>12</v>
      </c>
      <c r="C31">
        <f t="shared" si="4"/>
        <v>5050</v>
      </c>
    </row>
    <row r="32" spans="1:12" x14ac:dyDescent="0.3">
      <c r="A32" t="s">
        <v>30</v>
      </c>
      <c r="B32" t="s">
        <v>8</v>
      </c>
      <c r="C32">
        <f t="shared" si="4"/>
        <v>5325</v>
      </c>
    </row>
    <row r="33" spans="1:12" x14ac:dyDescent="0.3">
      <c r="A33" t="s">
        <v>32</v>
      </c>
      <c r="B33" t="s">
        <v>31</v>
      </c>
      <c r="C33">
        <f t="shared" si="4"/>
        <v>5600</v>
      </c>
    </row>
    <row r="35" spans="1:12" ht="13.8" customHeight="1" x14ac:dyDescent="0.3">
      <c r="C35" t="s">
        <v>49</v>
      </c>
    </row>
    <row r="36" spans="1:12" ht="16.8" customHeight="1" x14ac:dyDescent="0.3"/>
    <row r="37" spans="1:12" x14ac:dyDescent="0.3">
      <c r="A37" t="s">
        <v>36</v>
      </c>
      <c r="B37" t="s">
        <v>37</v>
      </c>
      <c r="C37" t="s">
        <v>38</v>
      </c>
      <c r="D37" t="s">
        <v>39</v>
      </c>
      <c r="E37" t="s">
        <v>40</v>
      </c>
      <c r="F37" t="s">
        <v>48</v>
      </c>
    </row>
    <row r="38" spans="1:12" x14ac:dyDescent="0.3">
      <c r="A38" t="s">
        <v>41</v>
      </c>
      <c r="B38">
        <v>10</v>
      </c>
      <c r="C38">
        <v>15</v>
      </c>
      <c r="D38">
        <v>9</v>
      </c>
      <c r="E38">
        <v>20</v>
      </c>
      <c r="F38">
        <f>AVERAGE(B38:E38)</f>
        <v>13.5</v>
      </c>
    </row>
    <row r="39" spans="1:12" x14ac:dyDescent="0.3">
      <c r="A39" t="s">
        <v>42</v>
      </c>
      <c r="B39">
        <v>14</v>
      </c>
      <c r="C39">
        <v>15</v>
      </c>
      <c r="D39">
        <v>16</v>
      </c>
      <c r="E39">
        <v>12</v>
      </c>
      <c r="F39">
        <f t="shared" ref="F39:F44" si="5">AVERAGE(B39:E39)</f>
        <v>14.25</v>
      </c>
    </row>
    <row r="40" spans="1:12" x14ac:dyDescent="0.3">
      <c r="A40" t="s">
        <v>43</v>
      </c>
      <c r="B40">
        <v>11</v>
      </c>
      <c r="C40">
        <v>23</v>
      </c>
      <c r="D40">
        <v>15</v>
      </c>
      <c r="E40">
        <v>15</v>
      </c>
      <c r="F40">
        <f t="shared" si="5"/>
        <v>16</v>
      </c>
    </row>
    <row r="41" spans="1:12" x14ac:dyDescent="0.3">
      <c r="A41" t="s">
        <v>44</v>
      </c>
      <c r="B41">
        <v>17</v>
      </c>
      <c r="C41">
        <v>16</v>
      </c>
      <c r="D41">
        <v>18</v>
      </c>
      <c r="E41">
        <v>16</v>
      </c>
      <c r="F41">
        <f t="shared" si="5"/>
        <v>16.75</v>
      </c>
    </row>
    <row r="42" spans="1:12" x14ac:dyDescent="0.3">
      <c r="A42" t="s">
        <v>45</v>
      </c>
      <c r="B42">
        <v>17</v>
      </c>
      <c r="C42">
        <v>18</v>
      </c>
      <c r="D42">
        <v>15</v>
      </c>
      <c r="E42">
        <v>20</v>
      </c>
      <c r="F42">
        <f t="shared" si="5"/>
        <v>17.5</v>
      </c>
    </row>
    <row r="43" spans="1:12" x14ac:dyDescent="0.3">
      <c r="A43" t="s">
        <v>46</v>
      </c>
      <c r="B43">
        <v>15</v>
      </c>
      <c r="C43">
        <v>22</v>
      </c>
      <c r="D43">
        <v>15</v>
      </c>
      <c r="E43">
        <v>18</v>
      </c>
      <c r="F43">
        <f t="shared" si="5"/>
        <v>17.5</v>
      </c>
    </row>
    <row r="44" spans="1:12" x14ac:dyDescent="0.3">
      <c r="A44" t="s">
        <v>47</v>
      </c>
      <c r="B44">
        <v>18</v>
      </c>
      <c r="C44">
        <v>19</v>
      </c>
      <c r="D44">
        <v>15</v>
      </c>
      <c r="E44">
        <v>20</v>
      </c>
      <c r="F44">
        <f t="shared" si="5"/>
        <v>18</v>
      </c>
    </row>
    <row r="46" spans="1:12" x14ac:dyDescent="0.3">
      <c r="C46" t="s">
        <v>50</v>
      </c>
    </row>
    <row r="47" spans="1:12" x14ac:dyDescent="0.3">
      <c r="A47" t="s">
        <v>36</v>
      </c>
      <c r="B47" t="s">
        <v>37</v>
      </c>
      <c r="C47" t="s">
        <v>38</v>
      </c>
      <c r="D47" t="s">
        <v>39</v>
      </c>
      <c r="E47" t="s">
        <v>40</v>
      </c>
      <c r="F47" t="s">
        <v>91</v>
      </c>
      <c r="G47" t="s">
        <v>92</v>
      </c>
      <c r="H47" t="s">
        <v>94</v>
      </c>
      <c r="I47" t="s">
        <v>93</v>
      </c>
      <c r="J47" t="s">
        <v>95</v>
      </c>
      <c r="K47" t="s">
        <v>96</v>
      </c>
      <c r="L47" t="s">
        <v>97</v>
      </c>
    </row>
    <row r="48" spans="1:12" x14ac:dyDescent="0.3">
      <c r="A48" t="s">
        <v>41</v>
      </c>
      <c r="B48">
        <v>10</v>
      </c>
      <c r="C48">
        <v>15</v>
      </c>
      <c r="D48">
        <v>9</v>
      </c>
      <c r="E48">
        <v>20</v>
      </c>
      <c r="F48">
        <f>SUM(B48:E48)</f>
        <v>54</v>
      </c>
      <c r="G48">
        <f>AVERAGE(B48:E48)</f>
        <v>13.5</v>
      </c>
      <c r="H48">
        <v>25</v>
      </c>
      <c r="I48" s="9">
        <f>B48/H48*100</f>
        <v>40</v>
      </c>
      <c r="J48" s="9">
        <f>C48/H48*100</f>
        <v>60</v>
      </c>
      <c r="K48" s="9">
        <f>D48/H48*100</f>
        <v>36</v>
      </c>
      <c r="L48" s="9">
        <f>E48/H48*100</f>
        <v>80</v>
      </c>
    </row>
    <row r="49" spans="1:12" x14ac:dyDescent="0.3">
      <c r="A49" t="s">
        <v>42</v>
      </c>
      <c r="B49">
        <v>14</v>
      </c>
      <c r="C49">
        <v>15</v>
      </c>
      <c r="D49">
        <v>16</v>
      </c>
      <c r="E49">
        <v>12</v>
      </c>
      <c r="F49">
        <f t="shared" ref="F49:F54" si="6">SUM(B49:E49)</f>
        <v>57</v>
      </c>
      <c r="G49">
        <f t="shared" ref="G49:G54" si="7">AVERAGE(B49:E49)</f>
        <v>14.25</v>
      </c>
      <c r="H49">
        <v>25</v>
      </c>
      <c r="I49" s="9">
        <f t="shared" ref="I49:I54" si="8">B49/H49*100</f>
        <v>56.000000000000007</v>
      </c>
      <c r="J49" s="9">
        <f t="shared" ref="J49:J54" si="9">C49/H49*100</f>
        <v>60</v>
      </c>
      <c r="K49" s="9">
        <f t="shared" ref="K49:K54" si="10">D49/H49*100</f>
        <v>64</v>
      </c>
      <c r="L49" s="9">
        <f t="shared" ref="L49:L54" si="11">E49/H49*100</f>
        <v>48</v>
      </c>
    </row>
    <row r="50" spans="1:12" x14ac:dyDescent="0.3">
      <c r="A50" t="s">
        <v>43</v>
      </c>
      <c r="B50">
        <v>11</v>
      </c>
      <c r="C50">
        <v>23</v>
      </c>
      <c r="D50">
        <v>15</v>
      </c>
      <c r="E50">
        <v>15</v>
      </c>
      <c r="F50">
        <f t="shared" si="6"/>
        <v>64</v>
      </c>
      <c r="G50">
        <f t="shared" si="7"/>
        <v>16</v>
      </c>
      <c r="H50">
        <v>25</v>
      </c>
      <c r="I50" s="9">
        <f t="shared" si="8"/>
        <v>44</v>
      </c>
      <c r="J50" s="9">
        <f t="shared" si="9"/>
        <v>92</v>
      </c>
      <c r="K50" s="9">
        <f t="shared" si="10"/>
        <v>60</v>
      </c>
      <c r="L50" s="9">
        <f t="shared" si="11"/>
        <v>60</v>
      </c>
    </row>
    <row r="51" spans="1:12" x14ac:dyDescent="0.3">
      <c r="A51" t="s">
        <v>44</v>
      </c>
      <c r="B51">
        <v>17</v>
      </c>
      <c r="C51">
        <v>16</v>
      </c>
      <c r="D51">
        <v>18</v>
      </c>
      <c r="E51">
        <v>16</v>
      </c>
      <c r="F51">
        <f t="shared" si="6"/>
        <v>67</v>
      </c>
      <c r="G51">
        <f t="shared" si="7"/>
        <v>16.75</v>
      </c>
      <c r="H51">
        <v>25</v>
      </c>
      <c r="I51" s="9">
        <f t="shared" si="8"/>
        <v>68</v>
      </c>
      <c r="J51" s="9">
        <f t="shared" si="9"/>
        <v>64</v>
      </c>
      <c r="K51" s="9">
        <f t="shared" si="10"/>
        <v>72</v>
      </c>
      <c r="L51" s="9">
        <f t="shared" si="11"/>
        <v>64</v>
      </c>
    </row>
    <row r="52" spans="1:12" x14ac:dyDescent="0.3">
      <c r="A52" t="s">
        <v>45</v>
      </c>
      <c r="B52">
        <v>17</v>
      </c>
      <c r="C52">
        <v>18</v>
      </c>
      <c r="D52">
        <v>15</v>
      </c>
      <c r="E52">
        <v>20</v>
      </c>
      <c r="F52">
        <f t="shared" si="6"/>
        <v>70</v>
      </c>
      <c r="G52">
        <f t="shared" si="7"/>
        <v>17.5</v>
      </c>
      <c r="H52">
        <v>25</v>
      </c>
      <c r="I52" s="9">
        <f t="shared" si="8"/>
        <v>68</v>
      </c>
      <c r="J52" s="9">
        <f t="shared" si="9"/>
        <v>72</v>
      </c>
      <c r="K52" s="9">
        <f t="shared" si="10"/>
        <v>60</v>
      </c>
      <c r="L52" s="9">
        <f t="shared" si="11"/>
        <v>80</v>
      </c>
    </row>
    <row r="53" spans="1:12" x14ac:dyDescent="0.3">
      <c r="A53" t="s">
        <v>46</v>
      </c>
      <c r="B53">
        <v>15</v>
      </c>
      <c r="C53">
        <v>22</v>
      </c>
      <c r="D53">
        <v>15</v>
      </c>
      <c r="E53">
        <v>18</v>
      </c>
      <c r="F53">
        <f t="shared" si="6"/>
        <v>70</v>
      </c>
      <c r="G53">
        <f t="shared" si="7"/>
        <v>17.5</v>
      </c>
      <c r="H53">
        <v>25</v>
      </c>
      <c r="I53" s="9">
        <f t="shared" si="8"/>
        <v>60</v>
      </c>
      <c r="J53" s="9">
        <f t="shared" si="9"/>
        <v>88</v>
      </c>
      <c r="K53" s="9">
        <f t="shared" si="10"/>
        <v>60</v>
      </c>
      <c r="L53" s="9">
        <f t="shared" si="11"/>
        <v>72</v>
      </c>
    </row>
    <row r="54" spans="1:12" x14ac:dyDescent="0.3">
      <c r="A54" t="s">
        <v>47</v>
      </c>
      <c r="B54">
        <v>18</v>
      </c>
      <c r="C54">
        <v>19</v>
      </c>
      <c r="D54">
        <v>15</v>
      </c>
      <c r="E54">
        <v>20</v>
      </c>
      <c r="F54">
        <f t="shared" si="6"/>
        <v>72</v>
      </c>
      <c r="G54">
        <f t="shared" si="7"/>
        <v>18</v>
      </c>
      <c r="H54">
        <v>25</v>
      </c>
      <c r="I54" s="9">
        <f t="shared" si="8"/>
        <v>72</v>
      </c>
      <c r="J54" s="9">
        <f t="shared" si="9"/>
        <v>76</v>
      </c>
      <c r="K54" s="9">
        <f t="shared" si="10"/>
        <v>60</v>
      </c>
      <c r="L54" s="9">
        <f t="shared" si="11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5E1C-E441-43C2-A206-7F73839151DC}">
  <dimension ref="A1:G45"/>
  <sheetViews>
    <sheetView tabSelected="1" topLeftCell="A45" workbookViewId="0">
      <selection activeCell="M27" sqref="M27"/>
    </sheetView>
  </sheetViews>
  <sheetFormatPr defaultRowHeight="14.4" x14ac:dyDescent="0.3"/>
  <cols>
    <col min="1" max="1" width="31.44140625" customWidth="1"/>
    <col min="2" max="2" width="18.21875" customWidth="1"/>
    <col min="3" max="3" width="22.109375" customWidth="1"/>
    <col min="4" max="4" width="13.21875" customWidth="1"/>
    <col min="5" max="5" width="20.33203125" customWidth="1"/>
  </cols>
  <sheetData>
    <row r="1" spans="1:7" x14ac:dyDescent="0.3">
      <c r="A1" s="2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/>
      <c r="G1" s="2"/>
    </row>
    <row r="2" spans="1:7" x14ac:dyDescent="0.3">
      <c r="A2" s="2"/>
      <c r="B2" s="2" t="s">
        <v>56</v>
      </c>
      <c r="C2" s="2" t="s">
        <v>56</v>
      </c>
      <c r="D2" s="2" t="s">
        <v>56</v>
      </c>
      <c r="E2" s="2" t="s">
        <v>56</v>
      </c>
      <c r="F2" s="2"/>
      <c r="G2" s="2"/>
    </row>
    <row r="3" spans="1:7" x14ac:dyDescent="0.3">
      <c r="A3" t="s">
        <v>57</v>
      </c>
      <c r="B3">
        <v>2396.34</v>
      </c>
      <c r="C3">
        <v>1090.1300000000001</v>
      </c>
      <c r="D3">
        <v>1446.38</v>
      </c>
      <c r="E3">
        <v>5080.09</v>
      </c>
    </row>
    <row r="4" spans="1:7" x14ac:dyDescent="0.3">
      <c r="A4" t="s">
        <v>58</v>
      </c>
      <c r="B4">
        <v>2566.89</v>
      </c>
      <c r="C4">
        <v>1236.28</v>
      </c>
      <c r="D4">
        <v>1565.37</v>
      </c>
      <c r="E4">
        <v>5510.42</v>
      </c>
    </row>
    <row r="5" spans="1:7" x14ac:dyDescent="0.3">
      <c r="A5" t="s">
        <v>59</v>
      </c>
      <c r="B5">
        <v>3099.85</v>
      </c>
      <c r="C5">
        <v>1454.66</v>
      </c>
      <c r="D5">
        <v>1493.99</v>
      </c>
      <c r="E5">
        <v>6188.07</v>
      </c>
    </row>
    <row r="6" spans="1:7" x14ac:dyDescent="0.3">
      <c r="A6" t="s">
        <v>60</v>
      </c>
      <c r="B6">
        <v>3508.04</v>
      </c>
      <c r="C6">
        <v>1882.66</v>
      </c>
      <c r="D6">
        <v>1745.79</v>
      </c>
      <c r="E6">
        <v>7382.21</v>
      </c>
    </row>
    <row r="7" spans="1:7" x14ac:dyDescent="0.3">
      <c r="A7" t="s">
        <v>61</v>
      </c>
      <c r="B7">
        <v>3993.28</v>
      </c>
      <c r="C7">
        <v>3387.55</v>
      </c>
      <c r="D7">
        <v>2169.62</v>
      </c>
      <c r="E7">
        <v>9960.99</v>
      </c>
    </row>
    <row r="8" spans="1:7" x14ac:dyDescent="0.3">
      <c r="A8" t="s">
        <v>62</v>
      </c>
      <c r="B8">
        <v>4436.79</v>
      </c>
      <c r="C8">
        <v>4919.83</v>
      </c>
      <c r="D8">
        <v>2718.35</v>
      </c>
      <c r="E8">
        <v>12488.89</v>
      </c>
    </row>
    <row r="9" spans="1:7" x14ac:dyDescent="0.3">
      <c r="A9" t="s">
        <v>63</v>
      </c>
      <c r="B9">
        <v>5120.76</v>
      </c>
      <c r="C9">
        <v>6110.44</v>
      </c>
      <c r="D9">
        <v>3296.79</v>
      </c>
      <c r="E9">
        <v>15025.08</v>
      </c>
    </row>
    <row r="10" spans="1:7" x14ac:dyDescent="0.3">
      <c r="A10" t="s">
        <v>64</v>
      </c>
      <c r="B10">
        <v>5968.46</v>
      </c>
      <c r="C10">
        <v>7498.94</v>
      </c>
      <c r="D10">
        <v>4290.1400000000003</v>
      </c>
      <c r="E10">
        <v>18293.46</v>
      </c>
    </row>
    <row r="31" spans="1:4" ht="15" thickBot="1" x14ac:dyDescent="0.35"/>
    <row r="32" spans="1:4" ht="16.2" thickBot="1" x14ac:dyDescent="0.35">
      <c r="A32" s="10" t="s">
        <v>65</v>
      </c>
      <c r="B32" s="11"/>
      <c r="C32" s="11"/>
      <c r="D32" s="12"/>
    </row>
    <row r="33" spans="1:4" ht="16.2" thickBot="1" x14ac:dyDescent="0.35">
      <c r="A33" s="1" t="s">
        <v>66</v>
      </c>
      <c r="B33" s="3" t="s">
        <v>67</v>
      </c>
      <c r="C33" s="4">
        <v>2012</v>
      </c>
      <c r="D33" s="4">
        <v>2013</v>
      </c>
    </row>
    <row r="34" spans="1:4" ht="31.2" thickBot="1" x14ac:dyDescent="0.35">
      <c r="A34" s="1" t="s">
        <v>68</v>
      </c>
      <c r="B34" s="5" t="s">
        <v>69</v>
      </c>
      <c r="C34" s="6">
        <v>7.3</v>
      </c>
      <c r="D34" s="6">
        <v>9</v>
      </c>
    </row>
    <row r="35" spans="1:4" ht="16.2" thickBot="1" x14ac:dyDescent="0.35">
      <c r="A35" s="1" t="s">
        <v>70</v>
      </c>
      <c r="B35" s="5" t="s">
        <v>71</v>
      </c>
      <c r="C35" s="6">
        <v>14.3</v>
      </c>
      <c r="D35" s="6">
        <v>23.3</v>
      </c>
    </row>
    <row r="36" spans="1:4" ht="31.2" thickBot="1" x14ac:dyDescent="0.35">
      <c r="A36" s="1" t="s">
        <v>72</v>
      </c>
      <c r="B36" s="5" t="s">
        <v>73</v>
      </c>
      <c r="C36" s="6">
        <v>27.6</v>
      </c>
      <c r="D36" s="6">
        <v>19.399999999999999</v>
      </c>
    </row>
    <row r="37" spans="1:4" ht="16.2" thickBot="1" x14ac:dyDescent="0.35">
      <c r="A37" s="1" t="s">
        <v>74</v>
      </c>
      <c r="B37" s="5" t="s">
        <v>75</v>
      </c>
      <c r="C37" s="6">
        <v>28.3</v>
      </c>
      <c r="D37" s="6">
        <v>19.100000000000001</v>
      </c>
    </row>
    <row r="38" spans="1:4" ht="16.2" thickBot="1" x14ac:dyDescent="0.35">
      <c r="A38" s="1" t="s">
        <v>76</v>
      </c>
      <c r="B38" s="5" t="s">
        <v>77</v>
      </c>
      <c r="C38" s="6">
        <v>15.9</v>
      </c>
      <c r="D38" s="6">
        <v>24</v>
      </c>
    </row>
    <row r="39" spans="1:4" ht="16.2" thickBot="1" x14ac:dyDescent="0.35">
      <c r="A39" s="1" t="s">
        <v>78</v>
      </c>
      <c r="B39" s="5" t="s">
        <v>79</v>
      </c>
      <c r="C39" s="6">
        <v>8.5</v>
      </c>
      <c r="D39" s="6">
        <v>8.9</v>
      </c>
    </row>
    <row r="40" spans="1:4" ht="16.2" thickBot="1" x14ac:dyDescent="0.35">
      <c r="A40" s="1" t="s">
        <v>80</v>
      </c>
      <c r="B40" s="5" t="s">
        <v>81</v>
      </c>
      <c r="C40" s="6">
        <v>12.3</v>
      </c>
      <c r="D40" s="6">
        <v>12.5</v>
      </c>
    </row>
    <row r="41" spans="1:4" ht="31.2" thickBot="1" x14ac:dyDescent="0.35">
      <c r="A41" s="1" t="s">
        <v>82</v>
      </c>
      <c r="B41" s="5" t="s">
        <v>83</v>
      </c>
      <c r="C41" s="6">
        <v>17.600000000000001</v>
      </c>
      <c r="D41" s="6">
        <v>14.2</v>
      </c>
    </row>
    <row r="42" spans="1:4" ht="31.2" thickBot="1" x14ac:dyDescent="0.35">
      <c r="A42" s="1" t="s">
        <v>84</v>
      </c>
      <c r="B42" s="5" t="s">
        <v>83</v>
      </c>
      <c r="C42" s="6">
        <v>14.2</v>
      </c>
      <c r="D42" s="6">
        <v>12.3</v>
      </c>
    </row>
    <row r="43" spans="1:4" ht="31.2" thickBot="1" x14ac:dyDescent="0.35">
      <c r="A43" s="1" t="s">
        <v>85</v>
      </c>
      <c r="B43" s="5" t="s">
        <v>86</v>
      </c>
      <c r="C43" s="6">
        <v>20.100000000000001</v>
      </c>
      <c r="D43" s="6">
        <v>16.100000000000001</v>
      </c>
    </row>
    <row r="44" spans="1:4" ht="16.2" thickBot="1" x14ac:dyDescent="0.35">
      <c r="A44" s="1" t="s">
        <v>87</v>
      </c>
      <c r="B44" s="5" t="s">
        <v>88</v>
      </c>
      <c r="C44" s="6">
        <v>17.3</v>
      </c>
      <c r="D44" s="6">
        <v>16.899999999999999</v>
      </c>
    </row>
    <row r="45" spans="1:4" ht="16.2" thickBot="1" x14ac:dyDescent="0.35">
      <c r="A45" s="1" t="s">
        <v>89</v>
      </c>
      <c r="B45" s="7" t="s">
        <v>90</v>
      </c>
      <c r="C45" s="8">
        <v>21</v>
      </c>
      <c r="D45" s="8">
        <v>16.3</v>
      </c>
    </row>
  </sheetData>
  <mergeCells count="1">
    <mergeCell ref="A32:D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</dc:creator>
  <cp:lastModifiedBy>rishangi bariya</cp:lastModifiedBy>
  <dcterms:created xsi:type="dcterms:W3CDTF">2023-08-27T04:11:58Z</dcterms:created>
  <dcterms:modified xsi:type="dcterms:W3CDTF">2025-07-31T09:00:24Z</dcterms:modified>
</cp:coreProperties>
</file>