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\OneDrive\Documents\"/>
    </mc:Choice>
  </mc:AlternateContent>
  <xr:revisionPtr revIDLastSave="0" documentId="8_{7895583A-19DB-4BFB-9F7E-20D15FBB56C0}" xr6:coauthVersionLast="47" xr6:coauthVersionMax="47" xr10:uidLastSave="{00000000-0000-0000-0000-000000000000}"/>
  <bookViews>
    <workbookView xWindow="-108" yWindow="-108" windowWidth="23256" windowHeight="12456" activeTab="3" xr2:uid="{3322D3EB-5DE4-44F4-93C4-723ED7933F7A}"/>
  </bookViews>
  <sheets>
    <sheet name="VLOOKUP &amp; HLOOKUP" sheetId="1" r:id="rId1"/>
    <sheet name="DATE,TIME,YEAR" sheetId="2" r:id="rId2"/>
    <sheet name="LOGICAL FUNCTION" sheetId="3" r:id="rId3"/>
    <sheet name="ABSOLUTE REFERE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D34" i="1"/>
  <c r="E34" i="1"/>
  <c r="F34" i="1"/>
  <c r="G34" i="1"/>
  <c r="H34" i="1"/>
  <c r="J34" i="1"/>
  <c r="K34" i="1"/>
  <c r="L34" i="1"/>
  <c r="C34" i="1"/>
  <c r="M33" i="1"/>
  <c r="L33" i="1"/>
  <c r="K33" i="1"/>
  <c r="J33" i="1"/>
  <c r="I33" i="1"/>
  <c r="H33" i="1"/>
  <c r="G33" i="1"/>
  <c r="F33" i="1"/>
  <c r="E33" i="1"/>
  <c r="D33" i="1"/>
  <c r="C33" i="1"/>
  <c r="I7" i="4"/>
  <c r="I6" i="4"/>
  <c r="I5" i="4"/>
  <c r="I4" i="4"/>
  <c r="I8" i="4"/>
  <c r="I3" i="4"/>
  <c r="I2" i="4"/>
  <c r="H3" i="4"/>
  <c r="H4" i="4"/>
  <c r="H5" i="4"/>
  <c r="H6" i="4"/>
  <c r="H7" i="4"/>
  <c r="H8" i="4"/>
  <c r="H2" i="4"/>
  <c r="G3" i="4"/>
  <c r="G4" i="4"/>
  <c r="G5" i="4"/>
  <c r="G6" i="4"/>
  <c r="G7" i="4"/>
  <c r="G8" i="4"/>
  <c r="B18" i="3"/>
  <c r="B17" i="3"/>
  <c r="B16" i="3"/>
  <c r="B15" i="3"/>
  <c r="B14" i="3"/>
  <c r="C13" i="3"/>
  <c r="B13" i="3"/>
  <c r="B1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5" i="3"/>
  <c r="G6" i="3"/>
  <c r="G7" i="3"/>
  <c r="G8" i="3"/>
  <c r="G2" i="3"/>
  <c r="F3" i="3"/>
  <c r="F4" i="3"/>
  <c r="F5" i="3"/>
  <c r="F6" i="3"/>
  <c r="F7" i="3"/>
  <c r="F8" i="3"/>
  <c r="F2" i="3"/>
  <c r="D9" i="3"/>
  <c r="C9" i="3"/>
  <c r="B9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C24" i="1"/>
  <c r="C26" i="1"/>
  <c r="B19" i="1"/>
  <c r="B20" i="1"/>
  <c r="B21" i="1"/>
  <c r="B22" i="1"/>
  <c r="B23" i="1"/>
  <c r="B24" i="1"/>
  <c r="B25" i="1"/>
  <c r="B26" i="1"/>
  <c r="B27" i="1"/>
  <c r="B28" i="1"/>
  <c r="B18" i="1"/>
  <c r="A18" i="1"/>
  <c r="A24" i="1"/>
  <c r="A25" i="1"/>
  <c r="A26" i="1"/>
  <c r="A27" i="1"/>
  <c r="A28" i="1"/>
  <c r="M34" i="1" s="1"/>
  <c r="A19" i="1"/>
  <c r="A20" i="1"/>
  <c r="A21" i="1"/>
  <c r="A22" i="1"/>
  <c r="G4" i="1"/>
  <c r="C19" i="1" s="1"/>
  <c r="G5" i="1"/>
  <c r="C20" i="1" s="1"/>
  <c r="G6" i="1"/>
  <c r="C21" i="1" s="1"/>
  <c r="G7" i="1"/>
  <c r="C22" i="1" s="1"/>
  <c r="G8" i="1"/>
  <c r="C23" i="1" s="1"/>
  <c r="G9" i="1"/>
  <c r="G10" i="1"/>
  <c r="C25" i="1" s="1"/>
  <c r="G11" i="1"/>
  <c r="G12" i="1"/>
  <c r="C27" i="1" s="1"/>
  <c r="G13" i="1"/>
  <c r="C28" i="1" s="1"/>
  <c r="G3" i="1"/>
  <c r="C18" i="1" s="1"/>
</calcChain>
</file>

<file path=xl/sharedStrings.xml><?xml version="1.0" encoding="utf-8"?>
<sst xmlns="http://schemas.openxmlformats.org/spreadsheetml/2006/main" count="140" uniqueCount="81">
  <si>
    <t>State</t>
  </si>
  <si>
    <t>Beverages</t>
  </si>
  <si>
    <t>Q1</t>
  </si>
  <si>
    <t>Q2</t>
  </si>
  <si>
    <t>Q3</t>
  </si>
  <si>
    <t>Q4</t>
  </si>
  <si>
    <t>SUM</t>
  </si>
  <si>
    <t>Punjab</t>
  </si>
  <si>
    <t>milk</t>
  </si>
  <si>
    <t>MP</t>
  </si>
  <si>
    <t>Coffee</t>
  </si>
  <si>
    <t>UP</t>
  </si>
  <si>
    <t>tea</t>
  </si>
  <si>
    <t>Bihar</t>
  </si>
  <si>
    <t>Karnataka</t>
  </si>
  <si>
    <t xml:space="preserve">Maharashtra </t>
  </si>
  <si>
    <t>Tamilnadu</t>
  </si>
  <si>
    <t>Gujarat</t>
  </si>
  <si>
    <t>Delhi</t>
  </si>
  <si>
    <t>Andhra pradesh</t>
  </si>
  <si>
    <t>STATE</t>
  </si>
  <si>
    <t>BEVERAGES</t>
  </si>
  <si>
    <t>TOTAL</t>
  </si>
  <si>
    <t xml:space="preserve">STATE </t>
  </si>
  <si>
    <t>PUNJAB</t>
  </si>
  <si>
    <t>BIHAR</t>
  </si>
  <si>
    <t>KARNATAKA</t>
  </si>
  <si>
    <t>MP2</t>
  </si>
  <si>
    <t>MAHARASHTRA</t>
  </si>
  <si>
    <t>TAMILNADU</t>
  </si>
  <si>
    <t>GUJARAT</t>
  </si>
  <si>
    <t>DELHI</t>
  </si>
  <si>
    <t>ANDHRA PRADESH</t>
  </si>
  <si>
    <t>ID</t>
  </si>
  <si>
    <t>DATE OF BIRTH</t>
  </si>
  <si>
    <t>QUALIFICATIONS</t>
  </si>
  <si>
    <t>MARITAL STATUS</t>
  </si>
  <si>
    <t>INCOME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</si>
  <si>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</si>
  <si>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</si>
  <si>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</si>
  <si>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</si>
  <si>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</si>
  <si>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</si>
  <si>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</si>
  <si>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</si>
  <si>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PURCHASE DATE</t>
  </si>
  <si>
    <t>PURCHASE TIME</t>
  </si>
  <si>
    <t>YEAR</t>
  </si>
  <si>
    <t>MONTH</t>
  </si>
  <si>
    <t>DAY</t>
  </si>
  <si>
    <t>HOUR</t>
  </si>
  <si>
    <t>MINUTE</t>
  </si>
  <si>
    <t>WEEK NUMBER</t>
  </si>
  <si>
    <t>WEEK DAY</t>
  </si>
  <si>
    <t>Student</t>
  </si>
  <si>
    <t>Course 1</t>
  </si>
  <si>
    <t>Course 2</t>
  </si>
  <si>
    <t>Course 3</t>
  </si>
  <si>
    <t>Average</t>
  </si>
  <si>
    <t>Priti</t>
  </si>
  <si>
    <t>Madhura</t>
  </si>
  <si>
    <t>Melina</t>
  </si>
  <si>
    <t>Zoha</t>
  </si>
  <si>
    <t>Tania</t>
  </si>
  <si>
    <t>Darshna</t>
  </si>
  <si>
    <t>Anisha</t>
  </si>
  <si>
    <t>AVG. MARKS IS BELOW 10</t>
  </si>
  <si>
    <t>AVG. BETWEEN 10 AND 12</t>
  </si>
  <si>
    <t>BETWEEN 10 AND 12</t>
  </si>
  <si>
    <t>FAIL</t>
  </si>
  <si>
    <t>BEYOND 14</t>
  </si>
  <si>
    <t>COUNT</t>
  </si>
  <si>
    <t>COUNT IF</t>
  </si>
  <si>
    <t>COUNTIFS</t>
  </si>
  <si>
    <t>IF</t>
  </si>
  <si>
    <t>AND</t>
  </si>
  <si>
    <t>OR</t>
  </si>
  <si>
    <t>MAX MARKS</t>
  </si>
  <si>
    <t>Absolute reference avg.</t>
  </si>
  <si>
    <t>PERCENTAGE 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</si>
</sst>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164" fontId="0" fillId="0" borderId="0" xfId="0" applyNumberFormat="1"/>
    <xf numFmtId="9" fontId="0" fillId="0" borderId="0" xfId="1" applyFont="1"/>
  </cellXfs>
  <cellStyles count="4">
    <cellStyle name="Normal" xfId="0" builtinId="0"/>
    <cellStyle name="Normal 2" xfId="2" xr:uid="{12B1E7F2-1861-4AE1-9823-ABA79FF00B50}"/>
    <cellStyle name="Percent" xfId="1" builtinId="5"/>
    <cellStyle name="Percent 2" xfId="3" xr:uid="{64463BCA-8F04-41DC-A843-CE1A70A5C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5C64-06A3-4B0E-ABA2-6189D108C1DA}">
  <dimension ref="A1:M34"/>
  <sheetViews>
    <sheetView topLeftCell="A57" workbookViewId="0">
      <selection activeCell="G8" sqref="G8"/>
    </sheetView>
  </sheetViews>
  <sheetFormatPr defaultRowHeight="14.4" x14ac:dyDescent="0.3"/>
  <cols>
    <col min="1" max="1" width="13.77734375" bestFit="1" customWidth="1"/>
    <col min="2" max="2" width="10.5546875" bestFit="1" customWidth="1"/>
    <col min="7" max="7" width="10.88671875" bestFit="1" customWidth="1"/>
    <col min="9" max="9" width="13.77734375" bestFit="1" customWidth="1"/>
    <col min="10" max="10" width="11.21875" bestFit="1" customWidth="1"/>
    <col min="13" max="13" width="16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 x14ac:dyDescent="0.3">
      <c r="A3" t="s">
        <v>7</v>
      </c>
      <c r="B3" t="s">
        <v>8</v>
      </c>
      <c r="C3">
        <v>500</v>
      </c>
      <c r="D3">
        <v>400</v>
      </c>
      <c r="E3">
        <v>1350</v>
      </c>
      <c r="F3">
        <v>600</v>
      </c>
      <c r="G3">
        <f>SUM(C3:F3)</f>
        <v>2850</v>
      </c>
    </row>
    <row r="4" spans="1:7" x14ac:dyDescent="0.3">
      <c r="A4" t="s">
        <v>9</v>
      </c>
      <c r="B4" t="s">
        <v>10</v>
      </c>
      <c r="C4">
        <v>550</v>
      </c>
      <c r="D4">
        <v>425</v>
      </c>
      <c r="E4">
        <v>1500</v>
      </c>
      <c r="F4">
        <v>650</v>
      </c>
      <c r="G4">
        <f t="shared" ref="G4:G13" si="0">SUM(C4:F4)</f>
        <v>3125</v>
      </c>
    </row>
    <row r="5" spans="1:7" x14ac:dyDescent="0.3">
      <c r="A5" t="s">
        <v>11</v>
      </c>
      <c r="B5" t="s">
        <v>12</v>
      </c>
      <c r="C5">
        <v>600</v>
      </c>
      <c r="D5">
        <v>450</v>
      </c>
      <c r="E5">
        <v>1650</v>
      </c>
      <c r="F5">
        <v>700</v>
      </c>
      <c r="G5">
        <f t="shared" si="0"/>
        <v>3400</v>
      </c>
    </row>
    <row r="6" spans="1:7" x14ac:dyDescent="0.3">
      <c r="A6" t="s">
        <v>13</v>
      </c>
      <c r="B6" t="s">
        <v>8</v>
      </c>
      <c r="C6">
        <v>650</v>
      </c>
      <c r="D6">
        <v>475</v>
      </c>
      <c r="E6">
        <v>1800</v>
      </c>
      <c r="F6">
        <v>750</v>
      </c>
      <c r="G6">
        <f t="shared" si="0"/>
        <v>3675</v>
      </c>
    </row>
    <row r="7" spans="1:7" x14ac:dyDescent="0.3">
      <c r="A7" t="s">
        <v>14</v>
      </c>
      <c r="B7" t="s">
        <v>10</v>
      </c>
      <c r="C7">
        <v>700</v>
      </c>
      <c r="D7">
        <v>500</v>
      </c>
      <c r="E7">
        <v>1950</v>
      </c>
      <c r="F7">
        <v>800</v>
      </c>
      <c r="G7">
        <f t="shared" si="0"/>
        <v>3950</v>
      </c>
    </row>
    <row r="8" spans="1:7" x14ac:dyDescent="0.3">
      <c r="A8" t="s">
        <v>9</v>
      </c>
      <c r="B8" t="s">
        <v>12</v>
      </c>
      <c r="C8">
        <v>750</v>
      </c>
      <c r="D8">
        <v>525</v>
      </c>
      <c r="E8">
        <v>2100</v>
      </c>
      <c r="F8">
        <v>850</v>
      </c>
      <c r="G8">
        <f t="shared" si="0"/>
        <v>4225</v>
      </c>
    </row>
    <row r="9" spans="1:7" x14ac:dyDescent="0.3">
      <c r="A9" t="s">
        <v>15</v>
      </c>
      <c r="B9" t="s">
        <v>8</v>
      </c>
      <c r="C9">
        <v>800</v>
      </c>
      <c r="D9">
        <v>550</v>
      </c>
      <c r="E9">
        <v>2250</v>
      </c>
      <c r="F9">
        <v>900</v>
      </c>
      <c r="G9">
        <f t="shared" si="0"/>
        <v>4500</v>
      </c>
    </row>
    <row r="10" spans="1:7" x14ac:dyDescent="0.3">
      <c r="A10" t="s">
        <v>16</v>
      </c>
      <c r="B10" t="s">
        <v>10</v>
      </c>
      <c r="C10">
        <v>850</v>
      </c>
      <c r="D10">
        <v>575</v>
      </c>
      <c r="E10">
        <v>2400</v>
      </c>
      <c r="F10">
        <v>950</v>
      </c>
      <c r="G10">
        <f t="shared" si="0"/>
        <v>4775</v>
      </c>
    </row>
    <row r="11" spans="1:7" x14ac:dyDescent="0.3">
      <c r="A11" t="s">
        <v>17</v>
      </c>
      <c r="B11" t="s">
        <v>12</v>
      </c>
      <c r="C11">
        <v>900</v>
      </c>
      <c r="D11">
        <v>600</v>
      </c>
      <c r="E11">
        <v>2550</v>
      </c>
      <c r="F11">
        <v>1000</v>
      </c>
      <c r="G11">
        <f t="shared" si="0"/>
        <v>5050</v>
      </c>
    </row>
    <row r="12" spans="1:7" x14ac:dyDescent="0.3">
      <c r="A12" t="s">
        <v>18</v>
      </c>
      <c r="B12" t="s">
        <v>8</v>
      </c>
      <c r="C12">
        <v>950</v>
      </c>
      <c r="D12">
        <v>625</v>
      </c>
      <c r="E12">
        <v>2700</v>
      </c>
      <c r="F12">
        <v>1050</v>
      </c>
      <c r="G12">
        <f t="shared" si="0"/>
        <v>5325</v>
      </c>
    </row>
    <row r="13" spans="1:7" x14ac:dyDescent="0.3">
      <c r="A13" t="s">
        <v>19</v>
      </c>
      <c r="B13" t="s">
        <v>10</v>
      </c>
      <c r="C13">
        <v>1000</v>
      </c>
      <c r="D13">
        <v>650</v>
      </c>
      <c r="E13">
        <v>2850</v>
      </c>
      <c r="F13">
        <v>1100</v>
      </c>
      <c r="G13">
        <f t="shared" si="0"/>
        <v>5600</v>
      </c>
    </row>
    <row r="16" spans="1:7" x14ac:dyDescent="0.3">
      <c r="A16" t="s">
        <v>20</v>
      </c>
      <c r="B16" t="s">
        <v>21</v>
      </c>
      <c r="C16" t="s">
        <v>22</v>
      </c>
    </row>
    <row r="18" spans="1:13" x14ac:dyDescent="0.3">
      <c r="A18" t="str">
        <f>VLOOKUP(A3,A3:G13,1,FALSE)</f>
        <v>Punjab</v>
      </c>
      <c r="B18" t="str">
        <f>VLOOKUP(A3,A3:G13,2,FALSE)</f>
        <v>milk</v>
      </c>
      <c r="C18">
        <f>VLOOKUP(A3,A3:G13,7,FALSE)</f>
        <v>2850</v>
      </c>
    </row>
    <row r="19" spans="1:13" x14ac:dyDescent="0.3">
      <c r="A19" t="str">
        <f t="shared" ref="A19:A28" si="1">VLOOKUP(A4,A4:G14,1,FALSE)</f>
        <v>MP</v>
      </c>
      <c r="B19" t="str">
        <f t="shared" ref="B19:B28" si="2">VLOOKUP(A4,A4:G14,2,FALSE)</f>
        <v>Coffee</v>
      </c>
      <c r="C19">
        <f t="shared" ref="C19:C28" si="3">VLOOKUP(A4,A4:G14,7,FALSE)</f>
        <v>3125</v>
      </c>
    </row>
    <row r="20" spans="1:13" x14ac:dyDescent="0.3">
      <c r="A20" t="str">
        <f t="shared" si="1"/>
        <v>UP</v>
      </c>
      <c r="B20" t="str">
        <f t="shared" si="2"/>
        <v>tea</v>
      </c>
      <c r="C20">
        <f t="shared" si="3"/>
        <v>3400</v>
      </c>
    </row>
    <row r="21" spans="1:13" x14ac:dyDescent="0.3">
      <c r="A21" t="str">
        <f t="shared" si="1"/>
        <v>Bihar</v>
      </c>
      <c r="B21" t="str">
        <f t="shared" si="2"/>
        <v>milk</v>
      </c>
      <c r="C21">
        <f t="shared" si="3"/>
        <v>3675</v>
      </c>
    </row>
    <row r="22" spans="1:13" x14ac:dyDescent="0.3">
      <c r="A22" t="str">
        <f t="shared" si="1"/>
        <v>Karnataka</v>
      </c>
      <c r="B22" t="str">
        <f t="shared" si="2"/>
        <v>Coffee</v>
      </c>
      <c r="C22">
        <f t="shared" si="3"/>
        <v>3950</v>
      </c>
    </row>
    <row r="23" spans="1:13" x14ac:dyDescent="0.3">
      <c r="A23" t="s">
        <v>27</v>
      </c>
      <c r="B23" t="str">
        <f t="shared" si="2"/>
        <v>tea</v>
      </c>
      <c r="C23">
        <f t="shared" si="3"/>
        <v>4225</v>
      </c>
    </row>
    <row r="24" spans="1:13" x14ac:dyDescent="0.3">
      <c r="A24" t="str">
        <f>VLOOKUP(A9,A9:G19,1,FALSE)</f>
        <v xml:space="preserve">Maharashtra </v>
      </c>
      <c r="B24" t="str">
        <f t="shared" si="2"/>
        <v>milk</v>
      </c>
      <c r="C24">
        <f t="shared" si="3"/>
        <v>4500</v>
      </c>
    </row>
    <row r="25" spans="1:13" x14ac:dyDescent="0.3">
      <c r="A25" t="str">
        <f t="shared" si="1"/>
        <v>Tamilnadu</v>
      </c>
      <c r="B25" t="str">
        <f t="shared" si="2"/>
        <v>Coffee</v>
      </c>
      <c r="C25">
        <f t="shared" si="3"/>
        <v>4775</v>
      </c>
    </row>
    <row r="26" spans="1:13" x14ac:dyDescent="0.3">
      <c r="A26" t="str">
        <f t="shared" si="1"/>
        <v>Gujarat</v>
      </c>
      <c r="B26" t="str">
        <f t="shared" si="2"/>
        <v>tea</v>
      </c>
      <c r="C26">
        <f t="shared" si="3"/>
        <v>5050</v>
      </c>
    </row>
    <row r="27" spans="1:13" x14ac:dyDescent="0.3">
      <c r="A27" t="str">
        <f t="shared" si="1"/>
        <v>Delhi</v>
      </c>
      <c r="B27" t="str">
        <f t="shared" si="2"/>
        <v>milk</v>
      </c>
      <c r="C27">
        <f t="shared" si="3"/>
        <v>5325</v>
      </c>
    </row>
    <row r="28" spans="1:13" x14ac:dyDescent="0.3">
      <c r="A28" t="str">
        <f t="shared" si="1"/>
        <v>Andhra pradesh</v>
      </c>
      <c r="B28" t="str">
        <f t="shared" si="2"/>
        <v>Coffee</v>
      </c>
      <c r="C28">
        <f t="shared" si="3"/>
        <v>5600</v>
      </c>
    </row>
    <row r="32" spans="1:13" x14ac:dyDescent="0.3">
      <c r="A32" t="s">
        <v>23</v>
      </c>
      <c r="C32" t="s">
        <v>24</v>
      </c>
      <c r="D32" t="s">
        <v>9</v>
      </c>
      <c r="E32" t="s">
        <v>11</v>
      </c>
      <c r="F32" t="s">
        <v>25</v>
      </c>
      <c r="G32" t="s">
        <v>26</v>
      </c>
      <c r="H32" t="s">
        <v>27</v>
      </c>
      <c r="I32" t="s">
        <v>28</v>
      </c>
      <c r="J32" t="s">
        <v>29</v>
      </c>
      <c r="K32" t="s">
        <v>30</v>
      </c>
      <c r="L32" t="s">
        <v>31</v>
      </c>
      <c r="M32" t="s">
        <v>32</v>
      </c>
    </row>
    <row r="33" spans="1:13" x14ac:dyDescent="0.3">
      <c r="A33" t="s">
        <v>21</v>
      </c>
      <c r="C33" t="str">
        <f>HLOOKUP(B$18,A$18:C$28,1,FALSE)</f>
        <v>milk</v>
      </c>
      <c r="D33" t="str">
        <f>HLOOKUP($B19,$A19:$C28,1,FALSE)</f>
        <v>Coffee</v>
      </c>
      <c r="E33" t="str">
        <f>HLOOKUP($B20,$A20:$C28,1,FALSE)</f>
        <v>tea</v>
      </c>
      <c r="F33" t="str">
        <f>HLOOKUP($B21,$A21:$C28,1,FALSE)</f>
        <v>milk</v>
      </c>
      <c r="G33" t="str">
        <f>HLOOKUP($B22,$A22:$C28,1,FALSE)</f>
        <v>Coffee</v>
      </c>
      <c r="H33" t="str">
        <f>HLOOKUP($B23,$A23:$C28,1,FALSE)</f>
        <v>tea</v>
      </c>
      <c r="I33" t="str">
        <f>HLOOKUP($B24,$A24:$C28,1,FALSE)</f>
        <v>milk</v>
      </c>
      <c r="J33" t="str">
        <f>HLOOKUP($B25,$A25:$C28,1,FALSE)</f>
        <v>Coffee</v>
      </c>
      <c r="K33" t="str">
        <f>HLOOKUP($B26,$A26:$C28,1,FALSE)</f>
        <v>tea</v>
      </c>
      <c r="L33" t="str">
        <f>HLOOKUP($B27,$A27:$C28,1,FALSE)</f>
        <v>milk</v>
      </c>
      <c r="M33" t="str">
        <f>HLOOKUP($B28,$A28:$C28,1,FALSE)</f>
        <v>Coffee</v>
      </c>
    </row>
    <row r="34" spans="1:13" x14ac:dyDescent="0.3">
      <c r="A34" t="s">
        <v>22</v>
      </c>
      <c r="C34">
        <f>VLOOKUP(C32,$A$16:$C$28,3,FALSE)</f>
        <v>2850</v>
      </c>
      <c r="D34">
        <f t="shared" ref="D34:M34" si="4">VLOOKUP(D32,$A$16:$C$28,3,FALSE)</f>
        <v>3125</v>
      </c>
      <c r="E34">
        <f t="shared" si="4"/>
        <v>3400</v>
      </c>
      <c r="F34">
        <f t="shared" si="4"/>
        <v>3675</v>
      </c>
      <c r="G34">
        <f t="shared" si="4"/>
        <v>3950</v>
      </c>
      <c r="H34">
        <f t="shared" si="4"/>
        <v>4225</v>
      </c>
      <c r="I34">
        <v>4500</v>
      </c>
      <c r="J34">
        <f t="shared" si="4"/>
        <v>4775</v>
      </c>
      <c r="K34">
        <f t="shared" si="4"/>
        <v>5050</v>
      </c>
      <c r="L34">
        <f t="shared" si="4"/>
        <v>5325</v>
      </c>
      <c r="M34">
        <f t="shared" si="4"/>
        <v>5600</v>
      </c>
    </row>
  </sheetData>
  <pageMargins left="0.7" right="0.7" top="0.75" bottom="0.75" header="0.3" footer="0.3"/>
  <ignoredErrors>
    <ignoredError sqref="E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0688-9627-4BD6-BF0D-05825E140C72}">
  <dimension ref="A1:N20"/>
  <sheetViews>
    <sheetView workbookViewId="0">
      <selection activeCell="N3" sqref="N3"/>
    </sheetView>
  </sheetViews>
  <sheetFormatPr defaultRowHeight="14.4" x14ac:dyDescent="0.3"/>
  <cols>
    <col min="2" max="2" width="13.5546875" bestFit="1" customWidth="1"/>
    <col min="3" max="3" width="15.109375" bestFit="1" customWidth="1"/>
    <col min="4" max="4" width="15.21875" bestFit="1" customWidth="1"/>
    <col min="5" max="5" width="8" bestFit="1" customWidth="1"/>
    <col min="6" max="6" width="19.6640625" bestFit="1" customWidth="1"/>
    <col min="7" max="7" width="14.5546875" bestFit="1" customWidth="1"/>
    <col min="13" max="13" width="13.88671875" bestFit="1" customWidth="1"/>
  </cols>
  <sheetData>
    <row r="1" spans="1:14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</row>
    <row r="2" spans="1:14" x14ac:dyDescent="0.3">
      <c r="A2">
        <v>5524</v>
      </c>
      <c r="B2">
        <v>1957</v>
      </c>
      <c r="C2" t="s">
        <v>38</v>
      </c>
      <c r="D2" t="s">
        <v>39</v>
      </c>
      <c r="E2">
        <v>58138</v>
      </c>
      <c r="F2" s="2">
        <v>41156</v>
      </c>
      <c r="G2" s="1">
        <v>0.50347222222222221</v>
      </c>
      <c r="H2">
        <f>YEAR(F2)</f>
        <v>2012</v>
      </c>
      <c r="I2">
        <f>MONTH(F2)</f>
        <v>9</v>
      </c>
      <c r="J2">
        <f>DAY(F2)</f>
        <v>4</v>
      </c>
      <c r="K2">
        <f>HOUR(G2)</f>
        <v>12</v>
      </c>
      <c r="L2">
        <f>MINUTE(G2)</f>
        <v>5</v>
      </c>
      <c r="M2">
        <f>WEEKNUM(F2)</f>
        <v>36</v>
      </c>
      <c r="N2" t="str">
        <f>TEXT(F2,"ddd")</f>
        <v>Tue</v>
      </c>
    </row>
    <row r="3" spans="1:14" x14ac:dyDescent="0.3">
      <c r="A3">
        <v>2174</v>
      </c>
      <c r="B3">
        <v>1954</v>
      </c>
      <c r="C3" t="s">
        <v>38</v>
      </c>
      <c r="D3" t="s">
        <v>39</v>
      </c>
      <c r="E3">
        <v>46344</v>
      </c>
      <c r="F3" s="2">
        <v>41706</v>
      </c>
      <c r="G3" s="1">
        <v>0.41319444444444442</v>
      </c>
      <c r="H3">
        <f t="shared" ref="H3:H20" si="0">YEAR(F3)</f>
        <v>2014</v>
      </c>
      <c r="I3">
        <f t="shared" ref="I3:I20" si="1">MONTH(F3)</f>
        <v>3</v>
      </c>
      <c r="J3">
        <f t="shared" ref="J3:J20" si="2">DAY(F3)</f>
        <v>8</v>
      </c>
      <c r="K3">
        <f t="shared" ref="K3:K20" si="3">HOUR(G3)</f>
        <v>9</v>
      </c>
      <c r="L3">
        <f t="shared" ref="L3:L20" si="4">MINUTE(G3)</f>
        <v>55</v>
      </c>
      <c r="M3">
        <f t="shared" ref="M3:M20" si="5">WEEKNUM(F3)</f>
        <v>10</v>
      </c>
      <c r="N3" t="str">
        <f t="shared" ref="N3:N20" si="6">TEXT(F3,"ddd")</f>
        <v>Sat</v>
      </c>
    </row>
    <row r="4" spans="1:14" x14ac:dyDescent="0.3">
      <c r="A4">
        <v>4141</v>
      </c>
      <c r="B4">
        <v>1965</v>
      </c>
      <c r="C4" t="s">
        <v>38</v>
      </c>
      <c r="D4" t="s">
        <v>40</v>
      </c>
      <c r="E4">
        <v>71613</v>
      </c>
      <c r="F4" s="2">
        <v>41507</v>
      </c>
      <c r="G4" s="1">
        <v>0.4375</v>
      </c>
      <c r="H4">
        <f t="shared" si="0"/>
        <v>2013</v>
      </c>
      <c r="I4">
        <f t="shared" si="1"/>
        <v>8</v>
      </c>
      <c r="J4">
        <f t="shared" si="2"/>
        <v>21</v>
      </c>
      <c r="K4">
        <f t="shared" si="3"/>
        <v>10</v>
      </c>
      <c r="L4">
        <f t="shared" si="4"/>
        <v>30</v>
      </c>
      <c r="M4">
        <f t="shared" si="5"/>
        <v>34</v>
      </c>
      <c r="N4" t="str">
        <f t="shared" si="6"/>
        <v>Wed</v>
      </c>
    </row>
    <row r="5" spans="1:14" x14ac:dyDescent="0.3">
      <c r="A5">
        <v>6182</v>
      </c>
      <c r="B5">
        <v>1984</v>
      </c>
      <c r="C5" t="s">
        <v>38</v>
      </c>
      <c r="D5" t="s">
        <v>40</v>
      </c>
      <c r="E5">
        <v>26646</v>
      </c>
      <c r="F5" s="2">
        <v>41680</v>
      </c>
      <c r="G5" s="1">
        <v>0.90625</v>
      </c>
      <c r="H5">
        <f t="shared" si="0"/>
        <v>2014</v>
      </c>
      <c r="I5">
        <f t="shared" si="1"/>
        <v>2</v>
      </c>
      <c r="J5">
        <f t="shared" si="2"/>
        <v>10</v>
      </c>
      <c r="K5">
        <f t="shared" si="3"/>
        <v>21</v>
      </c>
      <c r="L5">
        <f t="shared" si="4"/>
        <v>45</v>
      </c>
      <c r="M5">
        <f t="shared" si="5"/>
        <v>7</v>
      </c>
      <c r="N5" t="str">
        <f t="shared" si="6"/>
        <v>Mon</v>
      </c>
    </row>
    <row r="6" spans="1:14" x14ac:dyDescent="0.3">
      <c r="A6">
        <v>5324</v>
      </c>
      <c r="B6">
        <v>1981</v>
      </c>
      <c r="C6" t="s">
        <v>41</v>
      </c>
      <c r="D6" t="s">
        <v>42</v>
      </c>
      <c r="E6">
        <v>58293</v>
      </c>
      <c r="F6" s="2">
        <v>41658</v>
      </c>
      <c r="G6" s="1">
        <v>0.75347222222222221</v>
      </c>
      <c r="H6">
        <f t="shared" si="0"/>
        <v>2014</v>
      </c>
      <c r="I6">
        <f t="shared" si="1"/>
        <v>1</v>
      </c>
      <c r="J6">
        <f t="shared" si="2"/>
        <v>19</v>
      </c>
      <c r="K6">
        <f t="shared" si="3"/>
        <v>18</v>
      </c>
      <c r="L6">
        <f t="shared" si="4"/>
        <v>5</v>
      </c>
      <c r="M6">
        <f t="shared" si="5"/>
        <v>4</v>
      </c>
      <c r="N6" t="str">
        <f t="shared" si="6"/>
        <v>Sun</v>
      </c>
    </row>
    <row r="7" spans="1:14" x14ac:dyDescent="0.3">
      <c r="A7">
        <v>7446</v>
      </c>
      <c r="B7">
        <v>1967</v>
      </c>
      <c r="C7" t="s">
        <v>43</v>
      </c>
      <c r="D7" t="s">
        <v>40</v>
      </c>
      <c r="E7">
        <v>62513</v>
      </c>
      <c r="F7" s="2">
        <v>41526</v>
      </c>
      <c r="G7" s="1">
        <v>0.58333333333333337</v>
      </c>
      <c r="H7">
        <f t="shared" si="0"/>
        <v>2013</v>
      </c>
      <c r="I7">
        <f t="shared" si="1"/>
        <v>9</v>
      </c>
      <c r="J7">
        <f t="shared" si="2"/>
        <v>9</v>
      </c>
      <c r="K7">
        <f t="shared" si="3"/>
        <v>14</v>
      </c>
      <c r="L7">
        <f t="shared" si="4"/>
        <v>0</v>
      </c>
      <c r="M7">
        <f t="shared" si="5"/>
        <v>37</v>
      </c>
      <c r="N7" t="str">
        <f t="shared" si="6"/>
        <v>Mon</v>
      </c>
    </row>
    <row r="8" spans="1:14" x14ac:dyDescent="0.3">
      <c r="A8">
        <v>965</v>
      </c>
      <c r="B8">
        <v>1971</v>
      </c>
      <c r="C8" t="s">
        <v>38</v>
      </c>
      <c r="D8" t="s">
        <v>44</v>
      </c>
      <c r="E8">
        <v>55635</v>
      </c>
      <c r="F8" s="2">
        <v>41226</v>
      </c>
      <c r="G8" s="1">
        <v>0.86458333333333337</v>
      </c>
      <c r="H8">
        <f t="shared" si="0"/>
        <v>2012</v>
      </c>
      <c r="I8">
        <f t="shared" si="1"/>
        <v>11</v>
      </c>
      <c r="J8">
        <f t="shared" si="2"/>
        <v>13</v>
      </c>
      <c r="K8">
        <f t="shared" si="3"/>
        <v>20</v>
      </c>
      <c r="L8">
        <f t="shared" si="4"/>
        <v>45</v>
      </c>
      <c r="M8">
        <f t="shared" si="5"/>
        <v>46</v>
      </c>
      <c r="N8" t="str">
        <f t="shared" si="6"/>
        <v>Tue</v>
      </c>
    </row>
    <row r="9" spans="1:14" x14ac:dyDescent="0.3">
      <c r="A9">
        <v>6177</v>
      </c>
      <c r="B9">
        <v>1985</v>
      </c>
      <c r="C9" t="s">
        <v>41</v>
      </c>
      <c r="D9" t="s">
        <v>42</v>
      </c>
      <c r="E9">
        <v>33454</v>
      </c>
      <c r="F9" s="2">
        <v>41402</v>
      </c>
      <c r="G9" s="1">
        <v>0.4826388888888889</v>
      </c>
      <c r="H9">
        <f t="shared" si="0"/>
        <v>2013</v>
      </c>
      <c r="I9">
        <f t="shared" si="1"/>
        <v>5</v>
      </c>
      <c r="J9">
        <f t="shared" si="2"/>
        <v>8</v>
      </c>
      <c r="K9">
        <f t="shared" si="3"/>
        <v>11</v>
      </c>
      <c r="L9">
        <f t="shared" si="4"/>
        <v>35</v>
      </c>
      <c r="M9">
        <f t="shared" si="5"/>
        <v>19</v>
      </c>
      <c r="N9" t="str">
        <f t="shared" si="6"/>
        <v>Wed</v>
      </c>
    </row>
    <row r="10" spans="1:14" x14ac:dyDescent="0.3">
      <c r="A10">
        <v>4855</v>
      </c>
      <c r="B10">
        <v>1974</v>
      </c>
      <c r="C10" t="s">
        <v>41</v>
      </c>
      <c r="D10" t="s">
        <v>40</v>
      </c>
      <c r="E10">
        <v>30351</v>
      </c>
      <c r="F10" s="2">
        <v>41431</v>
      </c>
      <c r="G10" s="1">
        <v>0.54652777777777783</v>
      </c>
      <c r="H10">
        <f t="shared" si="0"/>
        <v>2013</v>
      </c>
      <c r="I10">
        <f t="shared" si="1"/>
        <v>6</v>
      </c>
      <c r="J10">
        <f t="shared" si="2"/>
        <v>6</v>
      </c>
      <c r="K10">
        <f t="shared" si="3"/>
        <v>13</v>
      </c>
      <c r="L10">
        <f t="shared" si="4"/>
        <v>7</v>
      </c>
      <c r="M10">
        <f t="shared" si="5"/>
        <v>23</v>
      </c>
      <c r="N10" t="str">
        <f t="shared" si="6"/>
        <v>Thu</v>
      </c>
    </row>
    <row r="11" spans="1:14" x14ac:dyDescent="0.3">
      <c r="A11">
        <v>5899</v>
      </c>
      <c r="B11">
        <v>1950</v>
      </c>
      <c r="C11" t="s">
        <v>41</v>
      </c>
      <c r="D11" t="s">
        <v>40</v>
      </c>
      <c r="E11">
        <v>5648</v>
      </c>
      <c r="F11" s="2">
        <v>41711</v>
      </c>
      <c r="G11" s="1">
        <v>0.66388888888888886</v>
      </c>
      <c r="H11">
        <f t="shared" si="0"/>
        <v>2014</v>
      </c>
      <c r="I11">
        <f t="shared" si="1"/>
        <v>3</v>
      </c>
      <c r="J11">
        <f t="shared" si="2"/>
        <v>13</v>
      </c>
      <c r="K11">
        <f t="shared" si="3"/>
        <v>15</v>
      </c>
      <c r="L11">
        <f t="shared" si="4"/>
        <v>56</v>
      </c>
      <c r="M11">
        <f t="shared" si="5"/>
        <v>11</v>
      </c>
      <c r="N11" t="str">
        <f t="shared" si="6"/>
        <v>Thu</v>
      </c>
    </row>
    <row r="12" spans="1:14" x14ac:dyDescent="0.3">
      <c r="A12">
        <v>1994</v>
      </c>
      <c r="B12">
        <v>1983</v>
      </c>
      <c r="C12" t="s">
        <v>38</v>
      </c>
      <c r="D12" t="s">
        <v>42</v>
      </c>
      <c r="E12">
        <v>4578</v>
      </c>
      <c r="F12" s="2">
        <v>41593</v>
      </c>
      <c r="G12" s="1">
        <v>0.33402777777777781</v>
      </c>
      <c r="H12">
        <f t="shared" si="0"/>
        <v>2013</v>
      </c>
      <c r="I12">
        <f t="shared" si="1"/>
        <v>11</v>
      </c>
      <c r="J12">
        <f t="shared" si="2"/>
        <v>15</v>
      </c>
      <c r="K12">
        <f t="shared" si="3"/>
        <v>8</v>
      </c>
      <c r="L12">
        <f t="shared" si="4"/>
        <v>1</v>
      </c>
      <c r="M12">
        <f t="shared" si="5"/>
        <v>46</v>
      </c>
      <c r="N12" t="str">
        <f t="shared" si="6"/>
        <v>Fri</v>
      </c>
    </row>
    <row r="13" spans="1:14" x14ac:dyDescent="0.3">
      <c r="A13">
        <v>387</v>
      </c>
      <c r="B13">
        <v>1976</v>
      </c>
      <c r="C13" t="s">
        <v>45</v>
      </c>
      <c r="D13" t="s">
        <v>42</v>
      </c>
      <c r="E13">
        <v>7500</v>
      </c>
      <c r="F13" s="2">
        <v>41226</v>
      </c>
      <c r="G13" s="1">
        <v>0.90902777777777777</v>
      </c>
      <c r="H13">
        <f t="shared" si="0"/>
        <v>2012</v>
      </c>
      <c r="I13">
        <f t="shared" si="1"/>
        <v>11</v>
      </c>
      <c r="J13">
        <f t="shared" si="2"/>
        <v>13</v>
      </c>
      <c r="K13">
        <f t="shared" si="3"/>
        <v>21</v>
      </c>
      <c r="L13">
        <f t="shared" si="4"/>
        <v>49</v>
      </c>
      <c r="M13">
        <f t="shared" si="5"/>
        <v>46</v>
      </c>
      <c r="N13" t="str">
        <f t="shared" si="6"/>
        <v>Tue</v>
      </c>
    </row>
    <row r="14" spans="1:14" x14ac:dyDescent="0.3">
      <c r="A14">
        <v>2125</v>
      </c>
      <c r="B14">
        <v>1959</v>
      </c>
      <c r="C14" t="s">
        <v>38</v>
      </c>
      <c r="D14" t="s">
        <v>44</v>
      </c>
      <c r="E14">
        <v>63033</v>
      </c>
      <c r="F14" s="2">
        <v>41593</v>
      </c>
      <c r="G14" s="1">
        <v>0.75486111111111109</v>
      </c>
      <c r="H14">
        <f t="shared" si="0"/>
        <v>2013</v>
      </c>
      <c r="I14">
        <f t="shared" si="1"/>
        <v>11</v>
      </c>
      <c r="J14">
        <f t="shared" si="2"/>
        <v>15</v>
      </c>
      <c r="K14">
        <f t="shared" si="3"/>
        <v>18</v>
      </c>
      <c r="L14">
        <f t="shared" si="4"/>
        <v>7</v>
      </c>
      <c r="M14">
        <f t="shared" si="5"/>
        <v>46</v>
      </c>
      <c r="N14" t="str">
        <f t="shared" si="6"/>
        <v>Fri</v>
      </c>
    </row>
    <row r="15" spans="1:14" x14ac:dyDescent="0.3">
      <c r="A15">
        <v>8180</v>
      </c>
      <c r="B15">
        <v>1952</v>
      </c>
      <c r="C15" t="s">
        <v>43</v>
      </c>
      <c r="D15" t="s">
        <v>44</v>
      </c>
      <c r="E15">
        <v>59354</v>
      </c>
      <c r="F15" s="2">
        <v>41593</v>
      </c>
      <c r="G15" s="1">
        <v>0.84027777777777779</v>
      </c>
      <c r="H15">
        <f t="shared" si="0"/>
        <v>2013</v>
      </c>
      <c r="I15">
        <f t="shared" si="1"/>
        <v>11</v>
      </c>
      <c r="J15">
        <f t="shared" si="2"/>
        <v>15</v>
      </c>
      <c r="K15">
        <f t="shared" si="3"/>
        <v>20</v>
      </c>
      <c r="L15">
        <f t="shared" si="4"/>
        <v>10</v>
      </c>
      <c r="M15">
        <f t="shared" si="5"/>
        <v>46</v>
      </c>
      <c r="N15" t="str">
        <f t="shared" si="6"/>
        <v>Fri</v>
      </c>
    </row>
    <row r="16" spans="1:14" x14ac:dyDescent="0.3">
      <c r="A16">
        <v>2569</v>
      </c>
      <c r="B16">
        <v>1987</v>
      </c>
      <c r="C16" t="s">
        <v>38</v>
      </c>
      <c r="D16" t="s">
        <v>42</v>
      </c>
      <c r="E16">
        <v>17323</v>
      </c>
      <c r="F16" s="2">
        <v>41192</v>
      </c>
      <c r="G16" s="1">
        <v>0.50347222222222221</v>
      </c>
      <c r="H16">
        <f t="shared" si="0"/>
        <v>2012</v>
      </c>
      <c r="I16">
        <f t="shared" si="1"/>
        <v>10</v>
      </c>
      <c r="J16">
        <f t="shared" si="2"/>
        <v>10</v>
      </c>
      <c r="K16">
        <f t="shared" si="3"/>
        <v>12</v>
      </c>
      <c r="L16">
        <f t="shared" si="4"/>
        <v>5</v>
      </c>
      <c r="M16">
        <f t="shared" si="5"/>
        <v>41</v>
      </c>
      <c r="N16" t="str">
        <f t="shared" si="6"/>
        <v>Wed</v>
      </c>
    </row>
    <row r="17" spans="1:14" x14ac:dyDescent="0.3">
      <c r="A17">
        <v>2114</v>
      </c>
      <c r="B17">
        <v>1946</v>
      </c>
      <c r="C17" t="s">
        <v>41</v>
      </c>
      <c r="D17" t="s">
        <v>39</v>
      </c>
      <c r="E17">
        <v>82800</v>
      </c>
      <c r="F17" s="2">
        <v>41237</v>
      </c>
      <c r="G17" s="1">
        <v>0.41319444444444442</v>
      </c>
      <c r="H17">
        <f t="shared" si="0"/>
        <v>2012</v>
      </c>
      <c r="I17">
        <f t="shared" si="1"/>
        <v>11</v>
      </c>
      <c r="J17">
        <f t="shared" si="2"/>
        <v>24</v>
      </c>
      <c r="K17">
        <f t="shared" si="3"/>
        <v>9</v>
      </c>
      <c r="L17">
        <f t="shared" si="4"/>
        <v>55</v>
      </c>
      <c r="M17">
        <f t="shared" si="5"/>
        <v>47</v>
      </c>
      <c r="N17" t="str">
        <f t="shared" si="6"/>
        <v>Sat</v>
      </c>
    </row>
    <row r="18" spans="1:14" x14ac:dyDescent="0.3">
      <c r="A18">
        <v>9736</v>
      </c>
      <c r="B18">
        <v>1980</v>
      </c>
      <c r="C18" t="s">
        <v>38</v>
      </c>
      <c r="D18" t="s">
        <v>42</v>
      </c>
      <c r="E18">
        <v>41850</v>
      </c>
      <c r="F18" s="2">
        <v>41267</v>
      </c>
      <c r="G18" s="1">
        <v>0.4375</v>
      </c>
      <c r="H18">
        <f t="shared" si="0"/>
        <v>2012</v>
      </c>
      <c r="I18">
        <f t="shared" si="1"/>
        <v>12</v>
      </c>
      <c r="J18">
        <f t="shared" si="2"/>
        <v>24</v>
      </c>
      <c r="K18">
        <f t="shared" si="3"/>
        <v>10</v>
      </c>
      <c r="L18">
        <f t="shared" si="4"/>
        <v>30</v>
      </c>
      <c r="M18">
        <f t="shared" si="5"/>
        <v>52</v>
      </c>
      <c r="N18" t="str">
        <f t="shared" si="6"/>
        <v>Mon</v>
      </c>
    </row>
    <row r="19" spans="1:14" x14ac:dyDescent="0.3">
      <c r="A19">
        <v>4939</v>
      </c>
      <c r="B19">
        <v>1946</v>
      </c>
      <c r="C19" t="s">
        <v>38</v>
      </c>
      <c r="D19" t="s">
        <v>40</v>
      </c>
      <c r="E19">
        <v>37760</v>
      </c>
      <c r="F19" s="2">
        <v>41152</v>
      </c>
      <c r="G19" s="1">
        <v>0.90625</v>
      </c>
      <c r="H19">
        <f t="shared" si="0"/>
        <v>2012</v>
      </c>
      <c r="I19">
        <f t="shared" si="1"/>
        <v>8</v>
      </c>
      <c r="J19">
        <f t="shared" si="2"/>
        <v>31</v>
      </c>
      <c r="K19">
        <f t="shared" si="3"/>
        <v>21</v>
      </c>
      <c r="L19">
        <f t="shared" si="4"/>
        <v>45</v>
      </c>
      <c r="M19">
        <f t="shared" si="5"/>
        <v>35</v>
      </c>
      <c r="N19" t="str">
        <f t="shared" si="6"/>
        <v>Fri</v>
      </c>
    </row>
    <row r="20" spans="1:14" x14ac:dyDescent="0.3">
      <c r="A20">
        <v>6565</v>
      </c>
      <c r="B20">
        <v>1949</v>
      </c>
      <c r="C20" t="s">
        <v>43</v>
      </c>
      <c r="D20" t="s">
        <v>42</v>
      </c>
      <c r="E20">
        <v>76995</v>
      </c>
      <c r="F20" s="2">
        <v>41361</v>
      </c>
      <c r="G20" s="1">
        <v>0.75347222222222221</v>
      </c>
      <c r="H20">
        <f t="shared" si="0"/>
        <v>2013</v>
      </c>
      <c r="I20">
        <f t="shared" si="1"/>
        <v>3</v>
      </c>
      <c r="J20">
        <f t="shared" si="2"/>
        <v>28</v>
      </c>
      <c r="K20">
        <f t="shared" si="3"/>
        <v>18</v>
      </c>
      <c r="L20">
        <f t="shared" si="4"/>
        <v>5</v>
      </c>
      <c r="M20">
        <f t="shared" si="5"/>
        <v>13</v>
      </c>
      <c r="N20" t="str">
        <f t="shared" si="6"/>
        <v>Thu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7F32-12D9-4426-83C1-5664B9685A61}">
  <dimension ref="A1:I18"/>
  <sheetViews>
    <sheetView topLeftCell="C1" workbookViewId="0">
      <selection activeCell="B19" sqref="B19"/>
    </sheetView>
  </sheetViews>
  <sheetFormatPr defaultRowHeight="14.4" x14ac:dyDescent="0.3"/>
  <cols>
    <col min="1" max="1" width="9.44140625" bestFit="1" customWidth="1"/>
    <col min="6" max="6" width="22.44140625" bestFit="1" customWidth="1"/>
    <col min="7" max="7" width="23" bestFit="1" customWidth="1"/>
    <col min="8" max="8" width="18.44140625" bestFit="1" customWidth="1"/>
    <col min="9" max="9" width="10.44140625" bestFit="1" customWidth="1"/>
  </cols>
  <sheetData>
    <row r="1" spans="1:9" ht="13.2" customHeight="1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67</v>
      </c>
      <c r="G1" t="s">
        <v>68</v>
      </c>
      <c r="H1" t="s">
        <v>69</v>
      </c>
      <c r="I1" t="s">
        <v>71</v>
      </c>
    </row>
    <row r="2" spans="1:9" x14ac:dyDescent="0.3">
      <c r="A2" t="s">
        <v>60</v>
      </c>
      <c r="B2">
        <v>8</v>
      </c>
      <c r="C2">
        <v>15</v>
      </c>
      <c r="D2">
        <v>9</v>
      </c>
      <c r="E2">
        <v>10.67</v>
      </c>
      <c r="F2" t="str">
        <f>IF(E2&lt;10,"FAIL","PASS")</f>
        <v>PASS</v>
      </c>
      <c r="G2" t="str">
        <f>IF(10&gt;=E2&lt;=12,"FAIL","PASS")</f>
        <v>PASS</v>
      </c>
      <c r="H2" t="str">
        <f>IF(12&gt;=$E2&lt;=14,"GOOD","BAD")</f>
        <v>BAD</v>
      </c>
      <c r="I2" t="str">
        <f>IF(E2&gt;14,"VERY GOOD","NOT GOOD")</f>
        <v>NOT GOOD</v>
      </c>
    </row>
    <row r="3" spans="1:9" x14ac:dyDescent="0.3">
      <c r="A3" t="s">
        <v>61</v>
      </c>
      <c r="B3">
        <v>4</v>
      </c>
      <c r="C3">
        <v>15</v>
      </c>
      <c r="D3">
        <v>16</v>
      </c>
      <c r="E3">
        <v>11.67</v>
      </c>
      <c r="F3" t="str">
        <f t="shared" ref="F3:F8" si="0">IF(E3&lt;10,"FAIL","PASS")</f>
        <v>PASS</v>
      </c>
      <c r="G3" t="str">
        <f t="shared" ref="G3:G8" si="1">IF(10&gt;=E3&lt;=12,"FAIL","PASS")</f>
        <v>PASS</v>
      </c>
      <c r="H3" t="str">
        <f t="shared" ref="H3:H8" si="2">IF(12&gt;=$E3&lt;=14,"GOOD","BAD")</f>
        <v>BAD</v>
      </c>
      <c r="I3" t="str">
        <f t="shared" ref="I3:I8" si="3">IF(E3&gt;14,"VERY GOOD","NOT GOOD")</f>
        <v>NOT GOOD</v>
      </c>
    </row>
    <row r="4" spans="1:9" x14ac:dyDescent="0.3">
      <c r="A4" t="s">
        <v>62</v>
      </c>
      <c r="B4">
        <v>11</v>
      </c>
      <c r="C4">
        <v>6</v>
      </c>
      <c r="D4">
        <v>8</v>
      </c>
      <c r="E4">
        <v>8.33</v>
      </c>
      <c r="F4" t="str">
        <f t="shared" si="0"/>
        <v>FAIL</v>
      </c>
      <c r="G4" t="s">
        <v>70</v>
      </c>
      <c r="H4" t="str">
        <f t="shared" si="2"/>
        <v>BAD</v>
      </c>
      <c r="I4" t="str">
        <f t="shared" si="3"/>
        <v>NOT GOOD</v>
      </c>
    </row>
    <row r="5" spans="1:9" x14ac:dyDescent="0.3">
      <c r="A5" t="s">
        <v>63</v>
      </c>
      <c r="B5">
        <v>17</v>
      </c>
      <c r="C5">
        <v>16</v>
      </c>
      <c r="D5">
        <v>3</v>
      </c>
      <c r="E5">
        <v>12</v>
      </c>
      <c r="F5" t="str">
        <f t="shared" si="0"/>
        <v>PASS</v>
      </c>
      <c r="G5" t="str">
        <f t="shared" si="1"/>
        <v>PASS</v>
      </c>
      <c r="H5" t="str">
        <f t="shared" si="2"/>
        <v>BAD</v>
      </c>
      <c r="I5" t="str">
        <f t="shared" si="3"/>
        <v>NOT GOOD</v>
      </c>
    </row>
    <row r="6" spans="1:9" x14ac:dyDescent="0.3">
      <c r="A6" t="s">
        <v>64</v>
      </c>
      <c r="B6">
        <v>17</v>
      </c>
      <c r="C6">
        <v>18</v>
      </c>
      <c r="D6">
        <v>10</v>
      </c>
      <c r="E6">
        <v>15</v>
      </c>
      <c r="F6" t="str">
        <f t="shared" si="0"/>
        <v>PASS</v>
      </c>
      <c r="G6" t="str">
        <f t="shared" si="1"/>
        <v>PASS</v>
      </c>
      <c r="H6" t="str">
        <f t="shared" si="2"/>
        <v>BAD</v>
      </c>
      <c r="I6" t="str">
        <f t="shared" si="3"/>
        <v>VERY GOOD</v>
      </c>
    </row>
    <row r="7" spans="1:9" x14ac:dyDescent="0.3">
      <c r="A7" t="s">
        <v>65</v>
      </c>
      <c r="B7">
        <v>6</v>
      </c>
      <c r="C7">
        <v>5</v>
      </c>
      <c r="D7">
        <v>13</v>
      </c>
      <c r="E7">
        <v>8</v>
      </c>
      <c r="F7" t="str">
        <f t="shared" si="0"/>
        <v>FAIL</v>
      </c>
      <c r="G7" t="str">
        <f t="shared" si="1"/>
        <v>PASS</v>
      </c>
      <c r="H7" t="str">
        <f t="shared" si="2"/>
        <v>BAD</v>
      </c>
      <c r="I7" t="str">
        <f t="shared" si="3"/>
        <v>NOT GOOD</v>
      </c>
    </row>
    <row r="8" spans="1:9" x14ac:dyDescent="0.3">
      <c r="A8" t="s">
        <v>66</v>
      </c>
      <c r="B8">
        <v>18</v>
      </c>
      <c r="C8">
        <v>19</v>
      </c>
      <c r="D8">
        <v>15</v>
      </c>
      <c r="E8">
        <v>17.329999999999998</v>
      </c>
      <c r="F8" t="str">
        <f t="shared" si="0"/>
        <v>PASS</v>
      </c>
      <c r="G8" t="str">
        <f t="shared" si="1"/>
        <v>PASS</v>
      </c>
      <c r="H8" t="str">
        <f t="shared" si="2"/>
        <v>BAD</v>
      </c>
      <c r="I8" t="str">
        <f t="shared" si="3"/>
        <v>VERY GOOD</v>
      </c>
    </row>
    <row r="9" spans="1:9" x14ac:dyDescent="0.3">
      <c r="B9">
        <f>SUM(B2:B8)</f>
        <v>81</v>
      </c>
      <c r="C9">
        <f>SUM(C2:C8)</f>
        <v>94</v>
      </c>
      <c r="D9">
        <f>SUM(D2:D8)</f>
        <v>74</v>
      </c>
    </row>
    <row r="12" spans="1:9" x14ac:dyDescent="0.3">
      <c r="A12" t="s">
        <v>72</v>
      </c>
      <c r="B12">
        <f>COUNT(B2:B8)</f>
        <v>7</v>
      </c>
    </row>
    <row r="13" spans="1:9" x14ac:dyDescent="0.3">
      <c r="A13" t="s">
        <v>73</v>
      </c>
      <c r="B13">
        <f>COUNTIF(B2:B8,"&gt;10")</f>
        <v>4</v>
      </c>
      <c r="C13">
        <f>COUNTIF(B2:B8,"&lt;10")</f>
        <v>3</v>
      </c>
    </row>
    <row r="14" spans="1:9" x14ac:dyDescent="0.3">
      <c r="A14" t="s">
        <v>74</v>
      </c>
      <c r="B14">
        <f>COUNTIFS(B2:B8,"&gt;10",C2:C8,"&gt;5",D2:D8,"&lt;10")</f>
        <v>2</v>
      </c>
    </row>
    <row r="15" spans="1:9" x14ac:dyDescent="0.3">
      <c r="A15" t="s">
        <v>6</v>
      </c>
      <c r="B15">
        <f>SUM(B2:D8)</f>
        <v>249</v>
      </c>
    </row>
    <row r="16" spans="1:9" x14ac:dyDescent="0.3">
      <c r="A16" t="s">
        <v>75</v>
      </c>
      <c r="B16" t="str">
        <f>IF(B9&gt;50,"CORRECT")</f>
        <v>CORRECT</v>
      </c>
    </row>
    <row r="17" spans="1:2" x14ac:dyDescent="0.3">
      <c r="A17" t="s">
        <v>76</v>
      </c>
      <c r="B17" t="str">
        <f>IF(AND(B9&lt;100,C9&lt;100,D9&lt;100),"CORRECT","INCORRECT")</f>
        <v>CORRECT</v>
      </c>
    </row>
    <row r="18" spans="1:2" x14ac:dyDescent="0.3">
      <c r="A18" t="s">
        <v>77</v>
      </c>
      <c r="B18" t="str">
        <f>IF(OR(B9&lt;100,C9&lt;100,D9&lt;100),"CORRECT","FALSE")</f>
        <v>CORRECT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CB0D-03F0-4F00-A5AA-DC760E105EEF}">
  <dimension ref="A1:I9"/>
  <sheetViews>
    <sheetView tabSelected="1" workbookViewId="0">
      <selection activeCell="F2" sqref="F2"/>
    </sheetView>
  </sheetViews>
  <sheetFormatPr defaultRowHeight="14.4" x14ac:dyDescent="0.3"/>
  <cols>
    <col min="1" max="1" width="11" bestFit="1" customWidth="1"/>
    <col min="7" max="7" width="20.44140625" bestFit="1" customWidth="1"/>
    <col min="9" max="9" width="21" bestFit="1" customWidth="1"/>
  </cols>
  <sheetData>
    <row r="1" spans="1:9" x14ac:dyDescent="0.3">
      <c r="A1" t="s">
        <v>55</v>
      </c>
      <c r="B1" t="s">
        <v>56</v>
      </c>
      <c r="C1" t="s">
        <v>57</v>
      </c>
      <c r="D1" t="s">
        <v>58</v>
      </c>
      <c r="E1" t="s">
        <v>72</v>
      </c>
      <c r="F1" t="s">
        <v>59</v>
      </c>
      <c r="G1" t="s">
        <v>79</v>
      </c>
      <c r="H1" t="s">
        <v>6</v>
      </c>
      <c r="I1" t="s">
        <v>80</v>
      </c>
    </row>
    <row r="2" spans="1:9" x14ac:dyDescent="0.3">
      <c r="A2" t="s">
        <v>60</v>
      </c>
      <c r="B2">
        <v>8</v>
      </c>
      <c r="C2">
        <v>15</v>
      </c>
      <c r="D2">
        <v>9</v>
      </c>
      <c r="E2">
        <v>3</v>
      </c>
      <c r="F2">
        <v>10.67</v>
      </c>
      <c r="G2">
        <f>(SUM(B2:D2))/E2</f>
        <v>10.666666666666666</v>
      </c>
      <c r="H2">
        <f>SUM(B2:D2)</f>
        <v>32</v>
      </c>
      <c r="I2" s="3">
        <f>(H2/B9)</f>
        <v>0.35555555555555557</v>
      </c>
    </row>
    <row r="3" spans="1:9" x14ac:dyDescent="0.3">
      <c r="A3" t="s">
        <v>61</v>
      </c>
      <c r="B3">
        <v>4</v>
      </c>
      <c r="C3">
        <v>15</v>
      </c>
      <c r="D3">
        <v>16</v>
      </c>
      <c r="E3">
        <v>3</v>
      </c>
      <c r="F3">
        <v>11.67</v>
      </c>
      <c r="G3">
        <f t="shared" ref="G3:G8" si="0">(SUM(B3:D3))/E3</f>
        <v>11.666666666666666</v>
      </c>
      <c r="H3">
        <f t="shared" ref="H3:H8" si="1">SUM(B3:D3)</f>
        <v>35</v>
      </c>
      <c r="I3" s="3">
        <f>(H3/B9)</f>
        <v>0.3888888888888889</v>
      </c>
    </row>
    <row r="4" spans="1:9" x14ac:dyDescent="0.3">
      <c r="A4" t="s">
        <v>62</v>
      </c>
      <c r="B4">
        <v>11</v>
      </c>
      <c r="C4">
        <v>6</v>
      </c>
      <c r="D4">
        <v>8</v>
      </c>
      <c r="E4">
        <v>3</v>
      </c>
      <c r="F4">
        <v>8.33</v>
      </c>
      <c r="G4">
        <f t="shared" si="0"/>
        <v>8.3333333333333339</v>
      </c>
      <c r="H4">
        <f t="shared" si="1"/>
        <v>25</v>
      </c>
      <c r="I4" s="3">
        <f>(H4/B9)</f>
        <v>0.27777777777777779</v>
      </c>
    </row>
    <row r="5" spans="1:9" x14ac:dyDescent="0.3">
      <c r="A5" t="s">
        <v>63</v>
      </c>
      <c r="B5">
        <v>17</v>
      </c>
      <c r="C5">
        <v>16</v>
      </c>
      <c r="D5">
        <v>3</v>
      </c>
      <c r="E5">
        <v>3</v>
      </c>
      <c r="F5">
        <v>12</v>
      </c>
      <c r="G5">
        <f t="shared" si="0"/>
        <v>12</v>
      </c>
      <c r="H5">
        <f t="shared" si="1"/>
        <v>36</v>
      </c>
      <c r="I5" s="3">
        <f>(H5/B9)</f>
        <v>0.4</v>
      </c>
    </row>
    <row r="6" spans="1:9" x14ac:dyDescent="0.3">
      <c r="A6" t="s">
        <v>64</v>
      </c>
      <c r="B6">
        <v>17</v>
      </c>
      <c r="C6">
        <v>18</v>
      </c>
      <c r="D6">
        <v>10</v>
      </c>
      <c r="E6">
        <v>3</v>
      </c>
      <c r="F6">
        <v>15</v>
      </c>
      <c r="G6">
        <f t="shared" si="0"/>
        <v>15</v>
      </c>
      <c r="H6">
        <f t="shared" si="1"/>
        <v>45</v>
      </c>
      <c r="I6" s="3">
        <f>(H6/B9)</f>
        <v>0.5</v>
      </c>
    </row>
    <row r="7" spans="1:9" x14ac:dyDescent="0.3">
      <c r="A7" t="s">
        <v>65</v>
      </c>
      <c r="B7">
        <v>6</v>
      </c>
      <c r="C7">
        <v>5</v>
      </c>
      <c r="D7">
        <v>13</v>
      </c>
      <c r="E7">
        <v>3</v>
      </c>
      <c r="F7">
        <v>8</v>
      </c>
      <c r="G7">
        <f t="shared" si="0"/>
        <v>8</v>
      </c>
      <c r="H7">
        <f t="shared" si="1"/>
        <v>24</v>
      </c>
      <c r="I7" s="3">
        <f>(H7/B9)</f>
        <v>0.26666666666666666</v>
      </c>
    </row>
    <row r="8" spans="1:9" x14ac:dyDescent="0.3">
      <c r="A8" t="s">
        <v>66</v>
      </c>
      <c r="B8">
        <v>18</v>
      </c>
      <c r="C8">
        <v>19</v>
      </c>
      <c r="D8">
        <v>15</v>
      </c>
      <c r="E8">
        <v>3</v>
      </c>
      <c r="F8">
        <v>17.329999999999998</v>
      </c>
      <c r="G8">
        <f t="shared" si="0"/>
        <v>17.333333333333332</v>
      </c>
      <c r="H8">
        <f t="shared" si="1"/>
        <v>52</v>
      </c>
      <c r="I8" s="3">
        <f>(H8/B9)</f>
        <v>0.57777777777777772</v>
      </c>
    </row>
    <row r="9" spans="1:9" x14ac:dyDescent="0.3">
      <c r="A9" t="s">
        <v>78</v>
      </c>
      <c r="B9">
        <v>90</v>
      </c>
    </row>
  </sheetData>
  <pageMargins left="0.7" right="0.7" top="0.75" bottom="0.75" header="0.3" footer="0.3"/>
  <ignoredErrors>
    <ignoredError sqref="H2:H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 &amp; HLOOKUP</vt:lpstr>
      <vt:lpstr>DATE,TIME,YEAR</vt:lpstr>
      <vt:lpstr>LOGICAL FUNCTION</vt:lpstr>
      <vt:lpstr>ABSOLUTE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rishangibariya15@gmail.com</dc:creator>
  <cp:lastModifiedBy>rishangi bariya</cp:lastModifiedBy>
  <dcterms:created xsi:type="dcterms:W3CDTF">2023-09-07T06:02:27Z</dcterms:created>
  <dcterms:modified xsi:type="dcterms:W3CDTF">2025-07-31T09:02:09Z</dcterms:modified>
</cp:coreProperties>
</file>