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filterPrivacy="1" defaultThemeVersion="124226"/>
  <xr:revisionPtr revIDLastSave="0" documentId="13_ncr:1_{685C034F-B81D-4AA1-9988-151F59FA6E9B}" xr6:coauthVersionLast="47" xr6:coauthVersionMax="47" xr10:uidLastSave="{00000000-0000-0000-0000-000000000000}"/>
  <bookViews>
    <workbookView xWindow="-120" yWindow="-120" windowWidth="20730" windowHeight="11160" tabRatio="843" activeTab="2" xr2:uid="{00000000-000D-0000-FFFF-FFFF00000000}"/>
  </bookViews>
  <sheets>
    <sheet name="HBD" sheetId="128" r:id="rId1"/>
    <sheet name="HBD Graphs" sheetId="131" r:id="rId2"/>
    <sheet name="LBD" sheetId="133" r:id="rId3"/>
    <sheet name="LBD Graphs" sheetId="132" r:id="rId4"/>
  </sheets>
  <definedNames>
    <definedName name="Slicer_SUPPLIER">#N/A</definedName>
    <definedName name="Slicer_SUPPLIER1">#N/A</definedName>
  </definedNames>
  <calcPr calcId="191029"/>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33" l="1"/>
  <c r="G36" i="133"/>
  <c r="G24" i="133"/>
  <c r="E16" i="133" l="1"/>
  <c r="E35" i="133"/>
  <c r="E28" i="133"/>
  <c r="C13" i="133"/>
  <c r="C11" i="133"/>
  <c r="C8" i="133"/>
  <c r="C9" i="133" s="1"/>
  <c r="C3" i="133"/>
  <c r="B81" i="133"/>
  <c r="C41" i="133"/>
  <c r="C34" i="133"/>
  <c r="C30" i="133"/>
  <c r="C27" i="133"/>
  <c r="C22" i="133"/>
  <c r="C19" i="133"/>
  <c r="A33" i="128" l="1"/>
  <c r="A37" i="128" s="1"/>
  <c r="B33" i="128"/>
  <c r="B37" i="128" s="1"/>
  <c r="A41" i="128"/>
  <c r="A42" i="128" s="1"/>
  <c r="B41" i="128"/>
  <c r="B42" i="128" s="1"/>
  <c r="A48" i="128"/>
  <c r="A49" i="128" s="1"/>
  <c r="B48" i="128"/>
  <c r="B49" i="128" s="1"/>
  <c r="A58" i="128"/>
  <c r="A59" i="128" s="1"/>
  <c r="B58" i="128"/>
  <c r="B59" i="128" s="1"/>
  <c r="A63" i="128"/>
  <c r="A64" i="128" s="1"/>
  <c r="B63" i="128"/>
  <c r="B64" i="128" s="1"/>
  <c r="A72" i="128"/>
  <c r="A82" i="128" s="1"/>
  <c r="B72" i="128"/>
  <c r="B82" i="128" s="1"/>
  <c r="A85" i="128"/>
  <c r="A86" i="128" s="1"/>
  <c r="B85" i="128"/>
  <c r="B86" i="128" s="1"/>
  <c r="A89" i="128"/>
  <c r="A95" i="128" s="1"/>
  <c r="B89" i="128"/>
  <c r="B95" i="128" s="1"/>
  <c r="A97" i="128"/>
  <c r="A98" i="128" s="1"/>
  <c r="B97" i="128"/>
  <c r="B98" i="128" s="1"/>
  <c r="C25" i="128"/>
  <c r="C42" i="128"/>
  <c r="C49" i="128"/>
  <c r="C59" i="128"/>
  <c r="C64" i="128"/>
  <c r="C97" i="128"/>
  <c r="C98" i="128" s="1"/>
  <c r="C19" i="128"/>
  <c r="C22" i="128"/>
  <c r="C28" i="128"/>
  <c r="C51" i="128"/>
  <c r="C57" i="128"/>
  <c r="C16" i="128"/>
  <c r="C35" i="128"/>
  <c r="C36" i="128" s="1"/>
  <c r="C66" i="128"/>
  <c r="C4" i="128"/>
  <c r="C5" i="128" s="1"/>
  <c r="C7" i="128"/>
  <c r="C9" i="128"/>
  <c r="C11" i="128"/>
  <c r="C13" i="128"/>
  <c r="E8" i="128"/>
  <c r="E5" i="128"/>
  <c r="E4" i="128"/>
  <c r="E3" i="128"/>
  <c r="G54" i="128"/>
  <c r="E129" i="128"/>
  <c r="E57" i="128"/>
  <c r="E56" i="128"/>
  <c r="G53" i="128"/>
  <c r="E19" i="128"/>
  <c r="E18" i="128"/>
  <c r="E61" i="128"/>
</calcChain>
</file>

<file path=xl/sharedStrings.xml><?xml version="1.0" encoding="utf-8"?>
<sst xmlns="http://schemas.openxmlformats.org/spreadsheetml/2006/main" count="480" uniqueCount="42">
  <si>
    <t>SiO2</t>
  </si>
  <si>
    <t>Fe2O3</t>
  </si>
  <si>
    <t>P2O5</t>
  </si>
  <si>
    <t>Na2O</t>
  </si>
  <si>
    <t>CaO</t>
  </si>
  <si>
    <t>Purity as AlF3</t>
  </si>
  <si>
    <t>Free Al2O3</t>
  </si>
  <si>
    <t>SO4</t>
  </si>
  <si>
    <t>SUPPLIER</t>
  </si>
  <si>
    <t>Analysis Reporting Date</t>
  </si>
  <si>
    <t>MOI at 110°C (%)</t>
  </si>
  <si>
    <r>
      <t>LOI at 550</t>
    </r>
    <r>
      <rPr>
        <vertAlign val="superscript"/>
        <sz val="11"/>
        <rFont val="Arial"/>
        <family val="2"/>
      </rPr>
      <t>o</t>
    </r>
    <r>
      <rPr>
        <sz val="11"/>
        <rFont val="Arial"/>
        <family val="2"/>
      </rPr>
      <t>C for 1/2 hr</t>
    </r>
    <r>
      <rPr>
        <b/>
        <sz val="10"/>
        <rFont val="Arial"/>
        <family val="2"/>
      </rPr>
      <t xml:space="preserve"> (%)</t>
    </r>
  </si>
  <si>
    <t>Bulk Density (Kg/m3)</t>
  </si>
  <si>
    <t>Angle of repose (deg)</t>
  </si>
  <si>
    <t>Flowability (sec)</t>
  </si>
  <si>
    <t>-0.045 mm (%)</t>
  </si>
  <si>
    <t>LBD</t>
  </si>
  <si>
    <t>Hunan</t>
  </si>
  <si>
    <t>HBD</t>
  </si>
  <si>
    <t>Jiaozio City</t>
  </si>
  <si>
    <t>Alu Fluoride</t>
  </si>
  <si>
    <t>GCSI</t>
  </si>
  <si>
    <t>Not Flowing</t>
  </si>
  <si>
    <t xml:space="preserve">GreenStar </t>
  </si>
  <si>
    <t>`</t>
  </si>
  <si>
    <t>Mexichem Flúor</t>
  </si>
  <si>
    <t>Floursid Spa</t>
  </si>
  <si>
    <t>LBD/HBD</t>
  </si>
  <si>
    <t>PO (Purity as AlF3)</t>
  </si>
  <si>
    <t>PO (Free Al2O3)</t>
  </si>
  <si>
    <t>PO (P2O5)</t>
  </si>
  <si>
    <t>PO(SiO2)</t>
  </si>
  <si>
    <t>PO(Fe2O3)</t>
  </si>
  <si>
    <t>PO(SO4)</t>
  </si>
  <si>
    <t>PO(Na2O)</t>
  </si>
  <si>
    <t>PO(CaO)</t>
  </si>
  <si>
    <t>PO(MOI at 110°C (%))</t>
  </si>
  <si>
    <t>PO(LOI at 550oC for 1/2 hr (%))</t>
  </si>
  <si>
    <t>PO(Bulk Density (Kg/m3))</t>
  </si>
  <si>
    <t>PO(Angle of repose (deg))</t>
  </si>
  <si>
    <t>PO(Flowability (sec))</t>
  </si>
  <si>
    <t>PO(-0.045 mm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</si>
</sst>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14009]dd\ mmmm\ yyyy;@"/>
  </numFmts>
  <fonts count="7" x14ac:knownFonts="1">
    <font>
      <sz val="11"/>
      <color theme="1"/>
      <name val="Calibri"/>
      <family val="2"/>
      <scheme val="minor"/>
    </font>
    <font>
      <sz val="10"/>
      <name val="Arial"/>
      <family val="2"/>
    </font>
    <font>
      <sz val="11"/>
      <name val="Arial"/>
      <family val="2"/>
    </font>
    <font>
      <vertAlign val="superscript"/>
      <sz val="11"/>
      <name val="Arial"/>
      <family val="2"/>
    </font>
    <font>
      <b/>
      <sz val="10"/>
      <name val="Arial"/>
      <family val="2"/>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 fillId="0" borderId="0"/>
    <xf numFmtId="0" fontId="1" fillId="0" borderId="0"/>
  </cellStyleXfs>
  <cellXfs count="47">
    <xf numFmtId="0" fontId="0" fillId="0" borderId="0" xfId="0"/>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4" fillId="0" borderId="11" xfId="1" applyFont="1" applyBorder="1" applyAlignment="1">
      <alignment vertical="center" wrapText="1"/>
    </xf>
    <xf numFmtId="0" fontId="4" fillId="0" borderId="12" xfId="1" applyFont="1" applyBorder="1" applyAlignment="1">
      <alignment vertical="center" wrapText="1"/>
    </xf>
    <xf numFmtId="0" fontId="4" fillId="0" borderId="12" xfId="1" applyFont="1" applyBorder="1" applyAlignment="1">
      <alignment horizontal="center" vertical="center" wrapText="1"/>
    </xf>
    <xf numFmtId="0" fontId="4" fillId="0" borderId="10" xfId="1" applyFont="1" applyBorder="1" applyAlignment="1">
      <alignment horizontal="center" vertical="center" wrapText="1"/>
    </xf>
    <xf numFmtId="0" fontId="2" fillId="0" borderId="4" xfId="1" applyFont="1" applyBorder="1" applyAlignment="1">
      <alignment horizontal="center" vertical="center"/>
    </xf>
    <xf numFmtId="0" fontId="2" fillId="0" borderId="3" xfId="1" applyFont="1" applyBorder="1" applyAlignment="1">
      <alignment horizontal="center" vertical="center"/>
    </xf>
    <xf numFmtId="0" fontId="0" fillId="0" borderId="3" xfId="0" applyBorder="1" applyAlignment="1">
      <alignment horizontal="center"/>
    </xf>
    <xf numFmtId="2" fontId="2" fillId="0" borderId="3" xfId="1" applyNumberFormat="1" applyFont="1" applyBorder="1" applyAlignment="1">
      <alignment horizontal="center" vertical="center" wrapText="1"/>
    </xf>
    <xf numFmtId="165" fontId="2" fillId="0" borderId="3"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0" fontId="2" fillId="0" borderId="3" xfId="1" applyFont="1" applyBorder="1" applyAlignment="1">
      <alignment horizontal="center" vertical="center" wrapText="1"/>
    </xf>
    <xf numFmtId="1" fontId="2" fillId="0" borderId="3" xfId="1" applyNumberFormat="1" applyFont="1" applyBorder="1" applyAlignment="1">
      <alignment horizontal="center" vertical="center" wrapText="1"/>
    </xf>
    <xf numFmtId="2" fontId="2" fillId="0" borderId="2" xfId="1" applyNumberFormat="1" applyFont="1" applyBorder="1" applyAlignment="1">
      <alignment horizontal="center" vertical="center" wrapText="1"/>
    </xf>
    <xf numFmtId="2" fontId="1" fillId="0" borderId="2" xfId="1" applyNumberFormat="1" applyBorder="1" applyAlignment="1">
      <alignment horizontal="center"/>
    </xf>
    <xf numFmtId="164" fontId="2" fillId="0" borderId="3" xfId="1" applyNumberFormat="1" applyFont="1" applyBorder="1" applyAlignment="1">
      <alignment horizontal="center" vertical="center"/>
    </xf>
    <xf numFmtId="2" fontId="2" fillId="0" borderId="3" xfId="1" applyNumberFormat="1" applyFont="1" applyBorder="1" applyAlignment="1">
      <alignment horizontal="center" vertical="center"/>
    </xf>
    <xf numFmtId="1" fontId="2" fillId="0" borderId="3" xfId="1" applyNumberFormat="1" applyFont="1" applyBorder="1" applyAlignment="1">
      <alignment horizontal="center" vertical="center"/>
    </xf>
    <xf numFmtId="165" fontId="2" fillId="0" borderId="3" xfId="1" applyNumberFormat="1" applyFont="1" applyBorder="1" applyAlignment="1">
      <alignment horizontal="center" vertical="center"/>
    </xf>
    <xf numFmtId="2" fontId="2" fillId="0" borderId="2" xfId="1" applyNumberFormat="1" applyFont="1" applyBorder="1" applyAlignment="1">
      <alignment horizontal="center" vertical="center"/>
    </xf>
    <xf numFmtId="2" fontId="2" fillId="0" borderId="3" xfId="0" applyNumberFormat="1" applyFont="1" applyBorder="1" applyAlignment="1">
      <alignment horizontal="center" vertical="center" wrapText="1"/>
    </xf>
    <xf numFmtId="165" fontId="2" fillId="0" borderId="3" xfId="0" applyNumberFormat="1"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2"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2" xfId="1" applyFont="1" applyBorder="1" applyAlignment="1">
      <alignment horizontal="center" vertical="center"/>
    </xf>
    <xf numFmtId="166" fontId="2" fillId="0" borderId="3" xfId="0" applyNumberFormat="1" applyFont="1" applyBorder="1" applyAlignment="1">
      <alignment horizontal="center" vertical="center" wrapText="1"/>
    </xf>
    <xf numFmtId="1" fontId="2" fillId="0" borderId="3" xfId="0" applyNumberFormat="1" applyFont="1" applyBorder="1" applyAlignment="1">
      <alignment horizontal="center" vertical="center" wrapText="1"/>
    </xf>
    <xf numFmtId="0" fontId="2" fillId="0" borderId="8" xfId="1" applyFont="1" applyBorder="1" applyAlignment="1">
      <alignment horizontal="center" vertical="center"/>
    </xf>
    <xf numFmtId="167" fontId="4" fillId="0" borderId="12" xfId="1" applyNumberFormat="1" applyFont="1" applyBorder="1" applyAlignment="1">
      <alignment vertical="center" wrapText="1"/>
    </xf>
    <xf numFmtId="167" fontId="2" fillId="0" borderId="3" xfId="1" applyNumberFormat="1" applyFont="1" applyBorder="1" applyAlignment="1">
      <alignment horizontal="center" vertical="center"/>
    </xf>
    <xf numFmtId="167" fontId="0" fillId="0" borderId="3" xfId="0" applyNumberFormat="1" applyBorder="1" applyAlignment="1">
      <alignment horizontal="center"/>
    </xf>
    <xf numFmtId="167" fontId="6" fillId="0" borderId="3" xfId="0" applyNumberFormat="1" applyFont="1" applyBorder="1" applyAlignment="1">
      <alignment horizontal="center" vertical="center"/>
    </xf>
    <xf numFmtId="167" fontId="1" fillId="0" borderId="3" xfId="1" applyNumberFormat="1" applyBorder="1" applyAlignment="1">
      <alignment horizontal="center"/>
    </xf>
    <xf numFmtId="167" fontId="2" fillId="0" borderId="3" xfId="1" applyNumberFormat="1" applyFont="1" applyBorder="1" applyAlignment="1">
      <alignment horizontal="center"/>
    </xf>
    <xf numFmtId="167" fontId="0" fillId="0" borderId="0" xfId="0" applyNumberFormat="1"/>
    <xf numFmtId="167" fontId="2" fillId="0" borderId="1" xfId="1" applyNumberFormat="1" applyFont="1" applyBorder="1" applyAlignment="1">
      <alignment horizontal="center" vertical="center"/>
    </xf>
    <xf numFmtId="0" fontId="2" fillId="0" borderId="1" xfId="1" applyFont="1" applyBorder="1" applyAlignment="1">
      <alignment horizontal="center" vertical="center"/>
    </xf>
    <xf numFmtId="164" fontId="2" fillId="0" borderId="1" xfId="1" applyNumberFormat="1" applyFont="1" applyBorder="1" applyAlignment="1">
      <alignment horizontal="center" vertical="center"/>
    </xf>
    <xf numFmtId="2" fontId="2" fillId="0" borderId="1" xfId="1" applyNumberFormat="1" applyFont="1" applyBorder="1" applyAlignment="1">
      <alignment horizontal="center" vertical="center"/>
    </xf>
    <xf numFmtId="1" fontId="2" fillId="0" borderId="1" xfId="1" applyNumberFormat="1" applyFont="1" applyBorder="1" applyAlignment="1">
      <alignment horizontal="center" vertical="center"/>
    </xf>
    <xf numFmtId="2" fontId="2" fillId="0" borderId="9" xfId="1" applyNumberFormat="1" applyFont="1" applyBorder="1" applyAlignment="1">
      <alignment horizontal="center" vertical="center"/>
    </xf>
    <xf numFmtId="167" fontId="0" fillId="0" borderId="3" xfId="0" applyNumberFormat="1" applyBorder="1" applyAlignment="1">
      <alignment horizontal="center" vertical="center"/>
    </xf>
  </cellXfs>
  <cellStyles count="4">
    <cellStyle name="Normal" xfId="0" builtinId="0"/>
    <cellStyle name="Normal 2" xfId="1" xr:uid="{00000000-0005-0000-0000-000002000000}"/>
    <cellStyle name="Normal 2 2" xfId="2" xr:uid="{00000000-0005-0000-0000-000003000000}"/>
    <cellStyle name="Normal 4 2" xfId="3" xr:uid="{00000000-0005-0000-0000-000004000000}"/>
  </cellStyles>
  <dxfs count="69">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medium">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64" formatCode="0.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medium">
          <color indexed="64"/>
        </left>
        <right style="medium">
          <color indexed="64"/>
        </right>
        <top style="medium">
          <color indexed="64"/>
        </top>
        <bottom style="thin">
          <color indexed="64"/>
        </bottom>
        <vertical/>
        <horizontal/>
      </border>
    </dxf>
    <dxf>
      <numFmt numFmtId="167" formatCode="[$-14009]dd\ mmmm\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4" formatCode="0.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4" formatCode="0.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4" formatCode="0.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4" formatCode="0.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165" formatCode="0.0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65" formatCode="0.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14009]dd\ mmmm\ yyyy;@"/>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HBD!$D$1</c:f>
              <c:strCache>
                <c:ptCount val="1"/>
                <c:pt idx="0">
                  <c:v>PO (Purity as AlF3)</c:v>
                </c:pt>
              </c:strCache>
            </c:strRef>
          </c:tx>
          <c:spPr>
            <a:ln w="28575" cap="rnd">
              <a:solidFill>
                <a:schemeClr val="accent1"/>
              </a:solidFill>
              <a:round/>
            </a:ln>
            <a:effectLst/>
          </c:spPr>
          <c:marker>
            <c:symbol val="none"/>
          </c:marker>
          <c:cat>
            <c:numRef>
              <c:f>HBD!$C$2:$C$130</c:f>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f>HBD!$D$2:$D$130</c:f>
              <c:numCache>
                <c:formatCode>General</c:formatCode>
                <c:ptCount val="129"/>
                <c:pt idx="0">
                  <c:v>90</c:v>
                </c:pt>
                <c:pt idx="1">
                  <c:v>90</c:v>
                </c:pt>
                <c:pt idx="2">
                  <c:v>90</c:v>
                </c:pt>
                <c:pt idx="3">
                  <c:v>90</c:v>
                </c:pt>
                <c:pt idx="4">
                  <c:v>90</c:v>
                </c:pt>
                <c:pt idx="5">
                  <c:v>90</c:v>
                </c:pt>
                <c:pt idx="6">
                  <c:v>90</c:v>
                </c:pt>
                <c:pt idx="7">
                  <c:v>90</c:v>
                </c:pt>
                <c:pt idx="8">
                  <c:v>90</c:v>
                </c:pt>
                <c:pt idx="9">
                  <c:v>90</c:v>
                </c:pt>
                <c:pt idx="10">
                  <c:v>90</c:v>
                </c:pt>
                <c:pt idx="11">
                  <c:v>90</c:v>
                </c:pt>
                <c:pt idx="12">
                  <c:v>90</c:v>
                </c:pt>
                <c:pt idx="13">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7">
                  <c:v>90</c:v>
                </c:pt>
                <c:pt idx="28">
                  <c:v>90</c:v>
                </c:pt>
                <c:pt idx="29">
                  <c:v>90</c:v>
                </c:pt>
                <c:pt idx="30">
                  <c:v>90</c:v>
                </c:pt>
                <c:pt idx="31">
                  <c:v>90</c:v>
                </c:pt>
                <c:pt idx="32">
                  <c:v>90</c:v>
                </c:pt>
                <c:pt idx="33">
                  <c:v>90</c:v>
                </c:pt>
                <c:pt idx="34">
                  <c:v>90</c:v>
                </c:pt>
                <c:pt idx="35">
                  <c:v>90</c:v>
                </c:pt>
                <c:pt idx="36">
                  <c:v>90</c:v>
                </c:pt>
                <c:pt idx="37">
                  <c:v>90</c:v>
                </c:pt>
                <c:pt idx="38">
                  <c:v>90</c:v>
                </c:pt>
                <c:pt idx="39">
                  <c:v>90</c:v>
                </c:pt>
                <c:pt idx="40">
                  <c:v>90</c:v>
                </c:pt>
                <c:pt idx="41">
                  <c:v>90</c:v>
                </c:pt>
                <c:pt idx="42">
                  <c:v>90</c:v>
                </c:pt>
                <c:pt idx="43">
                  <c:v>90</c:v>
                </c:pt>
                <c:pt idx="44">
                  <c:v>90</c:v>
                </c:pt>
                <c:pt idx="45">
                  <c:v>90</c:v>
                </c:pt>
                <c:pt idx="46">
                  <c:v>90</c:v>
                </c:pt>
                <c:pt idx="47">
                  <c:v>90</c:v>
                </c:pt>
                <c:pt idx="48">
                  <c:v>90</c:v>
                </c:pt>
                <c:pt idx="49">
                  <c:v>90</c:v>
                </c:pt>
                <c:pt idx="50">
                  <c:v>90</c:v>
                </c:pt>
                <c:pt idx="51">
                  <c:v>90</c:v>
                </c:pt>
                <c:pt idx="52">
                  <c:v>90</c:v>
                </c:pt>
                <c:pt idx="53">
                  <c:v>90</c:v>
                </c:pt>
                <c:pt idx="54">
                  <c:v>90</c:v>
                </c:pt>
                <c:pt idx="55">
                  <c:v>90</c:v>
                </c:pt>
                <c:pt idx="56">
                  <c:v>90</c:v>
                </c:pt>
                <c:pt idx="57">
                  <c:v>90</c:v>
                </c:pt>
                <c:pt idx="58">
                  <c:v>90</c:v>
                </c:pt>
                <c:pt idx="59">
                  <c:v>90</c:v>
                </c:pt>
                <c:pt idx="60">
                  <c:v>90</c:v>
                </c:pt>
                <c:pt idx="61">
                  <c:v>90</c:v>
                </c:pt>
                <c:pt idx="62">
                  <c:v>90</c:v>
                </c:pt>
                <c:pt idx="63">
                  <c:v>90</c:v>
                </c:pt>
                <c:pt idx="64">
                  <c:v>90</c:v>
                </c:pt>
                <c:pt idx="65">
                  <c:v>90</c:v>
                </c:pt>
                <c:pt idx="66">
                  <c:v>90</c:v>
                </c:pt>
                <c:pt idx="67">
                  <c:v>90</c:v>
                </c:pt>
                <c:pt idx="68">
                  <c:v>90</c:v>
                </c:pt>
                <c:pt idx="69">
                  <c:v>90</c:v>
                </c:pt>
                <c:pt idx="70">
                  <c:v>90</c:v>
                </c:pt>
                <c:pt idx="71">
                  <c:v>90</c:v>
                </c:pt>
                <c:pt idx="72">
                  <c:v>90</c:v>
                </c:pt>
                <c:pt idx="73">
                  <c:v>90</c:v>
                </c:pt>
                <c:pt idx="74">
                  <c:v>90</c:v>
                </c:pt>
                <c:pt idx="75">
                  <c:v>90</c:v>
                </c:pt>
                <c:pt idx="76">
                  <c:v>90</c:v>
                </c:pt>
                <c:pt idx="77">
                  <c:v>90</c:v>
                </c:pt>
                <c:pt idx="78">
                  <c:v>90</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90</c:v>
                </c:pt>
                <c:pt idx="96">
                  <c:v>90</c:v>
                </c:pt>
                <c:pt idx="97">
                  <c:v>90</c:v>
                </c:pt>
                <c:pt idx="98">
                  <c:v>90</c:v>
                </c:pt>
                <c:pt idx="99">
                  <c:v>90</c:v>
                </c:pt>
                <c:pt idx="100">
                  <c:v>90</c:v>
                </c:pt>
                <c:pt idx="101">
                  <c:v>90</c:v>
                </c:pt>
                <c:pt idx="102">
                  <c:v>90</c:v>
                </c:pt>
                <c:pt idx="103">
                  <c:v>90</c:v>
                </c:pt>
                <c:pt idx="104">
                  <c:v>90</c:v>
                </c:pt>
                <c:pt idx="105">
                  <c:v>90</c:v>
                </c:pt>
                <c:pt idx="106">
                  <c:v>90</c:v>
                </c:pt>
                <c:pt idx="107">
                  <c:v>90</c:v>
                </c:pt>
                <c:pt idx="108">
                  <c:v>90</c:v>
                </c:pt>
                <c:pt idx="109">
                  <c:v>90</c:v>
                </c:pt>
                <c:pt idx="110">
                  <c:v>90</c:v>
                </c:pt>
                <c:pt idx="111">
                  <c:v>90</c:v>
                </c:pt>
                <c:pt idx="112">
                  <c:v>90</c:v>
                </c:pt>
                <c:pt idx="113">
                  <c:v>90</c:v>
                </c:pt>
                <c:pt idx="114">
                  <c:v>90</c:v>
                </c:pt>
                <c:pt idx="115">
                  <c:v>90</c:v>
                </c:pt>
                <c:pt idx="116">
                  <c:v>90</c:v>
                </c:pt>
                <c:pt idx="117">
                  <c:v>90</c:v>
                </c:pt>
                <c:pt idx="118">
                  <c:v>90</c:v>
                </c:pt>
                <c:pt idx="119">
                  <c:v>90</c:v>
                </c:pt>
                <c:pt idx="120">
                  <c:v>90</c:v>
                </c:pt>
                <c:pt idx="121">
                  <c:v>90</c:v>
                </c:pt>
                <c:pt idx="122">
                  <c:v>90</c:v>
                </c:pt>
                <c:pt idx="123">
                  <c:v>90</c:v>
                </c:pt>
                <c:pt idx="124">
                  <c:v>90</c:v>
                </c:pt>
                <c:pt idx="125">
                  <c:v>90</c:v>
                </c:pt>
                <c:pt idx="126">
                  <c:v>90</c:v>
                </c:pt>
                <c:pt idx="127">
                  <c:v>90</c:v>
                </c:pt>
                <c:pt idx="128">
                  <c:v>90</c:v>
                </c:pt>
              </c:numCache>
            </c:numRef>
          </c:val>
          <c:smooth val="0"/>
          <c:extLst>
            <c:ext xmlns:c16="http://schemas.microsoft.com/office/drawing/2014/chart" uri="{C3380CC4-5D6E-409C-BE32-E72D297353CC}">
              <c16:uniqueId val="{00000000-8E02-4DAB-AFD6-D5A20458E6B6}"/>
            </c:ext>
          </c:extLst>
        </c:ser>
        <c:ser>
          <c:idx val="1"/>
          <c:order val="1"/>
          <c:tx>
            <c:strRef>
              <c:f>HBD!$E$1</c:f>
              <c:strCache>
                <c:ptCount val="1"/>
                <c:pt idx="0">
                  <c:v>Purity as AlF3</c:v>
                </c:pt>
              </c:strCache>
            </c:strRef>
          </c:tx>
          <c:spPr>
            <a:ln w="28575" cap="rnd">
              <a:solidFill>
                <a:schemeClr val="accent2"/>
              </a:solidFill>
              <a:round/>
            </a:ln>
            <a:effectLst/>
          </c:spPr>
          <c:marker>
            <c:symbol val="none"/>
          </c:marker>
          <c:cat>
            <c:numRef>
              <c:f>HBD!$C$2:$C$130</c:f>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f>HBD!$E$2:$E$130</c:f>
              <c:numCache>
                <c:formatCode>0.00</c:formatCode>
                <c:ptCount val="129"/>
                <c:pt idx="0">
                  <c:v>91.37</c:v>
                </c:pt>
                <c:pt idx="1">
                  <c:v>91.57641000000001</c:v>
                </c:pt>
                <c:pt idx="2">
                  <c:v>91.54695000000001</c:v>
                </c:pt>
                <c:pt idx="3">
                  <c:v>92.047770000000014</c:v>
                </c:pt>
                <c:pt idx="4">
                  <c:v>91.24</c:v>
                </c:pt>
                <c:pt idx="5">
                  <c:v>90.77</c:v>
                </c:pt>
                <c:pt idx="6">
                  <c:v>91.163970000000006</c:v>
                </c:pt>
                <c:pt idx="7">
                  <c:v>91.13</c:v>
                </c:pt>
                <c:pt idx="8">
                  <c:v>92.52</c:v>
                </c:pt>
                <c:pt idx="9">
                  <c:v>92.42</c:v>
                </c:pt>
                <c:pt idx="10">
                  <c:v>92.67</c:v>
                </c:pt>
                <c:pt idx="11">
                  <c:v>92.49</c:v>
                </c:pt>
                <c:pt idx="12">
                  <c:v>91.78</c:v>
                </c:pt>
                <c:pt idx="13">
                  <c:v>91.4</c:v>
                </c:pt>
                <c:pt idx="14">
                  <c:v>91.15</c:v>
                </c:pt>
                <c:pt idx="15">
                  <c:v>91.69</c:v>
                </c:pt>
                <c:pt idx="16">
                  <c:v>92.887380000000007</c:v>
                </c:pt>
                <c:pt idx="17">
                  <c:v>92.916840000000008</c:v>
                </c:pt>
                <c:pt idx="18">
                  <c:v>92.27</c:v>
                </c:pt>
                <c:pt idx="19">
                  <c:v>92.28</c:v>
                </c:pt>
                <c:pt idx="20">
                  <c:v>92.27</c:v>
                </c:pt>
                <c:pt idx="21">
                  <c:v>92.74</c:v>
                </c:pt>
                <c:pt idx="22">
                  <c:v>92.1</c:v>
                </c:pt>
                <c:pt idx="23">
                  <c:v>92.15</c:v>
                </c:pt>
                <c:pt idx="24">
                  <c:v>91.34</c:v>
                </c:pt>
                <c:pt idx="25">
                  <c:v>91.22</c:v>
                </c:pt>
                <c:pt idx="26">
                  <c:v>92.2</c:v>
                </c:pt>
                <c:pt idx="27">
                  <c:v>91.96</c:v>
                </c:pt>
                <c:pt idx="28">
                  <c:v>92.27</c:v>
                </c:pt>
                <c:pt idx="29">
                  <c:v>92.18</c:v>
                </c:pt>
                <c:pt idx="30">
                  <c:v>92.74</c:v>
                </c:pt>
                <c:pt idx="31">
                  <c:v>91.92</c:v>
                </c:pt>
                <c:pt idx="32">
                  <c:v>91.13</c:v>
                </c:pt>
                <c:pt idx="33">
                  <c:v>91.03</c:v>
                </c:pt>
                <c:pt idx="34">
                  <c:v>90.85</c:v>
                </c:pt>
                <c:pt idx="35">
                  <c:v>91.96</c:v>
                </c:pt>
                <c:pt idx="36">
                  <c:v>91.36</c:v>
                </c:pt>
                <c:pt idx="37">
                  <c:v>91.82</c:v>
                </c:pt>
                <c:pt idx="38">
                  <c:v>91.21</c:v>
                </c:pt>
                <c:pt idx="39">
                  <c:v>92.13</c:v>
                </c:pt>
                <c:pt idx="40">
                  <c:v>92.1</c:v>
                </c:pt>
                <c:pt idx="41">
                  <c:v>91.03</c:v>
                </c:pt>
                <c:pt idx="42">
                  <c:v>91.75</c:v>
                </c:pt>
                <c:pt idx="43">
                  <c:v>90.78</c:v>
                </c:pt>
                <c:pt idx="44">
                  <c:v>92.22</c:v>
                </c:pt>
                <c:pt idx="45">
                  <c:v>91.34</c:v>
                </c:pt>
                <c:pt idx="46">
                  <c:v>92.15</c:v>
                </c:pt>
                <c:pt idx="47">
                  <c:v>92.18</c:v>
                </c:pt>
                <c:pt idx="48">
                  <c:v>92.98</c:v>
                </c:pt>
                <c:pt idx="49">
                  <c:v>92.86</c:v>
                </c:pt>
                <c:pt idx="50">
                  <c:v>92.49</c:v>
                </c:pt>
                <c:pt idx="51">
                  <c:v>90.99</c:v>
                </c:pt>
                <c:pt idx="52">
                  <c:v>90.65</c:v>
                </c:pt>
                <c:pt idx="53">
                  <c:v>91.5</c:v>
                </c:pt>
                <c:pt idx="54">
                  <c:v>92.136150000000001</c:v>
                </c:pt>
                <c:pt idx="55">
                  <c:v>91.841550000000012</c:v>
                </c:pt>
                <c:pt idx="56">
                  <c:v>92.57</c:v>
                </c:pt>
                <c:pt idx="57">
                  <c:v>92.37</c:v>
                </c:pt>
                <c:pt idx="58">
                  <c:v>92.45</c:v>
                </c:pt>
                <c:pt idx="59">
                  <c:v>92.622240000000005</c:v>
                </c:pt>
                <c:pt idx="60">
                  <c:v>91.65</c:v>
                </c:pt>
                <c:pt idx="61">
                  <c:v>92.58</c:v>
                </c:pt>
                <c:pt idx="62">
                  <c:v>92.77</c:v>
                </c:pt>
                <c:pt idx="63">
                  <c:v>91.33</c:v>
                </c:pt>
                <c:pt idx="64">
                  <c:v>91.74</c:v>
                </c:pt>
                <c:pt idx="65">
                  <c:v>92</c:v>
                </c:pt>
                <c:pt idx="66">
                  <c:v>92.42</c:v>
                </c:pt>
                <c:pt idx="67">
                  <c:v>92.79</c:v>
                </c:pt>
                <c:pt idx="68">
                  <c:v>92.61</c:v>
                </c:pt>
                <c:pt idx="69">
                  <c:v>92.87</c:v>
                </c:pt>
                <c:pt idx="70">
                  <c:v>93.04</c:v>
                </c:pt>
                <c:pt idx="71">
                  <c:v>92.71</c:v>
                </c:pt>
                <c:pt idx="72">
                  <c:v>92.83</c:v>
                </c:pt>
                <c:pt idx="73">
                  <c:v>92.81</c:v>
                </c:pt>
                <c:pt idx="74">
                  <c:v>92.92</c:v>
                </c:pt>
                <c:pt idx="75">
                  <c:v>92.93</c:v>
                </c:pt>
                <c:pt idx="76">
                  <c:v>92.96</c:v>
                </c:pt>
                <c:pt idx="77">
                  <c:v>92.97</c:v>
                </c:pt>
                <c:pt idx="78">
                  <c:v>92.99</c:v>
                </c:pt>
                <c:pt idx="79">
                  <c:v>92.8</c:v>
                </c:pt>
                <c:pt idx="80">
                  <c:v>92.81</c:v>
                </c:pt>
                <c:pt idx="81">
                  <c:v>92.83</c:v>
                </c:pt>
                <c:pt idx="82">
                  <c:v>92.8</c:v>
                </c:pt>
                <c:pt idx="83">
                  <c:v>92.82</c:v>
                </c:pt>
                <c:pt idx="84">
                  <c:v>92.85</c:v>
                </c:pt>
                <c:pt idx="85">
                  <c:v>92.99</c:v>
                </c:pt>
                <c:pt idx="86">
                  <c:v>92.96</c:v>
                </c:pt>
                <c:pt idx="87">
                  <c:v>92.94</c:v>
                </c:pt>
                <c:pt idx="88">
                  <c:v>93.09</c:v>
                </c:pt>
                <c:pt idx="89">
                  <c:v>92.97</c:v>
                </c:pt>
                <c:pt idx="90">
                  <c:v>92.99</c:v>
                </c:pt>
                <c:pt idx="91">
                  <c:v>93</c:v>
                </c:pt>
                <c:pt idx="92">
                  <c:v>92.97</c:v>
                </c:pt>
                <c:pt idx="93" formatCode="General">
                  <c:v>92.96</c:v>
                </c:pt>
                <c:pt idx="94" formatCode="General">
                  <c:v>92.98</c:v>
                </c:pt>
                <c:pt idx="95" formatCode="General">
                  <c:v>92.99</c:v>
                </c:pt>
                <c:pt idx="96" formatCode="General">
                  <c:v>92.96</c:v>
                </c:pt>
                <c:pt idx="97">
                  <c:v>92.946300000000008</c:v>
                </c:pt>
                <c:pt idx="98" formatCode="General">
                  <c:v>92.47</c:v>
                </c:pt>
                <c:pt idx="99" formatCode="General">
                  <c:v>92.93</c:v>
                </c:pt>
                <c:pt idx="100">
                  <c:v>91.61</c:v>
                </c:pt>
                <c:pt idx="101" formatCode="General">
                  <c:v>92.92</c:v>
                </c:pt>
                <c:pt idx="102" formatCode="General">
                  <c:v>92.96</c:v>
                </c:pt>
                <c:pt idx="103" formatCode="General">
                  <c:v>92.98</c:v>
                </c:pt>
                <c:pt idx="104" formatCode="General">
                  <c:v>93.02</c:v>
                </c:pt>
                <c:pt idx="105" formatCode="General">
                  <c:v>93</c:v>
                </c:pt>
                <c:pt idx="106" formatCode="General">
                  <c:v>92.93</c:v>
                </c:pt>
                <c:pt idx="107" formatCode="General">
                  <c:v>92.96</c:v>
                </c:pt>
                <c:pt idx="108" formatCode="General">
                  <c:v>93.08</c:v>
                </c:pt>
                <c:pt idx="109">
                  <c:v>91.77</c:v>
                </c:pt>
                <c:pt idx="110">
                  <c:v>93.09</c:v>
                </c:pt>
                <c:pt idx="111">
                  <c:v>92.55</c:v>
                </c:pt>
                <c:pt idx="112">
                  <c:v>93.1</c:v>
                </c:pt>
                <c:pt idx="113">
                  <c:v>93.15</c:v>
                </c:pt>
                <c:pt idx="114">
                  <c:v>93.29</c:v>
                </c:pt>
                <c:pt idx="115">
                  <c:v>93.1</c:v>
                </c:pt>
                <c:pt idx="116" formatCode="General">
                  <c:v>92.36</c:v>
                </c:pt>
                <c:pt idx="117" formatCode="General">
                  <c:v>92.45</c:v>
                </c:pt>
                <c:pt idx="118" formatCode="General">
                  <c:v>93.01</c:v>
                </c:pt>
                <c:pt idx="119" formatCode="General">
                  <c:v>92.98</c:v>
                </c:pt>
                <c:pt idx="120">
                  <c:v>92.150880000000015</c:v>
                </c:pt>
                <c:pt idx="121" formatCode="General">
                  <c:v>93.24</c:v>
                </c:pt>
                <c:pt idx="122" formatCode="General">
                  <c:v>93.08</c:v>
                </c:pt>
                <c:pt idx="123" formatCode="General">
                  <c:v>93.09</c:v>
                </c:pt>
                <c:pt idx="124" formatCode="General">
                  <c:v>93.21</c:v>
                </c:pt>
                <c:pt idx="125" formatCode="General">
                  <c:v>93.17</c:v>
                </c:pt>
                <c:pt idx="126" formatCode="General">
                  <c:v>93.27</c:v>
                </c:pt>
                <c:pt idx="127">
                  <c:v>92.239260000000002</c:v>
                </c:pt>
                <c:pt idx="128">
                  <c:v>92.02</c:v>
                </c:pt>
              </c:numCache>
            </c:numRef>
          </c:val>
          <c:smooth val="0"/>
          <c:extLst>
            <c:ext xmlns:c16="http://schemas.microsoft.com/office/drawing/2014/chart" uri="{C3380CC4-5D6E-409C-BE32-E72D297353CC}">
              <c16:uniqueId val="{00000001-8E02-4DAB-AFD6-D5A20458E6B6}"/>
            </c:ext>
          </c:extLst>
        </c:ser>
        <c:dLbls>
          <c:showLegendKey val="0"/>
          <c:showVal val="0"/>
          <c:showCatName val="0"/>
          <c:showSerName val="0"/>
          <c:showPercent val="0"/>
          <c:showBubbleSize val="0"/>
        </c:dLbls>
        <c:smooth val="0"/>
        <c:axId val="1769963392"/>
        <c:axId val="1769949952"/>
        <c:extLst>
          <c:ext xmlns:c15="http://schemas.microsoft.com/office/drawing/2012/chart" uri="{02D57815-91ED-43cb-92C2-25804820EDAC}">
            <c15:filteredLineSeries>
              <c15:ser>
                <c:idx val="2"/>
                <c:order val="2"/>
                <c:tx>
                  <c:strRef>
                    <c:extLst>
                      <c:ext uri="{02D57815-91ED-43cb-92C2-25804820EDAC}">
                        <c15:formulaRef>
                          <c15:sqref>HBD!$F$1</c15:sqref>
                        </c15:formulaRef>
                      </c:ext>
                    </c:extLst>
                    <c:strCache>
                      <c:ptCount val="1"/>
                      <c:pt idx="0">
                        <c:v>PO (Free Al2O3)</c:v>
                      </c:pt>
                    </c:strCache>
                  </c:strRef>
                </c:tx>
                <c:spPr>
                  <a:ln w="28575" cap="rnd">
                    <a:solidFill>
                      <a:schemeClr val="accent3"/>
                    </a:solidFill>
                    <a:round/>
                  </a:ln>
                  <a:effectLst/>
                </c:spPr>
                <c:marker>
                  <c:symbol val="none"/>
                </c:marker>
                <c:cat>
                  <c:numRef>
                    <c:extLst>
                      <c:ex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c:ext uri="{02D57815-91ED-43cb-92C2-25804820EDAC}">
                        <c15:formulaRef>
                          <c15:sqref>HBD!$F$2:$F$130</c15:sqref>
                        </c15:formulaRef>
                      </c:ext>
                    </c:extLst>
                    <c:numCache>
                      <c:formatCode>General</c:formatCode>
                      <c:ptCount val="129"/>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pt idx="30">
                        <c:v>9</c:v>
                      </c:pt>
                      <c:pt idx="31">
                        <c:v>9</c:v>
                      </c:pt>
                      <c:pt idx="32">
                        <c:v>9</c:v>
                      </c:pt>
                      <c:pt idx="33">
                        <c:v>9</c:v>
                      </c:pt>
                      <c:pt idx="34">
                        <c:v>9</c:v>
                      </c:pt>
                      <c:pt idx="35">
                        <c:v>9</c:v>
                      </c:pt>
                      <c:pt idx="36">
                        <c:v>9</c:v>
                      </c:pt>
                      <c:pt idx="37">
                        <c:v>9</c:v>
                      </c:pt>
                      <c:pt idx="38">
                        <c:v>9</c:v>
                      </c:pt>
                      <c:pt idx="39">
                        <c:v>9</c:v>
                      </c:pt>
                      <c:pt idx="40">
                        <c:v>9</c:v>
                      </c:pt>
                      <c:pt idx="41">
                        <c:v>9</c:v>
                      </c:pt>
                      <c:pt idx="42">
                        <c:v>9</c:v>
                      </c:pt>
                      <c:pt idx="43">
                        <c:v>9</c:v>
                      </c:pt>
                      <c:pt idx="44">
                        <c:v>9</c:v>
                      </c:pt>
                      <c:pt idx="45">
                        <c:v>9</c:v>
                      </c:pt>
                      <c:pt idx="46">
                        <c:v>9</c:v>
                      </c:pt>
                      <c:pt idx="47">
                        <c:v>9</c:v>
                      </c:pt>
                      <c:pt idx="48">
                        <c:v>9</c:v>
                      </c:pt>
                      <c:pt idx="49">
                        <c:v>9</c:v>
                      </c:pt>
                      <c:pt idx="50">
                        <c:v>9</c:v>
                      </c:pt>
                      <c:pt idx="51">
                        <c:v>9</c:v>
                      </c:pt>
                      <c:pt idx="52">
                        <c:v>9</c:v>
                      </c:pt>
                      <c:pt idx="53">
                        <c:v>9</c:v>
                      </c:pt>
                      <c:pt idx="54">
                        <c:v>9</c:v>
                      </c:pt>
                      <c:pt idx="55">
                        <c:v>9</c:v>
                      </c:pt>
                      <c:pt idx="56">
                        <c:v>9</c:v>
                      </c:pt>
                      <c:pt idx="57">
                        <c:v>9</c:v>
                      </c:pt>
                      <c:pt idx="58">
                        <c:v>9</c:v>
                      </c:pt>
                      <c:pt idx="59">
                        <c:v>9</c:v>
                      </c:pt>
                      <c:pt idx="60">
                        <c:v>9</c:v>
                      </c:pt>
                      <c:pt idx="61">
                        <c:v>9</c:v>
                      </c:pt>
                      <c:pt idx="62">
                        <c:v>9</c:v>
                      </c:pt>
                      <c:pt idx="63">
                        <c:v>9</c:v>
                      </c:pt>
                      <c:pt idx="64">
                        <c:v>9</c:v>
                      </c:pt>
                      <c:pt idx="65">
                        <c:v>9</c:v>
                      </c:pt>
                      <c:pt idx="66">
                        <c:v>9</c:v>
                      </c:pt>
                      <c:pt idx="67">
                        <c:v>9</c:v>
                      </c:pt>
                      <c:pt idx="68">
                        <c:v>9</c:v>
                      </c:pt>
                      <c:pt idx="69">
                        <c:v>9</c:v>
                      </c:pt>
                      <c:pt idx="70">
                        <c:v>9</c:v>
                      </c:pt>
                      <c:pt idx="71">
                        <c:v>9</c:v>
                      </c:pt>
                      <c:pt idx="72">
                        <c:v>9</c:v>
                      </c:pt>
                      <c:pt idx="73">
                        <c:v>9</c:v>
                      </c:pt>
                      <c:pt idx="74">
                        <c:v>9</c:v>
                      </c:pt>
                      <c:pt idx="75">
                        <c:v>9</c:v>
                      </c:pt>
                      <c:pt idx="76">
                        <c:v>9</c:v>
                      </c:pt>
                      <c:pt idx="77">
                        <c:v>9</c:v>
                      </c:pt>
                      <c:pt idx="78">
                        <c:v>9</c:v>
                      </c:pt>
                      <c:pt idx="79">
                        <c:v>9</c:v>
                      </c:pt>
                      <c:pt idx="80">
                        <c:v>9</c:v>
                      </c:pt>
                      <c:pt idx="81">
                        <c:v>9</c:v>
                      </c:pt>
                      <c:pt idx="82">
                        <c:v>9</c:v>
                      </c:pt>
                      <c:pt idx="83">
                        <c:v>9</c:v>
                      </c:pt>
                      <c:pt idx="84">
                        <c:v>9</c:v>
                      </c:pt>
                      <c:pt idx="85">
                        <c:v>9</c:v>
                      </c:pt>
                      <c:pt idx="86">
                        <c:v>9</c:v>
                      </c:pt>
                      <c:pt idx="87">
                        <c:v>9</c:v>
                      </c:pt>
                      <c:pt idx="88">
                        <c:v>9</c:v>
                      </c:pt>
                      <c:pt idx="89">
                        <c:v>9</c:v>
                      </c:pt>
                      <c:pt idx="90">
                        <c:v>9</c:v>
                      </c:pt>
                      <c:pt idx="91">
                        <c:v>9</c:v>
                      </c:pt>
                      <c:pt idx="92">
                        <c:v>9</c:v>
                      </c:pt>
                      <c:pt idx="93">
                        <c:v>9</c:v>
                      </c:pt>
                      <c:pt idx="94">
                        <c:v>9</c:v>
                      </c:pt>
                      <c:pt idx="95">
                        <c:v>9</c:v>
                      </c:pt>
                      <c:pt idx="96">
                        <c:v>9</c:v>
                      </c:pt>
                      <c:pt idx="97">
                        <c:v>9</c:v>
                      </c:pt>
                      <c:pt idx="98">
                        <c:v>9</c:v>
                      </c:pt>
                      <c:pt idx="99">
                        <c:v>9</c:v>
                      </c:pt>
                      <c:pt idx="100">
                        <c:v>9</c:v>
                      </c:pt>
                      <c:pt idx="101">
                        <c:v>9</c:v>
                      </c:pt>
                      <c:pt idx="102">
                        <c:v>9</c:v>
                      </c:pt>
                      <c:pt idx="103">
                        <c:v>9</c:v>
                      </c:pt>
                      <c:pt idx="104">
                        <c:v>9</c:v>
                      </c:pt>
                      <c:pt idx="105">
                        <c:v>9</c:v>
                      </c:pt>
                      <c:pt idx="106">
                        <c:v>9</c:v>
                      </c:pt>
                      <c:pt idx="107">
                        <c:v>9</c:v>
                      </c:pt>
                      <c:pt idx="108">
                        <c:v>9</c:v>
                      </c:pt>
                      <c:pt idx="109">
                        <c:v>9</c:v>
                      </c:pt>
                      <c:pt idx="110">
                        <c:v>9</c:v>
                      </c:pt>
                      <c:pt idx="111">
                        <c:v>9</c:v>
                      </c:pt>
                      <c:pt idx="112">
                        <c:v>9</c:v>
                      </c:pt>
                      <c:pt idx="113">
                        <c:v>9</c:v>
                      </c:pt>
                      <c:pt idx="114">
                        <c:v>9</c:v>
                      </c:pt>
                      <c:pt idx="115">
                        <c:v>9</c:v>
                      </c:pt>
                      <c:pt idx="116">
                        <c:v>9</c:v>
                      </c:pt>
                      <c:pt idx="117">
                        <c:v>9</c:v>
                      </c:pt>
                      <c:pt idx="118">
                        <c:v>9</c:v>
                      </c:pt>
                      <c:pt idx="119">
                        <c:v>9</c:v>
                      </c:pt>
                      <c:pt idx="120">
                        <c:v>9</c:v>
                      </c:pt>
                      <c:pt idx="121">
                        <c:v>9</c:v>
                      </c:pt>
                      <c:pt idx="122">
                        <c:v>9</c:v>
                      </c:pt>
                      <c:pt idx="123">
                        <c:v>9</c:v>
                      </c:pt>
                      <c:pt idx="124">
                        <c:v>9</c:v>
                      </c:pt>
                      <c:pt idx="125">
                        <c:v>9</c:v>
                      </c:pt>
                      <c:pt idx="126">
                        <c:v>9</c:v>
                      </c:pt>
                      <c:pt idx="127">
                        <c:v>9</c:v>
                      </c:pt>
                      <c:pt idx="128">
                        <c:v>9</c:v>
                      </c:pt>
                    </c:numCache>
                  </c:numRef>
                </c:val>
                <c:smooth val="0"/>
                <c:extLst>
                  <c:ext xmlns:c16="http://schemas.microsoft.com/office/drawing/2014/chart" uri="{C3380CC4-5D6E-409C-BE32-E72D297353CC}">
                    <c16:uniqueId val="{00000002-8E02-4DAB-AFD6-D5A20458E6B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HBD!$G$1</c15:sqref>
                        </c15:formulaRef>
                      </c:ext>
                    </c:extLst>
                    <c:strCache>
                      <c:ptCount val="1"/>
                      <c:pt idx="0">
                        <c:v>Free Al2O3</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HBD!$G$2:$G$130</c15:sqref>
                        </c15:formulaRef>
                      </c:ext>
                    </c:extLst>
                    <c:numCache>
                      <c:formatCode>0.00</c:formatCode>
                      <c:ptCount val="129"/>
                      <c:pt idx="0">
                        <c:v>8.06</c:v>
                      </c:pt>
                      <c:pt idx="1">
                        <c:v>7.58</c:v>
                      </c:pt>
                      <c:pt idx="2">
                        <c:v>7.6</c:v>
                      </c:pt>
                      <c:pt idx="3">
                        <c:v>7.09</c:v>
                      </c:pt>
                      <c:pt idx="4">
                        <c:v>7.94</c:v>
                      </c:pt>
                      <c:pt idx="5">
                        <c:v>8.33</c:v>
                      </c:pt>
                      <c:pt idx="6">
                        <c:v>7.92</c:v>
                      </c:pt>
                      <c:pt idx="7">
                        <c:v>8.0500000000000007</c:v>
                      </c:pt>
                      <c:pt idx="8">
                        <c:v>6.42</c:v>
                      </c:pt>
                      <c:pt idx="9">
                        <c:v>6.52</c:v>
                      </c:pt>
                      <c:pt idx="10">
                        <c:v>6.31</c:v>
                      </c:pt>
                      <c:pt idx="11">
                        <c:v>6.51</c:v>
                      </c:pt>
                      <c:pt idx="12">
                        <c:v>7.4</c:v>
                      </c:pt>
                      <c:pt idx="13">
                        <c:v>7.69</c:v>
                      </c:pt>
                      <c:pt idx="14">
                        <c:v>7.93</c:v>
                      </c:pt>
                      <c:pt idx="15">
                        <c:v>7.58</c:v>
                      </c:pt>
                      <c:pt idx="16">
                        <c:v>6.3</c:v>
                      </c:pt>
                      <c:pt idx="17" formatCode="General">
                        <c:v>6.28</c:v>
                      </c:pt>
                      <c:pt idx="18">
                        <c:v>6.79</c:v>
                      </c:pt>
                      <c:pt idx="19">
                        <c:v>6.89</c:v>
                      </c:pt>
                      <c:pt idx="20" formatCode="General">
                        <c:v>6.98</c:v>
                      </c:pt>
                      <c:pt idx="21">
                        <c:v>6.43</c:v>
                      </c:pt>
                      <c:pt idx="22">
                        <c:v>7.11</c:v>
                      </c:pt>
                      <c:pt idx="23">
                        <c:v>7.02</c:v>
                      </c:pt>
                      <c:pt idx="24">
                        <c:v>7.7</c:v>
                      </c:pt>
                      <c:pt idx="25">
                        <c:v>7.85</c:v>
                      </c:pt>
                      <c:pt idx="26" formatCode="General">
                        <c:v>6.92</c:v>
                      </c:pt>
                      <c:pt idx="27">
                        <c:v>7.1</c:v>
                      </c:pt>
                      <c:pt idx="28">
                        <c:v>6.53</c:v>
                      </c:pt>
                      <c:pt idx="29">
                        <c:v>6.79</c:v>
                      </c:pt>
                      <c:pt idx="30">
                        <c:v>6.24</c:v>
                      </c:pt>
                      <c:pt idx="31">
                        <c:v>7.27</c:v>
                      </c:pt>
                      <c:pt idx="32">
                        <c:v>8.15</c:v>
                      </c:pt>
                      <c:pt idx="33">
                        <c:v>8.1999999999999993</c:v>
                      </c:pt>
                      <c:pt idx="34">
                        <c:v>8.3800000000000008</c:v>
                      </c:pt>
                      <c:pt idx="35">
                        <c:v>7.4</c:v>
                      </c:pt>
                      <c:pt idx="36">
                        <c:v>7.84</c:v>
                      </c:pt>
                      <c:pt idx="37">
                        <c:v>7.2</c:v>
                      </c:pt>
                      <c:pt idx="38">
                        <c:v>8</c:v>
                      </c:pt>
                      <c:pt idx="39">
                        <c:v>7.12</c:v>
                      </c:pt>
                      <c:pt idx="40">
                        <c:v>7.17</c:v>
                      </c:pt>
                      <c:pt idx="41">
                        <c:v>8.14</c:v>
                      </c:pt>
                      <c:pt idx="42">
                        <c:v>7.64</c:v>
                      </c:pt>
                      <c:pt idx="43">
                        <c:v>8.36</c:v>
                      </c:pt>
                      <c:pt idx="44">
                        <c:v>6.8</c:v>
                      </c:pt>
                      <c:pt idx="45">
                        <c:v>7.9</c:v>
                      </c:pt>
                      <c:pt idx="46">
                        <c:v>6.99</c:v>
                      </c:pt>
                      <c:pt idx="47">
                        <c:v>6.9</c:v>
                      </c:pt>
                      <c:pt idx="48">
                        <c:v>6.07</c:v>
                      </c:pt>
                      <c:pt idx="49">
                        <c:v>6.2</c:v>
                      </c:pt>
                      <c:pt idx="50">
                        <c:v>6.51</c:v>
                      </c:pt>
                      <c:pt idx="51">
                        <c:v>8.1403000000000105</c:v>
                      </c:pt>
                      <c:pt idx="52">
                        <c:v>8.7006999999999834</c:v>
                      </c:pt>
                      <c:pt idx="53">
                        <c:v>7.39</c:v>
                      </c:pt>
                      <c:pt idx="54">
                        <c:v>6.6</c:v>
                      </c:pt>
                      <c:pt idx="55">
                        <c:v>6.97</c:v>
                      </c:pt>
                      <c:pt idx="56">
                        <c:v>6.49</c:v>
                      </c:pt>
                      <c:pt idx="57">
                        <c:v>6.62</c:v>
                      </c:pt>
                      <c:pt idx="58">
                        <c:v>6.68</c:v>
                      </c:pt>
                      <c:pt idx="59">
                        <c:v>5.89</c:v>
                      </c:pt>
                      <c:pt idx="60">
                        <c:v>7.72</c:v>
                      </c:pt>
                      <c:pt idx="61">
                        <c:v>6.12</c:v>
                      </c:pt>
                      <c:pt idx="62">
                        <c:v>5.78</c:v>
                      </c:pt>
                      <c:pt idx="63">
                        <c:v>7.74</c:v>
                      </c:pt>
                      <c:pt idx="64">
                        <c:v>7.11</c:v>
                      </c:pt>
                      <c:pt idx="65">
                        <c:v>7.4</c:v>
                      </c:pt>
                      <c:pt idx="66">
                        <c:v>7.06</c:v>
                      </c:pt>
                      <c:pt idx="67">
                        <c:v>6.59</c:v>
                      </c:pt>
                      <c:pt idx="68">
                        <c:v>6.22</c:v>
                      </c:pt>
                      <c:pt idx="69">
                        <c:v>6.46</c:v>
                      </c:pt>
                      <c:pt idx="70">
                        <c:v>5.83</c:v>
                      </c:pt>
                      <c:pt idx="71">
                        <c:v>6.68</c:v>
                      </c:pt>
                      <c:pt idx="72">
                        <c:v>6.04</c:v>
                      </c:pt>
                      <c:pt idx="73">
                        <c:v>6.19</c:v>
                      </c:pt>
                      <c:pt idx="74">
                        <c:v>6.12</c:v>
                      </c:pt>
                      <c:pt idx="75">
                        <c:v>6.11</c:v>
                      </c:pt>
                      <c:pt idx="76">
                        <c:v>6.05</c:v>
                      </c:pt>
                      <c:pt idx="77">
                        <c:v>6.01</c:v>
                      </c:pt>
                      <c:pt idx="78">
                        <c:v>5.98</c:v>
                      </c:pt>
                      <c:pt idx="79">
                        <c:v>6.21</c:v>
                      </c:pt>
                      <c:pt idx="80">
                        <c:v>6.17</c:v>
                      </c:pt>
                      <c:pt idx="81">
                        <c:v>5.91</c:v>
                      </c:pt>
                      <c:pt idx="82">
                        <c:v>6.15</c:v>
                      </c:pt>
                      <c:pt idx="83">
                        <c:v>6.3</c:v>
                      </c:pt>
                      <c:pt idx="84">
                        <c:v>6.29</c:v>
                      </c:pt>
                      <c:pt idx="85">
                        <c:v>6.06</c:v>
                      </c:pt>
                      <c:pt idx="86">
                        <c:v>6.15</c:v>
                      </c:pt>
                      <c:pt idx="87">
                        <c:v>6.15</c:v>
                      </c:pt>
                      <c:pt idx="88">
                        <c:v>6.04</c:v>
                      </c:pt>
                      <c:pt idx="89">
                        <c:v>5.9</c:v>
                      </c:pt>
                      <c:pt idx="90">
                        <c:v>5.97</c:v>
                      </c:pt>
                      <c:pt idx="91">
                        <c:v>5.97</c:v>
                      </c:pt>
                      <c:pt idx="92">
                        <c:v>5.94</c:v>
                      </c:pt>
                      <c:pt idx="93" formatCode="General">
                        <c:v>6.28</c:v>
                      </c:pt>
                      <c:pt idx="94">
                        <c:v>6.2050000000000125</c:v>
                      </c:pt>
                      <c:pt idx="95">
                        <c:v>6.1538000000000039</c:v>
                      </c:pt>
                      <c:pt idx="96" formatCode="General">
                        <c:v>6.23</c:v>
                      </c:pt>
                      <c:pt idx="97">
                        <c:v>6.2249999999999996</c:v>
                      </c:pt>
                      <c:pt idx="98" formatCode="General">
                        <c:v>6.68</c:v>
                      </c:pt>
                      <c:pt idx="99" formatCode="General">
                        <c:v>5.93</c:v>
                      </c:pt>
                      <c:pt idx="100">
                        <c:v>7.78</c:v>
                      </c:pt>
                      <c:pt idx="101" formatCode="General">
                        <c:v>6.41</c:v>
                      </c:pt>
                      <c:pt idx="102" formatCode="General">
                        <c:v>6.27</c:v>
                      </c:pt>
                      <c:pt idx="103" formatCode="General">
                        <c:v>6.34</c:v>
                      </c:pt>
                      <c:pt idx="104" formatCode="General">
                        <c:v>5.8</c:v>
                      </c:pt>
                      <c:pt idx="105" formatCode="General">
                        <c:v>5.62</c:v>
                      </c:pt>
                      <c:pt idx="106" formatCode="General">
                        <c:v>5.69</c:v>
                      </c:pt>
                      <c:pt idx="107" formatCode="General">
                        <c:v>5.7</c:v>
                      </c:pt>
                      <c:pt idx="108" formatCode="General">
                        <c:v>5.85</c:v>
                      </c:pt>
                      <c:pt idx="109">
                        <c:v>7.44</c:v>
                      </c:pt>
                      <c:pt idx="110">
                        <c:v>5.68</c:v>
                      </c:pt>
                      <c:pt idx="111">
                        <c:v>6.74</c:v>
                      </c:pt>
                      <c:pt idx="112">
                        <c:v>5.61</c:v>
                      </c:pt>
                      <c:pt idx="113">
                        <c:v>5.89</c:v>
                      </c:pt>
                      <c:pt idx="114">
                        <c:v>5.83</c:v>
                      </c:pt>
                      <c:pt idx="115">
                        <c:v>5.69</c:v>
                      </c:pt>
                      <c:pt idx="116" formatCode="General">
                        <c:v>6.89</c:v>
                      </c:pt>
                      <c:pt idx="117" formatCode="General">
                        <c:v>6.76</c:v>
                      </c:pt>
                      <c:pt idx="118" formatCode="General">
                        <c:v>6.11</c:v>
                      </c:pt>
                      <c:pt idx="119" formatCode="General">
                        <c:v>6.29</c:v>
                      </c:pt>
                      <c:pt idx="120" formatCode="General">
                        <c:v>6.87</c:v>
                      </c:pt>
                      <c:pt idx="121" formatCode="General">
                        <c:v>5.69</c:v>
                      </c:pt>
                      <c:pt idx="122" formatCode="General">
                        <c:v>5.89</c:v>
                      </c:pt>
                      <c:pt idx="123" formatCode="General">
                        <c:v>5.88</c:v>
                      </c:pt>
                      <c:pt idx="124" formatCode="General">
                        <c:v>5.96</c:v>
                      </c:pt>
                      <c:pt idx="125" formatCode="General">
                        <c:v>5.81</c:v>
                      </c:pt>
                      <c:pt idx="126" formatCode="General">
                        <c:v>5.75</c:v>
                      </c:pt>
                      <c:pt idx="127">
                        <c:v>7.19</c:v>
                      </c:pt>
                      <c:pt idx="128">
                        <c:v>7.22</c:v>
                      </c:pt>
                    </c:numCache>
                  </c:numRef>
                </c:val>
                <c:smooth val="0"/>
                <c:extLst xmlns:c15="http://schemas.microsoft.com/office/drawing/2012/chart">
                  <c:ext xmlns:c16="http://schemas.microsoft.com/office/drawing/2014/chart" uri="{C3380CC4-5D6E-409C-BE32-E72D297353CC}">
                    <c16:uniqueId val="{00000003-8E02-4DAB-AFD6-D5A20458E6B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HBD!$H$1</c15:sqref>
                        </c15:formulaRef>
                      </c:ext>
                    </c:extLst>
                    <c:strCache>
                      <c:ptCount val="1"/>
                      <c:pt idx="0">
                        <c:v>PO (P2O5)</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HBD!$H$2:$H$130</c15:sqref>
                        </c15:formulaRef>
                      </c:ext>
                    </c:extLst>
                    <c:numCache>
                      <c:formatCode>General</c:formatCode>
                      <c:ptCount val="129"/>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0.03</c:v>
                      </c:pt>
                      <c:pt idx="15">
                        <c:v>0.03</c:v>
                      </c:pt>
                      <c:pt idx="16">
                        <c:v>0.03</c:v>
                      </c:pt>
                      <c:pt idx="17">
                        <c:v>0.03</c:v>
                      </c:pt>
                      <c:pt idx="18">
                        <c:v>0.03</c:v>
                      </c:pt>
                      <c:pt idx="19">
                        <c:v>0.03</c:v>
                      </c:pt>
                      <c:pt idx="20">
                        <c:v>0.03</c:v>
                      </c:pt>
                      <c:pt idx="21">
                        <c:v>0.03</c:v>
                      </c:pt>
                      <c:pt idx="22">
                        <c:v>0.03</c:v>
                      </c:pt>
                      <c:pt idx="23">
                        <c:v>0.03</c:v>
                      </c:pt>
                      <c:pt idx="24">
                        <c:v>0.03</c:v>
                      </c:pt>
                      <c:pt idx="25">
                        <c:v>0.03</c:v>
                      </c:pt>
                      <c:pt idx="26">
                        <c:v>0.03</c:v>
                      </c:pt>
                      <c:pt idx="27">
                        <c:v>0.03</c:v>
                      </c:pt>
                      <c:pt idx="28">
                        <c:v>0.03</c:v>
                      </c:pt>
                      <c:pt idx="29">
                        <c:v>0.03</c:v>
                      </c:pt>
                      <c:pt idx="30">
                        <c:v>0.03</c:v>
                      </c:pt>
                      <c:pt idx="31">
                        <c:v>0.03</c:v>
                      </c:pt>
                      <c:pt idx="32">
                        <c:v>0.03</c:v>
                      </c:pt>
                      <c:pt idx="33">
                        <c:v>0.03</c:v>
                      </c:pt>
                      <c:pt idx="34">
                        <c:v>0.03</c:v>
                      </c:pt>
                      <c:pt idx="35">
                        <c:v>0.03</c:v>
                      </c:pt>
                      <c:pt idx="36">
                        <c:v>0.03</c:v>
                      </c:pt>
                      <c:pt idx="37">
                        <c:v>0.03</c:v>
                      </c:pt>
                      <c:pt idx="38">
                        <c:v>0.03</c:v>
                      </c:pt>
                      <c:pt idx="39">
                        <c:v>0.03</c:v>
                      </c:pt>
                      <c:pt idx="40">
                        <c:v>0.03</c:v>
                      </c:pt>
                      <c:pt idx="41">
                        <c:v>0.03</c:v>
                      </c:pt>
                      <c:pt idx="42">
                        <c:v>0.03</c:v>
                      </c:pt>
                      <c:pt idx="43">
                        <c:v>0.03</c:v>
                      </c:pt>
                      <c:pt idx="44">
                        <c:v>0.03</c:v>
                      </c:pt>
                      <c:pt idx="45">
                        <c:v>0.03</c:v>
                      </c:pt>
                      <c:pt idx="46">
                        <c:v>0.03</c:v>
                      </c:pt>
                      <c:pt idx="47">
                        <c:v>0.03</c:v>
                      </c:pt>
                      <c:pt idx="48">
                        <c:v>0.03</c:v>
                      </c:pt>
                      <c:pt idx="49">
                        <c:v>0.03</c:v>
                      </c:pt>
                      <c:pt idx="50">
                        <c:v>0.03</c:v>
                      </c:pt>
                      <c:pt idx="51">
                        <c:v>0.03</c:v>
                      </c:pt>
                      <c:pt idx="52">
                        <c:v>0.03</c:v>
                      </c:pt>
                      <c:pt idx="53">
                        <c:v>0.03</c:v>
                      </c:pt>
                      <c:pt idx="54">
                        <c:v>0.03</c:v>
                      </c:pt>
                      <c:pt idx="55">
                        <c:v>0.03</c:v>
                      </c:pt>
                      <c:pt idx="56">
                        <c:v>0.03</c:v>
                      </c:pt>
                      <c:pt idx="57">
                        <c:v>0.03</c:v>
                      </c:pt>
                      <c:pt idx="58">
                        <c:v>0.03</c:v>
                      </c:pt>
                      <c:pt idx="59">
                        <c:v>0.03</c:v>
                      </c:pt>
                      <c:pt idx="60">
                        <c:v>0.03</c:v>
                      </c:pt>
                      <c:pt idx="61">
                        <c:v>0.03</c:v>
                      </c:pt>
                      <c:pt idx="62">
                        <c:v>0.03</c:v>
                      </c:pt>
                      <c:pt idx="63">
                        <c:v>0.03</c:v>
                      </c:pt>
                      <c:pt idx="64">
                        <c:v>0.03</c:v>
                      </c:pt>
                      <c:pt idx="65">
                        <c:v>0.03</c:v>
                      </c:pt>
                      <c:pt idx="66">
                        <c:v>0.03</c:v>
                      </c:pt>
                      <c:pt idx="67">
                        <c:v>0.03</c:v>
                      </c:pt>
                      <c:pt idx="68">
                        <c:v>0.03</c:v>
                      </c:pt>
                      <c:pt idx="69">
                        <c:v>0.03</c:v>
                      </c:pt>
                      <c:pt idx="70">
                        <c:v>0.03</c:v>
                      </c:pt>
                      <c:pt idx="71">
                        <c:v>0.03</c:v>
                      </c:pt>
                      <c:pt idx="72">
                        <c:v>0.03</c:v>
                      </c:pt>
                      <c:pt idx="73">
                        <c:v>0.03</c:v>
                      </c:pt>
                      <c:pt idx="74">
                        <c:v>0.03</c:v>
                      </c:pt>
                      <c:pt idx="75">
                        <c:v>0.03</c:v>
                      </c:pt>
                      <c:pt idx="76">
                        <c:v>0.03</c:v>
                      </c:pt>
                      <c:pt idx="77">
                        <c:v>0.03</c:v>
                      </c:pt>
                      <c:pt idx="78">
                        <c:v>0.03</c:v>
                      </c:pt>
                      <c:pt idx="79">
                        <c:v>0.03</c:v>
                      </c:pt>
                      <c:pt idx="80">
                        <c:v>0.03</c:v>
                      </c:pt>
                      <c:pt idx="81">
                        <c:v>0.03</c:v>
                      </c:pt>
                      <c:pt idx="82">
                        <c:v>0.03</c:v>
                      </c:pt>
                      <c:pt idx="83">
                        <c:v>0.03</c:v>
                      </c:pt>
                      <c:pt idx="84">
                        <c:v>0.03</c:v>
                      </c:pt>
                      <c:pt idx="85">
                        <c:v>0.03</c:v>
                      </c:pt>
                      <c:pt idx="86">
                        <c:v>0.03</c:v>
                      </c:pt>
                      <c:pt idx="87">
                        <c:v>0.03</c:v>
                      </c:pt>
                      <c:pt idx="88">
                        <c:v>0.03</c:v>
                      </c:pt>
                      <c:pt idx="89">
                        <c:v>0.03</c:v>
                      </c:pt>
                      <c:pt idx="90">
                        <c:v>0.03</c:v>
                      </c:pt>
                      <c:pt idx="91">
                        <c:v>0.03</c:v>
                      </c:pt>
                      <c:pt idx="92">
                        <c:v>0.03</c:v>
                      </c:pt>
                      <c:pt idx="93">
                        <c:v>0.03</c:v>
                      </c:pt>
                      <c:pt idx="94">
                        <c:v>0.03</c:v>
                      </c:pt>
                      <c:pt idx="95">
                        <c:v>0.03</c:v>
                      </c:pt>
                      <c:pt idx="96">
                        <c:v>0.03</c:v>
                      </c:pt>
                      <c:pt idx="97">
                        <c:v>0.03</c:v>
                      </c:pt>
                      <c:pt idx="98">
                        <c:v>0.03</c:v>
                      </c:pt>
                      <c:pt idx="99">
                        <c:v>0.03</c:v>
                      </c:pt>
                      <c:pt idx="100">
                        <c:v>0.03</c:v>
                      </c:pt>
                      <c:pt idx="101">
                        <c:v>0.03</c:v>
                      </c:pt>
                      <c:pt idx="102">
                        <c:v>0.03</c:v>
                      </c:pt>
                      <c:pt idx="103">
                        <c:v>0.03</c:v>
                      </c:pt>
                      <c:pt idx="104">
                        <c:v>0.03</c:v>
                      </c:pt>
                      <c:pt idx="105">
                        <c:v>0.03</c:v>
                      </c:pt>
                      <c:pt idx="106">
                        <c:v>0.03</c:v>
                      </c:pt>
                      <c:pt idx="107">
                        <c:v>0.03</c:v>
                      </c:pt>
                      <c:pt idx="108">
                        <c:v>0.03</c:v>
                      </c:pt>
                      <c:pt idx="109">
                        <c:v>0.03</c:v>
                      </c:pt>
                      <c:pt idx="110">
                        <c:v>0.03</c:v>
                      </c:pt>
                      <c:pt idx="111">
                        <c:v>0.03</c:v>
                      </c:pt>
                      <c:pt idx="112">
                        <c:v>0.03</c:v>
                      </c:pt>
                      <c:pt idx="113">
                        <c:v>0.03</c:v>
                      </c:pt>
                      <c:pt idx="114">
                        <c:v>0.03</c:v>
                      </c:pt>
                      <c:pt idx="115">
                        <c:v>0.03</c:v>
                      </c:pt>
                      <c:pt idx="116">
                        <c:v>0.03</c:v>
                      </c:pt>
                      <c:pt idx="117">
                        <c:v>0.03</c:v>
                      </c:pt>
                      <c:pt idx="118">
                        <c:v>0.03</c:v>
                      </c:pt>
                      <c:pt idx="119">
                        <c:v>0.03</c:v>
                      </c:pt>
                      <c:pt idx="120">
                        <c:v>0.03</c:v>
                      </c:pt>
                      <c:pt idx="121">
                        <c:v>0.03</c:v>
                      </c:pt>
                      <c:pt idx="122">
                        <c:v>0.03</c:v>
                      </c:pt>
                      <c:pt idx="123">
                        <c:v>0.03</c:v>
                      </c:pt>
                      <c:pt idx="124">
                        <c:v>0.03</c:v>
                      </c:pt>
                      <c:pt idx="125">
                        <c:v>0.03</c:v>
                      </c:pt>
                      <c:pt idx="126">
                        <c:v>0.03</c:v>
                      </c:pt>
                      <c:pt idx="127">
                        <c:v>0.03</c:v>
                      </c:pt>
                      <c:pt idx="128">
                        <c:v>0.03</c:v>
                      </c:pt>
                    </c:numCache>
                  </c:numRef>
                </c:val>
                <c:smooth val="0"/>
                <c:extLst xmlns:c15="http://schemas.microsoft.com/office/drawing/2012/chart">
                  <c:ext xmlns:c16="http://schemas.microsoft.com/office/drawing/2014/chart" uri="{C3380CC4-5D6E-409C-BE32-E72D297353CC}">
                    <c16:uniqueId val="{00000004-8E02-4DAB-AFD6-D5A20458E6B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HBD!$I$1</c15:sqref>
                        </c15:formulaRef>
                      </c:ext>
                    </c:extLst>
                    <c:strCache>
                      <c:ptCount val="1"/>
                      <c:pt idx="0">
                        <c:v>P2O5</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HBD!$I$2:$I$130</c15:sqref>
                        </c15:formulaRef>
                      </c:ext>
                    </c:extLst>
                    <c:numCache>
                      <c:formatCode>0.0000</c:formatCode>
                      <c:ptCount val="129"/>
                      <c:pt idx="0">
                        <c:v>4.0000000000000002E-4</c:v>
                      </c:pt>
                      <c:pt idx="1">
                        <c:v>2.2100000000000002E-2</c:v>
                      </c:pt>
                      <c:pt idx="2">
                        <c:v>1.8499999999999999E-2</c:v>
                      </c:pt>
                      <c:pt idx="3">
                        <c:v>2.1299999999999999E-2</c:v>
                      </c:pt>
                      <c:pt idx="4">
                        <c:v>2.4400000000000002E-2</c:v>
                      </c:pt>
                      <c:pt idx="5">
                        <c:v>2.3699999999999999E-2</c:v>
                      </c:pt>
                      <c:pt idx="6">
                        <c:v>2.1000000000000001E-2</c:v>
                      </c:pt>
                      <c:pt idx="7">
                        <c:v>2.07E-2</c:v>
                      </c:pt>
                      <c:pt idx="8">
                        <c:v>1.2200000000000001E-2</c:v>
                      </c:pt>
                      <c:pt idx="9">
                        <c:v>1.2500000000000001E-2</c:v>
                      </c:pt>
                      <c:pt idx="10">
                        <c:v>1.5900000000000001E-2</c:v>
                      </c:pt>
                      <c:pt idx="11">
                        <c:v>1.47E-2</c:v>
                      </c:pt>
                      <c:pt idx="12">
                        <c:v>5.9999999999999995E-4</c:v>
                      </c:pt>
                      <c:pt idx="13">
                        <c:v>6.9999999999999999E-4</c:v>
                      </c:pt>
                      <c:pt idx="14">
                        <c:v>5.9999999999999995E-4</c:v>
                      </c:pt>
                      <c:pt idx="15">
                        <c:v>6.9999999999999999E-4</c:v>
                      </c:pt>
                      <c:pt idx="16" formatCode="General">
                        <c:v>4.8999999999999998E-3</c:v>
                      </c:pt>
                      <c:pt idx="17" formatCode="General">
                        <c:v>5.4000000000000003E-3</c:v>
                      </c:pt>
                      <c:pt idx="18" formatCode="General">
                        <c:v>3.8999999999999998E-3</c:v>
                      </c:pt>
                      <c:pt idx="19">
                        <c:v>4.0000000000000001E-3</c:v>
                      </c:pt>
                      <c:pt idx="20" formatCode="General">
                        <c:v>4.3E-3</c:v>
                      </c:pt>
                      <c:pt idx="21">
                        <c:v>4.0000000000000001E-3</c:v>
                      </c:pt>
                      <c:pt idx="22">
                        <c:v>3.5000000000000001E-3</c:v>
                      </c:pt>
                      <c:pt idx="23">
                        <c:v>4.0000000000000001E-3</c:v>
                      </c:pt>
                      <c:pt idx="24">
                        <c:v>3.0000000000000001E-3</c:v>
                      </c:pt>
                      <c:pt idx="25">
                        <c:v>5.7000000000000002E-3</c:v>
                      </c:pt>
                      <c:pt idx="26" formatCode="General">
                        <c:v>3.7000000000000002E-3</c:v>
                      </c:pt>
                      <c:pt idx="27">
                        <c:v>3.7000000000000002E-3</c:v>
                      </c:pt>
                      <c:pt idx="28">
                        <c:v>6.7000000000000002E-3</c:v>
                      </c:pt>
                      <c:pt idx="29">
                        <c:v>6.7000000000000002E-3</c:v>
                      </c:pt>
                      <c:pt idx="30">
                        <c:v>5.4999999999999997E-3</c:v>
                      </c:pt>
                      <c:pt idx="31">
                        <c:v>3.2000000000000002E-3</c:v>
                      </c:pt>
                      <c:pt idx="32">
                        <c:v>2.3999999999999998E-3</c:v>
                      </c:pt>
                      <c:pt idx="33">
                        <c:v>2.3E-3</c:v>
                      </c:pt>
                      <c:pt idx="34">
                        <c:v>2.3999999999999998E-3</c:v>
                      </c:pt>
                      <c:pt idx="35">
                        <c:v>3.0000000000000001E-3</c:v>
                      </c:pt>
                      <c:pt idx="36">
                        <c:v>2.5000000000000001E-3</c:v>
                      </c:pt>
                      <c:pt idx="37">
                        <c:v>7.7999999999999996E-3</c:v>
                      </c:pt>
                      <c:pt idx="38">
                        <c:v>2.3999999999999998E-3</c:v>
                      </c:pt>
                      <c:pt idx="39">
                        <c:v>3.0000000000000001E-3</c:v>
                      </c:pt>
                      <c:pt idx="40">
                        <c:v>2.8E-3</c:v>
                      </c:pt>
                      <c:pt idx="41">
                        <c:v>2.2000000000000001E-3</c:v>
                      </c:pt>
                      <c:pt idx="42">
                        <c:v>2.5000000000000001E-3</c:v>
                      </c:pt>
                      <c:pt idx="43">
                        <c:v>2.5999999999999999E-3</c:v>
                      </c:pt>
                      <c:pt idx="44">
                        <c:v>7.0000000000000001E-3</c:v>
                      </c:pt>
                      <c:pt idx="45">
                        <c:v>2.8E-3</c:v>
                      </c:pt>
                      <c:pt idx="46">
                        <c:v>1.6999999999999999E-3</c:v>
                      </c:pt>
                      <c:pt idx="47">
                        <c:v>1.9E-3</c:v>
                      </c:pt>
                      <c:pt idx="48">
                        <c:v>5.1999999999999998E-3</c:v>
                      </c:pt>
                      <c:pt idx="49" formatCode="General">
                        <c:v>4.4999999999999997E-3</c:v>
                      </c:pt>
                      <c:pt idx="50">
                        <c:v>7.9000000000000008E-3</c:v>
                      </c:pt>
                      <c:pt idx="51">
                        <c:v>6.7000000000000002E-3</c:v>
                      </c:pt>
                      <c:pt idx="52">
                        <c:v>2.3E-3</c:v>
                      </c:pt>
                      <c:pt idx="53">
                        <c:v>3.3E-3</c:v>
                      </c:pt>
                      <c:pt idx="54">
                        <c:v>7.4999999999999997E-3</c:v>
                      </c:pt>
                      <c:pt idx="55">
                        <c:v>8.3000000000000001E-3</c:v>
                      </c:pt>
                      <c:pt idx="56">
                        <c:v>0.01</c:v>
                      </c:pt>
                      <c:pt idx="57">
                        <c:v>9.5999999999999992E-3</c:v>
                      </c:pt>
                      <c:pt idx="58">
                        <c:v>5.1000000000000004E-3</c:v>
                      </c:pt>
                      <c:pt idx="59">
                        <c:v>0.01</c:v>
                      </c:pt>
                      <c:pt idx="60">
                        <c:v>5.0000000000000001E-4</c:v>
                      </c:pt>
                      <c:pt idx="61">
                        <c:v>1.24E-2</c:v>
                      </c:pt>
                      <c:pt idx="62">
                        <c:v>1.35E-2</c:v>
                      </c:pt>
                      <c:pt idx="63">
                        <c:v>6.9999999999999999E-4</c:v>
                      </c:pt>
                      <c:pt idx="64">
                        <c:v>8.0000000000000004E-4</c:v>
                      </c:pt>
                      <c:pt idx="65">
                        <c:v>2.7000000000000001E-3</c:v>
                      </c:pt>
                      <c:pt idx="66">
                        <c:v>6.9999999999999999E-4</c:v>
                      </c:pt>
                      <c:pt idx="67">
                        <c:v>6.9999999999999999E-4</c:v>
                      </c:pt>
                      <c:pt idx="68">
                        <c:v>5.1000000000000004E-3</c:v>
                      </c:pt>
                      <c:pt idx="69">
                        <c:v>5.9999999999999995E-4</c:v>
                      </c:pt>
                      <c:pt idx="70">
                        <c:v>9.9000000000000008E-3</c:v>
                      </c:pt>
                      <c:pt idx="71">
                        <c:v>8.9999999999999998E-4</c:v>
                      </c:pt>
                      <c:pt idx="72">
                        <c:v>9.1999999999999998E-3</c:v>
                      </c:pt>
                      <c:pt idx="73">
                        <c:v>9.4999999999999998E-3</c:v>
                      </c:pt>
                      <c:pt idx="74">
                        <c:v>9.7000000000000003E-3</c:v>
                      </c:pt>
                      <c:pt idx="75">
                        <c:v>9.1000000000000004E-3</c:v>
                      </c:pt>
                      <c:pt idx="76">
                        <c:v>9.5999999999999992E-3</c:v>
                      </c:pt>
                      <c:pt idx="77">
                        <c:v>9.1999999999999998E-3</c:v>
                      </c:pt>
                      <c:pt idx="78">
                        <c:v>9.4000000000000004E-3</c:v>
                      </c:pt>
                      <c:pt idx="79">
                        <c:v>9.7999999999999997E-3</c:v>
                      </c:pt>
                      <c:pt idx="80">
                        <c:v>0.01</c:v>
                      </c:pt>
                      <c:pt idx="81">
                        <c:v>0.01</c:v>
                      </c:pt>
                      <c:pt idx="82">
                        <c:v>9.4999999999999998E-3</c:v>
                      </c:pt>
                      <c:pt idx="83">
                        <c:v>9.9000000000000008E-3</c:v>
                      </c:pt>
                      <c:pt idx="84">
                        <c:v>0.01</c:v>
                      </c:pt>
                      <c:pt idx="85">
                        <c:v>0.01</c:v>
                      </c:pt>
                      <c:pt idx="86">
                        <c:v>1.35E-2</c:v>
                      </c:pt>
                      <c:pt idx="87">
                        <c:v>1.3899999999999999E-2</c:v>
                      </c:pt>
                      <c:pt idx="88">
                        <c:v>1.15E-2</c:v>
                      </c:pt>
                      <c:pt idx="89">
                        <c:v>1.21E-2</c:v>
                      </c:pt>
                      <c:pt idx="90">
                        <c:v>1.2200000000000001E-2</c:v>
                      </c:pt>
                      <c:pt idx="91">
                        <c:v>1.12E-2</c:v>
                      </c:pt>
                      <c:pt idx="92">
                        <c:v>1.17E-2</c:v>
                      </c:pt>
                      <c:pt idx="93" formatCode="General">
                        <c:v>2E-3</c:v>
                      </c:pt>
                      <c:pt idx="94" formatCode="General">
                        <c:v>2E-3</c:v>
                      </c:pt>
                      <c:pt idx="95" formatCode="General">
                        <c:v>2.2000000000000001E-3</c:v>
                      </c:pt>
                      <c:pt idx="96" formatCode="General">
                        <c:v>2.5999999999999999E-3</c:v>
                      </c:pt>
                      <c:pt idx="97" formatCode="General">
                        <c:v>1.0699999999999999E-2</c:v>
                      </c:pt>
                      <c:pt idx="98" formatCode="General">
                        <c:v>7.3000000000000001E-3</c:v>
                      </c:pt>
                      <c:pt idx="99" formatCode="General">
                        <c:v>1.29E-2</c:v>
                      </c:pt>
                      <c:pt idx="100">
                        <c:v>8.9999999999999998E-4</c:v>
                      </c:pt>
                      <c:pt idx="101" formatCode="General">
                        <c:v>3.5999999999999999E-3</c:v>
                      </c:pt>
                      <c:pt idx="102" formatCode="General">
                        <c:v>7.4000000000000003E-3</c:v>
                      </c:pt>
                      <c:pt idx="103" formatCode="General">
                        <c:v>2.5000000000000001E-3</c:v>
                      </c:pt>
                      <c:pt idx="104" formatCode="General">
                        <c:v>1.2999999999999999E-2</c:v>
                      </c:pt>
                      <c:pt idx="105" formatCode="General">
                        <c:v>1.43E-2</c:v>
                      </c:pt>
                      <c:pt idx="106" formatCode="General">
                        <c:v>1.04E-2</c:v>
                      </c:pt>
                      <c:pt idx="107" formatCode="General">
                        <c:v>1.37E-2</c:v>
                      </c:pt>
                      <c:pt idx="108" formatCode="General">
                        <c:v>1.2699999999999999E-2</c:v>
                      </c:pt>
                      <c:pt idx="109">
                        <c:v>6.9999999999999999E-4</c:v>
                      </c:pt>
                      <c:pt idx="110">
                        <c:v>3.3E-3</c:v>
                      </c:pt>
                      <c:pt idx="111">
                        <c:v>4.8999999999999998E-3</c:v>
                      </c:pt>
                      <c:pt idx="112">
                        <c:v>1.2999999999999999E-2</c:v>
                      </c:pt>
                      <c:pt idx="113">
                        <c:v>1.5699999999999999E-2</c:v>
                      </c:pt>
                      <c:pt idx="114">
                        <c:v>1.41E-2</c:v>
                      </c:pt>
                      <c:pt idx="115">
                        <c:v>0</c:v>
                      </c:pt>
                      <c:pt idx="116" formatCode="General">
                        <c:v>8.0999999999999996E-3</c:v>
                      </c:pt>
                      <c:pt idx="117" formatCode="General">
                        <c:v>9.4999999999999998E-3</c:v>
                      </c:pt>
                      <c:pt idx="118" formatCode="General">
                        <c:v>1.1299999999999999E-2</c:v>
                      </c:pt>
                      <c:pt idx="119" formatCode="General">
                        <c:v>1.0999999999999999E-2</c:v>
                      </c:pt>
                      <c:pt idx="120" formatCode="General">
                        <c:v>7.7999999999999996E-3</c:v>
                      </c:pt>
                      <c:pt idx="121" formatCode="General">
                        <c:v>1.3899999999999999E-2</c:v>
                      </c:pt>
                      <c:pt idx="122" formatCode="General">
                        <c:v>1.5699999999999999E-2</c:v>
                      </c:pt>
                      <c:pt idx="123" formatCode="General">
                        <c:v>9.4000000000000004E-3</c:v>
                      </c:pt>
                      <c:pt idx="124" formatCode="General">
                        <c:v>9.7000000000000003E-3</c:v>
                      </c:pt>
                      <c:pt idx="125" formatCode="General">
                        <c:v>1.47E-2</c:v>
                      </c:pt>
                      <c:pt idx="126" formatCode="General">
                        <c:v>1.61E-2</c:v>
                      </c:pt>
                      <c:pt idx="127">
                        <c:v>6.9999999999999999E-4</c:v>
                      </c:pt>
                      <c:pt idx="128">
                        <c:v>5.9999999999999995E-4</c:v>
                      </c:pt>
                    </c:numCache>
                  </c:numRef>
                </c:val>
                <c:smooth val="0"/>
                <c:extLst xmlns:c15="http://schemas.microsoft.com/office/drawing/2012/chart">
                  <c:ext xmlns:c16="http://schemas.microsoft.com/office/drawing/2014/chart" uri="{C3380CC4-5D6E-409C-BE32-E72D297353CC}">
                    <c16:uniqueId val="{00000005-8E02-4DAB-AFD6-D5A20458E6B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HBD!$J$1</c15:sqref>
                        </c15:formulaRef>
                      </c:ext>
                    </c:extLst>
                    <c:strCache>
                      <c:ptCount val="1"/>
                      <c:pt idx="0">
                        <c:v>PO(SiO2)</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HBD!$J$2:$J$130</c15:sqref>
                        </c15:formulaRef>
                      </c:ext>
                    </c:extLst>
                    <c:numCache>
                      <c:formatCode>General</c:formatCode>
                      <c:ptCount val="129"/>
                      <c:pt idx="0">
                        <c:v>0.28000000000000003</c:v>
                      </c:pt>
                      <c:pt idx="1">
                        <c:v>0.28000000000000003</c:v>
                      </c:pt>
                      <c:pt idx="2">
                        <c:v>0.28000000000000003</c:v>
                      </c:pt>
                      <c:pt idx="3">
                        <c:v>0.28000000000000003</c:v>
                      </c:pt>
                      <c:pt idx="4">
                        <c:v>0.28000000000000003</c:v>
                      </c:pt>
                      <c:pt idx="5">
                        <c:v>0.28000000000000003</c:v>
                      </c:pt>
                      <c:pt idx="6">
                        <c:v>0.28000000000000003</c:v>
                      </c:pt>
                      <c:pt idx="7">
                        <c:v>0.28000000000000003</c:v>
                      </c:pt>
                      <c:pt idx="8">
                        <c:v>0.28000000000000003</c:v>
                      </c:pt>
                      <c:pt idx="9">
                        <c:v>0.28000000000000003</c:v>
                      </c:pt>
                      <c:pt idx="10">
                        <c:v>0.28000000000000003</c:v>
                      </c:pt>
                      <c:pt idx="11">
                        <c:v>0.28000000000000003</c:v>
                      </c:pt>
                      <c:pt idx="12">
                        <c:v>0.28000000000000003</c:v>
                      </c:pt>
                      <c:pt idx="13">
                        <c:v>0.28000000000000003</c:v>
                      </c:pt>
                      <c:pt idx="14">
                        <c:v>0.28000000000000003</c:v>
                      </c:pt>
                      <c:pt idx="15">
                        <c:v>0.28000000000000003</c:v>
                      </c:pt>
                      <c:pt idx="16">
                        <c:v>0.28000000000000003</c:v>
                      </c:pt>
                      <c:pt idx="17">
                        <c:v>0.28000000000000003</c:v>
                      </c:pt>
                      <c:pt idx="18">
                        <c:v>0.28000000000000003</c:v>
                      </c:pt>
                      <c:pt idx="19">
                        <c:v>0.28000000000000003</c:v>
                      </c:pt>
                      <c:pt idx="20">
                        <c:v>0.28000000000000003</c:v>
                      </c:pt>
                      <c:pt idx="21">
                        <c:v>0.28000000000000003</c:v>
                      </c:pt>
                      <c:pt idx="22">
                        <c:v>0.28000000000000003</c:v>
                      </c:pt>
                      <c:pt idx="23">
                        <c:v>0.28000000000000003</c:v>
                      </c:pt>
                      <c:pt idx="24">
                        <c:v>0.28000000000000003</c:v>
                      </c:pt>
                      <c:pt idx="25">
                        <c:v>0.28000000000000003</c:v>
                      </c:pt>
                      <c:pt idx="26">
                        <c:v>0.28000000000000003</c:v>
                      </c:pt>
                      <c:pt idx="27">
                        <c:v>0.28000000000000003</c:v>
                      </c:pt>
                      <c:pt idx="28">
                        <c:v>0.28000000000000003</c:v>
                      </c:pt>
                      <c:pt idx="29">
                        <c:v>0.28000000000000003</c:v>
                      </c:pt>
                      <c:pt idx="30">
                        <c:v>0.28000000000000003</c:v>
                      </c:pt>
                      <c:pt idx="31">
                        <c:v>0.28000000000000003</c:v>
                      </c:pt>
                      <c:pt idx="32">
                        <c:v>0.28000000000000003</c:v>
                      </c:pt>
                      <c:pt idx="33">
                        <c:v>0.28000000000000003</c:v>
                      </c:pt>
                      <c:pt idx="34">
                        <c:v>0.28000000000000003</c:v>
                      </c:pt>
                      <c:pt idx="35">
                        <c:v>0.28000000000000003</c:v>
                      </c:pt>
                      <c:pt idx="36">
                        <c:v>0.28000000000000003</c:v>
                      </c:pt>
                      <c:pt idx="37">
                        <c:v>0.28000000000000003</c:v>
                      </c:pt>
                      <c:pt idx="38">
                        <c:v>0.28000000000000003</c:v>
                      </c:pt>
                      <c:pt idx="39">
                        <c:v>0.28000000000000003</c:v>
                      </c:pt>
                      <c:pt idx="40">
                        <c:v>0.28000000000000003</c:v>
                      </c:pt>
                      <c:pt idx="41">
                        <c:v>0.28000000000000003</c:v>
                      </c:pt>
                      <c:pt idx="42">
                        <c:v>0.28000000000000003</c:v>
                      </c:pt>
                      <c:pt idx="43">
                        <c:v>0.28000000000000003</c:v>
                      </c:pt>
                      <c:pt idx="44">
                        <c:v>0.28000000000000003</c:v>
                      </c:pt>
                      <c:pt idx="45">
                        <c:v>0.28000000000000003</c:v>
                      </c:pt>
                      <c:pt idx="46">
                        <c:v>0.28000000000000003</c:v>
                      </c:pt>
                      <c:pt idx="47">
                        <c:v>0.28000000000000003</c:v>
                      </c:pt>
                      <c:pt idx="48">
                        <c:v>0.28000000000000003</c:v>
                      </c:pt>
                      <c:pt idx="49">
                        <c:v>0.28000000000000003</c:v>
                      </c:pt>
                      <c:pt idx="50">
                        <c:v>0.28000000000000003</c:v>
                      </c:pt>
                      <c:pt idx="51">
                        <c:v>0.28000000000000003</c:v>
                      </c:pt>
                      <c:pt idx="52">
                        <c:v>0.28000000000000003</c:v>
                      </c:pt>
                      <c:pt idx="53">
                        <c:v>0.28000000000000003</c:v>
                      </c:pt>
                      <c:pt idx="54">
                        <c:v>0.28000000000000003</c:v>
                      </c:pt>
                      <c:pt idx="55">
                        <c:v>0.28000000000000003</c:v>
                      </c:pt>
                      <c:pt idx="56">
                        <c:v>0.28000000000000003</c:v>
                      </c:pt>
                      <c:pt idx="57">
                        <c:v>0.28000000000000003</c:v>
                      </c:pt>
                      <c:pt idx="58">
                        <c:v>0.28000000000000003</c:v>
                      </c:pt>
                      <c:pt idx="59">
                        <c:v>0.28000000000000003</c:v>
                      </c:pt>
                      <c:pt idx="60">
                        <c:v>0.28000000000000003</c:v>
                      </c:pt>
                      <c:pt idx="61">
                        <c:v>0.28000000000000003</c:v>
                      </c:pt>
                      <c:pt idx="62">
                        <c:v>0.28000000000000003</c:v>
                      </c:pt>
                      <c:pt idx="63">
                        <c:v>0.28000000000000003</c:v>
                      </c:pt>
                      <c:pt idx="64">
                        <c:v>0.28000000000000003</c:v>
                      </c:pt>
                      <c:pt idx="65">
                        <c:v>0.28000000000000003</c:v>
                      </c:pt>
                      <c:pt idx="66">
                        <c:v>0.28000000000000003</c:v>
                      </c:pt>
                      <c:pt idx="67">
                        <c:v>0.28000000000000003</c:v>
                      </c:pt>
                      <c:pt idx="68">
                        <c:v>0.28000000000000003</c:v>
                      </c:pt>
                      <c:pt idx="69">
                        <c:v>0.28000000000000003</c:v>
                      </c:pt>
                      <c:pt idx="70">
                        <c:v>0.28000000000000003</c:v>
                      </c:pt>
                      <c:pt idx="71">
                        <c:v>0.28000000000000003</c:v>
                      </c:pt>
                      <c:pt idx="72">
                        <c:v>0.28000000000000003</c:v>
                      </c:pt>
                      <c:pt idx="73">
                        <c:v>0.28000000000000003</c:v>
                      </c:pt>
                      <c:pt idx="74">
                        <c:v>0.28000000000000003</c:v>
                      </c:pt>
                      <c:pt idx="75">
                        <c:v>0.28000000000000003</c:v>
                      </c:pt>
                      <c:pt idx="76">
                        <c:v>0.28000000000000003</c:v>
                      </c:pt>
                      <c:pt idx="77">
                        <c:v>0.28000000000000003</c:v>
                      </c:pt>
                      <c:pt idx="78">
                        <c:v>0.28000000000000003</c:v>
                      </c:pt>
                      <c:pt idx="79">
                        <c:v>0.28000000000000003</c:v>
                      </c:pt>
                      <c:pt idx="80">
                        <c:v>0.28000000000000003</c:v>
                      </c:pt>
                      <c:pt idx="81">
                        <c:v>0.28000000000000003</c:v>
                      </c:pt>
                      <c:pt idx="82">
                        <c:v>0.28000000000000003</c:v>
                      </c:pt>
                      <c:pt idx="83">
                        <c:v>0.28000000000000003</c:v>
                      </c:pt>
                      <c:pt idx="84">
                        <c:v>0.28000000000000003</c:v>
                      </c:pt>
                      <c:pt idx="85">
                        <c:v>0.28000000000000003</c:v>
                      </c:pt>
                      <c:pt idx="86">
                        <c:v>0.28000000000000003</c:v>
                      </c:pt>
                      <c:pt idx="87">
                        <c:v>0.28000000000000003</c:v>
                      </c:pt>
                      <c:pt idx="88">
                        <c:v>0.28000000000000003</c:v>
                      </c:pt>
                      <c:pt idx="89">
                        <c:v>0.28000000000000003</c:v>
                      </c:pt>
                      <c:pt idx="90">
                        <c:v>0.28000000000000003</c:v>
                      </c:pt>
                      <c:pt idx="91">
                        <c:v>0.28000000000000003</c:v>
                      </c:pt>
                      <c:pt idx="92">
                        <c:v>0.28000000000000003</c:v>
                      </c:pt>
                      <c:pt idx="93">
                        <c:v>0.28000000000000003</c:v>
                      </c:pt>
                      <c:pt idx="94">
                        <c:v>0.28000000000000003</c:v>
                      </c:pt>
                      <c:pt idx="95">
                        <c:v>0.28000000000000003</c:v>
                      </c:pt>
                      <c:pt idx="96">
                        <c:v>0.28000000000000003</c:v>
                      </c:pt>
                      <c:pt idx="97">
                        <c:v>0.28000000000000003</c:v>
                      </c:pt>
                      <c:pt idx="98">
                        <c:v>0.28000000000000003</c:v>
                      </c:pt>
                      <c:pt idx="99">
                        <c:v>0.28000000000000003</c:v>
                      </c:pt>
                      <c:pt idx="100">
                        <c:v>0.28000000000000003</c:v>
                      </c:pt>
                      <c:pt idx="101">
                        <c:v>0.28000000000000003</c:v>
                      </c:pt>
                      <c:pt idx="102">
                        <c:v>0.28000000000000003</c:v>
                      </c:pt>
                      <c:pt idx="103">
                        <c:v>0.28000000000000003</c:v>
                      </c:pt>
                      <c:pt idx="104">
                        <c:v>0.28000000000000003</c:v>
                      </c:pt>
                      <c:pt idx="105">
                        <c:v>0.28000000000000003</c:v>
                      </c:pt>
                      <c:pt idx="106">
                        <c:v>0.28000000000000003</c:v>
                      </c:pt>
                      <c:pt idx="107">
                        <c:v>0.28000000000000003</c:v>
                      </c:pt>
                      <c:pt idx="108">
                        <c:v>0.28000000000000003</c:v>
                      </c:pt>
                      <c:pt idx="109">
                        <c:v>0.28000000000000003</c:v>
                      </c:pt>
                      <c:pt idx="110">
                        <c:v>0.28000000000000003</c:v>
                      </c:pt>
                      <c:pt idx="111">
                        <c:v>0.28000000000000003</c:v>
                      </c:pt>
                      <c:pt idx="112">
                        <c:v>0.28000000000000003</c:v>
                      </c:pt>
                      <c:pt idx="113">
                        <c:v>0.28000000000000003</c:v>
                      </c:pt>
                      <c:pt idx="114">
                        <c:v>0.28000000000000003</c:v>
                      </c:pt>
                      <c:pt idx="115">
                        <c:v>0.28000000000000003</c:v>
                      </c:pt>
                      <c:pt idx="116">
                        <c:v>0.28000000000000003</c:v>
                      </c:pt>
                      <c:pt idx="117">
                        <c:v>0.28000000000000003</c:v>
                      </c:pt>
                      <c:pt idx="118">
                        <c:v>0.28000000000000003</c:v>
                      </c:pt>
                      <c:pt idx="119">
                        <c:v>0.28000000000000003</c:v>
                      </c:pt>
                      <c:pt idx="120">
                        <c:v>0.28000000000000003</c:v>
                      </c:pt>
                      <c:pt idx="121">
                        <c:v>0.28000000000000003</c:v>
                      </c:pt>
                      <c:pt idx="122">
                        <c:v>0.28000000000000003</c:v>
                      </c:pt>
                      <c:pt idx="123">
                        <c:v>0.28000000000000003</c:v>
                      </c:pt>
                      <c:pt idx="124">
                        <c:v>0.28000000000000003</c:v>
                      </c:pt>
                      <c:pt idx="125">
                        <c:v>0.28000000000000003</c:v>
                      </c:pt>
                      <c:pt idx="126">
                        <c:v>0.28000000000000003</c:v>
                      </c:pt>
                      <c:pt idx="127">
                        <c:v>0.28000000000000003</c:v>
                      </c:pt>
                      <c:pt idx="128">
                        <c:v>0.28000000000000003</c:v>
                      </c:pt>
                    </c:numCache>
                  </c:numRef>
                </c:val>
                <c:smooth val="0"/>
                <c:extLst xmlns:c15="http://schemas.microsoft.com/office/drawing/2012/chart">
                  <c:ext xmlns:c16="http://schemas.microsoft.com/office/drawing/2014/chart" uri="{C3380CC4-5D6E-409C-BE32-E72D297353CC}">
                    <c16:uniqueId val="{00000006-8E02-4DAB-AFD6-D5A20458E6B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HBD!$K$1</c15:sqref>
                        </c15:formulaRef>
                      </c:ext>
                    </c:extLst>
                    <c:strCache>
                      <c:ptCount val="1"/>
                      <c:pt idx="0">
                        <c:v>SiO2</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HBD!$K$2:$K$130</c15:sqref>
                        </c15:formulaRef>
                      </c:ext>
                    </c:extLst>
                    <c:numCache>
                      <c:formatCode>0.000</c:formatCode>
                      <c:ptCount val="129"/>
                      <c:pt idx="0">
                        <c:v>1.4999999999999999E-2</c:v>
                      </c:pt>
                      <c:pt idx="1">
                        <c:v>0.13300000000000001</c:v>
                      </c:pt>
                      <c:pt idx="2">
                        <c:v>0.14399999999999999</c:v>
                      </c:pt>
                      <c:pt idx="3">
                        <c:v>0.154</c:v>
                      </c:pt>
                      <c:pt idx="4">
                        <c:v>0.13500000000000001</c:v>
                      </c:pt>
                      <c:pt idx="5">
                        <c:v>0.14499999999999999</c:v>
                      </c:pt>
                      <c:pt idx="6">
                        <c:v>0.157</c:v>
                      </c:pt>
                      <c:pt idx="7">
                        <c:v>0.14199999999999999</c:v>
                      </c:pt>
                      <c:pt idx="8">
                        <c:v>0.20799999999999999</c:v>
                      </c:pt>
                      <c:pt idx="9">
                        <c:v>0.193</c:v>
                      </c:pt>
                      <c:pt idx="10">
                        <c:v>0.20599999999999999</c:v>
                      </c:pt>
                      <c:pt idx="11">
                        <c:v>0.21299999999999999</c:v>
                      </c:pt>
                      <c:pt idx="12">
                        <c:v>1.4E-2</c:v>
                      </c:pt>
                      <c:pt idx="13">
                        <c:v>1.4E-2</c:v>
                      </c:pt>
                      <c:pt idx="14">
                        <c:v>1.2999999999999999E-2</c:v>
                      </c:pt>
                      <c:pt idx="15">
                        <c:v>1.2999999999999999E-2</c:v>
                      </c:pt>
                      <c:pt idx="16">
                        <c:v>9.8000000000000004E-2</c:v>
                      </c:pt>
                      <c:pt idx="17" formatCode="General">
                        <c:v>0.105</c:v>
                      </c:pt>
                      <c:pt idx="18">
                        <c:v>9.5000000000000001E-2</c:v>
                      </c:pt>
                      <c:pt idx="19">
                        <c:v>5.2999999999999999E-2</c:v>
                      </c:pt>
                      <c:pt idx="20" formatCode="General">
                        <c:v>4.8000000000000001E-2</c:v>
                      </c:pt>
                      <c:pt idx="21">
                        <c:v>6.4000000000000001E-2</c:v>
                      </c:pt>
                      <c:pt idx="22">
                        <c:v>2.1000000000000001E-2</c:v>
                      </c:pt>
                      <c:pt idx="23">
                        <c:v>1.4999999999999999E-2</c:v>
                      </c:pt>
                      <c:pt idx="24">
                        <c:v>7.2999999999999995E-2</c:v>
                      </c:pt>
                      <c:pt idx="25">
                        <c:v>6.7000000000000004E-2</c:v>
                      </c:pt>
                      <c:pt idx="26" formatCode="General">
                        <c:v>4.3999999999999997E-2</c:v>
                      </c:pt>
                      <c:pt idx="27">
                        <c:v>4.2999999999999997E-2</c:v>
                      </c:pt>
                      <c:pt idx="28">
                        <c:v>0.01</c:v>
                      </c:pt>
                      <c:pt idx="29">
                        <c:v>4.4999999999999998E-2</c:v>
                      </c:pt>
                      <c:pt idx="30">
                        <c:v>8.9999999999999993E-3</c:v>
                      </c:pt>
                      <c:pt idx="31">
                        <c:v>4.7E-2</c:v>
                      </c:pt>
                      <c:pt idx="32">
                        <c:v>1.7000000000000001E-2</c:v>
                      </c:pt>
                      <c:pt idx="33">
                        <c:v>1.7999999999999999E-2</c:v>
                      </c:pt>
                      <c:pt idx="34">
                        <c:v>0.02</c:v>
                      </c:pt>
                      <c:pt idx="35">
                        <c:v>2.5000000000000001E-2</c:v>
                      </c:pt>
                      <c:pt idx="36">
                        <c:v>0.02</c:v>
                      </c:pt>
                      <c:pt idx="37">
                        <c:v>0.04</c:v>
                      </c:pt>
                      <c:pt idx="38">
                        <c:v>1.7999999999999999E-2</c:v>
                      </c:pt>
                      <c:pt idx="39">
                        <c:v>1.4E-2</c:v>
                      </c:pt>
                      <c:pt idx="40">
                        <c:v>1.4999999999999999E-2</c:v>
                      </c:pt>
                      <c:pt idx="41">
                        <c:v>1.7999999999999999E-2</c:v>
                      </c:pt>
                      <c:pt idx="42">
                        <c:v>1.2999999999999999E-2</c:v>
                      </c:pt>
                      <c:pt idx="43">
                        <c:v>1.9E-2</c:v>
                      </c:pt>
                      <c:pt idx="44">
                        <c:v>3.6999999999999998E-2</c:v>
                      </c:pt>
                      <c:pt idx="45">
                        <c:v>1.4999999999999999E-2</c:v>
                      </c:pt>
                      <c:pt idx="46">
                        <c:v>3.6999999999999998E-2</c:v>
                      </c:pt>
                      <c:pt idx="47">
                        <c:v>0.04</c:v>
                      </c:pt>
                      <c:pt idx="48">
                        <c:v>9.5000000000000001E-2</c:v>
                      </c:pt>
                      <c:pt idx="49" formatCode="General">
                        <c:v>8.2000000000000003E-2</c:v>
                      </c:pt>
                      <c:pt idx="50">
                        <c:v>4.2999999999999997E-2</c:v>
                      </c:pt>
                      <c:pt idx="51">
                        <c:v>4.1000000000000002E-2</c:v>
                      </c:pt>
                      <c:pt idx="52">
                        <c:v>2.1999999999999999E-2</c:v>
                      </c:pt>
                      <c:pt idx="53">
                        <c:v>3.3000000000000002E-2</c:v>
                      </c:pt>
                      <c:pt idx="54">
                        <c:v>7.9000000000000001E-2</c:v>
                      </c:pt>
                      <c:pt idx="55" formatCode="General">
                        <c:v>8.1000000000000003E-2</c:v>
                      </c:pt>
                      <c:pt idx="56">
                        <c:v>4.3999999999999997E-2</c:v>
                      </c:pt>
                      <c:pt idx="57">
                        <c:v>4.9000000000000002E-2</c:v>
                      </c:pt>
                      <c:pt idx="58">
                        <c:v>7.4999999999999997E-2</c:v>
                      </c:pt>
                      <c:pt idx="59">
                        <c:v>0.188</c:v>
                      </c:pt>
                      <c:pt idx="60">
                        <c:v>0.01</c:v>
                      </c:pt>
                      <c:pt idx="61">
                        <c:v>0.184</c:v>
                      </c:pt>
                      <c:pt idx="62">
                        <c:v>0.186</c:v>
                      </c:pt>
                      <c:pt idx="63">
                        <c:v>1.4999999999999999E-2</c:v>
                      </c:pt>
                      <c:pt idx="64">
                        <c:v>1.7000000000000001E-2</c:v>
                      </c:pt>
                      <c:pt idx="65">
                        <c:v>1.4999999999999999E-2</c:v>
                      </c:pt>
                      <c:pt idx="66">
                        <c:v>1.6E-2</c:v>
                      </c:pt>
                      <c:pt idx="67">
                        <c:v>1.4E-2</c:v>
                      </c:pt>
                      <c:pt idx="68">
                        <c:v>0.18099999999999999</c:v>
                      </c:pt>
                      <c:pt idx="69">
                        <c:v>1.2999999999999999E-2</c:v>
                      </c:pt>
                      <c:pt idx="70">
                        <c:v>0.152</c:v>
                      </c:pt>
                      <c:pt idx="71">
                        <c:v>1.4E-2</c:v>
                      </c:pt>
                      <c:pt idx="72">
                        <c:v>0.106</c:v>
                      </c:pt>
                      <c:pt idx="73">
                        <c:v>9.9000000000000005E-2</c:v>
                      </c:pt>
                      <c:pt idx="74">
                        <c:v>0.114</c:v>
                      </c:pt>
                      <c:pt idx="75">
                        <c:v>0.109</c:v>
                      </c:pt>
                      <c:pt idx="76">
                        <c:v>0.111</c:v>
                      </c:pt>
                      <c:pt idx="77">
                        <c:v>0.108</c:v>
                      </c:pt>
                      <c:pt idx="78">
                        <c:v>0.105</c:v>
                      </c:pt>
                      <c:pt idx="79">
                        <c:v>0.11700000000000001</c:v>
                      </c:pt>
                      <c:pt idx="80">
                        <c:v>0.13</c:v>
                      </c:pt>
                      <c:pt idx="81">
                        <c:v>0.17100000000000001</c:v>
                      </c:pt>
                      <c:pt idx="82">
                        <c:v>0.128</c:v>
                      </c:pt>
                      <c:pt idx="83">
                        <c:v>0.12</c:v>
                      </c:pt>
                      <c:pt idx="84">
                        <c:v>0.13400000000000001</c:v>
                      </c:pt>
                      <c:pt idx="85">
                        <c:v>0.182</c:v>
                      </c:pt>
                      <c:pt idx="86">
                        <c:v>0.115</c:v>
                      </c:pt>
                      <c:pt idx="87">
                        <c:v>0.123</c:v>
                      </c:pt>
                      <c:pt idx="88">
                        <c:v>0.13800000000000001</c:v>
                      </c:pt>
                      <c:pt idx="89">
                        <c:v>0.182</c:v>
                      </c:pt>
                      <c:pt idx="90">
                        <c:v>0.188</c:v>
                      </c:pt>
                      <c:pt idx="91">
                        <c:v>0.129</c:v>
                      </c:pt>
                      <c:pt idx="92">
                        <c:v>0.13200000000000001</c:v>
                      </c:pt>
                      <c:pt idx="93">
                        <c:v>0.02</c:v>
                      </c:pt>
                      <c:pt idx="94">
                        <c:v>4.3999999999999997E-2</c:v>
                      </c:pt>
                      <c:pt idx="95">
                        <c:v>4.7E-2</c:v>
                      </c:pt>
                      <c:pt idx="96">
                        <c:v>4.9000000000000002E-2</c:v>
                      </c:pt>
                      <c:pt idx="97">
                        <c:v>0.13200000000000001</c:v>
                      </c:pt>
                      <c:pt idx="98">
                        <c:v>0.153</c:v>
                      </c:pt>
                      <c:pt idx="99">
                        <c:v>0.16800000000000001</c:v>
                      </c:pt>
                      <c:pt idx="100">
                        <c:v>1.7000000000000001E-2</c:v>
                      </c:pt>
                      <c:pt idx="101">
                        <c:v>2.4E-2</c:v>
                      </c:pt>
                      <c:pt idx="102">
                        <c:v>2.5999999999999999E-2</c:v>
                      </c:pt>
                      <c:pt idx="103">
                        <c:v>1.4E-2</c:v>
                      </c:pt>
                      <c:pt idx="104">
                        <c:v>0.109</c:v>
                      </c:pt>
                      <c:pt idx="105">
                        <c:v>0.13900000000000001</c:v>
                      </c:pt>
                      <c:pt idx="106">
                        <c:v>7.8E-2</c:v>
                      </c:pt>
                      <c:pt idx="107">
                        <c:v>0.13300000000000001</c:v>
                      </c:pt>
                      <c:pt idx="108">
                        <c:v>0.104</c:v>
                      </c:pt>
                      <c:pt idx="109">
                        <c:v>1.4999999999999999E-2</c:v>
                      </c:pt>
                      <c:pt idx="110">
                        <c:v>1.2999999999999999E-2</c:v>
                      </c:pt>
                      <c:pt idx="111">
                        <c:v>1.6E-2</c:v>
                      </c:pt>
                      <c:pt idx="112">
                        <c:v>0.121</c:v>
                      </c:pt>
                      <c:pt idx="113">
                        <c:v>0.192</c:v>
                      </c:pt>
                      <c:pt idx="114">
                        <c:v>0.125</c:v>
                      </c:pt>
                      <c:pt idx="115">
                        <c:v>0.13900000000000001</c:v>
                      </c:pt>
                      <c:pt idx="116">
                        <c:v>2.5999999999999999E-2</c:v>
                      </c:pt>
                      <c:pt idx="117">
                        <c:v>2.7E-2</c:v>
                      </c:pt>
                      <c:pt idx="118">
                        <c:v>6.3E-2</c:v>
                      </c:pt>
                      <c:pt idx="119">
                        <c:v>9.8000000000000004E-2</c:v>
                      </c:pt>
                      <c:pt idx="120">
                        <c:v>0.02</c:v>
                      </c:pt>
                      <c:pt idx="121">
                        <c:v>0.14299999999999999</c:v>
                      </c:pt>
                      <c:pt idx="122">
                        <c:v>0.16500000000000001</c:v>
                      </c:pt>
                      <c:pt idx="123">
                        <c:v>3.9E-2</c:v>
                      </c:pt>
                      <c:pt idx="124">
                        <c:v>4.2000000000000003E-2</c:v>
                      </c:pt>
                      <c:pt idx="125">
                        <c:v>0.16300000000000001</c:v>
                      </c:pt>
                      <c:pt idx="126">
                        <c:v>0.17399999999999999</c:v>
                      </c:pt>
                      <c:pt idx="127">
                        <c:v>1.2999999999999999E-2</c:v>
                      </c:pt>
                      <c:pt idx="128">
                        <c:v>1.4999999999999999E-2</c:v>
                      </c:pt>
                    </c:numCache>
                  </c:numRef>
                </c:val>
                <c:smooth val="0"/>
                <c:extLst xmlns:c15="http://schemas.microsoft.com/office/drawing/2012/chart">
                  <c:ext xmlns:c16="http://schemas.microsoft.com/office/drawing/2014/chart" uri="{C3380CC4-5D6E-409C-BE32-E72D297353CC}">
                    <c16:uniqueId val="{00000007-8E02-4DAB-AFD6-D5A20458E6B6}"/>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HBD!$L$1</c15:sqref>
                        </c15:formulaRef>
                      </c:ext>
                    </c:extLst>
                    <c:strCache>
                      <c:ptCount val="1"/>
                      <c:pt idx="0">
                        <c:v>PO(Fe2O3)</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HBD!$L$2:$L$130</c15:sqref>
                        </c15:formulaRef>
                      </c:ext>
                    </c:extLst>
                    <c:numCache>
                      <c:formatCode>General</c:formatCode>
                      <c:ptCount val="129"/>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numCache>
                  </c:numRef>
                </c:val>
                <c:smooth val="0"/>
                <c:extLst xmlns:c15="http://schemas.microsoft.com/office/drawing/2012/chart">
                  <c:ext xmlns:c16="http://schemas.microsoft.com/office/drawing/2014/chart" uri="{C3380CC4-5D6E-409C-BE32-E72D297353CC}">
                    <c16:uniqueId val="{00000008-8E02-4DAB-AFD6-D5A20458E6B6}"/>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HBD!$M$1</c15:sqref>
                        </c15:formulaRef>
                      </c:ext>
                    </c:extLst>
                    <c:strCache>
                      <c:ptCount val="1"/>
                      <c:pt idx="0">
                        <c:v>Fe2O3</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HBD!$M$2:$M$130</c15:sqref>
                        </c15:formulaRef>
                      </c:ext>
                    </c:extLst>
                    <c:numCache>
                      <c:formatCode>0.000</c:formatCode>
                      <c:ptCount val="129"/>
                      <c:pt idx="0">
                        <c:v>5.0000000000000001E-3</c:v>
                      </c:pt>
                      <c:pt idx="1">
                        <c:v>8.9999999999999993E-3</c:v>
                      </c:pt>
                      <c:pt idx="2">
                        <c:v>7.0000000000000001E-3</c:v>
                      </c:pt>
                      <c:pt idx="3">
                        <c:v>6.0000000000000001E-3</c:v>
                      </c:pt>
                      <c:pt idx="4">
                        <c:v>0.01</c:v>
                      </c:pt>
                      <c:pt idx="5">
                        <c:v>1.7000000000000001E-2</c:v>
                      </c:pt>
                      <c:pt idx="6">
                        <c:v>1.0999999999999999E-2</c:v>
                      </c:pt>
                      <c:pt idx="7">
                        <c:v>0.01</c:v>
                      </c:pt>
                      <c:pt idx="8">
                        <c:v>5.0000000000000001E-3</c:v>
                      </c:pt>
                      <c:pt idx="9">
                        <c:v>7.0000000000000001E-3</c:v>
                      </c:pt>
                      <c:pt idx="10">
                        <c:v>8.9999999999999993E-3</c:v>
                      </c:pt>
                      <c:pt idx="11">
                        <c:v>8.9999999999999993E-3</c:v>
                      </c:pt>
                      <c:pt idx="12">
                        <c:v>8.0000000000000002E-3</c:v>
                      </c:pt>
                      <c:pt idx="13">
                        <c:v>6.0000000000000001E-3</c:v>
                      </c:pt>
                      <c:pt idx="14">
                        <c:v>6.0000000000000001E-3</c:v>
                      </c:pt>
                      <c:pt idx="15">
                        <c:v>5.0000000000000001E-3</c:v>
                      </c:pt>
                      <c:pt idx="16" formatCode="General">
                        <c:v>6.0000000000000001E-3</c:v>
                      </c:pt>
                      <c:pt idx="17" formatCode="General">
                        <c:v>5.0000000000000001E-3</c:v>
                      </c:pt>
                      <c:pt idx="18" formatCode="General">
                        <c:v>5.0000000000000001E-3</c:v>
                      </c:pt>
                      <c:pt idx="19" formatCode="General">
                        <c:v>6.0000000000000001E-3</c:v>
                      </c:pt>
                      <c:pt idx="20" formatCode="General">
                        <c:v>6.0000000000000001E-3</c:v>
                      </c:pt>
                      <c:pt idx="21" formatCode="General">
                        <c:v>3.0000000000000001E-3</c:v>
                      </c:pt>
                      <c:pt idx="22">
                        <c:v>8.0000000000000002E-3</c:v>
                      </c:pt>
                      <c:pt idx="23">
                        <c:v>8.0000000000000002E-3</c:v>
                      </c:pt>
                      <c:pt idx="24">
                        <c:v>0.01</c:v>
                      </c:pt>
                      <c:pt idx="25" formatCode="General">
                        <c:v>1.2E-2</c:v>
                      </c:pt>
                      <c:pt idx="26" formatCode="General">
                        <c:v>1.2E-2</c:v>
                      </c:pt>
                      <c:pt idx="27" formatCode="General">
                        <c:v>1.2E-2</c:v>
                      </c:pt>
                      <c:pt idx="28" formatCode="General">
                        <c:v>1.2E-2</c:v>
                      </c:pt>
                      <c:pt idx="29" formatCode="General">
                        <c:v>1.2E-2</c:v>
                      </c:pt>
                      <c:pt idx="30" formatCode="General">
                        <c:v>1.0999999999999999E-2</c:v>
                      </c:pt>
                      <c:pt idx="31">
                        <c:v>8.9999999999999993E-3</c:v>
                      </c:pt>
                      <c:pt idx="32">
                        <c:v>1.2E-2</c:v>
                      </c:pt>
                      <c:pt idx="33">
                        <c:v>1.2E-2</c:v>
                      </c:pt>
                      <c:pt idx="34">
                        <c:v>1.2E-2</c:v>
                      </c:pt>
                      <c:pt idx="35">
                        <c:v>8.0000000000000002E-3</c:v>
                      </c:pt>
                      <c:pt idx="36">
                        <c:v>1.2E-2</c:v>
                      </c:pt>
                      <c:pt idx="37" formatCode="General">
                        <c:v>1.2E-2</c:v>
                      </c:pt>
                      <c:pt idx="38">
                        <c:v>1.2E-2</c:v>
                      </c:pt>
                      <c:pt idx="39">
                        <c:v>8.9999999999999993E-3</c:v>
                      </c:pt>
                      <c:pt idx="40">
                        <c:v>8.9999999999999993E-3</c:v>
                      </c:pt>
                      <c:pt idx="41">
                        <c:v>1.2E-2</c:v>
                      </c:pt>
                      <c:pt idx="42">
                        <c:v>1.0999999999999999E-2</c:v>
                      </c:pt>
                      <c:pt idx="43">
                        <c:v>1.2E-2</c:v>
                      </c:pt>
                      <c:pt idx="44" formatCode="General">
                        <c:v>1.2E-2</c:v>
                      </c:pt>
                      <c:pt idx="45">
                        <c:v>1.2999999999999999E-2</c:v>
                      </c:pt>
                      <c:pt idx="46">
                        <c:v>1.2E-2</c:v>
                      </c:pt>
                      <c:pt idx="47">
                        <c:v>1.2E-2</c:v>
                      </c:pt>
                      <c:pt idx="48" formatCode="General">
                        <c:v>1.2E-2</c:v>
                      </c:pt>
                      <c:pt idx="49" formatCode="General">
                        <c:v>1.2E-2</c:v>
                      </c:pt>
                      <c:pt idx="50" formatCode="General">
                        <c:v>1.2E-2</c:v>
                      </c:pt>
                      <c:pt idx="51" formatCode="General">
                        <c:v>1.0999999999999999E-2</c:v>
                      </c:pt>
                      <c:pt idx="52">
                        <c:v>1.2E-2</c:v>
                      </c:pt>
                      <c:pt idx="53">
                        <c:v>0.01</c:v>
                      </c:pt>
                      <c:pt idx="54" formatCode="General">
                        <c:v>8.9999999999999993E-3</c:v>
                      </c:pt>
                      <c:pt idx="55" formatCode="General">
                        <c:v>8.9999999999999993E-3</c:v>
                      </c:pt>
                      <c:pt idx="56">
                        <c:v>0.01</c:v>
                      </c:pt>
                      <c:pt idx="57">
                        <c:v>0.01</c:v>
                      </c:pt>
                      <c:pt idx="58" formatCode="General">
                        <c:v>0.01</c:v>
                      </c:pt>
                      <c:pt idx="59">
                        <c:v>1.0999999999999999E-2</c:v>
                      </c:pt>
                      <c:pt idx="60">
                        <c:v>1.0999999999999999E-2</c:v>
                      </c:pt>
                      <c:pt idx="61">
                        <c:v>1.0999999999999999E-2</c:v>
                      </c:pt>
                      <c:pt idx="62">
                        <c:v>0.01</c:v>
                      </c:pt>
                      <c:pt idx="63">
                        <c:v>1.0999999999999999E-2</c:v>
                      </c:pt>
                      <c:pt idx="64">
                        <c:v>1.0999999999999999E-2</c:v>
                      </c:pt>
                      <c:pt idx="65">
                        <c:v>1.2E-2</c:v>
                      </c:pt>
                      <c:pt idx="66">
                        <c:v>1.0999999999999999E-2</c:v>
                      </c:pt>
                      <c:pt idx="67">
                        <c:v>1.0999999999999999E-2</c:v>
                      </c:pt>
                      <c:pt idx="68">
                        <c:v>8.9999999999999993E-3</c:v>
                      </c:pt>
                      <c:pt idx="69">
                        <c:v>0.01</c:v>
                      </c:pt>
                      <c:pt idx="70">
                        <c:v>0.01</c:v>
                      </c:pt>
                      <c:pt idx="71">
                        <c:v>8.9999999999999993E-3</c:v>
                      </c:pt>
                      <c:pt idx="72" formatCode="General">
                        <c:v>1.2E-2</c:v>
                      </c:pt>
                      <c:pt idx="73" formatCode="General">
                        <c:v>1.0999999999999999E-2</c:v>
                      </c:pt>
                      <c:pt idx="74" formatCode="General">
                        <c:v>1.2E-2</c:v>
                      </c:pt>
                      <c:pt idx="75" formatCode="General">
                        <c:v>1.2E-2</c:v>
                      </c:pt>
                      <c:pt idx="76" formatCode="General">
                        <c:v>1.2E-2</c:v>
                      </c:pt>
                      <c:pt idx="77" formatCode="General">
                        <c:v>1.2E-2</c:v>
                      </c:pt>
                      <c:pt idx="78" formatCode="General">
                        <c:v>1.2999999999999999E-2</c:v>
                      </c:pt>
                      <c:pt idx="79" formatCode="General">
                        <c:v>8.0000000000000002E-3</c:v>
                      </c:pt>
                      <c:pt idx="80">
                        <c:v>0.01</c:v>
                      </c:pt>
                      <c:pt idx="81" formatCode="General">
                        <c:v>8.9999999999999993E-3</c:v>
                      </c:pt>
                      <c:pt idx="82">
                        <c:v>0.01</c:v>
                      </c:pt>
                      <c:pt idx="83">
                        <c:v>0.01</c:v>
                      </c:pt>
                      <c:pt idx="84">
                        <c:v>8.9999999999999993E-3</c:v>
                      </c:pt>
                      <c:pt idx="85" formatCode="General">
                        <c:v>8.0000000000000002E-3</c:v>
                      </c:pt>
                      <c:pt idx="86">
                        <c:v>8.9999999999999993E-3</c:v>
                      </c:pt>
                      <c:pt idx="87">
                        <c:v>0.01</c:v>
                      </c:pt>
                      <c:pt idx="88" formatCode="General">
                        <c:v>8.9999999999999993E-3</c:v>
                      </c:pt>
                      <c:pt idx="89" formatCode="General">
                        <c:v>8.0000000000000002E-3</c:v>
                      </c:pt>
                      <c:pt idx="90" formatCode="General">
                        <c:v>8.0000000000000002E-3</c:v>
                      </c:pt>
                      <c:pt idx="91" formatCode="General">
                        <c:v>1.4E-2</c:v>
                      </c:pt>
                      <c:pt idx="92" formatCode="General">
                        <c:v>1.2E-2</c:v>
                      </c:pt>
                      <c:pt idx="93">
                        <c:v>8.9999999999999993E-3</c:v>
                      </c:pt>
                      <c:pt idx="94">
                        <c:v>8.9999999999999993E-3</c:v>
                      </c:pt>
                      <c:pt idx="95">
                        <c:v>8.9999999999999993E-3</c:v>
                      </c:pt>
                      <c:pt idx="96">
                        <c:v>8.9999999999999993E-3</c:v>
                      </c:pt>
                      <c:pt idx="97">
                        <c:v>8.0000000000000002E-3</c:v>
                      </c:pt>
                      <c:pt idx="98">
                        <c:v>8.0000000000000002E-3</c:v>
                      </c:pt>
                      <c:pt idx="99">
                        <c:v>8.9999999999999993E-3</c:v>
                      </c:pt>
                      <c:pt idx="100">
                        <c:v>4.0000000000000001E-3</c:v>
                      </c:pt>
                      <c:pt idx="101">
                        <c:v>8.0000000000000002E-3</c:v>
                      </c:pt>
                      <c:pt idx="102">
                        <c:v>8.0000000000000002E-3</c:v>
                      </c:pt>
                      <c:pt idx="103">
                        <c:v>8.0000000000000002E-3</c:v>
                      </c:pt>
                      <c:pt idx="104">
                        <c:v>8.0000000000000002E-3</c:v>
                      </c:pt>
                      <c:pt idx="105">
                        <c:v>8.0000000000000002E-3</c:v>
                      </c:pt>
                      <c:pt idx="106">
                        <c:v>7.0000000000000001E-3</c:v>
                      </c:pt>
                      <c:pt idx="107">
                        <c:v>8.0000000000000002E-3</c:v>
                      </c:pt>
                      <c:pt idx="108">
                        <c:v>8.9999999999999993E-3</c:v>
                      </c:pt>
                      <c:pt idx="109">
                        <c:v>0.01</c:v>
                      </c:pt>
                      <c:pt idx="110">
                        <c:v>8.0000000000000002E-3</c:v>
                      </c:pt>
                      <c:pt idx="111">
                        <c:v>8.9999999999999993E-3</c:v>
                      </c:pt>
                      <c:pt idx="112">
                        <c:v>8.9999999999999993E-3</c:v>
                      </c:pt>
                      <c:pt idx="113">
                        <c:v>8.9999999999999993E-3</c:v>
                      </c:pt>
                      <c:pt idx="114">
                        <c:v>8.0000000000000002E-3</c:v>
                      </c:pt>
                      <c:pt idx="115">
                        <c:v>8.9999999999999993E-3</c:v>
                      </c:pt>
                      <c:pt idx="116">
                        <c:v>8.9999999999999993E-3</c:v>
                      </c:pt>
                      <c:pt idx="117">
                        <c:v>8.9999999999999993E-3</c:v>
                      </c:pt>
                      <c:pt idx="118">
                        <c:v>8.9999999999999993E-3</c:v>
                      </c:pt>
                      <c:pt idx="119">
                        <c:v>8.9999999999999993E-3</c:v>
                      </c:pt>
                      <c:pt idx="120">
                        <c:v>8.9999999999999993E-3</c:v>
                      </c:pt>
                      <c:pt idx="121">
                        <c:v>8.9999999999999993E-3</c:v>
                      </c:pt>
                      <c:pt idx="122">
                        <c:v>8.9999999999999993E-3</c:v>
                      </c:pt>
                      <c:pt idx="123">
                        <c:v>8.0000000000000002E-3</c:v>
                      </c:pt>
                      <c:pt idx="124">
                        <c:v>8.0000000000000002E-3</c:v>
                      </c:pt>
                      <c:pt idx="125">
                        <c:v>8.9999999999999993E-3</c:v>
                      </c:pt>
                      <c:pt idx="126">
                        <c:v>8.9999999999999993E-3</c:v>
                      </c:pt>
                      <c:pt idx="127">
                        <c:v>5.0000000000000001E-3</c:v>
                      </c:pt>
                      <c:pt idx="128">
                        <c:v>7.0000000000000001E-3</c:v>
                      </c:pt>
                    </c:numCache>
                  </c:numRef>
                </c:val>
                <c:smooth val="0"/>
                <c:extLst xmlns:c15="http://schemas.microsoft.com/office/drawing/2012/chart">
                  <c:ext xmlns:c16="http://schemas.microsoft.com/office/drawing/2014/chart" uri="{C3380CC4-5D6E-409C-BE32-E72D297353CC}">
                    <c16:uniqueId val="{00000009-8E02-4DAB-AFD6-D5A20458E6B6}"/>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HBD!$N$1</c15:sqref>
                        </c15:formulaRef>
                      </c:ext>
                    </c:extLst>
                    <c:strCache>
                      <c:ptCount val="1"/>
                      <c:pt idx="0">
                        <c:v>PO(SO4)</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HBD!$N$2:$N$130</c15:sqref>
                        </c15:formulaRef>
                      </c:ext>
                    </c:extLst>
                    <c:numCache>
                      <c:formatCode>General</c:formatCode>
                      <c:ptCount val="129"/>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numCache>
                  </c:numRef>
                </c:val>
                <c:smooth val="0"/>
                <c:extLst xmlns:c15="http://schemas.microsoft.com/office/drawing/2012/chart">
                  <c:ext xmlns:c16="http://schemas.microsoft.com/office/drawing/2014/chart" uri="{C3380CC4-5D6E-409C-BE32-E72D297353CC}">
                    <c16:uniqueId val="{0000000A-8E02-4DAB-AFD6-D5A20458E6B6}"/>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HBD!$O$1</c15:sqref>
                        </c15:formulaRef>
                      </c:ext>
                    </c:extLst>
                    <c:strCache>
                      <c:ptCount val="1"/>
                      <c:pt idx="0">
                        <c:v>SO4</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HBD!$O$2:$O$130</c15:sqref>
                        </c15:formulaRef>
                      </c:ext>
                    </c:extLst>
                    <c:numCache>
                      <c:formatCode>0.00</c:formatCode>
                      <c:ptCount val="129"/>
                      <c:pt idx="0">
                        <c:v>0.11</c:v>
                      </c:pt>
                      <c:pt idx="1">
                        <c:v>0.18</c:v>
                      </c:pt>
                      <c:pt idx="2">
                        <c:v>0.18</c:v>
                      </c:pt>
                      <c:pt idx="3">
                        <c:v>0.18</c:v>
                      </c:pt>
                      <c:pt idx="4">
                        <c:v>0.16</c:v>
                      </c:pt>
                      <c:pt idx="5">
                        <c:v>0.16</c:v>
                      </c:pt>
                      <c:pt idx="6">
                        <c:v>0.18</c:v>
                      </c:pt>
                      <c:pt idx="7">
                        <c:v>0.16</c:v>
                      </c:pt>
                      <c:pt idx="8">
                        <c:v>0.17</c:v>
                      </c:pt>
                      <c:pt idx="9">
                        <c:v>0.16</c:v>
                      </c:pt>
                      <c:pt idx="10">
                        <c:v>0.17</c:v>
                      </c:pt>
                      <c:pt idx="11">
                        <c:v>0.17</c:v>
                      </c:pt>
                      <c:pt idx="12">
                        <c:v>0.09</c:v>
                      </c:pt>
                      <c:pt idx="13">
                        <c:v>0.08</c:v>
                      </c:pt>
                      <c:pt idx="14">
                        <c:v>0.08</c:v>
                      </c:pt>
                      <c:pt idx="15">
                        <c:v>0.08</c:v>
                      </c:pt>
                      <c:pt idx="16">
                        <c:v>0.15</c:v>
                      </c:pt>
                      <c:pt idx="17">
                        <c:v>0.15</c:v>
                      </c:pt>
                      <c:pt idx="18">
                        <c:v>0.16</c:v>
                      </c:pt>
                      <c:pt idx="19">
                        <c:v>0.18</c:v>
                      </c:pt>
                      <c:pt idx="20">
                        <c:v>0.17</c:v>
                      </c:pt>
                      <c:pt idx="21">
                        <c:v>0.16</c:v>
                      </c:pt>
                      <c:pt idx="22">
                        <c:v>0.1</c:v>
                      </c:pt>
                      <c:pt idx="23">
                        <c:v>0.1</c:v>
                      </c:pt>
                      <c:pt idx="24">
                        <c:v>0.13</c:v>
                      </c:pt>
                      <c:pt idx="25">
                        <c:v>0.18</c:v>
                      </c:pt>
                      <c:pt idx="26">
                        <c:v>0.21</c:v>
                      </c:pt>
                      <c:pt idx="27">
                        <c:v>0.2</c:v>
                      </c:pt>
                      <c:pt idx="28">
                        <c:v>0.25</c:v>
                      </c:pt>
                      <c:pt idx="29">
                        <c:v>0.27</c:v>
                      </c:pt>
                      <c:pt idx="30">
                        <c:v>0.25</c:v>
                      </c:pt>
                      <c:pt idx="31">
                        <c:v>0.13</c:v>
                      </c:pt>
                      <c:pt idx="32">
                        <c:v>0.12</c:v>
                      </c:pt>
                      <c:pt idx="33">
                        <c:v>0.11</c:v>
                      </c:pt>
                      <c:pt idx="34">
                        <c:v>0.1</c:v>
                      </c:pt>
                      <c:pt idx="35">
                        <c:v>0.1</c:v>
                      </c:pt>
                      <c:pt idx="36">
                        <c:v>0.1</c:v>
                      </c:pt>
                      <c:pt idx="37">
                        <c:v>0.25</c:v>
                      </c:pt>
                      <c:pt idx="38">
                        <c:v>0.11</c:v>
                      </c:pt>
                      <c:pt idx="39">
                        <c:v>0.1</c:v>
                      </c:pt>
                      <c:pt idx="40">
                        <c:v>0.1</c:v>
                      </c:pt>
                      <c:pt idx="41">
                        <c:v>0.1</c:v>
                      </c:pt>
                      <c:pt idx="42">
                        <c:v>0.1</c:v>
                      </c:pt>
                      <c:pt idx="43">
                        <c:v>0.11</c:v>
                      </c:pt>
                      <c:pt idx="44">
                        <c:v>0.24</c:v>
                      </c:pt>
                      <c:pt idx="45">
                        <c:v>0.1</c:v>
                      </c:pt>
                      <c:pt idx="46">
                        <c:v>0.15</c:v>
                      </c:pt>
                      <c:pt idx="47">
                        <c:v>0.14000000000000001</c:v>
                      </c:pt>
                      <c:pt idx="48">
                        <c:v>0.24</c:v>
                      </c:pt>
                      <c:pt idx="49">
                        <c:v>0.24</c:v>
                      </c:pt>
                      <c:pt idx="50">
                        <c:v>0.16</c:v>
                      </c:pt>
                      <c:pt idx="51">
                        <c:v>0.17</c:v>
                      </c:pt>
                      <c:pt idx="52">
                        <c:v>0.1</c:v>
                      </c:pt>
                      <c:pt idx="53">
                        <c:v>0.28000000000000003</c:v>
                      </c:pt>
                      <c:pt idx="54">
                        <c:v>0.28000000000000003</c:v>
                      </c:pt>
                      <c:pt idx="55">
                        <c:v>0.3</c:v>
                      </c:pt>
                      <c:pt idx="56">
                        <c:v>0.08</c:v>
                      </c:pt>
                      <c:pt idx="57">
                        <c:v>0.09</c:v>
                      </c:pt>
                      <c:pt idx="58">
                        <c:v>0.22</c:v>
                      </c:pt>
                      <c:pt idx="59">
                        <c:v>0.14000000000000001</c:v>
                      </c:pt>
                      <c:pt idx="60">
                        <c:v>0.05</c:v>
                      </c:pt>
                      <c:pt idx="61">
                        <c:v>0.08</c:v>
                      </c:pt>
                      <c:pt idx="62">
                        <c:v>7.0000000000000007E-2</c:v>
                      </c:pt>
                      <c:pt idx="63">
                        <c:v>0.05</c:v>
                      </c:pt>
                      <c:pt idx="64">
                        <c:v>0.05</c:v>
                      </c:pt>
                      <c:pt idx="65">
                        <c:v>0.05</c:v>
                      </c:pt>
                      <c:pt idx="66">
                        <c:v>0.05</c:v>
                      </c:pt>
                      <c:pt idx="67">
                        <c:v>0.05</c:v>
                      </c:pt>
                      <c:pt idx="68">
                        <c:v>0.11</c:v>
                      </c:pt>
                      <c:pt idx="69">
                        <c:v>0.05</c:v>
                      </c:pt>
                      <c:pt idx="70">
                        <c:v>0.1</c:v>
                      </c:pt>
                      <c:pt idx="71">
                        <c:v>0.05</c:v>
                      </c:pt>
                      <c:pt idx="72">
                        <c:v>0.34</c:v>
                      </c:pt>
                      <c:pt idx="73">
                        <c:v>0.32</c:v>
                      </c:pt>
                      <c:pt idx="74">
                        <c:v>0.19</c:v>
                      </c:pt>
                      <c:pt idx="75">
                        <c:v>0.2</c:v>
                      </c:pt>
                      <c:pt idx="76">
                        <c:v>0.2</c:v>
                      </c:pt>
                      <c:pt idx="77">
                        <c:v>0.25</c:v>
                      </c:pt>
                      <c:pt idx="78">
                        <c:v>0.27</c:v>
                      </c:pt>
                      <c:pt idx="79">
                        <c:v>0.21</c:v>
                      </c:pt>
                      <c:pt idx="80">
                        <c:v>0.13</c:v>
                      </c:pt>
                      <c:pt idx="81">
                        <c:v>0.23</c:v>
                      </c:pt>
                      <c:pt idx="82">
                        <c:v>0.15</c:v>
                      </c:pt>
                      <c:pt idx="83">
                        <c:v>0.1</c:v>
                      </c:pt>
                      <c:pt idx="84">
                        <c:v>0.13</c:v>
                      </c:pt>
                      <c:pt idx="85">
                        <c:v>0.23</c:v>
                      </c:pt>
                      <c:pt idx="86">
                        <c:v>0.12</c:v>
                      </c:pt>
                      <c:pt idx="87">
                        <c:v>0.14000000000000001</c:v>
                      </c:pt>
                      <c:pt idx="88">
                        <c:v>0.23</c:v>
                      </c:pt>
                      <c:pt idx="89">
                        <c:v>0.23</c:v>
                      </c:pt>
                      <c:pt idx="90">
                        <c:v>0.2</c:v>
                      </c:pt>
                      <c:pt idx="91">
                        <c:v>0.16</c:v>
                      </c:pt>
                      <c:pt idx="92">
                        <c:v>0.18</c:v>
                      </c:pt>
                      <c:pt idx="93">
                        <c:v>0.1</c:v>
                      </c:pt>
                      <c:pt idx="94">
                        <c:v>0.09</c:v>
                      </c:pt>
                      <c:pt idx="95">
                        <c:v>0.09</c:v>
                      </c:pt>
                      <c:pt idx="96">
                        <c:v>0.1</c:v>
                      </c:pt>
                      <c:pt idx="97">
                        <c:v>0.18</c:v>
                      </c:pt>
                      <c:pt idx="98">
                        <c:v>0.19</c:v>
                      </c:pt>
                      <c:pt idx="99">
                        <c:v>0.33</c:v>
                      </c:pt>
                      <c:pt idx="100">
                        <c:v>0.11</c:v>
                      </c:pt>
                      <c:pt idx="101">
                        <c:v>0.11</c:v>
                      </c:pt>
                      <c:pt idx="102">
                        <c:v>0.12</c:v>
                      </c:pt>
                      <c:pt idx="103">
                        <c:v>0.11</c:v>
                      </c:pt>
                      <c:pt idx="104">
                        <c:v>0.14000000000000001</c:v>
                      </c:pt>
                      <c:pt idx="105">
                        <c:v>0.13</c:v>
                      </c:pt>
                      <c:pt idx="106">
                        <c:v>0.11</c:v>
                      </c:pt>
                      <c:pt idx="107">
                        <c:v>0.1</c:v>
                      </c:pt>
                      <c:pt idx="108">
                        <c:v>0.14000000000000001</c:v>
                      </c:pt>
                      <c:pt idx="109">
                        <c:v>0.08</c:v>
                      </c:pt>
                      <c:pt idx="110">
                        <c:v>0.17</c:v>
                      </c:pt>
                      <c:pt idx="111">
                        <c:v>0.17</c:v>
                      </c:pt>
                      <c:pt idx="112">
                        <c:v>0.19</c:v>
                      </c:pt>
                      <c:pt idx="113">
                        <c:v>0.16</c:v>
                      </c:pt>
                      <c:pt idx="114">
                        <c:v>0.2</c:v>
                      </c:pt>
                      <c:pt idx="115">
                        <c:v>0.25</c:v>
                      </c:pt>
                      <c:pt idx="116">
                        <c:v>0.11</c:v>
                      </c:pt>
                      <c:pt idx="117">
                        <c:v>0.1</c:v>
                      </c:pt>
                      <c:pt idx="118">
                        <c:v>0.1</c:v>
                      </c:pt>
                      <c:pt idx="119">
                        <c:v>0.11</c:v>
                      </c:pt>
                      <c:pt idx="120">
                        <c:v>0.09</c:v>
                      </c:pt>
                      <c:pt idx="121">
                        <c:v>0.23</c:v>
                      </c:pt>
                      <c:pt idx="122">
                        <c:v>0.21</c:v>
                      </c:pt>
                      <c:pt idx="123">
                        <c:v>0.09</c:v>
                      </c:pt>
                      <c:pt idx="124">
                        <c:v>0.1</c:v>
                      </c:pt>
                      <c:pt idx="125">
                        <c:v>0.17</c:v>
                      </c:pt>
                      <c:pt idx="126">
                        <c:v>0.24</c:v>
                      </c:pt>
                      <c:pt idx="127">
                        <c:v>0.11</c:v>
                      </c:pt>
                      <c:pt idx="128">
                        <c:v>0.09</c:v>
                      </c:pt>
                    </c:numCache>
                  </c:numRef>
                </c:val>
                <c:smooth val="0"/>
                <c:extLst xmlns:c15="http://schemas.microsoft.com/office/drawing/2012/chart">
                  <c:ext xmlns:c16="http://schemas.microsoft.com/office/drawing/2014/chart" uri="{C3380CC4-5D6E-409C-BE32-E72D297353CC}">
                    <c16:uniqueId val="{0000000B-8E02-4DAB-AFD6-D5A20458E6B6}"/>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HBD!$P$1</c15:sqref>
                        </c15:formulaRef>
                      </c:ext>
                    </c:extLst>
                    <c:strCache>
                      <c:ptCount val="1"/>
                      <c:pt idx="0">
                        <c:v>PO(Na2O)</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HBD!$P$2:$P$130</c15:sqref>
                        </c15:formulaRef>
                      </c:ext>
                    </c:extLst>
                    <c:numCache>
                      <c:formatCode>General</c:formatCode>
                      <c:ptCount val="129"/>
                      <c:pt idx="0">
                        <c:v>0.67</c:v>
                      </c:pt>
                      <c:pt idx="1">
                        <c:v>0.67</c:v>
                      </c:pt>
                      <c:pt idx="2">
                        <c:v>0.67</c:v>
                      </c:pt>
                      <c:pt idx="3">
                        <c:v>0.67</c:v>
                      </c:pt>
                      <c:pt idx="4">
                        <c:v>0.67</c:v>
                      </c:pt>
                      <c:pt idx="5">
                        <c:v>0.67</c:v>
                      </c:pt>
                      <c:pt idx="6">
                        <c:v>0.67</c:v>
                      </c:pt>
                      <c:pt idx="7">
                        <c:v>0.67</c:v>
                      </c:pt>
                      <c:pt idx="8">
                        <c:v>0.67</c:v>
                      </c:pt>
                      <c:pt idx="9">
                        <c:v>0.67</c:v>
                      </c:pt>
                      <c:pt idx="10">
                        <c:v>0.67</c:v>
                      </c:pt>
                      <c:pt idx="11">
                        <c:v>0.67</c:v>
                      </c:pt>
                      <c:pt idx="12">
                        <c:v>0.67</c:v>
                      </c:pt>
                      <c:pt idx="13">
                        <c:v>0.67</c:v>
                      </c:pt>
                      <c:pt idx="14">
                        <c:v>0.67</c:v>
                      </c:pt>
                      <c:pt idx="15">
                        <c:v>0.67</c:v>
                      </c:pt>
                      <c:pt idx="16">
                        <c:v>0.67</c:v>
                      </c:pt>
                      <c:pt idx="17">
                        <c:v>0.67</c:v>
                      </c:pt>
                      <c:pt idx="18">
                        <c:v>0.67</c:v>
                      </c:pt>
                      <c:pt idx="19">
                        <c:v>0.67</c:v>
                      </c:pt>
                      <c:pt idx="20">
                        <c:v>0.67</c:v>
                      </c:pt>
                      <c:pt idx="21">
                        <c:v>0.67</c:v>
                      </c:pt>
                      <c:pt idx="22">
                        <c:v>0.67</c:v>
                      </c:pt>
                      <c:pt idx="23">
                        <c:v>0.67</c:v>
                      </c:pt>
                      <c:pt idx="24">
                        <c:v>0.67</c:v>
                      </c:pt>
                      <c:pt idx="25">
                        <c:v>0.67</c:v>
                      </c:pt>
                      <c:pt idx="26">
                        <c:v>0.67</c:v>
                      </c:pt>
                      <c:pt idx="27">
                        <c:v>0.67</c:v>
                      </c:pt>
                      <c:pt idx="28">
                        <c:v>0.67</c:v>
                      </c:pt>
                      <c:pt idx="29">
                        <c:v>0.67</c:v>
                      </c:pt>
                      <c:pt idx="30">
                        <c:v>0.67</c:v>
                      </c:pt>
                      <c:pt idx="31">
                        <c:v>0.67</c:v>
                      </c:pt>
                      <c:pt idx="32">
                        <c:v>0.67</c:v>
                      </c:pt>
                      <c:pt idx="33">
                        <c:v>0.67</c:v>
                      </c:pt>
                      <c:pt idx="34">
                        <c:v>0.67</c:v>
                      </c:pt>
                      <c:pt idx="35">
                        <c:v>0.67</c:v>
                      </c:pt>
                      <c:pt idx="36">
                        <c:v>0.67</c:v>
                      </c:pt>
                      <c:pt idx="37">
                        <c:v>0.67</c:v>
                      </c:pt>
                      <c:pt idx="38">
                        <c:v>0.67</c:v>
                      </c:pt>
                      <c:pt idx="39">
                        <c:v>0.67</c:v>
                      </c:pt>
                      <c:pt idx="40">
                        <c:v>0.67</c:v>
                      </c:pt>
                      <c:pt idx="41">
                        <c:v>0.67</c:v>
                      </c:pt>
                      <c:pt idx="42">
                        <c:v>0.67</c:v>
                      </c:pt>
                      <c:pt idx="43">
                        <c:v>0.67</c:v>
                      </c:pt>
                      <c:pt idx="44">
                        <c:v>0.67</c:v>
                      </c:pt>
                      <c:pt idx="45">
                        <c:v>0.67</c:v>
                      </c:pt>
                      <c:pt idx="46">
                        <c:v>0.67</c:v>
                      </c:pt>
                      <c:pt idx="47">
                        <c:v>0.67</c:v>
                      </c:pt>
                      <c:pt idx="48">
                        <c:v>0.67</c:v>
                      </c:pt>
                      <c:pt idx="49">
                        <c:v>0.67</c:v>
                      </c:pt>
                      <c:pt idx="50">
                        <c:v>0.67</c:v>
                      </c:pt>
                      <c:pt idx="51">
                        <c:v>0.67</c:v>
                      </c:pt>
                      <c:pt idx="52">
                        <c:v>0.67</c:v>
                      </c:pt>
                      <c:pt idx="53">
                        <c:v>0.67</c:v>
                      </c:pt>
                      <c:pt idx="54">
                        <c:v>0.67</c:v>
                      </c:pt>
                      <c:pt idx="55">
                        <c:v>0.67</c:v>
                      </c:pt>
                      <c:pt idx="56">
                        <c:v>0.67</c:v>
                      </c:pt>
                      <c:pt idx="57">
                        <c:v>0.67</c:v>
                      </c:pt>
                      <c:pt idx="58">
                        <c:v>0.67</c:v>
                      </c:pt>
                      <c:pt idx="59">
                        <c:v>0.67</c:v>
                      </c:pt>
                      <c:pt idx="60">
                        <c:v>0.67</c:v>
                      </c:pt>
                      <c:pt idx="61">
                        <c:v>0.67</c:v>
                      </c:pt>
                      <c:pt idx="62">
                        <c:v>0.67</c:v>
                      </c:pt>
                      <c:pt idx="63">
                        <c:v>0.67</c:v>
                      </c:pt>
                      <c:pt idx="64">
                        <c:v>0.67</c:v>
                      </c:pt>
                      <c:pt idx="65">
                        <c:v>0.67</c:v>
                      </c:pt>
                      <c:pt idx="66">
                        <c:v>0.67</c:v>
                      </c:pt>
                      <c:pt idx="67">
                        <c:v>0.67</c:v>
                      </c:pt>
                      <c:pt idx="68">
                        <c:v>0.67</c:v>
                      </c:pt>
                      <c:pt idx="69">
                        <c:v>0.67</c:v>
                      </c:pt>
                      <c:pt idx="70">
                        <c:v>0.67</c:v>
                      </c:pt>
                      <c:pt idx="71">
                        <c:v>0.67</c:v>
                      </c:pt>
                      <c:pt idx="72">
                        <c:v>0.67</c:v>
                      </c:pt>
                      <c:pt idx="73">
                        <c:v>0.67</c:v>
                      </c:pt>
                      <c:pt idx="74">
                        <c:v>0.67</c:v>
                      </c:pt>
                      <c:pt idx="75">
                        <c:v>0.67</c:v>
                      </c:pt>
                      <c:pt idx="76">
                        <c:v>0.67</c:v>
                      </c:pt>
                      <c:pt idx="77">
                        <c:v>0.67</c:v>
                      </c:pt>
                      <c:pt idx="78">
                        <c:v>0.67</c:v>
                      </c:pt>
                      <c:pt idx="79">
                        <c:v>0.67</c:v>
                      </c:pt>
                      <c:pt idx="80">
                        <c:v>0.67</c:v>
                      </c:pt>
                      <c:pt idx="81">
                        <c:v>0.67</c:v>
                      </c:pt>
                      <c:pt idx="82">
                        <c:v>0.67</c:v>
                      </c:pt>
                      <c:pt idx="83">
                        <c:v>0.67</c:v>
                      </c:pt>
                      <c:pt idx="84">
                        <c:v>0.67</c:v>
                      </c:pt>
                      <c:pt idx="85">
                        <c:v>0.67</c:v>
                      </c:pt>
                      <c:pt idx="86">
                        <c:v>0.67</c:v>
                      </c:pt>
                      <c:pt idx="87">
                        <c:v>0.67</c:v>
                      </c:pt>
                      <c:pt idx="88">
                        <c:v>0.67</c:v>
                      </c:pt>
                      <c:pt idx="89">
                        <c:v>0.67</c:v>
                      </c:pt>
                      <c:pt idx="90">
                        <c:v>0.67</c:v>
                      </c:pt>
                      <c:pt idx="91">
                        <c:v>0.67</c:v>
                      </c:pt>
                      <c:pt idx="92">
                        <c:v>0.67</c:v>
                      </c:pt>
                      <c:pt idx="93">
                        <c:v>0.67</c:v>
                      </c:pt>
                      <c:pt idx="94">
                        <c:v>0.67</c:v>
                      </c:pt>
                      <c:pt idx="95">
                        <c:v>0.67</c:v>
                      </c:pt>
                      <c:pt idx="96">
                        <c:v>0.67</c:v>
                      </c:pt>
                      <c:pt idx="97">
                        <c:v>0.67</c:v>
                      </c:pt>
                      <c:pt idx="98">
                        <c:v>0.67</c:v>
                      </c:pt>
                      <c:pt idx="99">
                        <c:v>0.67</c:v>
                      </c:pt>
                      <c:pt idx="100">
                        <c:v>0.67</c:v>
                      </c:pt>
                      <c:pt idx="101">
                        <c:v>0.67</c:v>
                      </c:pt>
                      <c:pt idx="102">
                        <c:v>0.67</c:v>
                      </c:pt>
                      <c:pt idx="103">
                        <c:v>0.67</c:v>
                      </c:pt>
                      <c:pt idx="104">
                        <c:v>0.67</c:v>
                      </c:pt>
                      <c:pt idx="105">
                        <c:v>0.67</c:v>
                      </c:pt>
                      <c:pt idx="106">
                        <c:v>0.67</c:v>
                      </c:pt>
                      <c:pt idx="107">
                        <c:v>0.67</c:v>
                      </c:pt>
                      <c:pt idx="108">
                        <c:v>0.67</c:v>
                      </c:pt>
                      <c:pt idx="109">
                        <c:v>0.67</c:v>
                      </c:pt>
                      <c:pt idx="110">
                        <c:v>0.67</c:v>
                      </c:pt>
                      <c:pt idx="111">
                        <c:v>0.67</c:v>
                      </c:pt>
                      <c:pt idx="112">
                        <c:v>0.67</c:v>
                      </c:pt>
                      <c:pt idx="113">
                        <c:v>0.67</c:v>
                      </c:pt>
                      <c:pt idx="114">
                        <c:v>0.67</c:v>
                      </c:pt>
                      <c:pt idx="115">
                        <c:v>0.67</c:v>
                      </c:pt>
                      <c:pt idx="116">
                        <c:v>0.67</c:v>
                      </c:pt>
                      <c:pt idx="117">
                        <c:v>0.67</c:v>
                      </c:pt>
                      <c:pt idx="118">
                        <c:v>0.67</c:v>
                      </c:pt>
                      <c:pt idx="119">
                        <c:v>0.67</c:v>
                      </c:pt>
                      <c:pt idx="120">
                        <c:v>0.67</c:v>
                      </c:pt>
                      <c:pt idx="121">
                        <c:v>0.67</c:v>
                      </c:pt>
                      <c:pt idx="122">
                        <c:v>0.67</c:v>
                      </c:pt>
                      <c:pt idx="123">
                        <c:v>0.67</c:v>
                      </c:pt>
                      <c:pt idx="124">
                        <c:v>0.67</c:v>
                      </c:pt>
                      <c:pt idx="125">
                        <c:v>0.67</c:v>
                      </c:pt>
                      <c:pt idx="126">
                        <c:v>0.67</c:v>
                      </c:pt>
                      <c:pt idx="127">
                        <c:v>0.67</c:v>
                      </c:pt>
                      <c:pt idx="128">
                        <c:v>0.67</c:v>
                      </c:pt>
                    </c:numCache>
                  </c:numRef>
                </c:val>
                <c:smooth val="0"/>
                <c:extLst xmlns:c15="http://schemas.microsoft.com/office/drawing/2012/chart">
                  <c:ext xmlns:c16="http://schemas.microsoft.com/office/drawing/2014/chart" uri="{C3380CC4-5D6E-409C-BE32-E72D297353CC}">
                    <c16:uniqueId val="{0000000C-8E02-4DAB-AFD6-D5A20458E6B6}"/>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HBD!$Q$1</c15:sqref>
                        </c15:formulaRef>
                      </c:ext>
                    </c:extLst>
                    <c:strCache>
                      <c:ptCount val="1"/>
                      <c:pt idx="0">
                        <c:v>Na2O</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HBD!$Q$2:$Q$130</c15:sqref>
                        </c15:formulaRef>
                      </c:ext>
                    </c:extLst>
                    <c:numCache>
                      <c:formatCode>0.000</c:formatCode>
                      <c:ptCount val="129"/>
                      <c:pt idx="0">
                        <c:v>0.215</c:v>
                      </c:pt>
                      <c:pt idx="1">
                        <c:v>0.23599999999999999</c:v>
                      </c:pt>
                      <c:pt idx="2">
                        <c:v>0.22700000000000001</c:v>
                      </c:pt>
                      <c:pt idx="3">
                        <c:v>0.22900000000000001</c:v>
                      </c:pt>
                      <c:pt idx="4">
                        <c:v>0.23799999999999999</c:v>
                      </c:pt>
                      <c:pt idx="5">
                        <c:v>0.25</c:v>
                      </c:pt>
                      <c:pt idx="6">
                        <c:v>0.245</c:v>
                      </c:pt>
                      <c:pt idx="7">
                        <c:v>0.23300000000000001</c:v>
                      </c:pt>
                      <c:pt idx="8">
                        <c:v>0.32900000000000001</c:v>
                      </c:pt>
                      <c:pt idx="9">
                        <c:v>0.32100000000000001</c:v>
                      </c:pt>
                      <c:pt idx="10">
                        <c:v>0.34100000000000003</c:v>
                      </c:pt>
                      <c:pt idx="11">
                        <c:v>0.33900000000000002</c:v>
                      </c:pt>
                      <c:pt idx="12">
                        <c:v>0.29399999999999998</c:v>
                      </c:pt>
                      <c:pt idx="13">
                        <c:v>0.33900000000000002</c:v>
                      </c:pt>
                      <c:pt idx="14">
                        <c:v>0.35799999999999998</c:v>
                      </c:pt>
                      <c:pt idx="15">
                        <c:v>0.314</c:v>
                      </c:pt>
                      <c:pt idx="16" formatCode="General">
                        <c:v>0.29499999999999998</c:v>
                      </c:pt>
                      <c:pt idx="17" formatCode="General">
                        <c:v>0.29399999999999998</c:v>
                      </c:pt>
                      <c:pt idx="18" formatCode="General">
                        <c:v>0.32100000000000001</c:v>
                      </c:pt>
                      <c:pt idx="19" formatCode="General">
                        <c:v>0.31</c:v>
                      </c:pt>
                      <c:pt idx="20" formatCode="General">
                        <c:v>0.30399999999999999</c:v>
                      </c:pt>
                      <c:pt idx="21" formatCode="General">
                        <c:v>0.29399999999999998</c:v>
                      </c:pt>
                      <c:pt idx="22">
                        <c:v>0.27400000000000002</c:v>
                      </c:pt>
                      <c:pt idx="23">
                        <c:v>0.25</c:v>
                      </c:pt>
                      <c:pt idx="24">
                        <c:v>0.28100000000000003</c:v>
                      </c:pt>
                      <c:pt idx="25" formatCode="General">
                        <c:v>0.35299999999999998</c:v>
                      </c:pt>
                      <c:pt idx="26" formatCode="General">
                        <c:v>0.33400000000000002</c:v>
                      </c:pt>
                      <c:pt idx="27" formatCode="General">
                        <c:v>0.34699999999999998</c:v>
                      </c:pt>
                      <c:pt idx="28" formatCode="General">
                        <c:v>0.30399999999999999</c:v>
                      </c:pt>
                      <c:pt idx="29" formatCode="General">
                        <c:v>0.30299999999999999</c:v>
                      </c:pt>
                      <c:pt idx="30" formatCode="General">
                        <c:v>0.29799999999999999</c:v>
                      </c:pt>
                      <c:pt idx="31">
                        <c:v>0.26900000000000002</c:v>
                      </c:pt>
                      <c:pt idx="32">
                        <c:v>0.31900000000000001</c:v>
                      </c:pt>
                      <c:pt idx="33">
                        <c:v>0.32100000000000001</c:v>
                      </c:pt>
                      <c:pt idx="34">
                        <c:v>0.33</c:v>
                      </c:pt>
                      <c:pt idx="35">
                        <c:v>0.23400000000000001</c:v>
                      </c:pt>
                      <c:pt idx="36">
                        <c:v>0.23100000000000001</c:v>
                      </c:pt>
                      <c:pt idx="37" formatCode="General">
                        <c:v>0.36199999999999999</c:v>
                      </c:pt>
                      <c:pt idx="38">
                        <c:v>0.36599999999999999</c:v>
                      </c:pt>
                      <c:pt idx="39">
                        <c:v>0.22500000000000001</c:v>
                      </c:pt>
                      <c:pt idx="40">
                        <c:v>0.22800000000000001</c:v>
                      </c:pt>
                      <c:pt idx="41">
                        <c:v>0.40699999999999997</c:v>
                      </c:pt>
                      <c:pt idx="42">
                        <c:v>0.22600000000000001</c:v>
                      </c:pt>
                      <c:pt idx="43">
                        <c:v>0.38500000000000001</c:v>
                      </c:pt>
                      <c:pt idx="44" formatCode="General">
                        <c:v>0.30599999999999999</c:v>
                      </c:pt>
                      <c:pt idx="45">
                        <c:v>0.315</c:v>
                      </c:pt>
                      <c:pt idx="46">
                        <c:v>0.32400000000000001</c:v>
                      </c:pt>
                      <c:pt idx="47">
                        <c:v>0.32500000000000001</c:v>
                      </c:pt>
                      <c:pt idx="48">
                        <c:v>0.3</c:v>
                      </c:pt>
                      <c:pt idx="49" formatCode="General">
                        <c:v>0.30399999999999999</c:v>
                      </c:pt>
                      <c:pt idx="50" formatCode="General">
                        <c:v>0.30199999999999999</c:v>
                      </c:pt>
                      <c:pt idx="51" formatCode="General">
                        <c:v>0.36099999999999999</c:v>
                      </c:pt>
                      <c:pt idx="52">
                        <c:v>0.34399999999999997</c:v>
                      </c:pt>
                      <c:pt idx="53">
                        <c:v>0.33700000000000002</c:v>
                      </c:pt>
                      <c:pt idx="54">
                        <c:v>0.31900000000000001</c:v>
                      </c:pt>
                      <c:pt idx="55" formatCode="General">
                        <c:v>0.30599999999999999</c:v>
                      </c:pt>
                      <c:pt idx="56">
                        <c:v>0.313</c:v>
                      </c:pt>
                      <c:pt idx="57">
                        <c:v>0.317</c:v>
                      </c:pt>
                      <c:pt idx="58" formatCode="General">
                        <c:v>0.28899999999999998</c:v>
                      </c:pt>
                      <c:pt idx="59">
                        <c:v>0.313</c:v>
                      </c:pt>
                      <c:pt idx="60">
                        <c:v>0.307</c:v>
                      </c:pt>
                      <c:pt idx="61">
                        <c:v>0.317</c:v>
                      </c:pt>
                      <c:pt idx="62">
                        <c:v>0.314</c:v>
                      </c:pt>
                      <c:pt idx="63">
                        <c:v>0.34100000000000003</c:v>
                      </c:pt>
                      <c:pt idx="64">
                        <c:v>0.29899999999999999</c:v>
                      </c:pt>
                      <c:pt idx="65">
                        <c:v>0.30599999999999999</c:v>
                      </c:pt>
                      <c:pt idx="66">
                        <c:v>0.3</c:v>
                      </c:pt>
                      <c:pt idx="67">
                        <c:v>0.316</c:v>
                      </c:pt>
                      <c:pt idx="68">
                        <c:v>0.32</c:v>
                      </c:pt>
                      <c:pt idx="69">
                        <c:v>0.30399999999999999</c:v>
                      </c:pt>
                      <c:pt idx="70">
                        <c:v>0.313</c:v>
                      </c:pt>
                      <c:pt idx="71">
                        <c:v>0.29699999999999999</c:v>
                      </c:pt>
                      <c:pt idx="72" formatCode="General">
                        <c:v>0.29599999999999999</c:v>
                      </c:pt>
                      <c:pt idx="73" formatCode="General">
                        <c:v>0.29299999999999998</c:v>
                      </c:pt>
                      <c:pt idx="74" formatCode="General">
                        <c:v>0.27500000000000002</c:v>
                      </c:pt>
                      <c:pt idx="75">
                        <c:v>0.3</c:v>
                      </c:pt>
                      <c:pt idx="76" formatCode="General">
                        <c:v>0.27900000000000003</c:v>
                      </c:pt>
                      <c:pt idx="77">
                        <c:v>0.28000000000000003</c:v>
                      </c:pt>
                      <c:pt idx="78" formatCode="General">
                        <c:v>0.27200000000000002</c:v>
                      </c:pt>
                      <c:pt idx="79" formatCode="General">
                        <c:v>0.30199999999999999</c:v>
                      </c:pt>
                      <c:pt idx="80">
                        <c:v>0.29299999999999998</c:v>
                      </c:pt>
                      <c:pt idx="81" formatCode="General">
                        <c:v>0.28399999999999997</c:v>
                      </c:pt>
                      <c:pt idx="82">
                        <c:v>0.28799999999999998</c:v>
                      </c:pt>
                      <c:pt idx="83">
                        <c:v>0.29099999999999998</c:v>
                      </c:pt>
                      <c:pt idx="84">
                        <c:v>0.29199999999999998</c:v>
                      </c:pt>
                      <c:pt idx="85" formatCode="General">
                        <c:v>0.28299999999999997</c:v>
                      </c:pt>
                      <c:pt idx="86">
                        <c:v>0.28799999999999998</c:v>
                      </c:pt>
                      <c:pt idx="87">
                        <c:v>0.28799999999999998</c:v>
                      </c:pt>
                      <c:pt idx="88">
                        <c:v>0.28000000000000003</c:v>
                      </c:pt>
                      <c:pt idx="89">
                        <c:v>0.27700000000000002</c:v>
                      </c:pt>
                      <c:pt idx="90">
                        <c:v>0.28000000000000003</c:v>
                      </c:pt>
                      <c:pt idx="91">
                        <c:v>0.29899999999999999</c:v>
                      </c:pt>
                      <c:pt idx="92">
                        <c:v>0.29299999999999998</c:v>
                      </c:pt>
                      <c:pt idx="93">
                        <c:v>0.29299999999999998</c:v>
                      </c:pt>
                      <c:pt idx="94">
                        <c:v>0.26700000000000002</c:v>
                      </c:pt>
                      <c:pt idx="95">
                        <c:v>0.27200000000000002</c:v>
                      </c:pt>
                      <c:pt idx="96">
                        <c:v>0.26900000000000002</c:v>
                      </c:pt>
                      <c:pt idx="97">
                        <c:v>0.26800000000000002</c:v>
                      </c:pt>
                      <c:pt idx="98">
                        <c:v>0.223</c:v>
                      </c:pt>
                      <c:pt idx="99">
                        <c:v>0.28199999999999997</c:v>
                      </c:pt>
                      <c:pt idx="100">
                        <c:v>0.223</c:v>
                      </c:pt>
                      <c:pt idx="101">
                        <c:v>0.251</c:v>
                      </c:pt>
                      <c:pt idx="102">
                        <c:v>0.29799999999999999</c:v>
                      </c:pt>
                      <c:pt idx="103">
                        <c:v>0.27900000000000003</c:v>
                      </c:pt>
                      <c:pt idx="104">
                        <c:v>0.29599999999999999</c:v>
                      </c:pt>
                      <c:pt idx="105">
                        <c:v>0.28699999999999998</c:v>
                      </c:pt>
                      <c:pt idx="106">
                        <c:v>0.28799999999999998</c:v>
                      </c:pt>
                      <c:pt idx="107">
                        <c:v>0.28499999999999998</c:v>
                      </c:pt>
                      <c:pt idx="108">
                        <c:v>0.3</c:v>
                      </c:pt>
                      <c:pt idx="109">
                        <c:v>0.29599999999999999</c:v>
                      </c:pt>
                      <c:pt idx="110">
                        <c:v>0.26300000000000001</c:v>
                      </c:pt>
                      <c:pt idx="111">
                        <c:v>0.28299999999999997</c:v>
                      </c:pt>
                      <c:pt idx="112">
                        <c:v>0.32600000000000001</c:v>
                      </c:pt>
                      <c:pt idx="113">
                        <c:v>0.33</c:v>
                      </c:pt>
                      <c:pt idx="114">
                        <c:v>0.32600000000000001</c:v>
                      </c:pt>
                      <c:pt idx="115">
                        <c:v>0.313</c:v>
                      </c:pt>
                      <c:pt idx="116">
                        <c:v>0.33500000000000002</c:v>
                      </c:pt>
                      <c:pt idx="117">
                        <c:v>0.33800000000000002</c:v>
                      </c:pt>
                      <c:pt idx="118">
                        <c:v>0.33300000000000002</c:v>
                      </c:pt>
                      <c:pt idx="119">
                        <c:v>0.32200000000000001</c:v>
                      </c:pt>
                      <c:pt idx="120">
                        <c:v>0.33800000000000002</c:v>
                      </c:pt>
                      <c:pt idx="121">
                        <c:v>0.315</c:v>
                      </c:pt>
                      <c:pt idx="122">
                        <c:v>0.318</c:v>
                      </c:pt>
                      <c:pt idx="123">
                        <c:v>0.33400000000000002</c:v>
                      </c:pt>
                      <c:pt idx="124">
                        <c:v>0.33900000000000002</c:v>
                      </c:pt>
                      <c:pt idx="125">
                        <c:v>0.314</c:v>
                      </c:pt>
                      <c:pt idx="126">
                        <c:v>0.315</c:v>
                      </c:pt>
                      <c:pt idx="127">
                        <c:v>0.21099999999999999</c:v>
                      </c:pt>
                      <c:pt idx="128">
                        <c:v>0.28000000000000003</c:v>
                      </c:pt>
                    </c:numCache>
                  </c:numRef>
                </c:val>
                <c:smooth val="0"/>
                <c:extLst xmlns:c15="http://schemas.microsoft.com/office/drawing/2012/chart">
                  <c:ext xmlns:c16="http://schemas.microsoft.com/office/drawing/2014/chart" uri="{C3380CC4-5D6E-409C-BE32-E72D297353CC}">
                    <c16:uniqueId val="{0000000D-8E02-4DAB-AFD6-D5A20458E6B6}"/>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HBD!$R$1</c15:sqref>
                        </c15:formulaRef>
                      </c:ext>
                    </c:extLst>
                    <c:strCache>
                      <c:ptCount val="1"/>
                      <c:pt idx="0">
                        <c:v>PO(CaO)</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HBD!$R$2:$R$130</c15:sqref>
                        </c15:formulaRef>
                      </c:ext>
                    </c:extLst>
                    <c:numCache>
                      <c:formatCode>General</c:formatCode>
                      <c:ptCount val="129"/>
                      <c:pt idx="0">
                        <c:v>9.8000000000000004E-2</c:v>
                      </c:pt>
                      <c:pt idx="1">
                        <c:v>9.8000000000000004E-2</c:v>
                      </c:pt>
                      <c:pt idx="2">
                        <c:v>9.8000000000000004E-2</c:v>
                      </c:pt>
                      <c:pt idx="3">
                        <c:v>9.8000000000000004E-2</c:v>
                      </c:pt>
                      <c:pt idx="4">
                        <c:v>9.8000000000000004E-2</c:v>
                      </c:pt>
                      <c:pt idx="5">
                        <c:v>9.8000000000000004E-2</c:v>
                      </c:pt>
                      <c:pt idx="6">
                        <c:v>9.8000000000000004E-2</c:v>
                      </c:pt>
                      <c:pt idx="7">
                        <c:v>9.8000000000000004E-2</c:v>
                      </c:pt>
                      <c:pt idx="8">
                        <c:v>9.8000000000000004E-2</c:v>
                      </c:pt>
                      <c:pt idx="9">
                        <c:v>9.8000000000000004E-2</c:v>
                      </c:pt>
                      <c:pt idx="10">
                        <c:v>9.8000000000000004E-2</c:v>
                      </c:pt>
                      <c:pt idx="11">
                        <c:v>9.8000000000000004E-2</c:v>
                      </c:pt>
                      <c:pt idx="12">
                        <c:v>9.8000000000000004E-2</c:v>
                      </c:pt>
                      <c:pt idx="13">
                        <c:v>9.8000000000000004E-2</c:v>
                      </c:pt>
                      <c:pt idx="14">
                        <c:v>9.8000000000000004E-2</c:v>
                      </c:pt>
                      <c:pt idx="15">
                        <c:v>9.8000000000000004E-2</c:v>
                      </c:pt>
                      <c:pt idx="16">
                        <c:v>9.8000000000000004E-2</c:v>
                      </c:pt>
                      <c:pt idx="17">
                        <c:v>9.8000000000000004E-2</c:v>
                      </c:pt>
                      <c:pt idx="18">
                        <c:v>9.8000000000000004E-2</c:v>
                      </c:pt>
                      <c:pt idx="19">
                        <c:v>9.8000000000000004E-2</c:v>
                      </c:pt>
                      <c:pt idx="20">
                        <c:v>9.8000000000000004E-2</c:v>
                      </c:pt>
                      <c:pt idx="21">
                        <c:v>9.8000000000000004E-2</c:v>
                      </c:pt>
                      <c:pt idx="22">
                        <c:v>9.8000000000000004E-2</c:v>
                      </c:pt>
                      <c:pt idx="23">
                        <c:v>9.8000000000000004E-2</c:v>
                      </c:pt>
                      <c:pt idx="24">
                        <c:v>9.8000000000000004E-2</c:v>
                      </c:pt>
                      <c:pt idx="25">
                        <c:v>9.8000000000000004E-2</c:v>
                      </c:pt>
                      <c:pt idx="26">
                        <c:v>9.8000000000000004E-2</c:v>
                      </c:pt>
                      <c:pt idx="27">
                        <c:v>9.8000000000000004E-2</c:v>
                      </c:pt>
                      <c:pt idx="28">
                        <c:v>9.8000000000000004E-2</c:v>
                      </c:pt>
                      <c:pt idx="29">
                        <c:v>9.8000000000000004E-2</c:v>
                      </c:pt>
                      <c:pt idx="30">
                        <c:v>9.8000000000000004E-2</c:v>
                      </c:pt>
                      <c:pt idx="31">
                        <c:v>9.8000000000000004E-2</c:v>
                      </c:pt>
                      <c:pt idx="32">
                        <c:v>9.8000000000000004E-2</c:v>
                      </c:pt>
                      <c:pt idx="33">
                        <c:v>9.8000000000000004E-2</c:v>
                      </c:pt>
                      <c:pt idx="34">
                        <c:v>9.8000000000000004E-2</c:v>
                      </c:pt>
                      <c:pt idx="35">
                        <c:v>9.8000000000000004E-2</c:v>
                      </c:pt>
                      <c:pt idx="36">
                        <c:v>9.8000000000000004E-2</c:v>
                      </c:pt>
                      <c:pt idx="37">
                        <c:v>9.8000000000000004E-2</c:v>
                      </c:pt>
                      <c:pt idx="38">
                        <c:v>9.8000000000000004E-2</c:v>
                      </c:pt>
                      <c:pt idx="39">
                        <c:v>9.8000000000000004E-2</c:v>
                      </c:pt>
                      <c:pt idx="40">
                        <c:v>9.8000000000000004E-2</c:v>
                      </c:pt>
                      <c:pt idx="41">
                        <c:v>9.8000000000000004E-2</c:v>
                      </c:pt>
                      <c:pt idx="42">
                        <c:v>9.8000000000000004E-2</c:v>
                      </c:pt>
                      <c:pt idx="43">
                        <c:v>9.8000000000000004E-2</c:v>
                      </c:pt>
                      <c:pt idx="44">
                        <c:v>9.8000000000000004E-2</c:v>
                      </c:pt>
                      <c:pt idx="45">
                        <c:v>9.8000000000000004E-2</c:v>
                      </c:pt>
                      <c:pt idx="46">
                        <c:v>9.8000000000000004E-2</c:v>
                      </c:pt>
                      <c:pt idx="47">
                        <c:v>9.8000000000000004E-2</c:v>
                      </c:pt>
                      <c:pt idx="48">
                        <c:v>9.8000000000000004E-2</c:v>
                      </c:pt>
                      <c:pt idx="49">
                        <c:v>9.8000000000000004E-2</c:v>
                      </c:pt>
                      <c:pt idx="50">
                        <c:v>9.8000000000000004E-2</c:v>
                      </c:pt>
                      <c:pt idx="51">
                        <c:v>9.8000000000000004E-2</c:v>
                      </c:pt>
                      <c:pt idx="52">
                        <c:v>9.8000000000000004E-2</c:v>
                      </c:pt>
                      <c:pt idx="53">
                        <c:v>9.8000000000000004E-2</c:v>
                      </c:pt>
                      <c:pt idx="54">
                        <c:v>9.8000000000000004E-2</c:v>
                      </c:pt>
                      <c:pt idx="55">
                        <c:v>9.8000000000000004E-2</c:v>
                      </c:pt>
                      <c:pt idx="56">
                        <c:v>9.8000000000000004E-2</c:v>
                      </c:pt>
                      <c:pt idx="57">
                        <c:v>9.8000000000000004E-2</c:v>
                      </c:pt>
                      <c:pt idx="58">
                        <c:v>9.8000000000000004E-2</c:v>
                      </c:pt>
                      <c:pt idx="59">
                        <c:v>9.8000000000000004E-2</c:v>
                      </c:pt>
                      <c:pt idx="60">
                        <c:v>9.8000000000000004E-2</c:v>
                      </c:pt>
                      <c:pt idx="61">
                        <c:v>9.8000000000000004E-2</c:v>
                      </c:pt>
                      <c:pt idx="62">
                        <c:v>9.8000000000000004E-2</c:v>
                      </c:pt>
                      <c:pt idx="63">
                        <c:v>9.8000000000000004E-2</c:v>
                      </c:pt>
                      <c:pt idx="64">
                        <c:v>9.8000000000000004E-2</c:v>
                      </c:pt>
                      <c:pt idx="65">
                        <c:v>9.8000000000000004E-2</c:v>
                      </c:pt>
                      <c:pt idx="66">
                        <c:v>9.8000000000000004E-2</c:v>
                      </c:pt>
                      <c:pt idx="67">
                        <c:v>9.8000000000000004E-2</c:v>
                      </c:pt>
                      <c:pt idx="68">
                        <c:v>9.8000000000000004E-2</c:v>
                      </c:pt>
                      <c:pt idx="69">
                        <c:v>9.8000000000000004E-2</c:v>
                      </c:pt>
                      <c:pt idx="70">
                        <c:v>9.8000000000000004E-2</c:v>
                      </c:pt>
                      <c:pt idx="71">
                        <c:v>9.8000000000000004E-2</c:v>
                      </c:pt>
                      <c:pt idx="72">
                        <c:v>9.8000000000000004E-2</c:v>
                      </c:pt>
                      <c:pt idx="73">
                        <c:v>9.8000000000000004E-2</c:v>
                      </c:pt>
                      <c:pt idx="74">
                        <c:v>9.8000000000000004E-2</c:v>
                      </c:pt>
                      <c:pt idx="75">
                        <c:v>9.8000000000000004E-2</c:v>
                      </c:pt>
                      <c:pt idx="76">
                        <c:v>9.8000000000000004E-2</c:v>
                      </c:pt>
                      <c:pt idx="77">
                        <c:v>9.8000000000000004E-2</c:v>
                      </c:pt>
                      <c:pt idx="78">
                        <c:v>9.8000000000000004E-2</c:v>
                      </c:pt>
                      <c:pt idx="79">
                        <c:v>9.8000000000000004E-2</c:v>
                      </c:pt>
                      <c:pt idx="80">
                        <c:v>9.8000000000000004E-2</c:v>
                      </c:pt>
                      <c:pt idx="81">
                        <c:v>9.8000000000000004E-2</c:v>
                      </c:pt>
                      <c:pt idx="82">
                        <c:v>9.8000000000000004E-2</c:v>
                      </c:pt>
                      <c:pt idx="83">
                        <c:v>9.8000000000000004E-2</c:v>
                      </c:pt>
                      <c:pt idx="84">
                        <c:v>9.8000000000000004E-2</c:v>
                      </c:pt>
                      <c:pt idx="85">
                        <c:v>9.8000000000000004E-2</c:v>
                      </c:pt>
                      <c:pt idx="86">
                        <c:v>9.8000000000000004E-2</c:v>
                      </c:pt>
                      <c:pt idx="87">
                        <c:v>9.8000000000000004E-2</c:v>
                      </c:pt>
                      <c:pt idx="88">
                        <c:v>9.8000000000000004E-2</c:v>
                      </c:pt>
                      <c:pt idx="89">
                        <c:v>9.8000000000000004E-2</c:v>
                      </c:pt>
                      <c:pt idx="90">
                        <c:v>9.8000000000000004E-2</c:v>
                      </c:pt>
                      <c:pt idx="91">
                        <c:v>9.8000000000000004E-2</c:v>
                      </c:pt>
                      <c:pt idx="92">
                        <c:v>9.8000000000000004E-2</c:v>
                      </c:pt>
                      <c:pt idx="93">
                        <c:v>9.8000000000000004E-2</c:v>
                      </c:pt>
                      <c:pt idx="94">
                        <c:v>9.8000000000000004E-2</c:v>
                      </c:pt>
                      <c:pt idx="95">
                        <c:v>9.8000000000000004E-2</c:v>
                      </c:pt>
                      <c:pt idx="96">
                        <c:v>9.8000000000000004E-2</c:v>
                      </c:pt>
                      <c:pt idx="97">
                        <c:v>9.8000000000000004E-2</c:v>
                      </c:pt>
                      <c:pt idx="98">
                        <c:v>9.8000000000000004E-2</c:v>
                      </c:pt>
                      <c:pt idx="99">
                        <c:v>9.8000000000000004E-2</c:v>
                      </c:pt>
                      <c:pt idx="100">
                        <c:v>9.8000000000000004E-2</c:v>
                      </c:pt>
                      <c:pt idx="101">
                        <c:v>9.8000000000000004E-2</c:v>
                      </c:pt>
                      <c:pt idx="102">
                        <c:v>9.8000000000000004E-2</c:v>
                      </c:pt>
                      <c:pt idx="103">
                        <c:v>9.8000000000000004E-2</c:v>
                      </c:pt>
                      <c:pt idx="104">
                        <c:v>9.8000000000000004E-2</c:v>
                      </c:pt>
                      <c:pt idx="105">
                        <c:v>9.8000000000000004E-2</c:v>
                      </c:pt>
                      <c:pt idx="106">
                        <c:v>9.8000000000000004E-2</c:v>
                      </c:pt>
                      <c:pt idx="107">
                        <c:v>9.8000000000000004E-2</c:v>
                      </c:pt>
                      <c:pt idx="108">
                        <c:v>9.8000000000000004E-2</c:v>
                      </c:pt>
                      <c:pt idx="109">
                        <c:v>9.8000000000000004E-2</c:v>
                      </c:pt>
                      <c:pt idx="110">
                        <c:v>9.8000000000000004E-2</c:v>
                      </c:pt>
                      <c:pt idx="111">
                        <c:v>9.8000000000000004E-2</c:v>
                      </c:pt>
                      <c:pt idx="112">
                        <c:v>9.8000000000000004E-2</c:v>
                      </c:pt>
                      <c:pt idx="113">
                        <c:v>9.8000000000000004E-2</c:v>
                      </c:pt>
                      <c:pt idx="114">
                        <c:v>9.8000000000000004E-2</c:v>
                      </c:pt>
                      <c:pt idx="115">
                        <c:v>9.8000000000000004E-2</c:v>
                      </c:pt>
                      <c:pt idx="116">
                        <c:v>9.8000000000000004E-2</c:v>
                      </c:pt>
                      <c:pt idx="117">
                        <c:v>9.8000000000000004E-2</c:v>
                      </c:pt>
                      <c:pt idx="118">
                        <c:v>9.8000000000000004E-2</c:v>
                      </c:pt>
                      <c:pt idx="119">
                        <c:v>9.8000000000000004E-2</c:v>
                      </c:pt>
                      <c:pt idx="120">
                        <c:v>9.8000000000000004E-2</c:v>
                      </c:pt>
                      <c:pt idx="121">
                        <c:v>9.8000000000000004E-2</c:v>
                      </c:pt>
                      <c:pt idx="122">
                        <c:v>9.8000000000000004E-2</c:v>
                      </c:pt>
                      <c:pt idx="123">
                        <c:v>9.8000000000000004E-2</c:v>
                      </c:pt>
                      <c:pt idx="124">
                        <c:v>9.8000000000000004E-2</c:v>
                      </c:pt>
                      <c:pt idx="125">
                        <c:v>9.8000000000000004E-2</c:v>
                      </c:pt>
                      <c:pt idx="126">
                        <c:v>9.8000000000000004E-2</c:v>
                      </c:pt>
                      <c:pt idx="127">
                        <c:v>9.8000000000000004E-2</c:v>
                      </c:pt>
                      <c:pt idx="128">
                        <c:v>9.8000000000000004E-2</c:v>
                      </c:pt>
                    </c:numCache>
                  </c:numRef>
                </c:val>
                <c:smooth val="0"/>
                <c:extLst xmlns:c15="http://schemas.microsoft.com/office/drawing/2012/chart">
                  <c:ext xmlns:c16="http://schemas.microsoft.com/office/drawing/2014/chart" uri="{C3380CC4-5D6E-409C-BE32-E72D297353CC}">
                    <c16:uniqueId val="{0000000E-8E02-4DAB-AFD6-D5A20458E6B6}"/>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HBD!$S$1</c15:sqref>
                        </c15:formulaRef>
                      </c:ext>
                    </c:extLst>
                    <c:strCache>
                      <c:ptCount val="1"/>
                      <c:pt idx="0">
                        <c:v>CaO</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HBD!$S$2:$S$130</c15:sqref>
                        </c15:formulaRef>
                      </c:ext>
                    </c:extLst>
                    <c:numCache>
                      <c:formatCode>0.000</c:formatCode>
                      <c:ptCount val="129"/>
                      <c:pt idx="0">
                        <c:v>4.0000000000000001E-3</c:v>
                      </c:pt>
                      <c:pt idx="1">
                        <c:v>3.7999999999999999E-2</c:v>
                      </c:pt>
                      <c:pt idx="2">
                        <c:v>2.7E-2</c:v>
                      </c:pt>
                      <c:pt idx="3">
                        <c:v>3.2000000000000001E-2</c:v>
                      </c:pt>
                      <c:pt idx="4">
                        <c:v>4.1000000000000002E-2</c:v>
                      </c:pt>
                      <c:pt idx="5">
                        <c:v>4.2999999999999997E-2</c:v>
                      </c:pt>
                      <c:pt idx="6">
                        <c:v>4.7E-2</c:v>
                      </c:pt>
                      <c:pt idx="7">
                        <c:v>4.2000000000000003E-2</c:v>
                      </c:pt>
                      <c:pt idx="8">
                        <c:v>2.3E-2</c:v>
                      </c:pt>
                      <c:pt idx="9">
                        <c:v>2.1999999999999999E-2</c:v>
                      </c:pt>
                      <c:pt idx="10">
                        <c:v>2.1999999999999999E-2</c:v>
                      </c:pt>
                      <c:pt idx="11">
                        <c:v>2.3E-2</c:v>
                      </c:pt>
                      <c:pt idx="12">
                        <c:v>0.02</c:v>
                      </c:pt>
                      <c:pt idx="13">
                        <c:v>2.1000000000000001E-2</c:v>
                      </c:pt>
                      <c:pt idx="14">
                        <c:v>2.1999999999999999E-2</c:v>
                      </c:pt>
                      <c:pt idx="15">
                        <c:v>2.1000000000000001E-2</c:v>
                      </c:pt>
                      <c:pt idx="16" formatCode="General">
                        <c:v>1.9E-2</c:v>
                      </c:pt>
                      <c:pt idx="17" formatCode="General">
                        <c:v>1.9E-2</c:v>
                      </c:pt>
                      <c:pt idx="18" formatCode="General">
                        <c:v>1.9E-2</c:v>
                      </c:pt>
                      <c:pt idx="19" formatCode="General">
                        <c:v>1.9E-2</c:v>
                      </c:pt>
                      <c:pt idx="20" formatCode="General">
                        <c:v>1.9E-2</c:v>
                      </c:pt>
                      <c:pt idx="21" formatCode="General">
                        <c:v>1.9E-2</c:v>
                      </c:pt>
                      <c:pt idx="22">
                        <c:v>1.2E-2</c:v>
                      </c:pt>
                      <c:pt idx="23">
                        <c:v>0.01</c:v>
                      </c:pt>
                      <c:pt idx="24">
                        <c:v>1.4999999999999999E-2</c:v>
                      </c:pt>
                      <c:pt idx="25" formatCode="General">
                        <c:v>2.1000000000000001E-2</c:v>
                      </c:pt>
                      <c:pt idx="26">
                        <c:v>0.02</c:v>
                      </c:pt>
                      <c:pt idx="27" formatCode="General">
                        <c:v>2.1000000000000001E-2</c:v>
                      </c:pt>
                      <c:pt idx="28" formatCode="General">
                        <c:v>1.9E-2</c:v>
                      </c:pt>
                      <c:pt idx="29" formatCode="General">
                        <c:v>0.02</c:v>
                      </c:pt>
                      <c:pt idx="30" formatCode="General">
                        <c:v>1.9E-2</c:v>
                      </c:pt>
                      <c:pt idx="31">
                        <c:v>1.4999999999999999E-2</c:v>
                      </c:pt>
                      <c:pt idx="32">
                        <c:v>1.9E-2</c:v>
                      </c:pt>
                      <c:pt idx="33">
                        <c:v>1.9E-2</c:v>
                      </c:pt>
                      <c:pt idx="34">
                        <c:v>0.02</c:v>
                      </c:pt>
                      <c:pt idx="35">
                        <c:v>0.01</c:v>
                      </c:pt>
                      <c:pt idx="36">
                        <c:v>0.01</c:v>
                      </c:pt>
                      <c:pt idx="37">
                        <c:v>0.02</c:v>
                      </c:pt>
                      <c:pt idx="38">
                        <c:v>0.02</c:v>
                      </c:pt>
                      <c:pt idx="39">
                        <c:v>0.01</c:v>
                      </c:pt>
                      <c:pt idx="40">
                        <c:v>0.01</c:v>
                      </c:pt>
                      <c:pt idx="41">
                        <c:v>0.02</c:v>
                      </c:pt>
                      <c:pt idx="42">
                        <c:v>1.0999999999999999E-2</c:v>
                      </c:pt>
                      <c:pt idx="43">
                        <c:v>2.1999999999999999E-2</c:v>
                      </c:pt>
                      <c:pt idx="44">
                        <c:v>1.9E-2</c:v>
                      </c:pt>
                      <c:pt idx="45">
                        <c:v>0.02</c:v>
                      </c:pt>
                      <c:pt idx="46">
                        <c:v>1.9E-2</c:v>
                      </c:pt>
                      <c:pt idx="47">
                        <c:v>1.9E-2</c:v>
                      </c:pt>
                      <c:pt idx="48">
                        <c:v>1.9E-2</c:v>
                      </c:pt>
                      <c:pt idx="49">
                        <c:v>1.9E-2</c:v>
                      </c:pt>
                      <c:pt idx="50">
                        <c:v>1.9E-2</c:v>
                      </c:pt>
                      <c:pt idx="51">
                        <c:v>0.02</c:v>
                      </c:pt>
                      <c:pt idx="52">
                        <c:v>1.9E-2</c:v>
                      </c:pt>
                      <c:pt idx="53">
                        <c:v>1.9E-2</c:v>
                      </c:pt>
                      <c:pt idx="54">
                        <c:v>1.9E-2</c:v>
                      </c:pt>
                      <c:pt idx="55">
                        <c:v>1.9E-2</c:v>
                      </c:pt>
                      <c:pt idx="56">
                        <c:v>0.02</c:v>
                      </c:pt>
                      <c:pt idx="57">
                        <c:v>0.02</c:v>
                      </c:pt>
                      <c:pt idx="58">
                        <c:v>1.9E-2</c:v>
                      </c:pt>
                      <c:pt idx="59">
                        <c:v>1.9E-2</c:v>
                      </c:pt>
                      <c:pt idx="60">
                        <c:v>1.9E-2</c:v>
                      </c:pt>
                      <c:pt idx="61">
                        <c:v>1.9E-2</c:v>
                      </c:pt>
                      <c:pt idx="62">
                        <c:v>1.9E-2</c:v>
                      </c:pt>
                      <c:pt idx="63">
                        <c:v>0.02</c:v>
                      </c:pt>
                      <c:pt idx="64">
                        <c:v>0.02</c:v>
                      </c:pt>
                      <c:pt idx="65">
                        <c:v>2.1000000000000001E-2</c:v>
                      </c:pt>
                      <c:pt idx="66">
                        <c:v>0.02</c:v>
                      </c:pt>
                      <c:pt idx="67">
                        <c:v>0.02</c:v>
                      </c:pt>
                      <c:pt idx="68">
                        <c:v>0.02</c:v>
                      </c:pt>
                      <c:pt idx="69">
                        <c:v>1.9E-2</c:v>
                      </c:pt>
                      <c:pt idx="70">
                        <c:v>0.02</c:v>
                      </c:pt>
                      <c:pt idx="71">
                        <c:v>0.02</c:v>
                      </c:pt>
                      <c:pt idx="72">
                        <c:v>2.4E-2</c:v>
                      </c:pt>
                      <c:pt idx="73">
                        <c:v>2.5999999999999999E-2</c:v>
                      </c:pt>
                      <c:pt idx="74">
                        <c:v>2.3E-2</c:v>
                      </c:pt>
                      <c:pt idx="75">
                        <c:v>2.4E-2</c:v>
                      </c:pt>
                      <c:pt idx="76">
                        <c:v>2.4E-2</c:v>
                      </c:pt>
                      <c:pt idx="77">
                        <c:v>2.5999999999999999E-2</c:v>
                      </c:pt>
                      <c:pt idx="78">
                        <c:v>2.5000000000000001E-2</c:v>
                      </c:pt>
                      <c:pt idx="79">
                        <c:v>0.02</c:v>
                      </c:pt>
                      <c:pt idx="80">
                        <c:v>1.7999999999999999E-2</c:v>
                      </c:pt>
                      <c:pt idx="81">
                        <c:v>0.02</c:v>
                      </c:pt>
                      <c:pt idx="82">
                        <c:v>1.7999999999999999E-2</c:v>
                      </c:pt>
                      <c:pt idx="83">
                        <c:v>1.7999999999999999E-2</c:v>
                      </c:pt>
                      <c:pt idx="84">
                        <c:v>1.7999999999999999E-2</c:v>
                      </c:pt>
                      <c:pt idx="85">
                        <c:v>0.02</c:v>
                      </c:pt>
                      <c:pt idx="86">
                        <c:v>1.7999999999999999E-2</c:v>
                      </c:pt>
                      <c:pt idx="87">
                        <c:v>1.7999999999999999E-2</c:v>
                      </c:pt>
                      <c:pt idx="88">
                        <c:v>0.02</c:v>
                      </c:pt>
                      <c:pt idx="89">
                        <c:v>0.02</c:v>
                      </c:pt>
                      <c:pt idx="90">
                        <c:v>0.02</c:v>
                      </c:pt>
                      <c:pt idx="91">
                        <c:v>0.02</c:v>
                      </c:pt>
                      <c:pt idx="92">
                        <c:v>0.02</c:v>
                      </c:pt>
                      <c:pt idx="93">
                        <c:v>0.02</c:v>
                      </c:pt>
                      <c:pt idx="94">
                        <c:v>0.02</c:v>
                      </c:pt>
                      <c:pt idx="95">
                        <c:v>0.02</c:v>
                      </c:pt>
                      <c:pt idx="96">
                        <c:v>1.9E-2</c:v>
                      </c:pt>
                      <c:pt idx="97">
                        <c:v>0.02</c:v>
                      </c:pt>
                      <c:pt idx="98">
                        <c:v>2.1000000000000001E-2</c:v>
                      </c:pt>
                      <c:pt idx="99">
                        <c:v>0.02</c:v>
                      </c:pt>
                      <c:pt idx="100">
                        <c:v>0.01</c:v>
                      </c:pt>
                      <c:pt idx="101">
                        <c:v>1.7999999999999999E-2</c:v>
                      </c:pt>
                      <c:pt idx="102">
                        <c:v>1.7999999999999999E-2</c:v>
                      </c:pt>
                      <c:pt idx="103">
                        <c:v>1.7999999999999999E-2</c:v>
                      </c:pt>
                      <c:pt idx="104">
                        <c:v>1.7999999999999999E-2</c:v>
                      </c:pt>
                      <c:pt idx="105">
                        <c:v>1.7999999999999999E-2</c:v>
                      </c:pt>
                      <c:pt idx="106">
                        <c:v>1.7999999999999999E-2</c:v>
                      </c:pt>
                      <c:pt idx="107">
                        <c:v>1.7999999999999999E-2</c:v>
                      </c:pt>
                      <c:pt idx="108">
                        <c:v>1.7999999999999999E-2</c:v>
                      </c:pt>
                      <c:pt idx="109">
                        <c:v>0.02</c:v>
                      </c:pt>
                      <c:pt idx="110">
                        <c:v>0.02</c:v>
                      </c:pt>
                      <c:pt idx="111">
                        <c:v>1.7999999999999999E-2</c:v>
                      </c:pt>
                      <c:pt idx="112">
                        <c:v>0.02</c:v>
                      </c:pt>
                      <c:pt idx="113">
                        <c:v>1.9E-2</c:v>
                      </c:pt>
                      <c:pt idx="114">
                        <c:v>1.9E-2</c:v>
                      </c:pt>
                      <c:pt idx="115">
                        <c:v>0.02</c:v>
                      </c:pt>
                      <c:pt idx="116">
                        <c:v>1.9E-2</c:v>
                      </c:pt>
                      <c:pt idx="117">
                        <c:v>1.9E-2</c:v>
                      </c:pt>
                      <c:pt idx="118">
                        <c:v>1.7999999999999999E-2</c:v>
                      </c:pt>
                      <c:pt idx="119">
                        <c:v>1.7999999999999999E-2</c:v>
                      </c:pt>
                      <c:pt idx="120">
                        <c:v>1.7999999999999999E-2</c:v>
                      </c:pt>
                      <c:pt idx="121">
                        <c:v>0.02</c:v>
                      </c:pt>
                      <c:pt idx="122">
                        <c:v>0.02</c:v>
                      </c:pt>
                      <c:pt idx="123">
                        <c:v>1.7999999999999999E-2</c:v>
                      </c:pt>
                      <c:pt idx="124">
                        <c:v>1.7999999999999999E-2</c:v>
                      </c:pt>
                      <c:pt idx="125">
                        <c:v>0.02</c:v>
                      </c:pt>
                      <c:pt idx="126">
                        <c:v>1.9E-2</c:v>
                      </c:pt>
                      <c:pt idx="127">
                        <c:v>6.0000000000000001E-3</c:v>
                      </c:pt>
                      <c:pt idx="128">
                        <c:v>2.1000000000000001E-2</c:v>
                      </c:pt>
                    </c:numCache>
                  </c:numRef>
                </c:val>
                <c:smooth val="0"/>
                <c:extLst xmlns:c15="http://schemas.microsoft.com/office/drawing/2012/chart">
                  <c:ext xmlns:c16="http://schemas.microsoft.com/office/drawing/2014/chart" uri="{C3380CC4-5D6E-409C-BE32-E72D297353CC}">
                    <c16:uniqueId val="{0000000F-8E02-4DAB-AFD6-D5A20458E6B6}"/>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HBD!$T$1</c15:sqref>
                        </c15:formulaRef>
                      </c:ext>
                    </c:extLst>
                    <c:strCache>
                      <c:ptCount val="1"/>
                      <c:pt idx="0">
                        <c:v>PO(MOI at 110°C (%))</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HBD!$T$2:$T$130</c15:sqref>
                        </c15:formulaRef>
                      </c:ext>
                    </c:extLst>
                    <c:numCache>
                      <c:formatCode>General</c:formatCode>
                      <c:ptCount val="12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numCache>
                  </c:numRef>
                </c:val>
                <c:smooth val="0"/>
                <c:extLst xmlns:c15="http://schemas.microsoft.com/office/drawing/2012/chart">
                  <c:ext xmlns:c16="http://schemas.microsoft.com/office/drawing/2014/chart" uri="{C3380CC4-5D6E-409C-BE32-E72D297353CC}">
                    <c16:uniqueId val="{00000010-8E02-4DAB-AFD6-D5A20458E6B6}"/>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HBD!$U$1</c15:sqref>
                        </c15:formulaRef>
                      </c:ext>
                    </c:extLst>
                    <c:strCache>
                      <c:ptCount val="1"/>
                      <c:pt idx="0">
                        <c:v>MOI at 110°C (%)</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HBD!$U$2:$U$130</c15:sqref>
                        </c15:formulaRef>
                      </c:ext>
                    </c:extLst>
                    <c:numCache>
                      <c:formatCode>0.00</c:formatCode>
                      <c:ptCount val="129"/>
                      <c:pt idx="0">
                        <c:v>0.18</c:v>
                      </c:pt>
                      <c:pt idx="1">
                        <c:v>0.11</c:v>
                      </c:pt>
                      <c:pt idx="2">
                        <c:v>0.11</c:v>
                      </c:pt>
                      <c:pt idx="3">
                        <c:v>0.13</c:v>
                      </c:pt>
                      <c:pt idx="4">
                        <c:v>0.2</c:v>
                      </c:pt>
                      <c:pt idx="5">
                        <c:v>0.24</c:v>
                      </c:pt>
                      <c:pt idx="6">
                        <c:v>0.15</c:v>
                      </c:pt>
                      <c:pt idx="7">
                        <c:v>0.16</c:v>
                      </c:pt>
                      <c:pt idx="8">
                        <c:v>0.26</c:v>
                      </c:pt>
                      <c:pt idx="9">
                        <c:v>0.28000000000000003</c:v>
                      </c:pt>
                      <c:pt idx="10">
                        <c:v>0.19</c:v>
                      </c:pt>
                      <c:pt idx="11">
                        <c:v>0.14000000000000001</c:v>
                      </c:pt>
                      <c:pt idx="12">
                        <c:v>0.22</c:v>
                      </c:pt>
                      <c:pt idx="13">
                        <c:v>0.2</c:v>
                      </c:pt>
                      <c:pt idx="14">
                        <c:v>0.18</c:v>
                      </c:pt>
                      <c:pt idx="15">
                        <c:v>0.13</c:v>
                      </c:pt>
                      <c:pt idx="16" formatCode="General">
                        <c:v>0.13</c:v>
                      </c:pt>
                      <c:pt idx="17" formatCode="General">
                        <c:v>0.11</c:v>
                      </c:pt>
                      <c:pt idx="18" formatCode="General">
                        <c:v>0.27</c:v>
                      </c:pt>
                      <c:pt idx="19" formatCode="General">
                        <c:v>0.17</c:v>
                      </c:pt>
                      <c:pt idx="20" formatCode="General">
                        <c:v>0.17</c:v>
                      </c:pt>
                      <c:pt idx="21" formatCode="General">
                        <c:v>0.15</c:v>
                      </c:pt>
                      <c:pt idx="22">
                        <c:v>0.23</c:v>
                      </c:pt>
                      <c:pt idx="23">
                        <c:v>0.19</c:v>
                      </c:pt>
                      <c:pt idx="24">
                        <c:v>0.28999999999999998</c:v>
                      </c:pt>
                      <c:pt idx="25" formatCode="General">
                        <c:v>0.17</c:v>
                      </c:pt>
                      <c:pt idx="26" formatCode="General">
                        <c:v>0.18</c:v>
                      </c:pt>
                      <c:pt idx="27" formatCode="General">
                        <c:v>0.19</c:v>
                      </c:pt>
                      <c:pt idx="28" formatCode="General">
                        <c:v>0.28999999999999998</c:v>
                      </c:pt>
                      <c:pt idx="29" formatCode="General">
                        <c:v>0.34</c:v>
                      </c:pt>
                      <c:pt idx="30" formatCode="General">
                        <c:v>0.34</c:v>
                      </c:pt>
                      <c:pt idx="31">
                        <c:v>0.21</c:v>
                      </c:pt>
                      <c:pt idx="32">
                        <c:v>0.17</c:v>
                      </c:pt>
                      <c:pt idx="33">
                        <c:v>0.15</c:v>
                      </c:pt>
                      <c:pt idx="34">
                        <c:v>0.2</c:v>
                      </c:pt>
                      <c:pt idx="35">
                        <c:v>0.24</c:v>
                      </c:pt>
                      <c:pt idx="36">
                        <c:v>0.21</c:v>
                      </c:pt>
                      <c:pt idx="37" formatCode="General">
                        <c:v>0.37</c:v>
                      </c:pt>
                      <c:pt idx="38">
                        <c:v>0.14000000000000001</c:v>
                      </c:pt>
                      <c:pt idx="39">
                        <c:v>0.22</c:v>
                      </c:pt>
                      <c:pt idx="40">
                        <c:v>0.3</c:v>
                      </c:pt>
                      <c:pt idx="41">
                        <c:v>0.16</c:v>
                      </c:pt>
                      <c:pt idx="42">
                        <c:v>0.22</c:v>
                      </c:pt>
                      <c:pt idx="43">
                        <c:v>0.2</c:v>
                      </c:pt>
                      <c:pt idx="44" formatCode="General">
                        <c:v>0.26</c:v>
                      </c:pt>
                      <c:pt idx="45">
                        <c:v>0.3</c:v>
                      </c:pt>
                      <c:pt idx="46">
                        <c:v>0.39</c:v>
                      </c:pt>
                      <c:pt idx="47">
                        <c:v>0.42</c:v>
                      </c:pt>
                      <c:pt idx="48" formatCode="General">
                        <c:v>0.37</c:v>
                      </c:pt>
                      <c:pt idx="49" formatCode="General">
                        <c:v>0.36</c:v>
                      </c:pt>
                      <c:pt idx="50" formatCode="General">
                        <c:v>0.11</c:v>
                      </c:pt>
                      <c:pt idx="51" formatCode="General">
                        <c:v>0.21</c:v>
                      </c:pt>
                      <c:pt idx="52">
                        <c:v>0.11</c:v>
                      </c:pt>
                      <c:pt idx="53">
                        <c:v>0.32</c:v>
                      </c:pt>
                      <c:pt idx="54">
                        <c:v>0.33</c:v>
                      </c:pt>
                      <c:pt idx="55" formatCode="General">
                        <c:v>0.31</c:v>
                      </c:pt>
                      <c:pt idx="56">
                        <c:v>0.69</c:v>
                      </c:pt>
                      <c:pt idx="57">
                        <c:v>0.66</c:v>
                      </c:pt>
                      <c:pt idx="58" formatCode="General">
                        <c:v>0.36</c:v>
                      </c:pt>
                      <c:pt idx="59">
                        <c:v>0.6</c:v>
                      </c:pt>
                      <c:pt idx="60">
                        <c:v>0.13</c:v>
                      </c:pt>
                      <c:pt idx="61">
                        <c:v>0.59</c:v>
                      </c:pt>
                      <c:pt idx="62">
                        <c:v>0.49</c:v>
                      </c:pt>
                      <c:pt idx="63">
                        <c:v>0.54</c:v>
                      </c:pt>
                      <c:pt idx="64">
                        <c:v>0.5</c:v>
                      </c:pt>
                      <c:pt idx="65">
                        <c:v>0.13</c:v>
                      </c:pt>
                      <c:pt idx="66">
                        <c:v>0.13</c:v>
                      </c:pt>
                      <c:pt idx="67">
                        <c:v>0.11</c:v>
                      </c:pt>
                      <c:pt idx="68">
                        <c:v>0.68</c:v>
                      </c:pt>
                      <c:pt idx="69">
                        <c:v>0.12</c:v>
                      </c:pt>
                      <c:pt idx="70">
                        <c:v>0.68</c:v>
                      </c:pt>
                      <c:pt idx="71">
                        <c:v>0.15</c:v>
                      </c:pt>
                      <c:pt idx="72">
                        <c:v>0.3</c:v>
                      </c:pt>
                      <c:pt idx="73" formatCode="General">
                        <c:v>0.38</c:v>
                      </c:pt>
                      <c:pt idx="74" formatCode="General">
                        <c:v>0.22</c:v>
                      </c:pt>
                      <c:pt idx="75" formatCode="General">
                        <c:v>0.21</c:v>
                      </c:pt>
                      <c:pt idx="76" formatCode="General">
                        <c:v>0.32</c:v>
                      </c:pt>
                      <c:pt idx="77">
                        <c:v>0.4</c:v>
                      </c:pt>
                      <c:pt idx="78" formatCode="General">
                        <c:v>0.36</c:v>
                      </c:pt>
                      <c:pt idx="79">
                        <c:v>0.4</c:v>
                      </c:pt>
                      <c:pt idx="80">
                        <c:v>0.33</c:v>
                      </c:pt>
                      <c:pt idx="81">
                        <c:v>0.33</c:v>
                      </c:pt>
                      <c:pt idx="82">
                        <c:v>0.24</c:v>
                      </c:pt>
                      <c:pt idx="83">
                        <c:v>0.2</c:v>
                      </c:pt>
                      <c:pt idx="84">
                        <c:v>0.21</c:v>
                      </c:pt>
                      <c:pt idx="85">
                        <c:v>0.24</c:v>
                      </c:pt>
                      <c:pt idx="86">
                        <c:v>0.15</c:v>
                      </c:pt>
                      <c:pt idx="87">
                        <c:v>0.21</c:v>
                      </c:pt>
                      <c:pt idx="88">
                        <c:v>0.17</c:v>
                      </c:pt>
                      <c:pt idx="89">
                        <c:v>0.32</c:v>
                      </c:pt>
                      <c:pt idx="90">
                        <c:v>0.3</c:v>
                      </c:pt>
                      <c:pt idx="91">
                        <c:v>0.32</c:v>
                      </c:pt>
                      <c:pt idx="92">
                        <c:v>0.4</c:v>
                      </c:pt>
                      <c:pt idx="93">
                        <c:v>0.15</c:v>
                      </c:pt>
                      <c:pt idx="94">
                        <c:v>0.26</c:v>
                      </c:pt>
                      <c:pt idx="95">
                        <c:v>0.25</c:v>
                      </c:pt>
                      <c:pt idx="96">
                        <c:v>0.22</c:v>
                      </c:pt>
                      <c:pt idx="97">
                        <c:v>0.19</c:v>
                      </c:pt>
                      <c:pt idx="98">
                        <c:v>0.16</c:v>
                      </c:pt>
                      <c:pt idx="99">
                        <c:v>0.17</c:v>
                      </c:pt>
                      <c:pt idx="100">
                        <c:v>0.17</c:v>
                      </c:pt>
                      <c:pt idx="101">
                        <c:v>0.15</c:v>
                      </c:pt>
                      <c:pt idx="102">
                        <c:v>0.19</c:v>
                      </c:pt>
                      <c:pt idx="103">
                        <c:v>0.18</c:v>
                      </c:pt>
                      <c:pt idx="104">
                        <c:v>0.18</c:v>
                      </c:pt>
                      <c:pt idx="105">
                        <c:v>0.21</c:v>
                      </c:pt>
                      <c:pt idx="106">
                        <c:v>0.27</c:v>
                      </c:pt>
                      <c:pt idx="107">
                        <c:v>0.27</c:v>
                      </c:pt>
                      <c:pt idx="108">
                        <c:v>0.28999999999999998</c:v>
                      </c:pt>
                      <c:pt idx="109">
                        <c:v>0.17</c:v>
                      </c:pt>
                      <c:pt idx="110">
                        <c:v>0.8</c:v>
                      </c:pt>
                      <c:pt idx="111">
                        <c:v>0.12</c:v>
                      </c:pt>
                      <c:pt idx="112">
                        <c:v>0.36</c:v>
                      </c:pt>
                      <c:pt idx="113">
                        <c:v>0.14000000000000001</c:v>
                      </c:pt>
                      <c:pt idx="114">
                        <c:v>0.22</c:v>
                      </c:pt>
                      <c:pt idx="115">
                        <c:v>0.14000000000000001</c:v>
                      </c:pt>
                      <c:pt idx="116">
                        <c:v>0.18</c:v>
                      </c:pt>
                      <c:pt idx="117">
                        <c:v>0.3</c:v>
                      </c:pt>
                      <c:pt idx="118">
                        <c:v>0.19</c:v>
                      </c:pt>
                      <c:pt idx="119">
                        <c:v>0.13</c:v>
                      </c:pt>
                      <c:pt idx="120">
                        <c:v>0.15</c:v>
                      </c:pt>
                      <c:pt idx="121">
                        <c:v>0.16</c:v>
                      </c:pt>
                      <c:pt idx="122">
                        <c:v>0.16</c:v>
                      </c:pt>
                      <c:pt idx="123">
                        <c:v>0.14000000000000001</c:v>
                      </c:pt>
                      <c:pt idx="124">
                        <c:v>0.16</c:v>
                      </c:pt>
                      <c:pt idx="125">
                        <c:v>0.14000000000000001</c:v>
                      </c:pt>
                      <c:pt idx="126">
                        <c:v>0.13</c:v>
                      </c:pt>
                      <c:pt idx="127">
                        <c:v>0.18</c:v>
                      </c:pt>
                      <c:pt idx="128">
                        <c:v>0.25</c:v>
                      </c:pt>
                    </c:numCache>
                  </c:numRef>
                </c:val>
                <c:smooth val="0"/>
                <c:extLst xmlns:c15="http://schemas.microsoft.com/office/drawing/2012/chart">
                  <c:ext xmlns:c16="http://schemas.microsoft.com/office/drawing/2014/chart" uri="{C3380CC4-5D6E-409C-BE32-E72D297353CC}">
                    <c16:uniqueId val="{00000011-8E02-4DAB-AFD6-D5A20458E6B6}"/>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HBD!$V$1</c15:sqref>
                        </c15:formulaRef>
                      </c:ext>
                    </c:extLst>
                    <c:strCache>
                      <c:ptCount val="1"/>
                      <c:pt idx="0">
                        <c:v>PO(LOI at 550oC for 1/2 hr (%))</c:v>
                      </c:pt>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HBD!$V$2:$V$130</c15:sqref>
                        </c15:formulaRef>
                      </c:ext>
                    </c:extLst>
                    <c:numCache>
                      <c:formatCode>General</c:formatCode>
                      <c:ptCount val="12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numCache>
                  </c:numRef>
                </c:val>
                <c:smooth val="0"/>
                <c:extLst xmlns:c15="http://schemas.microsoft.com/office/drawing/2012/chart">
                  <c:ext xmlns:c16="http://schemas.microsoft.com/office/drawing/2014/chart" uri="{C3380CC4-5D6E-409C-BE32-E72D297353CC}">
                    <c16:uniqueId val="{00000012-8E02-4DAB-AFD6-D5A20458E6B6}"/>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HBD!$W$1</c15:sqref>
                        </c15:formulaRef>
                      </c:ext>
                    </c:extLst>
                    <c:strCache>
                      <c:ptCount val="1"/>
                      <c:pt idx="0">
                        <c:v>LOI at 550oC for 1/2 hr (%)</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HBD!$W$2:$W$130</c15:sqref>
                        </c15:formulaRef>
                      </c:ext>
                    </c:extLst>
                    <c:numCache>
                      <c:formatCode>0.00</c:formatCode>
                      <c:ptCount val="129"/>
                      <c:pt idx="0">
                        <c:v>0.22</c:v>
                      </c:pt>
                      <c:pt idx="1">
                        <c:v>0.23</c:v>
                      </c:pt>
                      <c:pt idx="2">
                        <c:v>0.25</c:v>
                      </c:pt>
                      <c:pt idx="3">
                        <c:v>0.24</c:v>
                      </c:pt>
                      <c:pt idx="4">
                        <c:v>0.21</c:v>
                      </c:pt>
                      <c:pt idx="5">
                        <c:v>0.26</c:v>
                      </c:pt>
                      <c:pt idx="6">
                        <c:v>0.26</c:v>
                      </c:pt>
                      <c:pt idx="7">
                        <c:v>0.21</c:v>
                      </c:pt>
                      <c:pt idx="8">
                        <c:v>0.31</c:v>
                      </c:pt>
                      <c:pt idx="9">
                        <c:v>0.34</c:v>
                      </c:pt>
                      <c:pt idx="10">
                        <c:v>0.26</c:v>
                      </c:pt>
                      <c:pt idx="11">
                        <c:v>0.23</c:v>
                      </c:pt>
                      <c:pt idx="12">
                        <c:v>0.39</c:v>
                      </c:pt>
                      <c:pt idx="13">
                        <c:v>0.45</c:v>
                      </c:pt>
                      <c:pt idx="14">
                        <c:v>0.44</c:v>
                      </c:pt>
                      <c:pt idx="15">
                        <c:v>0.3</c:v>
                      </c:pt>
                      <c:pt idx="16" formatCode="General">
                        <c:v>0.24</c:v>
                      </c:pt>
                      <c:pt idx="17" formatCode="General">
                        <c:v>0.23</c:v>
                      </c:pt>
                      <c:pt idx="18" formatCode="General">
                        <c:v>0.34</c:v>
                      </c:pt>
                      <c:pt idx="19" formatCode="General">
                        <c:v>0.26</c:v>
                      </c:pt>
                      <c:pt idx="20">
                        <c:v>0.2</c:v>
                      </c:pt>
                      <c:pt idx="21" formatCode="General">
                        <c:v>0.28999999999999998</c:v>
                      </c:pt>
                      <c:pt idx="22">
                        <c:v>0.37</c:v>
                      </c:pt>
                      <c:pt idx="23">
                        <c:v>0.44</c:v>
                      </c:pt>
                      <c:pt idx="24">
                        <c:v>0.45</c:v>
                      </c:pt>
                      <c:pt idx="25" formatCode="General">
                        <c:v>0.28999999999999998</c:v>
                      </c:pt>
                      <c:pt idx="26">
                        <c:v>0.26</c:v>
                      </c:pt>
                      <c:pt idx="27" formatCode="General">
                        <c:v>0.31</c:v>
                      </c:pt>
                      <c:pt idx="28" formatCode="General">
                        <c:v>0.6</c:v>
                      </c:pt>
                      <c:pt idx="29" formatCode="General">
                        <c:v>0.37</c:v>
                      </c:pt>
                      <c:pt idx="30" formatCode="General">
                        <c:v>0.43</c:v>
                      </c:pt>
                      <c:pt idx="31">
                        <c:v>0.34</c:v>
                      </c:pt>
                      <c:pt idx="32">
                        <c:v>0.23</c:v>
                      </c:pt>
                      <c:pt idx="33">
                        <c:v>0.28999999999999998</c:v>
                      </c:pt>
                      <c:pt idx="34">
                        <c:v>0.28999999999999998</c:v>
                      </c:pt>
                      <c:pt idx="35">
                        <c:v>0.26</c:v>
                      </c:pt>
                      <c:pt idx="36">
                        <c:v>0.43</c:v>
                      </c:pt>
                      <c:pt idx="37" formatCode="General">
                        <c:v>0.28999999999999998</c:v>
                      </c:pt>
                      <c:pt idx="38">
                        <c:v>0.26</c:v>
                      </c:pt>
                      <c:pt idx="39">
                        <c:v>0.39</c:v>
                      </c:pt>
                      <c:pt idx="40">
                        <c:v>0.37</c:v>
                      </c:pt>
                      <c:pt idx="41">
                        <c:v>0.27</c:v>
                      </c:pt>
                      <c:pt idx="42">
                        <c:v>0.25</c:v>
                      </c:pt>
                      <c:pt idx="43">
                        <c:v>0.31</c:v>
                      </c:pt>
                      <c:pt idx="44" formatCode="General">
                        <c:v>0.36</c:v>
                      </c:pt>
                      <c:pt idx="45">
                        <c:v>0.28999999999999998</c:v>
                      </c:pt>
                      <c:pt idx="46">
                        <c:v>0.32</c:v>
                      </c:pt>
                      <c:pt idx="47">
                        <c:v>0.38</c:v>
                      </c:pt>
                      <c:pt idx="48" formatCode="General">
                        <c:v>0.28000000000000003</c:v>
                      </c:pt>
                      <c:pt idx="49">
                        <c:v>0.28000000000000003</c:v>
                      </c:pt>
                      <c:pt idx="50" formatCode="General">
                        <c:v>0.46</c:v>
                      </c:pt>
                      <c:pt idx="51" formatCode="General">
                        <c:v>0.26</c:v>
                      </c:pt>
                      <c:pt idx="52">
                        <c:v>0.15</c:v>
                      </c:pt>
                      <c:pt idx="53">
                        <c:v>0.43</c:v>
                      </c:pt>
                      <c:pt idx="54">
                        <c:v>0.55000000000000004</c:v>
                      </c:pt>
                      <c:pt idx="55">
                        <c:v>0.47</c:v>
                      </c:pt>
                      <c:pt idx="56">
                        <c:v>0.46</c:v>
                      </c:pt>
                      <c:pt idx="57">
                        <c:v>0.51</c:v>
                      </c:pt>
                      <c:pt idx="58" formatCode="General">
                        <c:v>0.26</c:v>
                      </c:pt>
                      <c:pt idx="59">
                        <c:v>0.81</c:v>
                      </c:pt>
                      <c:pt idx="60">
                        <c:v>0.23</c:v>
                      </c:pt>
                      <c:pt idx="61">
                        <c:v>0.68</c:v>
                      </c:pt>
                      <c:pt idx="62">
                        <c:v>0.84</c:v>
                      </c:pt>
                      <c:pt idx="63">
                        <c:v>0.49</c:v>
                      </c:pt>
                      <c:pt idx="64">
                        <c:v>0.75</c:v>
                      </c:pt>
                      <c:pt idx="65">
                        <c:v>0.19</c:v>
                      </c:pt>
                      <c:pt idx="66">
                        <c:v>0.12</c:v>
                      </c:pt>
                      <c:pt idx="67">
                        <c:v>0.21</c:v>
                      </c:pt>
                      <c:pt idx="68">
                        <c:v>0.52</c:v>
                      </c:pt>
                      <c:pt idx="69">
                        <c:v>0.27</c:v>
                      </c:pt>
                      <c:pt idx="70">
                        <c:v>0.53</c:v>
                      </c:pt>
                      <c:pt idx="71">
                        <c:v>0.22</c:v>
                      </c:pt>
                      <c:pt idx="72" formatCode="General">
                        <c:v>0.34</c:v>
                      </c:pt>
                      <c:pt idx="73" formatCode="General">
                        <c:v>0.24</c:v>
                      </c:pt>
                      <c:pt idx="74" formatCode="General">
                        <c:v>0.34</c:v>
                      </c:pt>
                      <c:pt idx="75" formatCode="General">
                        <c:v>0.31</c:v>
                      </c:pt>
                      <c:pt idx="76" formatCode="General">
                        <c:v>0.36</c:v>
                      </c:pt>
                      <c:pt idx="77" formatCode="General">
                        <c:v>0.34</c:v>
                      </c:pt>
                      <c:pt idx="78" formatCode="General">
                        <c:v>0.34</c:v>
                      </c:pt>
                      <c:pt idx="79" formatCode="General">
                        <c:v>0.32</c:v>
                      </c:pt>
                      <c:pt idx="80">
                        <c:v>0.43</c:v>
                      </c:pt>
                      <c:pt idx="81" formatCode="General">
                        <c:v>0.54</c:v>
                      </c:pt>
                      <c:pt idx="82">
                        <c:v>0.45</c:v>
                      </c:pt>
                      <c:pt idx="83">
                        <c:v>0.33</c:v>
                      </c:pt>
                      <c:pt idx="84">
                        <c:v>0.27</c:v>
                      </c:pt>
                      <c:pt idx="85" formatCode="General">
                        <c:v>0.22</c:v>
                      </c:pt>
                      <c:pt idx="86">
                        <c:v>0.33</c:v>
                      </c:pt>
                      <c:pt idx="87">
                        <c:v>0.32</c:v>
                      </c:pt>
                      <c:pt idx="88" formatCode="General">
                        <c:v>0.18</c:v>
                      </c:pt>
                      <c:pt idx="89">
                        <c:v>0.4</c:v>
                      </c:pt>
                      <c:pt idx="90" formatCode="General">
                        <c:v>0.33</c:v>
                      </c:pt>
                      <c:pt idx="91">
                        <c:v>0.4</c:v>
                      </c:pt>
                      <c:pt idx="92" formatCode="General">
                        <c:v>0.34</c:v>
                      </c:pt>
                      <c:pt idx="93">
                        <c:v>0.32</c:v>
                      </c:pt>
                      <c:pt idx="94">
                        <c:v>0.33</c:v>
                      </c:pt>
                      <c:pt idx="95">
                        <c:v>0.36</c:v>
                      </c:pt>
                      <c:pt idx="96">
                        <c:v>0.36</c:v>
                      </c:pt>
                      <c:pt idx="97">
                        <c:v>0.21</c:v>
                      </c:pt>
                      <c:pt idx="98">
                        <c:v>0.25</c:v>
                      </c:pt>
                      <c:pt idx="99">
                        <c:v>0.32</c:v>
                      </c:pt>
                      <c:pt idx="100">
                        <c:v>0.25</c:v>
                      </c:pt>
                      <c:pt idx="101">
                        <c:v>0.26</c:v>
                      </c:pt>
                      <c:pt idx="102">
                        <c:v>0.28999999999999998</c:v>
                      </c:pt>
                      <c:pt idx="103">
                        <c:v>0.25</c:v>
                      </c:pt>
                      <c:pt idx="104">
                        <c:v>0.6</c:v>
                      </c:pt>
                      <c:pt idx="105">
                        <c:v>0.78</c:v>
                      </c:pt>
                      <c:pt idx="106">
                        <c:v>0.87</c:v>
                      </c:pt>
                      <c:pt idx="107">
                        <c:v>0.78</c:v>
                      </c:pt>
                      <c:pt idx="108">
                        <c:v>0.49</c:v>
                      </c:pt>
                      <c:pt idx="109">
                        <c:v>0.37</c:v>
                      </c:pt>
                      <c:pt idx="110">
                        <c:v>0.75</c:v>
                      </c:pt>
                      <c:pt idx="111">
                        <c:v>0.21</c:v>
                      </c:pt>
                      <c:pt idx="112">
                        <c:v>0.61</c:v>
                      </c:pt>
                      <c:pt idx="113">
                        <c:v>0.23</c:v>
                      </c:pt>
                      <c:pt idx="114">
                        <c:v>0.19</c:v>
                      </c:pt>
                      <c:pt idx="115">
                        <c:v>0.46</c:v>
                      </c:pt>
                      <c:pt idx="116">
                        <c:v>0.24</c:v>
                      </c:pt>
                      <c:pt idx="117">
                        <c:v>0.28999999999999998</c:v>
                      </c:pt>
                      <c:pt idx="118">
                        <c:v>0.35</c:v>
                      </c:pt>
                      <c:pt idx="119">
                        <c:v>0.16</c:v>
                      </c:pt>
                      <c:pt idx="120">
                        <c:v>0.5</c:v>
                      </c:pt>
                      <c:pt idx="121">
                        <c:v>0.34</c:v>
                      </c:pt>
                      <c:pt idx="122">
                        <c:v>0.28999999999999998</c:v>
                      </c:pt>
                      <c:pt idx="123">
                        <c:v>0.53</c:v>
                      </c:pt>
                      <c:pt idx="124">
                        <c:v>0.31</c:v>
                      </c:pt>
                      <c:pt idx="125">
                        <c:v>0.33</c:v>
                      </c:pt>
                      <c:pt idx="126">
                        <c:v>0.21</c:v>
                      </c:pt>
                      <c:pt idx="127">
                        <c:v>0.23</c:v>
                      </c:pt>
                      <c:pt idx="128">
                        <c:v>0.35</c:v>
                      </c:pt>
                    </c:numCache>
                  </c:numRef>
                </c:val>
                <c:smooth val="0"/>
                <c:extLst xmlns:c15="http://schemas.microsoft.com/office/drawing/2012/chart">
                  <c:ext xmlns:c16="http://schemas.microsoft.com/office/drawing/2014/chart" uri="{C3380CC4-5D6E-409C-BE32-E72D297353CC}">
                    <c16:uniqueId val="{00000013-8E02-4DAB-AFD6-D5A20458E6B6}"/>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HBD!$X$1</c15:sqref>
                        </c15:formulaRef>
                      </c:ext>
                    </c:extLst>
                    <c:strCache>
                      <c:ptCount val="1"/>
                      <c:pt idx="0">
                        <c:v>PO(Bulk Density (Kg/m3))</c:v>
                      </c:pt>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HBD!$X$2:$X$130</c15:sqref>
                        </c15:formulaRef>
                      </c:ext>
                    </c:extLst>
                    <c:numCache>
                      <c:formatCode>General</c:formatCode>
                      <c:ptCount val="129"/>
                      <c:pt idx="0">
                        <c:v>1300</c:v>
                      </c:pt>
                      <c:pt idx="1">
                        <c:v>1300</c:v>
                      </c:pt>
                      <c:pt idx="2">
                        <c:v>1300</c:v>
                      </c:pt>
                      <c:pt idx="3">
                        <c:v>1300</c:v>
                      </c:pt>
                      <c:pt idx="4">
                        <c:v>1300</c:v>
                      </c:pt>
                      <c:pt idx="5">
                        <c:v>1300</c:v>
                      </c:pt>
                      <c:pt idx="6">
                        <c:v>1300</c:v>
                      </c:pt>
                      <c:pt idx="7">
                        <c:v>1300</c:v>
                      </c:pt>
                      <c:pt idx="8">
                        <c:v>1300</c:v>
                      </c:pt>
                      <c:pt idx="9">
                        <c:v>1300</c:v>
                      </c:pt>
                      <c:pt idx="10">
                        <c:v>1300</c:v>
                      </c:pt>
                      <c:pt idx="11">
                        <c:v>1300</c:v>
                      </c:pt>
                      <c:pt idx="12">
                        <c:v>1300</c:v>
                      </c:pt>
                      <c:pt idx="13">
                        <c:v>1300</c:v>
                      </c:pt>
                      <c:pt idx="14">
                        <c:v>1300</c:v>
                      </c:pt>
                      <c:pt idx="15">
                        <c:v>1300</c:v>
                      </c:pt>
                      <c:pt idx="16">
                        <c:v>1300</c:v>
                      </c:pt>
                      <c:pt idx="17">
                        <c:v>1300</c:v>
                      </c:pt>
                      <c:pt idx="18">
                        <c:v>1300</c:v>
                      </c:pt>
                      <c:pt idx="19">
                        <c:v>1300</c:v>
                      </c:pt>
                      <c:pt idx="20">
                        <c:v>1300</c:v>
                      </c:pt>
                      <c:pt idx="21">
                        <c:v>1300</c:v>
                      </c:pt>
                      <c:pt idx="22">
                        <c:v>1300</c:v>
                      </c:pt>
                      <c:pt idx="23">
                        <c:v>1300</c:v>
                      </c:pt>
                      <c:pt idx="24">
                        <c:v>1300</c:v>
                      </c:pt>
                      <c:pt idx="25">
                        <c:v>1300</c:v>
                      </c:pt>
                      <c:pt idx="26">
                        <c:v>1300</c:v>
                      </c:pt>
                      <c:pt idx="27">
                        <c:v>1300</c:v>
                      </c:pt>
                      <c:pt idx="28">
                        <c:v>1300</c:v>
                      </c:pt>
                      <c:pt idx="29">
                        <c:v>1300</c:v>
                      </c:pt>
                      <c:pt idx="30">
                        <c:v>1300</c:v>
                      </c:pt>
                      <c:pt idx="31">
                        <c:v>1300</c:v>
                      </c:pt>
                      <c:pt idx="32">
                        <c:v>1300</c:v>
                      </c:pt>
                      <c:pt idx="33">
                        <c:v>1300</c:v>
                      </c:pt>
                      <c:pt idx="34">
                        <c:v>1300</c:v>
                      </c:pt>
                      <c:pt idx="35">
                        <c:v>1300</c:v>
                      </c:pt>
                      <c:pt idx="36">
                        <c:v>1300</c:v>
                      </c:pt>
                      <c:pt idx="37">
                        <c:v>1300</c:v>
                      </c:pt>
                      <c:pt idx="38">
                        <c:v>1300</c:v>
                      </c:pt>
                      <c:pt idx="39">
                        <c:v>1300</c:v>
                      </c:pt>
                      <c:pt idx="40">
                        <c:v>1300</c:v>
                      </c:pt>
                      <c:pt idx="41">
                        <c:v>1300</c:v>
                      </c:pt>
                      <c:pt idx="42">
                        <c:v>1300</c:v>
                      </c:pt>
                      <c:pt idx="43">
                        <c:v>1300</c:v>
                      </c:pt>
                      <c:pt idx="44">
                        <c:v>1300</c:v>
                      </c:pt>
                      <c:pt idx="45">
                        <c:v>1300</c:v>
                      </c:pt>
                      <c:pt idx="46">
                        <c:v>1300</c:v>
                      </c:pt>
                      <c:pt idx="47">
                        <c:v>1300</c:v>
                      </c:pt>
                      <c:pt idx="48">
                        <c:v>1300</c:v>
                      </c:pt>
                      <c:pt idx="49">
                        <c:v>1300</c:v>
                      </c:pt>
                      <c:pt idx="50">
                        <c:v>1300</c:v>
                      </c:pt>
                      <c:pt idx="51">
                        <c:v>1300</c:v>
                      </c:pt>
                      <c:pt idx="52">
                        <c:v>1300</c:v>
                      </c:pt>
                      <c:pt idx="53">
                        <c:v>1300</c:v>
                      </c:pt>
                      <c:pt idx="54">
                        <c:v>1300</c:v>
                      </c:pt>
                      <c:pt idx="55">
                        <c:v>1300</c:v>
                      </c:pt>
                      <c:pt idx="56">
                        <c:v>1300</c:v>
                      </c:pt>
                      <c:pt idx="57">
                        <c:v>1300</c:v>
                      </c:pt>
                      <c:pt idx="58">
                        <c:v>1300</c:v>
                      </c:pt>
                      <c:pt idx="59">
                        <c:v>1300</c:v>
                      </c:pt>
                      <c:pt idx="60">
                        <c:v>1300</c:v>
                      </c:pt>
                      <c:pt idx="61">
                        <c:v>1300</c:v>
                      </c:pt>
                      <c:pt idx="62">
                        <c:v>1300</c:v>
                      </c:pt>
                      <c:pt idx="63">
                        <c:v>1300</c:v>
                      </c:pt>
                      <c:pt idx="64">
                        <c:v>1300</c:v>
                      </c:pt>
                      <c:pt idx="65">
                        <c:v>1300</c:v>
                      </c:pt>
                      <c:pt idx="66">
                        <c:v>1300</c:v>
                      </c:pt>
                      <c:pt idx="67">
                        <c:v>1300</c:v>
                      </c:pt>
                      <c:pt idx="68">
                        <c:v>1300</c:v>
                      </c:pt>
                      <c:pt idx="69">
                        <c:v>1300</c:v>
                      </c:pt>
                      <c:pt idx="70">
                        <c:v>1300</c:v>
                      </c:pt>
                      <c:pt idx="71">
                        <c:v>1300</c:v>
                      </c:pt>
                      <c:pt idx="72">
                        <c:v>1300</c:v>
                      </c:pt>
                      <c:pt idx="73">
                        <c:v>1300</c:v>
                      </c:pt>
                      <c:pt idx="74">
                        <c:v>1300</c:v>
                      </c:pt>
                      <c:pt idx="75">
                        <c:v>1300</c:v>
                      </c:pt>
                      <c:pt idx="76">
                        <c:v>1300</c:v>
                      </c:pt>
                      <c:pt idx="77">
                        <c:v>1300</c:v>
                      </c:pt>
                      <c:pt idx="78">
                        <c:v>1300</c:v>
                      </c:pt>
                      <c:pt idx="79">
                        <c:v>1300</c:v>
                      </c:pt>
                      <c:pt idx="80">
                        <c:v>1300</c:v>
                      </c:pt>
                      <c:pt idx="81">
                        <c:v>1300</c:v>
                      </c:pt>
                      <c:pt idx="82">
                        <c:v>1300</c:v>
                      </c:pt>
                      <c:pt idx="83">
                        <c:v>1300</c:v>
                      </c:pt>
                      <c:pt idx="84">
                        <c:v>1300</c:v>
                      </c:pt>
                      <c:pt idx="85">
                        <c:v>1300</c:v>
                      </c:pt>
                      <c:pt idx="86">
                        <c:v>1300</c:v>
                      </c:pt>
                      <c:pt idx="87">
                        <c:v>1300</c:v>
                      </c:pt>
                      <c:pt idx="88">
                        <c:v>1300</c:v>
                      </c:pt>
                      <c:pt idx="89">
                        <c:v>1300</c:v>
                      </c:pt>
                      <c:pt idx="90">
                        <c:v>1300</c:v>
                      </c:pt>
                      <c:pt idx="91">
                        <c:v>1300</c:v>
                      </c:pt>
                      <c:pt idx="92">
                        <c:v>1300</c:v>
                      </c:pt>
                      <c:pt idx="93">
                        <c:v>1300</c:v>
                      </c:pt>
                      <c:pt idx="94">
                        <c:v>1300</c:v>
                      </c:pt>
                      <c:pt idx="95">
                        <c:v>1300</c:v>
                      </c:pt>
                      <c:pt idx="96">
                        <c:v>1300</c:v>
                      </c:pt>
                      <c:pt idx="97">
                        <c:v>1300</c:v>
                      </c:pt>
                      <c:pt idx="98">
                        <c:v>1300</c:v>
                      </c:pt>
                      <c:pt idx="99">
                        <c:v>1300</c:v>
                      </c:pt>
                      <c:pt idx="100">
                        <c:v>1300</c:v>
                      </c:pt>
                      <c:pt idx="101">
                        <c:v>1300</c:v>
                      </c:pt>
                      <c:pt idx="102">
                        <c:v>1300</c:v>
                      </c:pt>
                      <c:pt idx="103">
                        <c:v>1300</c:v>
                      </c:pt>
                      <c:pt idx="104">
                        <c:v>1300</c:v>
                      </c:pt>
                      <c:pt idx="105">
                        <c:v>1300</c:v>
                      </c:pt>
                      <c:pt idx="106">
                        <c:v>1300</c:v>
                      </c:pt>
                      <c:pt idx="107">
                        <c:v>1300</c:v>
                      </c:pt>
                      <c:pt idx="108">
                        <c:v>1300</c:v>
                      </c:pt>
                      <c:pt idx="109">
                        <c:v>1300</c:v>
                      </c:pt>
                      <c:pt idx="110">
                        <c:v>1300</c:v>
                      </c:pt>
                      <c:pt idx="111">
                        <c:v>1300</c:v>
                      </c:pt>
                      <c:pt idx="112">
                        <c:v>1300</c:v>
                      </c:pt>
                      <c:pt idx="113">
                        <c:v>1300</c:v>
                      </c:pt>
                      <c:pt idx="114">
                        <c:v>1300</c:v>
                      </c:pt>
                      <c:pt idx="115">
                        <c:v>1300</c:v>
                      </c:pt>
                      <c:pt idx="116">
                        <c:v>1300</c:v>
                      </c:pt>
                      <c:pt idx="117">
                        <c:v>1300</c:v>
                      </c:pt>
                      <c:pt idx="118">
                        <c:v>1300</c:v>
                      </c:pt>
                      <c:pt idx="119">
                        <c:v>1300</c:v>
                      </c:pt>
                      <c:pt idx="120">
                        <c:v>1300</c:v>
                      </c:pt>
                      <c:pt idx="121">
                        <c:v>1300</c:v>
                      </c:pt>
                      <c:pt idx="122">
                        <c:v>1300</c:v>
                      </c:pt>
                      <c:pt idx="123">
                        <c:v>1300</c:v>
                      </c:pt>
                      <c:pt idx="124">
                        <c:v>1300</c:v>
                      </c:pt>
                      <c:pt idx="125">
                        <c:v>1300</c:v>
                      </c:pt>
                      <c:pt idx="126">
                        <c:v>1300</c:v>
                      </c:pt>
                      <c:pt idx="127">
                        <c:v>1300</c:v>
                      </c:pt>
                      <c:pt idx="128">
                        <c:v>1300</c:v>
                      </c:pt>
                    </c:numCache>
                  </c:numRef>
                </c:val>
                <c:smooth val="0"/>
                <c:extLst xmlns:c15="http://schemas.microsoft.com/office/drawing/2012/chart">
                  <c:ext xmlns:c16="http://schemas.microsoft.com/office/drawing/2014/chart" uri="{C3380CC4-5D6E-409C-BE32-E72D297353CC}">
                    <c16:uniqueId val="{00000014-8E02-4DAB-AFD6-D5A20458E6B6}"/>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HBD!$Y$1</c15:sqref>
                        </c15:formulaRef>
                      </c:ext>
                    </c:extLst>
                    <c:strCache>
                      <c:ptCount val="1"/>
                      <c:pt idx="0">
                        <c:v>Bulk Density (Kg/m3)</c:v>
                      </c:pt>
                    </c:strCache>
                  </c:strRef>
                </c:tx>
                <c:spPr>
                  <a:ln w="28575" cap="rnd">
                    <a:solidFill>
                      <a:schemeClr val="accent4">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HBD!$Y$2:$Y$130</c15:sqref>
                        </c15:formulaRef>
                      </c:ext>
                    </c:extLst>
                    <c:numCache>
                      <c:formatCode>General</c:formatCode>
                      <c:ptCount val="129"/>
                      <c:pt idx="0">
                        <c:v>1492</c:v>
                      </c:pt>
                      <c:pt idx="1">
                        <c:v>1548</c:v>
                      </c:pt>
                      <c:pt idx="2">
                        <c:v>1546</c:v>
                      </c:pt>
                      <c:pt idx="3">
                        <c:v>1531</c:v>
                      </c:pt>
                      <c:pt idx="4">
                        <c:v>1573</c:v>
                      </c:pt>
                      <c:pt idx="5">
                        <c:v>1582</c:v>
                      </c:pt>
                      <c:pt idx="6">
                        <c:v>1548</c:v>
                      </c:pt>
                      <c:pt idx="7">
                        <c:v>1550</c:v>
                      </c:pt>
                      <c:pt idx="8">
                        <c:v>1565</c:v>
                      </c:pt>
                      <c:pt idx="9">
                        <c:v>1561</c:v>
                      </c:pt>
                      <c:pt idx="10">
                        <c:v>1538</c:v>
                      </c:pt>
                      <c:pt idx="11">
                        <c:v>1538</c:v>
                      </c:pt>
                      <c:pt idx="12">
                        <c:v>1464</c:v>
                      </c:pt>
                      <c:pt idx="13">
                        <c:v>1429</c:v>
                      </c:pt>
                      <c:pt idx="14">
                        <c:v>1434</c:v>
                      </c:pt>
                      <c:pt idx="15">
                        <c:v>1426</c:v>
                      </c:pt>
                      <c:pt idx="16">
                        <c:v>1525</c:v>
                      </c:pt>
                      <c:pt idx="17">
                        <c:v>1535</c:v>
                      </c:pt>
                      <c:pt idx="18">
                        <c:v>1513</c:v>
                      </c:pt>
                      <c:pt idx="19">
                        <c:v>1525</c:v>
                      </c:pt>
                      <c:pt idx="20">
                        <c:v>1526</c:v>
                      </c:pt>
                      <c:pt idx="21">
                        <c:v>1511</c:v>
                      </c:pt>
                      <c:pt idx="22">
                        <c:v>1467</c:v>
                      </c:pt>
                      <c:pt idx="23">
                        <c:v>1479</c:v>
                      </c:pt>
                      <c:pt idx="24">
                        <c:v>1549</c:v>
                      </c:pt>
                      <c:pt idx="25">
                        <c:v>1546</c:v>
                      </c:pt>
                      <c:pt idx="26">
                        <c:v>1531</c:v>
                      </c:pt>
                      <c:pt idx="27">
                        <c:v>1554</c:v>
                      </c:pt>
                      <c:pt idx="28">
                        <c:v>1540</c:v>
                      </c:pt>
                      <c:pt idx="29">
                        <c:v>1517</c:v>
                      </c:pt>
                      <c:pt idx="30">
                        <c:v>1503</c:v>
                      </c:pt>
                      <c:pt idx="31">
                        <c:v>1519</c:v>
                      </c:pt>
                      <c:pt idx="32">
                        <c:v>1478</c:v>
                      </c:pt>
                      <c:pt idx="33">
                        <c:v>1479</c:v>
                      </c:pt>
                      <c:pt idx="34">
                        <c:v>1476</c:v>
                      </c:pt>
                      <c:pt idx="35">
                        <c:v>1481</c:v>
                      </c:pt>
                      <c:pt idx="36">
                        <c:v>1511</c:v>
                      </c:pt>
                      <c:pt idx="37">
                        <c:v>1524</c:v>
                      </c:pt>
                      <c:pt idx="38">
                        <c:v>1468</c:v>
                      </c:pt>
                      <c:pt idx="39">
                        <c:v>1498</c:v>
                      </c:pt>
                      <c:pt idx="40">
                        <c:v>1482</c:v>
                      </c:pt>
                      <c:pt idx="41">
                        <c:v>1449</c:v>
                      </c:pt>
                      <c:pt idx="42">
                        <c:v>1490</c:v>
                      </c:pt>
                      <c:pt idx="43">
                        <c:v>1486</c:v>
                      </c:pt>
                      <c:pt idx="44">
                        <c:v>1520</c:v>
                      </c:pt>
                      <c:pt idx="45">
                        <c:v>1486</c:v>
                      </c:pt>
                      <c:pt idx="46">
                        <c:v>1526</c:v>
                      </c:pt>
                      <c:pt idx="47">
                        <c:v>1537</c:v>
                      </c:pt>
                      <c:pt idx="48">
                        <c:v>1543</c:v>
                      </c:pt>
                      <c:pt idx="49">
                        <c:v>1536</c:v>
                      </c:pt>
                      <c:pt idx="50">
                        <c:v>1583</c:v>
                      </c:pt>
                      <c:pt idx="51">
                        <c:v>1529</c:v>
                      </c:pt>
                      <c:pt idx="52">
                        <c:v>1476</c:v>
                      </c:pt>
                      <c:pt idx="53">
                        <c:v>1533</c:v>
                      </c:pt>
                      <c:pt idx="54">
                        <c:v>1508</c:v>
                      </c:pt>
                      <c:pt idx="55">
                        <c:v>1519</c:v>
                      </c:pt>
                      <c:pt idx="56">
                        <c:v>1503</c:v>
                      </c:pt>
                      <c:pt idx="57">
                        <c:v>1517</c:v>
                      </c:pt>
                      <c:pt idx="58">
                        <c:v>1550</c:v>
                      </c:pt>
                      <c:pt idx="59">
                        <c:v>1505</c:v>
                      </c:pt>
                      <c:pt idx="60">
                        <c:v>1489</c:v>
                      </c:pt>
                      <c:pt idx="61">
                        <c:v>1521</c:v>
                      </c:pt>
                      <c:pt idx="62">
                        <c:v>1552</c:v>
                      </c:pt>
                      <c:pt idx="63">
                        <c:v>1518</c:v>
                      </c:pt>
                      <c:pt idx="64">
                        <c:v>1512</c:v>
                      </c:pt>
                      <c:pt idx="65">
                        <c:v>1473</c:v>
                      </c:pt>
                      <c:pt idx="66">
                        <c:v>1460</c:v>
                      </c:pt>
                      <c:pt idx="67">
                        <c:v>1476</c:v>
                      </c:pt>
                      <c:pt idx="68">
                        <c:v>1515</c:v>
                      </c:pt>
                      <c:pt idx="69">
                        <c:v>1507</c:v>
                      </c:pt>
                      <c:pt idx="70">
                        <c:v>1561</c:v>
                      </c:pt>
                      <c:pt idx="71">
                        <c:v>1496</c:v>
                      </c:pt>
                      <c:pt idx="72">
                        <c:v>1565</c:v>
                      </c:pt>
                      <c:pt idx="73">
                        <c:v>1579</c:v>
                      </c:pt>
                      <c:pt idx="74">
                        <c:v>1534</c:v>
                      </c:pt>
                      <c:pt idx="75">
                        <c:v>1508</c:v>
                      </c:pt>
                      <c:pt idx="76">
                        <c:v>1506</c:v>
                      </c:pt>
                      <c:pt idx="77">
                        <c:v>1585</c:v>
                      </c:pt>
                      <c:pt idx="78">
                        <c:v>1536</c:v>
                      </c:pt>
                      <c:pt idx="79">
                        <c:v>1560</c:v>
                      </c:pt>
                      <c:pt idx="80">
                        <c:v>1551</c:v>
                      </c:pt>
                      <c:pt idx="81">
                        <c:v>1558</c:v>
                      </c:pt>
                      <c:pt idx="82">
                        <c:v>1567</c:v>
                      </c:pt>
                      <c:pt idx="83">
                        <c:v>1548</c:v>
                      </c:pt>
                      <c:pt idx="84">
                        <c:v>1552</c:v>
                      </c:pt>
                      <c:pt idx="85">
                        <c:v>1545</c:v>
                      </c:pt>
                      <c:pt idx="86">
                        <c:v>1533</c:v>
                      </c:pt>
                      <c:pt idx="87">
                        <c:v>1546</c:v>
                      </c:pt>
                      <c:pt idx="88">
                        <c:v>1555</c:v>
                      </c:pt>
                      <c:pt idx="89">
                        <c:v>1533</c:v>
                      </c:pt>
                      <c:pt idx="90">
                        <c:v>1518</c:v>
                      </c:pt>
                      <c:pt idx="91">
                        <c:v>1597</c:v>
                      </c:pt>
                      <c:pt idx="92">
                        <c:v>1588</c:v>
                      </c:pt>
                      <c:pt idx="93" formatCode="0">
                        <c:v>1542</c:v>
                      </c:pt>
                      <c:pt idx="94" formatCode="0">
                        <c:v>1542</c:v>
                      </c:pt>
                      <c:pt idx="95" formatCode="0">
                        <c:v>1536</c:v>
                      </c:pt>
                      <c:pt idx="96" formatCode="0">
                        <c:v>1546</c:v>
                      </c:pt>
                      <c:pt idx="97" formatCode="0">
                        <c:v>1545</c:v>
                      </c:pt>
                      <c:pt idx="98" formatCode="0">
                        <c:v>1576</c:v>
                      </c:pt>
                      <c:pt idx="99" formatCode="0">
                        <c:v>1543</c:v>
                      </c:pt>
                      <c:pt idx="100">
                        <c:v>1480</c:v>
                      </c:pt>
                      <c:pt idx="101" formatCode="0">
                        <c:v>1555</c:v>
                      </c:pt>
                      <c:pt idx="102" formatCode="0">
                        <c:v>1545</c:v>
                      </c:pt>
                      <c:pt idx="103" formatCode="0">
                        <c:v>1570</c:v>
                      </c:pt>
                      <c:pt idx="104" formatCode="0">
                        <c:v>1513</c:v>
                      </c:pt>
                      <c:pt idx="105" formatCode="0">
                        <c:v>1512</c:v>
                      </c:pt>
                      <c:pt idx="106" formatCode="0">
                        <c:v>1505</c:v>
                      </c:pt>
                      <c:pt idx="107" formatCode="0">
                        <c:v>1500</c:v>
                      </c:pt>
                      <c:pt idx="108" formatCode="0">
                        <c:v>1520</c:v>
                      </c:pt>
                      <c:pt idx="109">
                        <c:v>1468</c:v>
                      </c:pt>
                      <c:pt idx="110" formatCode="0">
                        <c:v>1606</c:v>
                      </c:pt>
                      <c:pt idx="111" formatCode="0">
                        <c:v>1572</c:v>
                      </c:pt>
                      <c:pt idx="112" formatCode="0">
                        <c:v>1583</c:v>
                      </c:pt>
                      <c:pt idx="113" formatCode="0">
                        <c:v>1603</c:v>
                      </c:pt>
                      <c:pt idx="114" formatCode="0">
                        <c:v>1611</c:v>
                      </c:pt>
                      <c:pt idx="115" formatCode="0">
                        <c:v>1577</c:v>
                      </c:pt>
                      <c:pt idx="116" formatCode="0">
                        <c:v>1589</c:v>
                      </c:pt>
                      <c:pt idx="117" formatCode="0">
                        <c:v>1569</c:v>
                      </c:pt>
                      <c:pt idx="118" formatCode="0">
                        <c:v>1573</c:v>
                      </c:pt>
                      <c:pt idx="119" formatCode="0">
                        <c:v>1562</c:v>
                      </c:pt>
                      <c:pt idx="120" formatCode="0">
                        <c:v>1573</c:v>
                      </c:pt>
                      <c:pt idx="121" formatCode="0">
                        <c:v>1536</c:v>
                      </c:pt>
                      <c:pt idx="122" formatCode="0">
                        <c:v>1525</c:v>
                      </c:pt>
                      <c:pt idx="123" formatCode="0">
                        <c:v>1553</c:v>
                      </c:pt>
                      <c:pt idx="124" formatCode="0">
                        <c:v>1517</c:v>
                      </c:pt>
                      <c:pt idx="125" formatCode="0">
                        <c:v>1542</c:v>
                      </c:pt>
                      <c:pt idx="126" formatCode="0">
                        <c:v>1579</c:v>
                      </c:pt>
                      <c:pt idx="127">
                        <c:v>1471</c:v>
                      </c:pt>
                      <c:pt idx="128">
                        <c:v>1463</c:v>
                      </c:pt>
                    </c:numCache>
                  </c:numRef>
                </c:val>
                <c:smooth val="0"/>
                <c:extLst xmlns:c15="http://schemas.microsoft.com/office/drawing/2012/chart">
                  <c:ext xmlns:c16="http://schemas.microsoft.com/office/drawing/2014/chart" uri="{C3380CC4-5D6E-409C-BE32-E72D297353CC}">
                    <c16:uniqueId val="{00000015-8E02-4DAB-AFD6-D5A20458E6B6}"/>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HBD!$Z$1</c15:sqref>
                        </c15:formulaRef>
                      </c:ext>
                    </c:extLst>
                    <c:strCache>
                      <c:ptCount val="1"/>
                      <c:pt idx="0">
                        <c:v>PO(Angle of repose (deg))</c:v>
                      </c:pt>
                    </c:strCache>
                  </c:strRef>
                </c:tx>
                <c:spPr>
                  <a:ln w="28575" cap="rnd">
                    <a:solidFill>
                      <a:schemeClr val="accent5">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HBD!$Z$2:$Z$130</c15:sqref>
                        </c15:formulaRef>
                      </c:ext>
                    </c:extLst>
                    <c:numCache>
                      <c:formatCode>General</c:formatCode>
                      <c:ptCount val="129"/>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numCache>
                  </c:numRef>
                </c:val>
                <c:smooth val="0"/>
                <c:extLst xmlns:c15="http://schemas.microsoft.com/office/drawing/2012/chart">
                  <c:ext xmlns:c16="http://schemas.microsoft.com/office/drawing/2014/chart" uri="{C3380CC4-5D6E-409C-BE32-E72D297353CC}">
                    <c16:uniqueId val="{00000016-8E02-4DAB-AFD6-D5A20458E6B6}"/>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HBD!$AA$1</c15:sqref>
                        </c15:formulaRef>
                      </c:ext>
                    </c:extLst>
                    <c:strCache>
                      <c:ptCount val="1"/>
                      <c:pt idx="0">
                        <c:v>Angle of repose (deg)</c:v>
                      </c:pt>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HBD!$AA$2:$AA$130</c15:sqref>
                        </c15:formulaRef>
                      </c:ext>
                    </c:extLst>
                    <c:numCache>
                      <c:formatCode>0.0</c:formatCode>
                      <c:ptCount val="129"/>
                      <c:pt idx="0" formatCode="General">
                        <c:v>32.15</c:v>
                      </c:pt>
                      <c:pt idx="1">
                        <c:v>31.91</c:v>
                      </c:pt>
                      <c:pt idx="2">
                        <c:v>32.04</c:v>
                      </c:pt>
                      <c:pt idx="3">
                        <c:v>32.04</c:v>
                      </c:pt>
                      <c:pt idx="4">
                        <c:v>31.91</c:v>
                      </c:pt>
                      <c:pt idx="5">
                        <c:v>32.04</c:v>
                      </c:pt>
                      <c:pt idx="6">
                        <c:v>32.049999999999997</c:v>
                      </c:pt>
                      <c:pt idx="7">
                        <c:v>31.91</c:v>
                      </c:pt>
                      <c:pt idx="8">
                        <c:v>31.4</c:v>
                      </c:pt>
                      <c:pt idx="9">
                        <c:v>31.8</c:v>
                      </c:pt>
                      <c:pt idx="10">
                        <c:v>32</c:v>
                      </c:pt>
                      <c:pt idx="11" formatCode="General">
                        <c:v>31.9</c:v>
                      </c:pt>
                      <c:pt idx="12" formatCode="General">
                        <c:v>33.01</c:v>
                      </c:pt>
                      <c:pt idx="13" formatCode="General">
                        <c:v>32.65</c:v>
                      </c:pt>
                      <c:pt idx="14" formatCode="General">
                        <c:v>32.29</c:v>
                      </c:pt>
                      <c:pt idx="15" formatCode="General">
                        <c:v>31.91</c:v>
                      </c:pt>
                      <c:pt idx="16" formatCode="General">
                        <c:v>32</c:v>
                      </c:pt>
                      <c:pt idx="17" formatCode="General">
                        <c:v>32</c:v>
                      </c:pt>
                      <c:pt idx="18" formatCode="General">
                        <c:v>32</c:v>
                      </c:pt>
                      <c:pt idx="19" formatCode="General">
                        <c:v>32</c:v>
                      </c:pt>
                      <c:pt idx="20" formatCode="General">
                        <c:v>32</c:v>
                      </c:pt>
                      <c:pt idx="21" formatCode="General">
                        <c:v>31</c:v>
                      </c:pt>
                      <c:pt idx="22" formatCode="General">
                        <c:v>32.21</c:v>
                      </c:pt>
                      <c:pt idx="23" formatCode="General">
                        <c:v>32.21</c:v>
                      </c:pt>
                      <c:pt idx="24" formatCode="General">
                        <c:v>31.8</c:v>
                      </c:pt>
                      <c:pt idx="25" formatCode="General">
                        <c:v>32</c:v>
                      </c:pt>
                      <c:pt idx="26" formatCode="General">
                        <c:v>32</c:v>
                      </c:pt>
                      <c:pt idx="27" formatCode="General">
                        <c:v>32</c:v>
                      </c:pt>
                      <c:pt idx="28" formatCode="General">
                        <c:v>32</c:v>
                      </c:pt>
                      <c:pt idx="29" formatCode="General">
                        <c:v>33</c:v>
                      </c:pt>
                      <c:pt idx="30" formatCode="General">
                        <c:v>32</c:v>
                      </c:pt>
                      <c:pt idx="31" formatCode="General">
                        <c:v>31.38</c:v>
                      </c:pt>
                      <c:pt idx="32" formatCode="General">
                        <c:v>32.61</c:v>
                      </c:pt>
                      <c:pt idx="33" formatCode="General">
                        <c:v>32.61</c:v>
                      </c:pt>
                      <c:pt idx="34" formatCode="0.00">
                        <c:v>32.49</c:v>
                      </c:pt>
                      <c:pt idx="35" formatCode="General">
                        <c:v>30.96</c:v>
                      </c:pt>
                      <c:pt idx="36" formatCode="General">
                        <c:v>31.38</c:v>
                      </c:pt>
                      <c:pt idx="37" formatCode="General">
                        <c:v>33</c:v>
                      </c:pt>
                      <c:pt idx="38" formatCode="General">
                        <c:v>32.6</c:v>
                      </c:pt>
                      <c:pt idx="39" formatCode="0.00">
                        <c:v>31.8</c:v>
                      </c:pt>
                      <c:pt idx="40" formatCode="General">
                        <c:v>31.82</c:v>
                      </c:pt>
                      <c:pt idx="41" formatCode="General">
                        <c:v>32.49</c:v>
                      </c:pt>
                      <c:pt idx="42" formatCode="General">
                        <c:v>30.55</c:v>
                      </c:pt>
                      <c:pt idx="43" formatCode="General">
                        <c:v>32.61</c:v>
                      </c:pt>
                      <c:pt idx="44" formatCode="General">
                        <c:v>31</c:v>
                      </c:pt>
                      <c:pt idx="45" formatCode="General">
                        <c:v>32.21</c:v>
                      </c:pt>
                      <c:pt idx="46" formatCode="0.00">
                        <c:v>34.520000000000003</c:v>
                      </c:pt>
                      <c:pt idx="47" formatCode="General">
                        <c:v>34.57</c:v>
                      </c:pt>
                      <c:pt idx="48" formatCode="General">
                        <c:v>31</c:v>
                      </c:pt>
                      <c:pt idx="49" formatCode="General">
                        <c:v>31</c:v>
                      </c:pt>
                      <c:pt idx="50" formatCode="General">
                        <c:v>32</c:v>
                      </c:pt>
                      <c:pt idx="51" formatCode="General">
                        <c:v>33</c:v>
                      </c:pt>
                      <c:pt idx="52" formatCode="General">
                        <c:v>32.61</c:v>
                      </c:pt>
                      <c:pt idx="53" formatCode="General">
                        <c:v>33.58</c:v>
                      </c:pt>
                      <c:pt idx="54" formatCode="General">
                        <c:v>33</c:v>
                      </c:pt>
                      <c:pt idx="55" formatCode="General">
                        <c:v>33</c:v>
                      </c:pt>
                      <c:pt idx="56" formatCode="0.00">
                        <c:v>32.450000000000003</c:v>
                      </c:pt>
                      <c:pt idx="57" formatCode="General">
                        <c:v>32.47</c:v>
                      </c:pt>
                      <c:pt idx="58" formatCode="General">
                        <c:v>33</c:v>
                      </c:pt>
                      <c:pt idx="59" formatCode="General">
                        <c:v>34.21</c:v>
                      </c:pt>
                      <c:pt idx="60" formatCode="General">
                        <c:v>33.020000000000003</c:v>
                      </c:pt>
                      <c:pt idx="61" formatCode="0.00">
                        <c:v>34.21</c:v>
                      </c:pt>
                      <c:pt idx="62" formatCode="0.00">
                        <c:v>34.21</c:v>
                      </c:pt>
                      <c:pt idx="63" formatCode="General">
                        <c:v>32.61</c:v>
                      </c:pt>
                      <c:pt idx="64" formatCode="General">
                        <c:v>32.74</c:v>
                      </c:pt>
                      <c:pt idx="65" formatCode="General">
                        <c:v>33.14</c:v>
                      </c:pt>
                      <c:pt idx="66" formatCode="General">
                        <c:v>33.26</c:v>
                      </c:pt>
                      <c:pt idx="67" formatCode="General">
                        <c:v>32.61</c:v>
                      </c:pt>
                      <c:pt idx="68" formatCode="0.00">
                        <c:v>32.42</c:v>
                      </c:pt>
                      <c:pt idx="69" formatCode="General">
                        <c:v>31.51</c:v>
                      </c:pt>
                      <c:pt idx="70" formatCode="0.00">
                        <c:v>33.82</c:v>
                      </c:pt>
                      <c:pt idx="71" formatCode="General">
                        <c:v>32.21</c:v>
                      </c:pt>
                      <c:pt idx="72" formatCode="General">
                        <c:v>31</c:v>
                      </c:pt>
                      <c:pt idx="73" formatCode="General">
                        <c:v>31</c:v>
                      </c:pt>
                      <c:pt idx="74" formatCode="General">
                        <c:v>31</c:v>
                      </c:pt>
                      <c:pt idx="75" formatCode="General">
                        <c:v>31</c:v>
                      </c:pt>
                      <c:pt idx="76" formatCode="General">
                        <c:v>31</c:v>
                      </c:pt>
                      <c:pt idx="77" formatCode="General">
                        <c:v>31</c:v>
                      </c:pt>
                      <c:pt idx="78" formatCode="General">
                        <c:v>31</c:v>
                      </c:pt>
                      <c:pt idx="79" formatCode="General">
                        <c:v>31</c:v>
                      </c:pt>
                      <c:pt idx="80" formatCode="0.00">
                        <c:v>31</c:v>
                      </c:pt>
                      <c:pt idx="81" formatCode="General">
                        <c:v>31</c:v>
                      </c:pt>
                      <c:pt idx="82" formatCode="0.00">
                        <c:v>33.020000000000003</c:v>
                      </c:pt>
                      <c:pt idx="83" formatCode="0.00">
                        <c:v>32.619999999999997</c:v>
                      </c:pt>
                      <c:pt idx="84" formatCode="0.00">
                        <c:v>32.619999999999997</c:v>
                      </c:pt>
                      <c:pt idx="85" formatCode="General">
                        <c:v>31</c:v>
                      </c:pt>
                      <c:pt idx="86" formatCode="0.00">
                        <c:v>32.409999999999997</c:v>
                      </c:pt>
                      <c:pt idx="87" formatCode="0.00">
                        <c:v>32</c:v>
                      </c:pt>
                      <c:pt idx="88" formatCode="General">
                        <c:v>31</c:v>
                      </c:pt>
                      <c:pt idx="89" formatCode="General">
                        <c:v>32</c:v>
                      </c:pt>
                      <c:pt idx="90" formatCode="General">
                        <c:v>32</c:v>
                      </c:pt>
                      <c:pt idx="91" formatCode="General">
                        <c:v>32</c:v>
                      </c:pt>
                      <c:pt idx="92" formatCode="General">
                        <c:v>31</c:v>
                      </c:pt>
                      <c:pt idx="93" formatCode="0">
                        <c:v>34.21</c:v>
                      </c:pt>
                      <c:pt idx="94" formatCode="0">
                        <c:v>34.6</c:v>
                      </c:pt>
                      <c:pt idx="95" formatCode="0">
                        <c:v>34.6</c:v>
                      </c:pt>
                      <c:pt idx="96" formatCode="0">
                        <c:v>34</c:v>
                      </c:pt>
                      <c:pt idx="97" formatCode="0">
                        <c:v>33</c:v>
                      </c:pt>
                      <c:pt idx="98" formatCode="0">
                        <c:v>31</c:v>
                      </c:pt>
                      <c:pt idx="99" formatCode="0">
                        <c:v>32</c:v>
                      </c:pt>
                      <c:pt idx="100" formatCode="General">
                        <c:v>32.22</c:v>
                      </c:pt>
                      <c:pt idx="101" formatCode="0">
                        <c:v>32.61</c:v>
                      </c:pt>
                      <c:pt idx="102" formatCode="0">
                        <c:v>31.38</c:v>
                      </c:pt>
                      <c:pt idx="103" formatCode="0">
                        <c:v>32.21</c:v>
                      </c:pt>
                      <c:pt idx="104" formatCode="0">
                        <c:v>33.020000000000003</c:v>
                      </c:pt>
                      <c:pt idx="105" formatCode="0">
                        <c:v>33.020000000000003</c:v>
                      </c:pt>
                      <c:pt idx="106" formatCode="0">
                        <c:v>33.020000000000003</c:v>
                      </c:pt>
                      <c:pt idx="107" formatCode="0">
                        <c:v>33.020000000000003</c:v>
                      </c:pt>
                      <c:pt idx="108" formatCode="0">
                        <c:v>33.020000000000003</c:v>
                      </c:pt>
                      <c:pt idx="109" formatCode="General">
                        <c:v>31.47</c:v>
                      </c:pt>
                      <c:pt idx="110" formatCode="0">
                        <c:v>32</c:v>
                      </c:pt>
                      <c:pt idx="111" formatCode="0">
                        <c:v>32</c:v>
                      </c:pt>
                      <c:pt idx="112" formatCode="0">
                        <c:v>31</c:v>
                      </c:pt>
                      <c:pt idx="113" formatCode="0">
                        <c:v>32</c:v>
                      </c:pt>
                      <c:pt idx="114" formatCode="0">
                        <c:v>33</c:v>
                      </c:pt>
                      <c:pt idx="115" formatCode="0">
                        <c:v>33</c:v>
                      </c:pt>
                      <c:pt idx="116" formatCode="0">
                        <c:v>33.020000000000003</c:v>
                      </c:pt>
                      <c:pt idx="117" formatCode="0">
                        <c:v>32.619999999999997</c:v>
                      </c:pt>
                      <c:pt idx="118" formatCode="0">
                        <c:v>32.21</c:v>
                      </c:pt>
                      <c:pt idx="119" formatCode="0">
                        <c:v>33.42</c:v>
                      </c:pt>
                      <c:pt idx="120" formatCode="0">
                        <c:v>32.61</c:v>
                      </c:pt>
                      <c:pt idx="121" formatCode="0">
                        <c:v>33</c:v>
                      </c:pt>
                      <c:pt idx="122" formatCode="0">
                        <c:v>33</c:v>
                      </c:pt>
                      <c:pt idx="123" formatCode="0">
                        <c:v>34.21</c:v>
                      </c:pt>
                      <c:pt idx="124" formatCode="0">
                        <c:v>32</c:v>
                      </c:pt>
                      <c:pt idx="125" formatCode="0">
                        <c:v>33</c:v>
                      </c:pt>
                      <c:pt idx="126" formatCode="0">
                        <c:v>33</c:v>
                      </c:pt>
                      <c:pt idx="127" formatCode="0.00">
                        <c:v>32.07</c:v>
                      </c:pt>
                      <c:pt idx="128" formatCode="0.00">
                        <c:v>31.09</c:v>
                      </c:pt>
                    </c:numCache>
                  </c:numRef>
                </c:val>
                <c:smooth val="0"/>
                <c:extLst xmlns:c15="http://schemas.microsoft.com/office/drawing/2012/chart">
                  <c:ext xmlns:c16="http://schemas.microsoft.com/office/drawing/2014/chart" uri="{C3380CC4-5D6E-409C-BE32-E72D297353CC}">
                    <c16:uniqueId val="{00000017-8E02-4DAB-AFD6-D5A20458E6B6}"/>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HBD!$AB$1</c15:sqref>
                        </c15:formulaRef>
                      </c:ext>
                    </c:extLst>
                    <c:strCache>
                      <c:ptCount val="1"/>
                      <c:pt idx="0">
                        <c:v>PO(Flowability (sec))</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HBD!$AB$2:$AB$130</c15:sqref>
                        </c15:formulaRef>
                      </c:ext>
                    </c:extLst>
                    <c:numCache>
                      <c:formatCode>General</c:formatCode>
                      <c:ptCount val="129"/>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60</c:v>
                      </c:pt>
                      <c:pt idx="46">
                        <c:v>60</c:v>
                      </c:pt>
                      <c:pt idx="47">
                        <c:v>60</c:v>
                      </c:pt>
                      <c:pt idx="48">
                        <c:v>60</c:v>
                      </c:pt>
                      <c:pt idx="49">
                        <c:v>60</c:v>
                      </c:pt>
                      <c:pt idx="50">
                        <c:v>60</c:v>
                      </c:pt>
                      <c:pt idx="51">
                        <c:v>60</c:v>
                      </c:pt>
                      <c:pt idx="52">
                        <c:v>60</c:v>
                      </c:pt>
                      <c:pt idx="53">
                        <c:v>60</c:v>
                      </c:pt>
                      <c:pt idx="54">
                        <c:v>60</c:v>
                      </c:pt>
                      <c:pt idx="55">
                        <c:v>60</c:v>
                      </c:pt>
                      <c:pt idx="56">
                        <c:v>60</c:v>
                      </c:pt>
                      <c:pt idx="57">
                        <c:v>60</c:v>
                      </c:pt>
                      <c:pt idx="58">
                        <c:v>60</c:v>
                      </c:pt>
                      <c:pt idx="59">
                        <c:v>60</c:v>
                      </c:pt>
                      <c:pt idx="60">
                        <c:v>60</c:v>
                      </c:pt>
                      <c:pt idx="61">
                        <c:v>60</c:v>
                      </c:pt>
                      <c:pt idx="62">
                        <c:v>60</c:v>
                      </c:pt>
                      <c:pt idx="63">
                        <c:v>60</c:v>
                      </c:pt>
                      <c:pt idx="64">
                        <c:v>60</c:v>
                      </c:pt>
                      <c:pt idx="65">
                        <c:v>60</c:v>
                      </c:pt>
                      <c:pt idx="66">
                        <c:v>60</c:v>
                      </c:pt>
                      <c:pt idx="67">
                        <c:v>60</c:v>
                      </c:pt>
                      <c:pt idx="68">
                        <c:v>60</c:v>
                      </c:pt>
                      <c:pt idx="69">
                        <c:v>60</c:v>
                      </c:pt>
                      <c:pt idx="70">
                        <c:v>60</c:v>
                      </c:pt>
                      <c:pt idx="71">
                        <c:v>60</c:v>
                      </c:pt>
                      <c:pt idx="72">
                        <c:v>60</c:v>
                      </c:pt>
                      <c:pt idx="73">
                        <c:v>60</c:v>
                      </c:pt>
                      <c:pt idx="74">
                        <c:v>60</c:v>
                      </c:pt>
                      <c:pt idx="75">
                        <c:v>60</c:v>
                      </c:pt>
                      <c:pt idx="76">
                        <c:v>60</c:v>
                      </c:pt>
                      <c:pt idx="77">
                        <c:v>60</c:v>
                      </c:pt>
                      <c:pt idx="78">
                        <c:v>60</c:v>
                      </c:pt>
                      <c:pt idx="79">
                        <c:v>60</c:v>
                      </c:pt>
                      <c:pt idx="80">
                        <c:v>60</c:v>
                      </c:pt>
                      <c:pt idx="81">
                        <c:v>60</c:v>
                      </c:pt>
                      <c:pt idx="82">
                        <c:v>60</c:v>
                      </c:pt>
                      <c:pt idx="83">
                        <c:v>60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numCache>
                  </c:numRef>
                </c:val>
                <c:smooth val="0"/>
                <c:extLst xmlns:c15="http://schemas.microsoft.com/office/drawing/2012/chart">
                  <c:ext xmlns:c16="http://schemas.microsoft.com/office/drawing/2014/chart" uri="{C3380CC4-5D6E-409C-BE32-E72D297353CC}">
                    <c16:uniqueId val="{00000018-8E02-4DAB-AFD6-D5A20458E6B6}"/>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HBD!$AC$1</c15:sqref>
                        </c15:formulaRef>
                      </c:ext>
                    </c:extLst>
                    <c:strCache>
                      <c:ptCount val="1"/>
                      <c:pt idx="0">
                        <c:v>Flowability (sec)</c:v>
                      </c:pt>
                    </c:strCache>
                  </c:strRef>
                </c:tx>
                <c:spPr>
                  <a:ln w="28575" cap="rnd">
                    <a:solidFill>
                      <a:schemeClr val="accent2">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HBD!$AC$2:$AC$130</c15:sqref>
                        </c15:formulaRef>
                      </c:ext>
                    </c:extLst>
                    <c:numCache>
                      <c:formatCode>0</c:formatCode>
                      <c:ptCount val="129"/>
                      <c:pt idx="0" formatCode="General">
                        <c:v>22.17</c:v>
                      </c:pt>
                      <c:pt idx="1">
                        <c:v>24</c:v>
                      </c:pt>
                      <c:pt idx="2">
                        <c:v>24</c:v>
                      </c:pt>
                      <c:pt idx="3">
                        <c:v>24</c:v>
                      </c:pt>
                      <c:pt idx="4">
                        <c:v>24.18</c:v>
                      </c:pt>
                      <c:pt idx="5">
                        <c:v>23.48</c:v>
                      </c:pt>
                      <c:pt idx="6">
                        <c:v>23.65</c:v>
                      </c:pt>
                      <c:pt idx="7">
                        <c:v>23.77</c:v>
                      </c:pt>
                      <c:pt idx="8">
                        <c:v>25</c:v>
                      </c:pt>
                      <c:pt idx="9">
                        <c:v>25</c:v>
                      </c:pt>
                      <c:pt idx="10">
                        <c:v>24.6</c:v>
                      </c:pt>
                      <c:pt idx="11">
                        <c:v>25.03</c:v>
                      </c:pt>
                      <c:pt idx="12" formatCode="General">
                        <c:v>22.35</c:v>
                      </c:pt>
                      <c:pt idx="13" formatCode="General">
                        <c:v>24.6</c:v>
                      </c:pt>
                      <c:pt idx="14" formatCode="General">
                        <c:v>23.19</c:v>
                      </c:pt>
                      <c:pt idx="15" formatCode="General">
                        <c:v>24.02</c:v>
                      </c:pt>
                      <c:pt idx="16" formatCode="General">
                        <c:v>42</c:v>
                      </c:pt>
                      <c:pt idx="17" formatCode="General">
                        <c:v>41</c:v>
                      </c:pt>
                      <c:pt idx="18" formatCode="General">
                        <c:v>23</c:v>
                      </c:pt>
                      <c:pt idx="19" formatCode="General">
                        <c:v>22</c:v>
                      </c:pt>
                      <c:pt idx="20" formatCode="General">
                        <c:v>22</c:v>
                      </c:pt>
                      <c:pt idx="21" formatCode="General">
                        <c:v>23</c:v>
                      </c:pt>
                      <c:pt idx="22" formatCode="General">
                        <c:v>21.83</c:v>
                      </c:pt>
                      <c:pt idx="23" formatCode="General">
                        <c:v>22.55</c:v>
                      </c:pt>
                      <c:pt idx="24" formatCode="General">
                        <c:v>22.38</c:v>
                      </c:pt>
                      <c:pt idx="25" formatCode="General">
                        <c:v>23</c:v>
                      </c:pt>
                      <c:pt idx="26" formatCode="General">
                        <c:v>23</c:v>
                      </c:pt>
                      <c:pt idx="27" formatCode="General">
                        <c:v>22</c:v>
                      </c:pt>
                      <c:pt idx="28" formatCode="General">
                        <c:v>24</c:v>
                      </c:pt>
                      <c:pt idx="29" formatCode="General">
                        <c:v>24</c:v>
                      </c:pt>
                      <c:pt idx="30" formatCode="General">
                        <c:v>23</c:v>
                      </c:pt>
                      <c:pt idx="31" formatCode="General">
                        <c:v>22.58</c:v>
                      </c:pt>
                      <c:pt idx="32" formatCode="General">
                        <c:v>23.25</c:v>
                      </c:pt>
                      <c:pt idx="33" formatCode="General">
                        <c:v>23.4</c:v>
                      </c:pt>
                      <c:pt idx="34" formatCode="General">
                        <c:v>22.95</c:v>
                      </c:pt>
                      <c:pt idx="35" formatCode="General">
                        <c:v>23.37</c:v>
                      </c:pt>
                      <c:pt idx="36" formatCode="General">
                        <c:v>22.76</c:v>
                      </c:pt>
                      <c:pt idx="37" formatCode="General">
                        <c:v>24</c:v>
                      </c:pt>
                      <c:pt idx="38" formatCode="General">
                        <c:v>22.95</c:v>
                      </c:pt>
                      <c:pt idx="39" formatCode="General">
                        <c:v>23.42</c:v>
                      </c:pt>
                      <c:pt idx="40" formatCode="General">
                        <c:v>22.76</c:v>
                      </c:pt>
                      <c:pt idx="41" formatCode="General">
                        <c:v>23.12</c:v>
                      </c:pt>
                      <c:pt idx="42" formatCode="General">
                        <c:v>22.01</c:v>
                      </c:pt>
                      <c:pt idx="43" formatCode="General">
                        <c:v>23.15</c:v>
                      </c:pt>
                      <c:pt idx="44" formatCode="General">
                        <c:v>22.6</c:v>
                      </c:pt>
                      <c:pt idx="45" formatCode="General">
                        <c:v>23.83</c:v>
                      </c:pt>
                      <c:pt idx="46" formatCode="General">
                        <c:v>29.9</c:v>
                      </c:pt>
                      <c:pt idx="47" formatCode="General">
                        <c:v>28.82</c:v>
                      </c:pt>
                      <c:pt idx="48" formatCode="General">
                        <c:v>27.14</c:v>
                      </c:pt>
                      <c:pt idx="49" formatCode="General">
                        <c:v>28.02</c:v>
                      </c:pt>
                      <c:pt idx="50" formatCode="General">
                        <c:v>26.64</c:v>
                      </c:pt>
                      <c:pt idx="51" formatCode="General">
                        <c:v>25.11</c:v>
                      </c:pt>
                      <c:pt idx="52" formatCode="General">
                        <c:v>23.17</c:v>
                      </c:pt>
                      <c:pt idx="53" formatCode="General">
                        <c:v>30.89</c:v>
                      </c:pt>
                      <c:pt idx="54" formatCode="General">
                        <c:v>26.38</c:v>
                      </c:pt>
                      <c:pt idx="55" formatCode="General">
                        <c:v>25.56</c:v>
                      </c:pt>
                      <c:pt idx="56" formatCode="General">
                        <c:v>29.91</c:v>
                      </c:pt>
                      <c:pt idx="57" formatCode="General">
                        <c:v>29.1</c:v>
                      </c:pt>
                      <c:pt idx="58" formatCode="General">
                        <c:v>25.68</c:v>
                      </c:pt>
                      <c:pt idx="59" formatCode="General">
                        <c:v>29.39</c:v>
                      </c:pt>
                      <c:pt idx="60" formatCode="General">
                        <c:v>22.46</c:v>
                      </c:pt>
                      <c:pt idx="61" formatCode="General">
                        <c:v>28.53</c:v>
                      </c:pt>
                      <c:pt idx="62" formatCode="General">
                        <c:v>28.48</c:v>
                      </c:pt>
                      <c:pt idx="63" formatCode="General">
                        <c:v>23.26</c:v>
                      </c:pt>
                      <c:pt idx="64" formatCode="General">
                        <c:v>22.48</c:v>
                      </c:pt>
                      <c:pt idx="65" formatCode="General">
                        <c:v>24.29</c:v>
                      </c:pt>
                      <c:pt idx="66" formatCode="General">
                        <c:v>24.1</c:v>
                      </c:pt>
                      <c:pt idx="67" formatCode="General">
                        <c:v>23.4</c:v>
                      </c:pt>
                      <c:pt idx="68" formatCode="General">
                        <c:v>30.43</c:v>
                      </c:pt>
                      <c:pt idx="69" formatCode="General">
                        <c:v>22.57</c:v>
                      </c:pt>
                      <c:pt idx="70" formatCode="General">
                        <c:v>24.28</c:v>
                      </c:pt>
                      <c:pt idx="71" formatCode="General">
                        <c:v>22.32</c:v>
                      </c:pt>
                      <c:pt idx="72" formatCode="General">
                        <c:v>22.24</c:v>
                      </c:pt>
                      <c:pt idx="73" formatCode="General">
                        <c:v>22.55</c:v>
                      </c:pt>
                      <c:pt idx="74" formatCode="General">
                        <c:v>26.38</c:v>
                      </c:pt>
                      <c:pt idx="75" formatCode="General">
                        <c:v>24.04</c:v>
                      </c:pt>
                      <c:pt idx="76" formatCode="General">
                        <c:v>25.02</c:v>
                      </c:pt>
                      <c:pt idx="77" formatCode="General">
                        <c:v>27.04</c:v>
                      </c:pt>
                      <c:pt idx="78" formatCode="General">
                        <c:v>26.15</c:v>
                      </c:pt>
                      <c:pt idx="79" formatCode="General">
                        <c:v>24.26</c:v>
                      </c:pt>
                      <c:pt idx="80" formatCode="General">
                        <c:v>25.71</c:v>
                      </c:pt>
                      <c:pt idx="81" formatCode="General">
                        <c:v>32.74</c:v>
                      </c:pt>
                      <c:pt idx="82" formatCode="General">
                        <c:v>26.8</c:v>
                      </c:pt>
                      <c:pt idx="83" formatCode="General">
                        <c:v>24.64</c:v>
                      </c:pt>
                      <c:pt idx="84" formatCode="General">
                        <c:v>24.12</c:v>
                      </c:pt>
                      <c:pt idx="85" formatCode="General">
                        <c:v>22.13</c:v>
                      </c:pt>
                      <c:pt idx="86" formatCode="General">
                        <c:v>23.88</c:v>
                      </c:pt>
                      <c:pt idx="87" formatCode="General">
                        <c:v>25.45</c:v>
                      </c:pt>
                      <c:pt idx="88" formatCode="General">
                        <c:v>21.61</c:v>
                      </c:pt>
                      <c:pt idx="89" formatCode="General">
                        <c:v>21.94</c:v>
                      </c:pt>
                      <c:pt idx="90" formatCode="General">
                        <c:v>22.1</c:v>
                      </c:pt>
                      <c:pt idx="91" formatCode="General">
                        <c:v>23.61</c:v>
                      </c:pt>
                      <c:pt idx="92" formatCode="General">
                        <c:v>26.89</c:v>
                      </c:pt>
                      <c:pt idx="93">
                        <c:v>40.6</c:v>
                      </c:pt>
                      <c:pt idx="94">
                        <c:v>44.32</c:v>
                      </c:pt>
                      <c:pt idx="95">
                        <c:v>44.27</c:v>
                      </c:pt>
                      <c:pt idx="96">
                        <c:v>44.39</c:v>
                      </c:pt>
                      <c:pt idx="97">
                        <c:v>22.96</c:v>
                      </c:pt>
                      <c:pt idx="98">
                        <c:v>23.07</c:v>
                      </c:pt>
                      <c:pt idx="99">
                        <c:v>23.74</c:v>
                      </c:pt>
                      <c:pt idx="100" formatCode="General">
                        <c:v>27.38</c:v>
                      </c:pt>
                      <c:pt idx="101">
                        <c:v>24.76</c:v>
                      </c:pt>
                      <c:pt idx="102">
                        <c:v>24.5</c:v>
                      </c:pt>
                      <c:pt idx="103">
                        <c:v>23.05</c:v>
                      </c:pt>
                      <c:pt idx="104">
                        <c:v>24.66</c:v>
                      </c:pt>
                      <c:pt idx="105">
                        <c:v>24.93</c:v>
                      </c:pt>
                      <c:pt idx="106">
                        <c:v>26.1</c:v>
                      </c:pt>
                      <c:pt idx="107">
                        <c:v>25.44</c:v>
                      </c:pt>
                      <c:pt idx="108">
                        <c:v>29.46</c:v>
                      </c:pt>
                      <c:pt idx="109" formatCode="General">
                        <c:v>21.8</c:v>
                      </c:pt>
                      <c:pt idx="110">
                        <c:v>26.24</c:v>
                      </c:pt>
                      <c:pt idx="111">
                        <c:v>22.3</c:v>
                      </c:pt>
                      <c:pt idx="112">
                        <c:v>27</c:v>
                      </c:pt>
                      <c:pt idx="113">
                        <c:v>23.28</c:v>
                      </c:pt>
                      <c:pt idx="114">
                        <c:v>21.99</c:v>
                      </c:pt>
                      <c:pt idx="115">
                        <c:v>24.81</c:v>
                      </c:pt>
                      <c:pt idx="116">
                        <c:v>24.83</c:v>
                      </c:pt>
                      <c:pt idx="117">
                        <c:v>26.16</c:v>
                      </c:pt>
                      <c:pt idx="118">
                        <c:v>23.1</c:v>
                      </c:pt>
                      <c:pt idx="119">
                        <c:v>25.1</c:v>
                      </c:pt>
                      <c:pt idx="120">
                        <c:v>25.05</c:v>
                      </c:pt>
                      <c:pt idx="121">
                        <c:v>25.25</c:v>
                      </c:pt>
                      <c:pt idx="122">
                        <c:v>22.31</c:v>
                      </c:pt>
                      <c:pt idx="123">
                        <c:v>32.42</c:v>
                      </c:pt>
                      <c:pt idx="124">
                        <c:v>24.07</c:v>
                      </c:pt>
                      <c:pt idx="125">
                        <c:v>22.18</c:v>
                      </c:pt>
                      <c:pt idx="126">
                        <c:v>22.26</c:v>
                      </c:pt>
                      <c:pt idx="127" formatCode="General">
                        <c:v>24.5</c:v>
                      </c:pt>
                      <c:pt idx="128" formatCode="General">
                        <c:v>22.15</c:v>
                      </c:pt>
                    </c:numCache>
                  </c:numRef>
                </c:val>
                <c:smooth val="0"/>
                <c:extLst xmlns:c15="http://schemas.microsoft.com/office/drawing/2012/chart">
                  <c:ext xmlns:c16="http://schemas.microsoft.com/office/drawing/2014/chart" uri="{C3380CC4-5D6E-409C-BE32-E72D297353CC}">
                    <c16:uniqueId val="{00000019-8E02-4DAB-AFD6-D5A20458E6B6}"/>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HBD!$AD$1</c15:sqref>
                        </c15:formulaRef>
                      </c:ext>
                    </c:extLst>
                    <c:strCache>
                      <c:ptCount val="1"/>
                      <c:pt idx="0">
                        <c:v>PO(-0.045 mm (%))</c:v>
                      </c:pt>
                    </c:strCache>
                  </c:strRef>
                </c:tx>
                <c:spPr>
                  <a:ln w="28575" cap="rnd">
                    <a:solidFill>
                      <a:schemeClr val="accent3">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HBD!$AD$2:$AD$130</c15:sqref>
                        </c15:formulaRef>
                      </c:ext>
                    </c:extLst>
                    <c:numCache>
                      <c:formatCode>General</c:formatCode>
                      <c:ptCount val="129"/>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pt idx="31">
                        <c:v>20</c:v>
                      </c:pt>
                      <c:pt idx="32">
                        <c:v>20</c:v>
                      </c:pt>
                      <c:pt idx="33">
                        <c:v>20</c:v>
                      </c:pt>
                      <c:pt idx="34">
                        <c:v>20</c:v>
                      </c:pt>
                      <c:pt idx="35">
                        <c:v>20</c:v>
                      </c:pt>
                      <c:pt idx="36">
                        <c:v>20</c:v>
                      </c:pt>
                      <c:pt idx="37">
                        <c:v>20</c:v>
                      </c:pt>
                      <c:pt idx="38">
                        <c:v>20</c:v>
                      </c:pt>
                      <c:pt idx="39">
                        <c:v>20</c:v>
                      </c:pt>
                      <c:pt idx="40">
                        <c:v>20</c:v>
                      </c:pt>
                      <c:pt idx="41">
                        <c:v>20</c:v>
                      </c:pt>
                      <c:pt idx="42">
                        <c:v>20</c:v>
                      </c:pt>
                      <c:pt idx="43">
                        <c:v>20</c:v>
                      </c:pt>
                      <c:pt idx="44">
                        <c:v>20</c:v>
                      </c:pt>
                      <c:pt idx="45">
                        <c:v>20</c:v>
                      </c:pt>
                      <c:pt idx="46">
                        <c:v>20</c:v>
                      </c:pt>
                      <c:pt idx="47">
                        <c:v>20</c:v>
                      </c:pt>
                      <c:pt idx="48">
                        <c:v>20</c:v>
                      </c:pt>
                      <c:pt idx="49">
                        <c:v>20</c:v>
                      </c:pt>
                      <c:pt idx="50">
                        <c:v>20</c:v>
                      </c:pt>
                      <c:pt idx="51">
                        <c:v>20</c:v>
                      </c:pt>
                      <c:pt idx="52">
                        <c:v>20</c:v>
                      </c:pt>
                      <c:pt idx="53">
                        <c:v>20</c:v>
                      </c:pt>
                      <c:pt idx="54">
                        <c:v>20</c:v>
                      </c:pt>
                      <c:pt idx="55">
                        <c:v>20</c:v>
                      </c:pt>
                      <c:pt idx="56">
                        <c:v>20</c:v>
                      </c:pt>
                      <c:pt idx="57">
                        <c:v>20</c:v>
                      </c:pt>
                      <c:pt idx="58">
                        <c:v>20</c:v>
                      </c:pt>
                      <c:pt idx="59">
                        <c:v>20</c:v>
                      </c:pt>
                      <c:pt idx="60">
                        <c:v>20</c:v>
                      </c:pt>
                      <c:pt idx="61">
                        <c:v>20</c:v>
                      </c:pt>
                      <c:pt idx="62">
                        <c:v>20</c:v>
                      </c:pt>
                      <c:pt idx="63">
                        <c:v>20</c:v>
                      </c:pt>
                      <c:pt idx="64">
                        <c:v>20</c:v>
                      </c:pt>
                      <c:pt idx="65">
                        <c:v>20</c:v>
                      </c:pt>
                      <c:pt idx="66">
                        <c:v>20</c:v>
                      </c:pt>
                      <c:pt idx="67">
                        <c:v>20</c:v>
                      </c:pt>
                      <c:pt idx="68">
                        <c:v>20</c:v>
                      </c:pt>
                      <c:pt idx="69">
                        <c:v>20</c:v>
                      </c:pt>
                      <c:pt idx="70">
                        <c:v>20</c:v>
                      </c:pt>
                      <c:pt idx="71">
                        <c:v>20</c:v>
                      </c:pt>
                      <c:pt idx="72">
                        <c:v>20</c:v>
                      </c:pt>
                      <c:pt idx="73">
                        <c:v>20</c:v>
                      </c:pt>
                      <c:pt idx="74">
                        <c:v>20</c:v>
                      </c:pt>
                      <c:pt idx="75">
                        <c:v>20</c:v>
                      </c:pt>
                      <c:pt idx="76">
                        <c:v>20</c:v>
                      </c:pt>
                      <c:pt idx="77">
                        <c:v>20</c:v>
                      </c:pt>
                      <c:pt idx="78">
                        <c:v>20</c:v>
                      </c:pt>
                      <c:pt idx="79">
                        <c:v>20</c:v>
                      </c:pt>
                      <c:pt idx="80">
                        <c:v>20</c:v>
                      </c:pt>
                      <c:pt idx="81">
                        <c:v>20</c:v>
                      </c:pt>
                      <c:pt idx="82">
                        <c:v>20</c:v>
                      </c:pt>
                      <c:pt idx="83">
                        <c:v>20</c:v>
                      </c:pt>
                      <c:pt idx="84">
                        <c:v>20</c:v>
                      </c:pt>
                      <c:pt idx="85">
                        <c:v>20</c:v>
                      </c:pt>
                      <c:pt idx="86">
                        <c:v>20</c:v>
                      </c:pt>
                      <c:pt idx="87">
                        <c:v>20</c:v>
                      </c:pt>
                      <c:pt idx="88">
                        <c:v>20</c:v>
                      </c:pt>
                      <c:pt idx="89">
                        <c:v>20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20</c:v>
                      </c:pt>
                      <c:pt idx="124">
                        <c:v>20</c:v>
                      </c:pt>
                      <c:pt idx="125">
                        <c:v>20</c:v>
                      </c:pt>
                      <c:pt idx="126">
                        <c:v>20</c:v>
                      </c:pt>
                      <c:pt idx="127">
                        <c:v>20</c:v>
                      </c:pt>
                      <c:pt idx="128">
                        <c:v>20</c:v>
                      </c:pt>
                    </c:numCache>
                  </c:numRef>
                </c:val>
                <c:smooth val="0"/>
                <c:extLst xmlns:c15="http://schemas.microsoft.com/office/drawing/2012/chart">
                  <c:ext xmlns:c16="http://schemas.microsoft.com/office/drawing/2014/chart" uri="{C3380CC4-5D6E-409C-BE32-E72D297353CC}">
                    <c16:uniqueId val="{0000001A-8E02-4DAB-AFD6-D5A20458E6B6}"/>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HBD!$AE$1</c15:sqref>
                        </c15:formulaRef>
                      </c:ext>
                    </c:extLst>
                    <c:strCache>
                      <c:ptCount val="1"/>
                      <c:pt idx="0">
                        <c:v>-0.045 mm (%)</c:v>
                      </c:pt>
                    </c:strCache>
                  </c:strRef>
                </c:tx>
                <c:spPr>
                  <a:ln w="28575" cap="rnd">
                    <a:solidFill>
                      <a:schemeClr val="accent4">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HBD!$C$2:$C$130</c15:sqref>
                        </c15:formulaRef>
                      </c:ext>
                    </c:extLst>
                    <c:numCache>
                      <c:formatCode>[$-14009]dd\ mmmm\ yyyy;@</c:formatCode>
                      <c:ptCount val="129"/>
                      <c:pt idx="0">
                        <c:v>44652</c:v>
                      </c:pt>
                      <c:pt idx="1">
                        <c:v>44653</c:v>
                      </c:pt>
                      <c:pt idx="2">
                        <c:v>44653</c:v>
                      </c:pt>
                      <c:pt idx="3">
                        <c:v>44653</c:v>
                      </c:pt>
                      <c:pt idx="4">
                        <c:v>44656</c:v>
                      </c:pt>
                      <c:pt idx="5">
                        <c:v>44656</c:v>
                      </c:pt>
                      <c:pt idx="6">
                        <c:v>44659</c:v>
                      </c:pt>
                      <c:pt idx="7">
                        <c:v>44659</c:v>
                      </c:pt>
                      <c:pt idx="8">
                        <c:v>44698</c:v>
                      </c:pt>
                      <c:pt idx="9">
                        <c:v>44698</c:v>
                      </c:pt>
                      <c:pt idx="10">
                        <c:v>44700</c:v>
                      </c:pt>
                      <c:pt idx="11">
                        <c:v>44700</c:v>
                      </c:pt>
                      <c:pt idx="12">
                        <c:v>44705</c:v>
                      </c:pt>
                      <c:pt idx="13">
                        <c:v>44706</c:v>
                      </c:pt>
                      <c:pt idx="14">
                        <c:v>44706</c:v>
                      </c:pt>
                      <c:pt idx="15">
                        <c:v>44707</c:v>
                      </c:pt>
                      <c:pt idx="16">
                        <c:v>44708</c:v>
                      </c:pt>
                      <c:pt idx="17">
                        <c:v>44708</c:v>
                      </c:pt>
                      <c:pt idx="18">
                        <c:v>44711</c:v>
                      </c:pt>
                      <c:pt idx="19">
                        <c:v>44713</c:v>
                      </c:pt>
                      <c:pt idx="20">
                        <c:v>44713</c:v>
                      </c:pt>
                      <c:pt idx="21">
                        <c:v>44716</c:v>
                      </c:pt>
                      <c:pt idx="22">
                        <c:v>44717</c:v>
                      </c:pt>
                      <c:pt idx="23">
                        <c:v>44717</c:v>
                      </c:pt>
                      <c:pt idx="24">
                        <c:v>44729</c:v>
                      </c:pt>
                      <c:pt idx="25">
                        <c:v>44734</c:v>
                      </c:pt>
                      <c:pt idx="26">
                        <c:v>44734</c:v>
                      </c:pt>
                      <c:pt idx="27">
                        <c:v>44736</c:v>
                      </c:pt>
                      <c:pt idx="28">
                        <c:v>44741</c:v>
                      </c:pt>
                      <c:pt idx="29">
                        <c:v>44742</c:v>
                      </c:pt>
                      <c:pt idx="30">
                        <c:v>44744</c:v>
                      </c:pt>
                      <c:pt idx="31">
                        <c:v>44749</c:v>
                      </c:pt>
                      <c:pt idx="32">
                        <c:v>44749</c:v>
                      </c:pt>
                      <c:pt idx="33">
                        <c:v>44749</c:v>
                      </c:pt>
                      <c:pt idx="34">
                        <c:v>44749</c:v>
                      </c:pt>
                      <c:pt idx="35">
                        <c:v>44750</c:v>
                      </c:pt>
                      <c:pt idx="36">
                        <c:v>44752</c:v>
                      </c:pt>
                      <c:pt idx="37">
                        <c:v>44753</c:v>
                      </c:pt>
                      <c:pt idx="38">
                        <c:v>44753</c:v>
                      </c:pt>
                      <c:pt idx="39">
                        <c:v>44755</c:v>
                      </c:pt>
                      <c:pt idx="40">
                        <c:v>44755</c:v>
                      </c:pt>
                      <c:pt idx="41">
                        <c:v>44756</c:v>
                      </c:pt>
                      <c:pt idx="42">
                        <c:v>44759</c:v>
                      </c:pt>
                      <c:pt idx="43">
                        <c:v>44759</c:v>
                      </c:pt>
                      <c:pt idx="44">
                        <c:v>44765</c:v>
                      </c:pt>
                      <c:pt idx="45">
                        <c:v>44765</c:v>
                      </c:pt>
                      <c:pt idx="46">
                        <c:v>44800</c:v>
                      </c:pt>
                      <c:pt idx="47">
                        <c:v>44800</c:v>
                      </c:pt>
                      <c:pt idx="48">
                        <c:v>44800</c:v>
                      </c:pt>
                      <c:pt idx="49">
                        <c:v>44800</c:v>
                      </c:pt>
                      <c:pt idx="50">
                        <c:v>44802</c:v>
                      </c:pt>
                      <c:pt idx="51">
                        <c:v>44816</c:v>
                      </c:pt>
                      <c:pt idx="52">
                        <c:v>44816</c:v>
                      </c:pt>
                      <c:pt idx="53">
                        <c:v>44835</c:v>
                      </c:pt>
                      <c:pt idx="54">
                        <c:v>44835</c:v>
                      </c:pt>
                      <c:pt idx="55">
                        <c:v>44835</c:v>
                      </c:pt>
                      <c:pt idx="56">
                        <c:v>44840</c:v>
                      </c:pt>
                      <c:pt idx="57">
                        <c:v>44840</c:v>
                      </c:pt>
                      <c:pt idx="58">
                        <c:v>44840</c:v>
                      </c:pt>
                      <c:pt idx="59">
                        <c:v>44844</c:v>
                      </c:pt>
                      <c:pt idx="60">
                        <c:v>44844</c:v>
                      </c:pt>
                      <c:pt idx="61">
                        <c:v>44845</c:v>
                      </c:pt>
                      <c:pt idx="62">
                        <c:v>44845</c:v>
                      </c:pt>
                      <c:pt idx="63">
                        <c:v>44845</c:v>
                      </c:pt>
                      <c:pt idx="64">
                        <c:v>44845</c:v>
                      </c:pt>
                      <c:pt idx="65">
                        <c:v>44847</c:v>
                      </c:pt>
                      <c:pt idx="66">
                        <c:v>44848</c:v>
                      </c:pt>
                      <c:pt idx="67">
                        <c:v>44850</c:v>
                      </c:pt>
                      <c:pt idx="68">
                        <c:v>44858</c:v>
                      </c:pt>
                      <c:pt idx="69">
                        <c:v>44858</c:v>
                      </c:pt>
                      <c:pt idx="70">
                        <c:v>44869</c:v>
                      </c:pt>
                      <c:pt idx="71">
                        <c:v>44869</c:v>
                      </c:pt>
                      <c:pt idx="72">
                        <c:v>44902</c:v>
                      </c:pt>
                      <c:pt idx="73">
                        <c:v>44902</c:v>
                      </c:pt>
                      <c:pt idx="74">
                        <c:v>44905</c:v>
                      </c:pt>
                      <c:pt idx="75">
                        <c:v>44905</c:v>
                      </c:pt>
                      <c:pt idx="76">
                        <c:v>44905</c:v>
                      </c:pt>
                      <c:pt idx="77">
                        <c:v>44908</c:v>
                      </c:pt>
                      <c:pt idx="78">
                        <c:v>44908</c:v>
                      </c:pt>
                      <c:pt idx="79">
                        <c:v>44910</c:v>
                      </c:pt>
                      <c:pt idx="80">
                        <c:v>44917</c:v>
                      </c:pt>
                      <c:pt idx="81">
                        <c:v>44917</c:v>
                      </c:pt>
                      <c:pt idx="82">
                        <c:v>44921</c:v>
                      </c:pt>
                      <c:pt idx="83">
                        <c:v>44921</c:v>
                      </c:pt>
                      <c:pt idx="84">
                        <c:v>44921</c:v>
                      </c:pt>
                      <c:pt idx="85">
                        <c:v>44921</c:v>
                      </c:pt>
                      <c:pt idx="86">
                        <c:v>44925</c:v>
                      </c:pt>
                      <c:pt idx="87">
                        <c:v>44925</c:v>
                      </c:pt>
                      <c:pt idx="88">
                        <c:v>44925</c:v>
                      </c:pt>
                      <c:pt idx="89">
                        <c:v>44926</c:v>
                      </c:pt>
                      <c:pt idx="90">
                        <c:v>44926</c:v>
                      </c:pt>
                      <c:pt idx="91">
                        <c:v>44932</c:v>
                      </c:pt>
                      <c:pt idx="92">
                        <c:v>44932</c:v>
                      </c:pt>
                      <c:pt idx="93">
                        <c:v>44996</c:v>
                      </c:pt>
                      <c:pt idx="94">
                        <c:v>45001</c:v>
                      </c:pt>
                      <c:pt idx="95">
                        <c:v>45001</c:v>
                      </c:pt>
                      <c:pt idx="96">
                        <c:v>45001</c:v>
                      </c:pt>
                      <c:pt idx="97">
                        <c:v>45001</c:v>
                      </c:pt>
                      <c:pt idx="98">
                        <c:v>45003</c:v>
                      </c:pt>
                      <c:pt idx="99">
                        <c:v>45014</c:v>
                      </c:pt>
                      <c:pt idx="100">
                        <c:v>45017</c:v>
                      </c:pt>
                      <c:pt idx="101">
                        <c:v>45023</c:v>
                      </c:pt>
                      <c:pt idx="102">
                        <c:v>45024</c:v>
                      </c:pt>
                      <c:pt idx="103">
                        <c:v>45027</c:v>
                      </c:pt>
                      <c:pt idx="104">
                        <c:v>45040</c:v>
                      </c:pt>
                      <c:pt idx="105">
                        <c:v>45040</c:v>
                      </c:pt>
                      <c:pt idx="106">
                        <c:v>45042</c:v>
                      </c:pt>
                      <c:pt idx="107">
                        <c:v>45042</c:v>
                      </c:pt>
                      <c:pt idx="108">
                        <c:v>45057</c:v>
                      </c:pt>
                      <c:pt idx="109">
                        <c:v>45070</c:v>
                      </c:pt>
                      <c:pt idx="110">
                        <c:v>45079</c:v>
                      </c:pt>
                      <c:pt idx="111">
                        <c:v>45081</c:v>
                      </c:pt>
                      <c:pt idx="112">
                        <c:v>45083</c:v>
                      </c:pt>
                      <c:pt idx="113">
                        <c:v>45084</c:v>
                      </c:pt>
                      <c:pt idx="114">
                        <c:v>45085</c:v>
                      </c:pt>
                      <c:pt idx="115">
                        <c:v>45088</c:v>
                      </c:pt>
                      <c:pt idx="116">
                        <c:v>45090</c:v>
                      </c:pt>
                      <c:pt idx="117">
                        <c:v>45090</c:v>
                      </c:pt>
                      <c:pt idx="118">
                        <c:v>45091</c:v>
                      </c:pt>
                      <c:pt idx="119">
                        <c:v>45093</c:v>
                      </c:pt>
                      <c:pt idx="120">
                        <c:v>45094</c:v>
                      </c:pt>
                      <c:pt idx="121">
                        <c:v>45094</c:v>
                      </c:pt>
                      <c:pt idx="122">
                        <c:v>45101</c:v>
                      </c:pt>
                      <c:pt idx="123">
                        <c:v>45103</c:v>
                      </c:pt>
                      <c:pt idx="124">
                        <c:v>45103</c:v>
                      </c:pt>
                      <c:pt idx="125">
                        <c:v>45103</c:v>
                      </c:pt>
                      <c:pt idx="126">
                        <c:v>45103</c:v>
                      </c:pt>
                      <c:pt idx="127">
                        <c:v>45383</c:v>
                      </c:pt>
                      <c:pt idx="128">
                        <c:v>45436</c:v>
                      </c:pt>
                    </c:numCache>
                  </c:numRef>
                </c:cat>
                <c:val>
                  <c:numRef>
                    <c:extLst xmlns:c15="http://schemas.microsoft.com/office/drawing/2012/chart">
                      <c:ext xmlns:c15="http://schemas.microsoft.com/office/drawing/2012/chart" uri="{02D57815-91ED-43cb-92C2-25804820EDAC}">
                        <c15:formulaRef>
                          <c15:sqref>HBD!$AE$2:$AE$130</c15:sqref>
                        </c15:formulaRef>
                      </c:ext>
                    </c:extLst>
                    <c:numCache>
                      <c:formatCode>0.00</c:formatCode>
                      <c:ptCount val="129"/>
                      <c:pt idx="0">
                        <c:v>3.77</c:v>
                      </c:pt>
                      <c:pt idx="1">
                        <c:v>9.5399999999999991</c:v>
                      </c:pt>
                      <c:pt idx="2">
                        <c:v>11.31</c:v>
                      </c:pt>
                      <c:pt idx="3">
                        <c:v>9.9</c:v>
                      </c:pt>
                      <c:pt idx="4">
                        <c:v>7.1</c:v>
                      </c:pt>
                      <c:pt idx="5">
                        <c:v>9.49</c:v>
                      </c:pt>
                      <c:pt idx="6">
                        <c:v>8.89</c:v>
                      </c:pt>
                      <c:pt idx="7">
                        <c:v>9.68</c:v>
                      </c:pt>
                      <c:pt idx="8">
                        <c:v>8.76</c:v>
                      </c:pt>
                      <c:pt idx="9">
                        <c:v>8.42</c:v>
                      </c:pt>
                      <c:pt idx="10">
                        <c:v>8.9499999999999993</c:v>
                      </c:pt>
                      <c:pt idx="11">
                        <c:v>9.34</c:v>
                      </c:pt>
                      <c:pt idx="12">
                        <c:v>3.14</c:v>
                      </c:pt>
                      <c:pt idx="13">
                        <c:v>2.91</c:v>
                      </c:pt>
                      <c:pt idx="14">
                        <c:v>3.51</c:v>
                      </c:pt>
                      <c:pt idx="15">
                        <c:v>3.61</c:v>
                      </c:pt>
                      <c:pt idx="16" formatCode="General">
                        <c:v>2.2000000000000002</c:v>
                      </c:pt>
                      <c:pt idx="17" formatCode="General">
                        <c:v>3.37</c:v>
                      </c:pt>
                      <c:pt idx="18" formatCode="General">
                        <c:v>2.54</c:v>
                      </c:pt>
                      <c:pt idx="19" formatCode="General">
                        <c:v>2.67</c:v>
                      </c:pt>
                      <c:pt idx="20" formatCode="General">
                        <c:v>3.18</c:v>
                      </c:pt>
                      <c:pt idx="21" formatCode="General">
                        <c:v>2.93</c:v>
                      </c:pt>
                      <c:pt idx="22">
                        <c:v>1.31</c:v>
                      </c:pt>
                      <c:pt idx="23">
                        <c:v>1.1399999999999999</c:v>
                      </c:pt>
                      <c:pt idx="24">
                        <c:v>2.54</c:v>
                      </c:pt>
                      <c:pt idx="25" formatCode="General">
                        <c:v>2.91</c:v>
                      </c:pt>
                      <c:pt idx="26" formatCode="General">
                        <c:v>2.56</c:v>
                      </c:pt>
                      <c:pt idx="27" formatCode="General">
                        <c:v>3.53</c:v>
                      </c:pt>
                      <c:pt idx="28" formatCode="General">
                        <c:v>4.1100000000000003</c:v>
                      </c:pt>
                      <c:pt idx="29" formatCode="General">
                        <c:v>4.75</c:v>
                      </c:pt>
                      <c:pt idx="30" formatCode="General">
                        <c:v>4.38</c:v>
                      </c:pt>
                      <c:pt idx="31">
                        <c:v>3.28</c:v>
                      </c:pt>
                      <c:pt idx="32">
                        <c:v>5.01</c:v>
                      </c:pt>
                      <c:pt idx="33">
                        <c:v>6.08</c:v>
                      </c:pt>
                      <c:pt idx="34">
                        <c:v>7.68</c:v>
                      </c:pt>
                      <c:pt idx="35">
                        <c:v>4.37</c:v>
                      </c:pt>
                      <c:pt idx="36">
                        <c:v>2.19</c:v>
                      </c:pt>
                      <c:pt idx="37" formatCode="General">
                        <c:v>4.2300000000000004</c:v>
                      </c:pt>
                      <c:pt idx="38">
                        <c:v>5.1100000000000003</c:v>
                      </c:pt>
                      <c:pt idx="39">
                        <c:v>3.76</c:v>
                      </c:pt>
                      <c:pt idx="40">
                        <c:v>4.0199999999999996</c:v>
                      </c:pt>
                      <c:pt idx="41">
                        <c:v>4.99</c:v>
                      </c:pt>
                      <c:pt idx="42">
                        <c:v>3.32</c:v>
                      </c:pt>
                      <c:pt idx="43">
                        <c:v>5.81</c:v>
                      </c:pt>
                      <c:pt idx="44" formatCode="General">
                        <c:v>5.13</c:v>
                      </c:pt>
                      <c:pt idx="45">
                        <c:v>5.95</c:v>
                      </c:pt>
                      <c:pt idx="46">
                        <c:v>2.92</c:v>
                      </c:pt>
                      <c:pt idx="47">
                        <c:v>3.38</c:v>
                      </c:pt>
                      <c:pt idx="48" formatCode="General">
                        <c:v>3.61</c:v>
                      </c:pt>
                      <c:pt idx="49" formatCode="General">
                        <c:v>3.5</c:v>
                      </c:pt>
                      <c:pt idx="50" formatCode="General">
                        <c:v>5.09</c:v>
                      </c:pt>
                      <c:pt idx="51" formatCode="General">
                        <c:v>5.56</c:v>
                      </c:pt>
                      <c:pt idx="52">
                        <c:v>2.91</c:v>
                      </c:pt>
                      <c:pt idx="53">
                        <c:v>4.38</c:v>
                      </c:pt>
                      <c:pt idx="54">
                        <c:v>4.68</c:v>
                      </c:pt>
                      <c:pt idx="55" formatCode="General">
                        <c:v>4.76</c:v>
                      </c:pt>
                      <c:pt idx="56">
                        <c:v>3.72</c:v>
                      </c:pt>
                      <c:pt idx="57">
                        <c:v>3.82</c:v>
                      </c:pt>
                      <c:pt idx="58" formatCode="General">
                        <c:v>3.76</c:v>
                      </c:pt>
                      <c:pt idx="59">
                        <c:v>1.87</c:v>
                      </c:pt>
                      <c:pt idx="60">
                        <c:v>5.73</c:v>
                      </c:pt>
                      <c:pt idx="61">
                        <c:v>5.3</c:v>
                      </c:pt>
                      <c:pt idx="62">
                        <c:v>3.8</c:v>
                      </c:pt>
                      <c:pt idx="63">
                        <c:v>3.89</c:v>
                      </c:pt>
                      <c:pt idx="64">
                        <c:v>4.43</c:v>
                      </c:pt>
                      <c:pt idx="65">
                        <c:v>2.44</c:v>
                      </c:pt>
                      <c:pt idx="66">
                        <c:v>3.23</c:v>
                      </c:pt>
                      <c:pt idx="67">
                        <c:v>2.4500000000000002</c:v>
                      </c:pt>
                      <c:pt idx="68">
                        <c:v>3.82</c:v>
                      </c:pt>
                      <c:pt idx="69">
                        <c:v>3.26</c:v>
                      </c:pt>
                      <c:pt idx="70">
                        <c:v>3.11</c:v>
                      </c:pt>
                      <c:pt idx="71">
                        <c:v>2.04</c:v>
                      </c:pt>
                      <c:pt idx="72" formatCode="General">
                        <c:v>4.7699999999999996</c:v>
                      </c:pt>
                      <c:pt idx="73" formatCode="General">
                        <c:v>5.67</c:v>
                      </c:pt>
                      <c:pt idx="74" formatCode="General">
                        <c:v>5.37</c:v>
                      </c:pt>
                      <c:pt idx="75" formatCode="General">
                        <c:v>3.96</c:v>
                      </c:pt>
                      <c:pt idx="76" formatCode="General">
                        <c:v>4.47</c:v>
                      </c:pt>
                      <c:pt idx="77">
                        <c:v>3.1</c:v>
                      </c:pt>
                      <c:pt idx="78" formatCode="General">
                        <c:v>3.76</c:v>
                      </c:pt>
                      <c:pt idx="79" formatCode="General">
                        <c:v>3.61</c:v>
                      </c:pt>
                      <c:pt idx="80">
                        <c:v>6.12</c:v>
                      </c:pt>
                      <c:pt idx="81">
                        <c:v>4</c:v>
                      </c:pt>
                      <c:pt idx="82">
                        <c:v>8.4499999999999993</c:v>
                      </c:pt>
                      <c:pt idx="83">
                        <c:v>5.65</c:v>
                      </c:pt>
                      <c:pt idx="84">
                        <c:v>5.59</c:v>
                      </c:pt>
                      <c:pt idx="85">
                        <c:v>4.82</c:v>
                      </c:pt>
                      <c:pt idx="86">
                        <c:v>5.61</c:v>
                      </c:pt>
                      <c:pt idx="87">
                        <c:v>4.8</c:v>
                      </c:pt>
                      <c:pt idx="88">
                        <c:v>6.01</c:v>
                      </c:pt>
                      <c:pt idx="89">
                        <c:v>5.01</c:v>
                      </c:pt>
                      <c:pt idx="90">
                        <c:v>6.21</c:v>
                      </c:pt>
                      <c:pt idx="91">
                        <c:v>5.09</c:v>
                      </c:pt>
                      <c:pt idx="92">
                        <c:v>2.2400000000000002</c:v>
                      </c:pt>
                      <c:pt idx="93">
                        <c:v>11.75</c:v>
                      </c:pt>
                      <c:pt idx="94">
                        <c:v>8.25</c:v>
                      </c:pt>
                      <c:pt idx="95">
                        <c:v>9.83</c:v>
                      </c:pt>
                      <c:pt idx="96">
                        <c:v>8.9499999999999993</c:v>
                      </c:pt>
                      <c:pt idx="97">
                        <c:v>6.79</c:v>
                      </c:pt>
                      <c:pt idx="98">
                        <c:v>5.18</c:v>
                      </c:pt>
                      <c:pt idx="99">
                        <c:v>6.33</c:v>
                      </c:pt>
                      <c:pt idx="100">
                        <c:v>3.8</c:v>
                      </c:pt>
                      <c:pt idx="101">
                        <c:v>8.77</c:v>
                      </c:pt>
                      <c:pt idx="102">
                        <c:v>9.85</c:v>
                      </c:pt>
                      <c:pt idx="103">
                        <c:v>5.38</c:v>
                      </c:pt>
                      <c:pt idx="104">
                        <c:v>6.1</c:v>
                      </c:pt>
                      <c:pt idx="105">
                        <c:v>6.28</c:v>
                      </c:pt>
                      <c:pt idx="106">
                        <c:v>4.71</c:v>
                      </c:pt>
                      <c:pt idx="107">
                        <c:v>3.61</c:v>
                      </c:pt>
                      <c:pt idx="108">
                        <c:v>5.81</c:v>
                      </c:pt>
                      <c:pt idx="109">
                        <c:v>2.88</c:v>
                      </c:pt>
                      <c:pt idx="110" formatCode="General">
                        <c:v>5.29</c:v>
                      </c:pt>
                      <c:pt idx="111" formatCode="General">
                        <c:v>3.83</c:v>
                      </c:pt>
                      <c:pt idx="112" formatCode="General">
                        <c:v>7.03</c:v>
                      </c:pt>
                      <c:pt idx="113" formatCode="General">
                        <c:v>5.35</c:v>
                      </c:pt>
                      <c:pt idx="114" formatCode="General">
                        <c:v>3.52</c:v>
                      </c:pt>
                      <c:pt idx="115" formatCode="General">
                        <c:v>4.82</c:v>
                      </c:pt>
                      <c:pt idx="116">
                        <c:v>3.48</c:v>
                      </c:pt>
                      <c:pt idx="117">
                        <c:v>2.84</c:v>
                      </c:pt>
                      <c:pt idx="118">
                        <c:v>5.43</c:v>
                      </c:pt>
                      <c:pt idx="119">
                        <c:v>6.75</c:v>
                      </c:pt>
                      <c:pt idx="120">
                        <c:v>8.11</c:v>
                      </c:pt>
                      <c:pt idx="121">
                        <c:v>4.1100000000000003</c:v>
                      </c:pt>
                      <c:pt idx="122">
                        <c:v>6.27</c:v>
                      </c:pt>
                      <c:pt idx="123">
                        <c:v>6.61</c:v>
                      </c:pt>
                      <c:pt idx="124">
                        <c:v>4.7300000000000004</c:v>
                      </c:pt>
                      <c:pt idx="125">
                        <c:v>3.57</c:v>
                      </c:pt>
                      <c:pt idx="126">
                        <c:v>4.79</c:v>
                      </c:pt>
                      <c:pt idx="127">
                        <c:v>3.93</c:v>
                      </c:pt>
                      <c:pt idx="128">
                        <c:v>2.82</c:v>
                      </c:pt>
                    </c:numCache>
                  </c:numRef>
                </c:val>
                <c:smooth val="0"/>
                <c:extLst xmlns:c15="http://schemas.microsoft.com/office/drawing/2012/chart">
                  <c:ext xmlns:c16="http://schemas.microsoft.com/office/drawing/2014/chart" uri="{C3380CC4-5D6E-409C-BE32-E72D297353CC}">
                    <c16:uniqueId val="{0000001B-8E02-4DAB-AFD6-D5A20458E6B6}"/>
                  </c:ext>
                </c:extLst>
              </c15:ser>
            </c15:filteredLineSeries>
          </c:ext>
        </c:extLst>
      </c:lineChart>
      <c:dateAx>
        <c:axId val="1769963392"/>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49952"/>
        <c:crosses val="autoZero"/>
        <c:auto val="1"/>
        <c:lblOffset val="100"/>
        <c:baseTimeUnit val="days"/>
      </c:dateAx>
      <c:valAx>
        <c:axId val="176994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63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LBD!$D$1</c:f>
              <c:strCache>
                <c:ptCount val="1"/>
                <c:pt idx="0">
                  <c:v>PO (Purity as AlF3)</c:v>
                </c:pt>
              </c:strCache>
            </c:strRef>
          </c:tx>
          <c:spPr>
            <a:ln w="28575" cap="rnd">
              <a:solidFill>
                <a:schemeClr val="accent1"/>
              </a:solidFill>
              <a:round/>
            </a:ln>
            <a:effectLst/>
          </c:spPr>
          <c:marker>
            <c:symbol val="none"/>
          </c:marker>
          <c:cat>
            <c:numRef>
              <c:f>LBD!$C$2:$C$98</c:f>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f>LBD!$D$2:$D$98</c:f>
              <c:numCache>
                <c:formatCode>General</c:formatCode>
                <c:ptCount val="97"/>
                <c:pt idx="0">
                  <c:v>95</c:v>
                </c:pt>
                <c:pt idx="1">
                  <c:v>95</c:v>
                </c:pt>
                <c:pt idx="2">
                  <c:v>95</c:v>
                </c:pt>
                <c:pt idx="3">
                  <c:v>95</c:v>
                </c:pt>
                <c:pt idx="4">
                  <c:v>95</c:v>
                </c:pt>
                <c:pt idx="5">
                  <c:v>95</c:v>
                </c:pt>
                <c:pt idx="6">
                  <c:v>95</c:v>
                </c:pt>
                <c:pt idx="7">
                  <c:v>95</c:v>
                </c:pt>
                <c:pt idx="8">
                  <c:v>95</c:v>
                </c:pt>
                <c:pt idx="9">
                  <c:v>95</c:v>
                </c:pt>
                <c:pt idx="10">
                  <c:v>95</c:v>
                </c:pt>
                <c:pt idx="11">
                  <c:v>95</c:v>
                </c:pt>
                <c:pt idx="12">
                  <c:v>95</c:v>
                </c:pt>
                <c:pt idx="13">
                  <c:v>95</c:v>
                </c:pt>
                <c:pt idx="14">
                  <c:v>95</c:v>
                </c:pt>
                <c:pt idx="15">
                  <c:v>95</c:v>
                </c:pt>
                <c:pt idx="16">
                  <c:v>95</c:v>
                </c:pt>
                <c:pt idx="17">
                  <c:v>95</c:v>
                </c:pt>
                <c:pt idx="18">
                  <c:v>95</c:v>
                </c:pt>
                <c:pt idx="19">
                  <c:v>95</c:v>
                </c:pt>
                <c:pt idx="20">
                  <c:v>95</c:v>
                </c:pt>
                <c:pt idx="21">
                  <c:v>95</c:v>
                </c:pt>
                <c:pt idx="22">
                  <c:v>95</c:v>
                </c:pt>
                <c:pt idx="23">
                  <c:v>95</c:v>
                </c:pt>
                <c:pt idx="24">
                  <c:v>95</c:v>
                </c:pt>
                <c:pt idx="25">
                  <c:v>95</c:v>
                </c:pt>
                <c:pt idx="26">
                  <c:v>95</c:v>
                </c:pt>
                <c:pt idx="27">
                  <c:v>95</c:v>
                </c:pt>
                <c:pt idx="28">
                  <c:v>95</c:v>
                </c:pt>
                <c:pt idx="29">
                  <c:v>95</c:v>
                </c:pt>
                <c:pt idx="30">
                  <c:v>95</c:v>
                </c:pt>
                <c:pt idx="31">
                  <c:v>95</c:v>
                </c:pt>
                <c:pt idx="32">
                  <c:v>95</c:v>
                </c:pt>
                <c:pt idx="33">
                  <c:v>95</c:v>
                </c:pt>
                <c:pt idx="34">
                  <c:v>95</c:v>
                </c:pt>
                <c:pt idx="35">
                  <c:v>95</c:v>
                </c:pt>
                <c:pt idx="36">
                  <c:v>95</c:v>
                </c:pt>
                <c:pt idx="37">
                  <c:v>95</c:v>
                </c:pt>
                <c:pt idx="38">
                  <c:v>95</c:v>
                </c:pt>
                <c:pt idx="39">
                  <c:v>95</c:v>
                </c:pt>
                <c:pt idx="40">
                  <c:v>95</c:v>
                </c:pt>
                <c:pt idx="41">
                  <c:v>95</c:v>
                </c:pt>
                <c:pt idx="42">
                  <c:v>95</c:v>
                </c:pt>
                <c:pt idx="43">
                  <c:v>95</c:v>
                </c:pt>
                <c:pt idx="44">
                  <c:v>95</c:v>
                </c:pt>
                <c:pt idx="45">
                  <c:v>95</c:v>
                </c:pt>
                <c:pt idx="46">
                  <c:v>95</c:v>
                </c:pt>
                <c:pt idx="47">
                  <c:v>95</c:v>
                </c:pt>
                <c:pt idx="48">
                  <c:v>95</c:v>
                </c:pt>
                <c:pt idx="49">
                  <c:v>95</c:v>
                </c:pt>
                <c:pt idx="50">
                  <c:v>95</c:v>
                </c:pt>
                <c:pt idx="51">
                  <c:v>95</c:v>
                </c:pt>
                <c:pt idx="52">
                  <c:v>95</c:v>
                </c:pt>
                <c:pt idx="53">
                  <c:v>95</c:v>
                </c:pt>
                <c:pt idx="54">
                  <c:v>95</c:v>
                </c:pt>
                <c:pt idx="55">
                  <c:v>95</c:v>
                </c:pt>
                <c:pt idx="56">
                  <c:v>95</c:v>
                </c:pt>
                <c:pt idx="57">
                  <c:v>95</c:v>
                </c:pt>
                <c:pt idx="58">
                  <c:v>95</c:v>
                </c:pt>
                <c:pt idx="59">
                  <c:v>95</c:v>
                </c:pt>
                <c:pt idx="60">
                  <c:v>95</c:v>
                </c:pt>
                <c:pt idx="61">
                  <c:v>95</c:v>
                </c:pt>
                <c:pt idx="62">
                  <c:v>95</c:v>
                </c:pt>
                <c:pt idx="63">
                  <c:v>95</c:v>
                </c:pt>
                <c:pt idx="64">
                  <c:v>95</c:v>
                </c:pt>
                <c:pt idx="65">
                  <c:v>95</c:v>
                </c:pt>
                <c:pt idx="66">
                  <c:v>95</c:v>
                </c:pt>
                <c:pt idx="67">
                  <c:v>95</c:v>
                </c:pt>
                <c:pt idx="68">
                  <c:v>95</c:v>
                </c:pt>
                <c:pt idx="69">
                  <c:v>95</c:v>
                </c:pt>
                <c:pt idx="70">
                  <c:v>95</c:v>
                </c:pt>
                <c:pt idx="71">
                  <c:v>95</c:v>
                </c:pt>
                <c:pt idx="72">
                  <c:v>95</c:v>
                </c:pt>
                <c:pt idx="73">
                  <c:v>95</c:v>
                </c:pt>
                <c:pt idx="74">
                  <c:v>95</c:v>
                </c:pt>
                <c:pt idx="75">
                  <c:v>95</c:v>
                </c:pt>
                <c:pt idx="76">
                  <c:v>95</c:v>
                </c:pt>
                <c:pt idx="77">
                  <c:v>95</c:v>
                </c:pt>
                <c:pt idx="78">
                  <c:v>95</c:v>
                </c:pt>
                <c:pt idx="79">
                  <c:v>95</c:v>
                </c:pt>
                <c:pt idx="80">
                  <c:v>95</c:v>
                </c:pt>
                <c:pt idx="81">
                  <c:v>95</c:v>
                </c:pt>
                <c:pt idx="82">
                  <c:v>95</c:v>
                </c:pt>
                <c:pt idx="83">
                  <c:v>95</c:v>
                </c:pt>
                <c:pt idx="84">
                  <c:v>95</c:v>
                </c:pt>
                <c:pt idx="85">
                  <c:v>95</c:v>
                </c:pt>
                <c:pt idx="86">
                  <c:v>95</c:v>
                </c:pt>
                <c:pt idx="87">
                  <c:v>95</c:v>
                </c:pt>
                <c:pt idx="88">
                  <c:v>95</c:v>
                </c:pt>
                <c:pt idx="89">
                  <c:v>95</c:v>
                </c:pt>
                <c:pt idx="90">
                  <c:v>95</c:v>
                </c:pt>
                <c:pt idx="91">
                  <c:v>95</c:v>
                </c:pt>
                <c:pt idx="92">
                  <c:v>95</c:v>
                </c:pt>
                <c:pt idx="93">
                  <c:v>95</c:v>
                </c:pt>
                <c:pt idx="94">
                  <c:v>95</c:v>
                </c:pt>
                <c:pt idx="95">
                  <c:v>95</c:v>
                </c:pt>
                <c:pt idx="96">
                  <c:v>95</c:v>
                </c:pt>
              </c:numCache>
            </c:numRef>
          </c:val>
          <c:smooth val="0"/>
          <c:extLst>
            <c:ext xmlns:c16="http://schemas.microsoft.com/office/drawing/2014/chart" uri="{C3380CC4-5D6E-409C-BE32-E72D297353CC}">
              <c16:uniqueId val="{00000000-F246-4869-B70A-AA10FCC75CFD}"/>
            </c:ext>
          </c:extLst>
        </c:ser>
        <c:ser>
          <c:idx val="1"/>
          <c:order val="1"/>
          <c:tx>
            <c:strRef>
              <c:f>LBD!$E$1</c:f>
              <c:strCache>
                <c:ptCount val="1"/>
                <c:pt idx="0">
                  <c:v>Purity as AlF3</c:v>
                </c:pt>
              </c:strCache>
            </c:strRef>
          </c:tx>
          <c:spPr>
            <a:ln w="28575" cap="rnd">
              <a:solidFill>
                <a:schemeClr val="accent2"/>
              </a:solidFill>
              <a:round/>
            </a:ln>
            <a:effectLst/>
          </c:spPr>
          <c:marker>
            <c:symbol val="none"/>
          </c:marker>
          <c:cat>
            <c:numRef>
              <c:f>LBD!$C$2:$C$98</c:f>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f>LBD!$E$2:$E$98</c:f>
              <c:numCache>
                <c:formatCode>General</c:formatCode>
                <c:ptCount val="97"/>
                <c:pt idx="0">
                  <c:v>95.43</c:v>
                </c:pt>
                <c:pt idx="1">
                  <c:v>95.93</c:v>
                </c:pt>
                <c:pt idx="2" formatCode="0.00">
                  <c:v>95.69</c:v>
                </c:pt>
                <c:pt idx="3" formatCode="0.00">
                  <c:v>95.46</c:v>
                </c:pt>
                <c:pt idx="4" formatCode="0.00">
                  <c:v>95.83</c:v>
                </c:pt>
                <c:pt idx="5" formatCode="0.00">
                  <c:v>95.64</c:v>
                </c:pt>
                <c:pt idx="6" formatCode="0.00">
                  <c:v>95.24</c:v>
                </c:pt>
                <c:pt idx="7" formatCode="0.00">
                  <c:v>95.62</c:v>
                </c:pt>
                <c:pt idx="8" formatCode="0.00">
                  <c:v>95.2</c:v>
                </c:pt>
                <c:pt idx="9">
                  <c:v>95.06</c:v>
                </c:pt>
                <c:pt idx="10" formatCode="0.00">
                  <c:v>95.74</c:v>
                </c:pt>
                <c:pt idx="11">
                  <c:v>95.36</c:v>
                </c:pt>
                <c:pt idx="12">
                  <c:v>95.58</c:v>
                </c:pt>
                <c:pt idx="13">
                  <c:v>95.16</c:v>
                </c:pt>
                <c:pt idx="14" formatCode="0.00">
                  <c:v>95.141070000000013</c:v>
                </c:pt>
                <c:pt idx="15" formatCode="0.00">
                  <c:v>95.06</c:v>
                </c:pt>
                <c:pt idx="16" formatCode="0.00">
                  <c:v>95.1</c:v>
                </c:pt>
                <c:pt idx="17" formatCode="0.00">
                  <c:v>95.11</c:v>
                </c:pt>
                <c:pt idx="18" formatCode="0.00">
                  <c:v>95.51</c:v>
                </c:pt>
                <c:pt idx="19" formatCode="0.00">
                  <c:v>95</c:v>
                </c:pt>
                <c:pt idx="20" formatCode="0.00">
                  <c:v>95.06</c:v>
                </c:pt>
                <c:pt idx="21" formatCode="0.00">
                  <c:v>95.23</c:v>
                </c:pt>
                <c:pt idx="22" formatCode="0.00">
                  <c:v>95.02</c:v>
                </c:pt>
                <c:pt idx="23" formatCode="0.00">
                  <c:v>95.12</c:v>
                </c:pt>
                <c:pt idx="24" formatCode="0.00">
                  <c:v>95.15</c:v>
                </c:pt>
                <c:pt idx="25" formatCode="0.00">
                  <c:v>95.26</c:v>
                </c:pt>
                <c:pt idx="26" formatCode="0.00">
                  <c:v>95.036192400000004</c:v>
                </c:pt>
                <c:pt idx="27" formatCode="0.00">
                  <c:v>95</c:v>
                </c:pt>
                <c:pt idx="28" formatCode="0.00">
                  <c:v>95.11</c:v>
                </c:pt>
                <c:pt idx="29" formatCode="0.00">
                  <c:v>95.81</c:v>
                </c:pt>
                <c:pt idx="30" formatCode="0.00">
                  <c:v>95.21</c:v>
                </c:pt>
                <c:pt idx="31" formatCode="0.00">
                  <c:v>95.03</c:v>
                </c:pt>
                <c:pt idx="32" formatCode="0.00">
                  <c:v>95.04</c:v>
                </c:pt>
                <c:pt idx="33" formatCode="0.00">
                  <c:v>95.015570400000016</c:v>
                </c:pt>
                <c:pt idx="34" formatCode="0.00">
                  <c:v>95.02</c:v>
                </c:pt>
                <c:pt idx="35" formatCode="0.00">
                  <c:v>95.02</c:v>
                </c:pt>
                <c:pt idx="36" formatCode="0.00">
                  <c:v>95.76</c:v>
                </c:pt>
                <c:pt idx="37" formatCode="0.00">
                  <c:v>95.85</c:v>
                </c:pt>
                <c:pt idx="38" formatCode="0.00">
                  <c:v>95.54</c:v>
                </c:pt>
                <c:pt idx="39" formatCode="0.00">
                  <c:v>95.24</c:v>
                </c:pt>
                <c:pt idx="40" formatCode="0.00">
                  <c:v>95.67</c:v>
                </c:pt>
                <c:pt idx="41" formatCode="0.00">
                  <c:v>95.75</c:v>
                </c:pt>
                <c:pt idx="42" formatCode="0.00">
                  <c:v>95.8</c:v>
                </c:pt>
                <c:pt idx="43" formatCode="0.00">
                  <c:v>95.88</c:v>
                </c:pt>
                <c:pt idx="44" formatCode="0.00">
                  <c:v>95.96</c:v>
                </c:pt>
                <c:pt idx="45" formatCode="0.00">
                  <c:v>95.98</c:v>
                </c:pt>
                <c:pt idx="46" formatCode="0.00">
                  <c:v>95.02</c:v>
                </c:pt>
                <c:pt idx="47" formatCode="0.00">
                  <c:v>95.02</c:v>
                </c:pt>
                <c:pt idx="48" formatCode="0.00">
                  <c:v>95.02</c:v>
                </c:pt>
                <c:pt idx="49" formatCode="0.00">
                  <c:v>95.08</c:v>
                </c:pt>
                <c:pt idx="50" formatCode="0.00">
                  <c:v>95.03</c:v>
                </c:pt>
                <c:pt idx="51" formatCode="0.00">
                  <c:v>95.34</c:v>
                </c:pt>
                <c:pt idx="52" formatCode="0.00">
                  <c:v>95.3</c:v>
                </c:pt>
                <c:pt idx="53" formatCode="0.00">
                  <c:v>95.02</c:v>
                </c:pt>
                <c:pt idx="54" formatCode="0.00">
                  <c:v>95</c:v>
                </c:pt>
                <c:pt idx="55" formatCode="0.00">
                  <c:v>95.02</c:v>
                </c:pt>
                <c:pt idx="56" formatCode="0.00">
                  <c:v>95.02</c:v>
                </c:pt>
                <c:pt idx="57" formatCode="0.00">
                  <c:v>95.04</c:v>
                </c:pt>
                <c:pt idx="58" formatCode="0.00">
                  <c:v>95.02</c:v>
                </c:pt>
                <c:pt idx="59">
                  <c:v>95.02</c:v>
                </c:pt>
                <c:pt idx="60">
                  <c:v>95.01</c:v>
                </c:pt>
                <c:pt idx="61" formatCode="0.00">
                  <c:v>95</c:v>
                </c:pt>
                <c:pt idx="62">
                  <c:v>95.01</c:v>
                </c:pt>
                <c:pt idx="63">
                  <c:v>95.02</c:v>
                </c:pt>
                <c:pt idx="64">
                  <c:v>95.04</c:v>
                </c:pt>
                <c:pt idx="65">
                  <c:v>95.03</c:v>
                </c:pt>
                <c:pt idx="66">
                  <c:v>95.01</c:v>
                </c:pt>
                <c:pt idx="67">
                  <c:v>95.04</c:v>
                </c:pt>
                <c:pt idx="68">
                  <c:v>95.11</c:v>
                </c:pt>
                <c:pt idx="69">
                  <c:v>95.13</c:v>
                </c:pt>
                <c:pt idx="70">
                  <c:v>95.05</c:v>
                </c:pt>
                <c:pt idx="71">
                  <c:v>95.02</c:v>
                </c:pt>
                <c:pt idx="72">
                  <c:v>95.14</c:v>
                </c:pt>
                <c:pt idx="73" formatCode="0.00">
                  <c:v>95.07</c:v>
                </c:pt>
                <c:pt idx="74" formatCode="0.00">
                  <c:v>95.12</c:v>
                </c:pt>
                <c:pt idx="75" formatCode="0.00">
                  <c:v>95.553510000000017</c:v>
                </c:pt>
                <c:pt idx="76" formatCode="0.00">
                  <c:v>95.111609999999999</c:v>
                </c:pt>
                <c:pt idx="77" formatCode="0.00">
                  <c:v>95.02</c:v>
                </c:pt>
                <c:pt idx="78" formatCode="0.00">
                  <c:v>95.02</c:v>
                </c:pt>
                <c:pt idx="79" formatCode="0.00">
                  <c:v>95.02</c:v>
                </c:pt>
                <c:pt idx="80" formatCode="0.00">
                  <c:v>95.376750000000001</c:v>
                </c:pt>
                <c:pt idx="81" formatCode="0.00">
                  <c:v>95</c:v>
                </c:pt>
                <c:pt idx="82" formatCode="0.00">
                  <c:v>95</c:v>
                </c:pt>
                <c:pt idx="83" formatCode="0.00">
                  <c:v>95.04</c:v>
                </c:pt>
                <c:pt idx="84" formatCode="0.00">
                  <c:v>95.02</c:v>
                </c:pt>
                <c:pt idx="85" formatCode="0.00">
                  <c:v>95.01</c:v>
                </c:pt>
                <c:pt idx="86" formatCode="0.00">
                  <c:v>95.01</c:v>
                </c:pt>
                <c:pt idx="87" formatCode="0.00">
                  <c:v>95</c:v>
                </c:pt>
                <c:pt idx="88" formatCode="0.00">
                  <c:v>95</c:v>
                </c:pt>
                <c:pt idx="89">
                  <c:v>95.03</c:v>
                </c:pt>
                <c:pt idx="90">
                  <c:v>95.05</c:v>
                </c:pt>
                <c:pt idx="91">
                  <c:v>95.13</c:v>
                </c:pt>
                <c:pt idx="92">
                  <c:v>95.06</c:v>
                </c:pt>
                <c:pt idx="93">
                  <c:v>95.01</c:v>
                </c:pt>
                <c:pt idx="94">
                  <c:v>95.01</c:v>
                </c:pt>
                <c:pt idx="95">
                  <c:v>95.17</c:v>
                </c:pt>
                <c:pt idx="96">
                  <c:v>95.06</c:v>
                </c:pt>
              </c:numCache>
            </c:numRef>
          </c:val>
          <c:smooth val="0"/>
          <c:extLst>
            <c:ext xmlns:c16="http://schemas.microsoft.com/office/drawing/2014/chart" uri="{C3380CC4-5D6E-409C-BE32-E72D297353CC}">
              <c16:uniqueId val="{00000001-F246-4869-B70A-AA10FCC75CFD}"/>
            </c:ext>
          </c:extLst>
        </c:ser>
        <c:dLbls>
          <c:showLegendKey val="0"/>
          <c:showVal val="0"/>
          <c:showCatName val="0"/>
          <c:showSerName val="0"/>
          <c:showPercent val="0"/>
          <c:showBubbleSize val="0"/>
        </c:dLbls>
        <c:smooth val="0"/>
        <c:axId val="1464549472"/>
        <c:axId val="1464550432"/>
        <c:extLst>
          <c:ext xmlns:c15="http://schemas.microsoft.com/office/drawing/2012/chart" uri="{02D57815-91ED-43cb-92C2-25804820EDAC}">
            <c15:filteredLineSeries>
              <c15:ser>
                <c:idx val="2"/>
                <c:order val="2"/>
                <c:tx>
                  <c:strRef>
                    <c:extLst>
                      <c:ext uri="{02D57815-91ED-43cb-92C2-25804820EDAC}">
                        <c15:formulaRef>
                          <c15:sqref>LBD!$F$1</c15:sqref>
                        </c15:formulaRef>
                      </c:ext>
                    </c:extLst>
                    <c:strCache>
                      <c:ptCount val="1"/>
                      <c:pt idx="0">
                        <c:v>PO (Free Al2O3)</c:v>
                      </c:pt>
                    </c:strCache>
                  </c:strRef>
                </c:tx>
                <c:spPr>
                  <a:ln w="28575" cap="rnd">
                    <a:solidFill>
                      <a:schemeClr val="accent3"/>
                    </a:solidFill>
                    <a:round/>
                  </a:ln>
                  <a:effectLst/>
                </c:spPr>
                <c:marker>
                  <c:symbol val="none"/>
                </c:marker>
                <c:cat>
                  <c:numRef>
                    <c:extLst>
                      <c:ex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c:ext uri="{02D57815-91ED-43cb-92C2-25804820EDAC}">
                        <c15:formulaRef>
                          <c15:sqref>LBD!$F$2:$F$98</c15:sqref>
                        </c15:formulaRef>
                      </c:ext>
                    </c:extLst>
                    <c:numCache>
                      <c:formatCode>General</c:formatCode>
                      <c:ptCount val="97"/>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numCache>
                  </c:numRef>
                </c:val>
                <c:smooth val="0"/>
                <c:extLst>
                  <c:ext xmlns:c16="http://schemas.microsoft.com/office/drawing/2014/chart" uri="{C3380CC4-5D6E-409C-BE32-E72D297353CC}">
                    <c16:uniqueId val="{00000002-F246-4869-B70A-AA10FCC75CF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LBD!$G$1</c15:sqref>
                        </c15:formulaRef>
                      </c:ext>
                    </c:extLst>
                    <c:strCache>
                      <c:ptCount val="1"/>
                      <c:pt idx="0">
                        <c:v>Free Al2O3</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LBD!$G$2:$G$98</c15:sqref>
                        </c15:formulaRef>
                      </c:ext>
                    </c:extLst>
                    <c:numCache>
                      <c:formatCode>General</c:formatCode>
                      <c:ptCount val="97"/>
                      <c:pt idx="0">
                        <c:v>3.54</c:v>
                      </c:pt>
                      <c:pt idx="1">
                        <c:v>3.07</c:v>
                      </c:pt>
                      <c:pt idx="2">
                        <c:v>3.59</c:v>
                      </c:pt>
                      <c:pt idx="3">
                        <c:v>3.83</c:v>
                      </c:pt>
                      <c:pt idx="4">
                        <c:v>3.41</c:v>
                      </c:pt>
                      <c:pt idx="5">
                        <c:v>2.85</c:v>
                      </c:pt>
                      <c:pt idx="6">
                        <c:v>3.29</c:v>
                      </c:pt>
                      <c:pt idx="7">
                        <c:v>2.94</c:v>
                      </c:pt>
                      <c:pt idx="8">
                        <c:v>3.46</c:v>
                      </c:pt>
                      <c:pt idx="9">
                        <c:v>3.63</c:v>
                      </c:pt>
                      <c:pt idx="10" formatCode="0.00">
                        <c:v>3.1</c:v>
                      </c:pt>
                      <c:pt idx="11">
                        <c:v>3.45</c:v>
                      </c:pt>
                      <c:pt idx="12">
                        <c:v>3.12</c:v>
                      </c:pt>
                      <c:pt idx="13">
                        <c:v>3.46</c:v>
                      </c:pt>
                      <c:pt idx="14">
                        <c:v>3.49</c:v>
                      </c:pt>
                      <c:pt idx="15" formatCode="0.00">
                        <c:v>3.87</c:v>
                      </c:pt>
                      <c:pt idx="16" formatCode="0.00">
                        <c:v>3.7</c:v>
                      </c:pt>
                      <c:pt idx="17" formatCode="0.00">
                        <c:v>3.72</c:v>
                      </c:pt>
                      <c:pt idx="18" formatCode="0.00">
                        <c:v>3.52</c:v>
                      </c:pt>
                      <c:pt idx="19" formatCode="0.00">
                        <c:v>4.01</c:v>
                      </c:pt>
                      <c:pt idx="20" formatCode="0.00">
                        <c:v>4.05</c:v>
                      </c:pt>
                      <c:pt idx="21" formatCode="0.00">
                        <c:v>3.95</c:v>
                      </c:pt>
                      <c:pt idx="22" formatCode="0.00">
                        <c:v>94.548199999999994</c:v>
                      </c:pt>
                      <c:pt idx="23" formatCode="0.00">
                        <c:v>3.75</c:v>
                      </c:pt>
                      <c:pt idx="24" formatCode="0.00">
                        <c:v>3.69</c:v>
                      </c:pt>
                      <c:pt idx="25" formatCode="0.00">
                        <c:v>3.47</c:v>
                      </c:pt>
                      <c:pt idx="26" formatCode="0.00">
                        <c:v>4.0599999999999996</c:v>
                      </c:pt>
                      <c:pt idx="27" formatCode="0.00">
                        <c:v>3.95</c:v>
                      </c:pt>
                      <c:pt idx="28" formatCode="0.00">
                        <c:v>3.96</c:v>
                      </c:pt>
                      <c:pt idx="29" formatCode="0.00">
                        <c:v>3.29</c:v>
                      </c:pt>
                      <c:pt idx="30" formatCode="0.00">
                        <c:v>3.83</c:v>
                      </c:pt>
                      <c:pt idx="31" formatCode="0.00">
                        <c:v>3.97</c:v>
                      </c:pt>
                      <c:pt idx="32" formatCode="0.00">
                        <c:v>3.99</c:v>
                      </c:pt>
                      <c:pt idx="33" formatCode="0.00">
                        <c:v>4.16</c:v>
                      </c:pt>
                      <c:pt idx="34" formatCode="0.00">
                        <c:v>94.6113</c:v>
                      </c:pt>
                      <c:pt idx="35" formatCode="0.00">
                        <c:v>4.2</c:v>
                      </c:pt>
                      <c:pt idx="36" formatCode="0.00">
                        <c:v>3.17</c:v>
                      </c:pt>
                      <c:pt idx="37" formatCode="0.00">
                        <c:v>3.23</c:v>
                      </c:pt>
                      <c:pt idx="38" formatCode="0.00">
                        <c:v>3.65</c:v>
                      </c:pt>
                      <c:pt idx="39" formatCode="0.00">
                        <c:v>4.01</c:v>
                      </c:pt>
                      <c:pt idx="40" formatCode="0.00">
                        <c:v>3.54</c:v>
                      </c:pt>
                      <c:pt idx="41" formatCode="0.00">
                        <c:v>3.3</c:v>
                      </c:pt>
                      <c:pt idx="42" formatCode="0.00">
                        <c:v>3.48</c:v>
                      </c:pt>
                      <c:pt idx="43" formatCode="0.00">
                        <c:v>3.21</c:v>
                      </c:pt>
                      <c:pt idx="44" formatCode="0.00">
                        <c:v>2.94</c:v>
                      </c:pt>
                      <c:pt idx="45" formatCode="0.00">
                        <c:v>2.88</c:v>
                      </c:pt>
                      <c:pt idx="46" formatCode="0.00">
                        <c:v>4.26</c:v>
                      </c:pt>
                      <c:pt idx="47" formatCode="0.00">
                        <c:v>4.2699999999999996</c:v>
                      </c:pt>
                      <c:pt idx="48" formatCode="0.00">
                        <c:v>4.08</c:v>
                      </c:pt>
                      <c:pt idx="49" formatCode="0.00">
                        <c:v>4.1100000000000003</c:v>
                      </c:pt>
                      <c:pt idx="50" formatCode="0.00">
                        <c:v>4.41</c:v>
                      </c:pt>
                      <c:pt idx="51" formatCode="0.00">
                        <c:v>4.0199999999999996</c:v>
                      </c:pt>
                      <c:pt idx="52" formatCode="0.00">
                        <c:v>3.84</c:v>
                      </c:pt>
                      <c:pt idx="53" formatCode="0.00">
                        <c:v>4.2300000000000004</c:v>
                      </c:pt>
                      <c:pt idx="54" formatCode="0.00">
                        <c:v>3.75</c:v>
                      </c:pt>
                      <c:pt idx="55" formatCode="0.00">
                        <c:v>3.66</c:v>
                      </c:pt>
                      <c:pt idx="56" formatCode="0.00">
                        <c:v>3.72</c:v>
                      </c:pt>
                      <c:pt idx="57" formatCode="0.00">
                        <c:v>3.7</c:v>
                      </c:pt>
                      <c:pt idx="58" formatCode="0.00">
                        <c:v>3.72</c:v>
                      </c:pt>
                      <c:pt idx="59">
                        <c:v>3.88</c:v>
                      </c:pt>
                      <c:pt idx="60">
                        <c:v>4.17</c:v>
                      </c:pt>
                      <c:pt idx="61">
                        <c:v>3.71</c:v>
                      </c:pt>
                      <c:pt idx="62">
                        <c:v>4.04</c:v>
                      </c:pt>
                      <c:pt idx="63">
                        <c:v>4.28</c:v>
                      </c:pt>
                      <c:pt idx="64">
                        <c:v>3.8</c:v>
                      </c:pt>
                      <c:pt idx="65">
                        <c:v>3.78</c:v>
                      </c:pt>
                      <c:pt idx="66">
                        <c:v>3.82</c:v>
                      </c:pt>
                      <c:pt idx="67">
                        <c:v>3.8</c:v>
                      </c:pt>
                      <c:pt idx="68">
                        <c:v>3.81</c:v>
                      </c:pt>
                      <c:pt idx="69">
                        <c:v>4.0599999999999996</c:v>
                      </c:pt>
                      <c:pt idx="70">
                        <c:v>4.08</c:v>
                      </c:pt>
                      <c:pt idx="71">
                        <c:v>4.1500000000000004</c:v>
                      </c:pt>
                      <c:pt idx="72">
                        <c:v>4.12</c:v>
                      </c:pt>
                      <c:pt idx="73">
                        <c:v>4.05</c:v>
                      </c:pt>
                      <c:pt idx="74">
                        <c:v>3.93</c:v>
                      </c:pt>
                      <c:pt idx="75">
                        <c:v>3.56</c:v>
                      </c:pt>
                      <c:pt idx="76">
                        <c:v>3.91</c:v>
                      </c:pt>
                      <c:pt idx="77">
                        <c:v>3.76</c:v>
                      </c:pt>
                      <c:pt idx="78">
                        <c:v>3.96</c:v>
                      </c:pt>
                      <c:pt idx="79">
                        <c:v>4.08</c:v>
                      </c:pt>
                      <c:pt idx="80">
                        <c:v>3.72</c:v>
                      </c:pt>
                      <c:pt idx="81">
                        <c:v>4.1100000000000003</c:v>
                      </c:pt>
                      <c:pt idx="82">
                        <c:v>4.08</c:v>
                      </c:pt>
                      <c:pt idx="83" formatCode="0.00">
                        <c:v>4</c:v>
                      </c:pt>
                      <c:pt idx="84" formatCode="0.00">
                        <c:v>4.01</c:v>
                      </c:pt>
                      <c:pt idx="85" formatCode="0.00">
                        <c:v>3.97</c:v>
                      </c:pt>
                      <c:pt idx="86" formatCode="0.00">
                        <c:v>4.21</c:v>
                      </c:pt>
                      <c:pt idx="87" formatCode="0.00">
                        <c:v>4.1399999999999997</c:v>
                      </c:pt>
                      <c:pt idx="88" formatCode="0.00">
                        <c:v>4.1399999999999997</c:v>
                      </c:pt>
                      <c:pt idx="89">
                        <c:v>4.0599999999999996</c:v>
                      </c:pt>
                      <c:pt idx="90">
                        <c:v>3.66</c:v>
                      </c:pt>
                      <c:pt idx="91">
                        <c:v>3.53</c:v>
                      </c:pt>
                      <c:pt idx="92">
                        <c:v>4.1900000000000004</c:v>
                      </c:pt>
                      <c:pt idx="93">
                        <c:v>4.1500000000000004</c:v>
                      </c:pt>
                      <c:pt idx="94">
                        <c:v>4.1500000000000004</c:v>
                      </c:pt>
                      <c:pt idx="95">
                        <c:v>3.63</c:v>
                      </c:pt>
                      <c:pt idx="96">
                        <c:v>4.05</c:v>
                      </c:pt>
                    </c:numCache>
                  </c:numRef>
                </c:val>
                <c:smooth val="0"/>
                <c:extLst xmlns:c15="http://schemas.microsoft.com/office/drawing/2012/chart">
                  <c:ext xmlns:c16="http://schemas.microsoft.com/office/drawing/2014/chart" uri="{C3380CC4-5D6E-409C-BE32-E72D297353CC}">
                    <c16:uniqueId val="{00000003-F246-4869-B70A-AA10FCC75CF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LBD!$H$1</c15:sqref>
                        </c15:formulaRef>
                      </c:ext>
                    </c:extLst>
                    <c:strCache>
                      <c:ptCount val="1"/>
                      <c:pt idx="0">
                        <c:v>PO (P2O5)</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LBD!$H$2:$H$98</c15:sqref>
                        </c15:formulaRef>
                      </c:ext>
                    </c:extLst>
                    <c:numCache>
                      <c:formatCode>General</c:formatCode>
                      <c:ptCount val="97"/>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0.02</c:v>
                      </c:pt>
                      <c:pt idx="35">
                        <c:v>0.02</c:v>
                      </c:pt>
                      <c:pt idx="36">
                        <c:v>0.02</c:v>
                      </c:pt>
                      <c:pt idx="37">
                        <c:v>0.02</c:v>
                      </c:pt>
                      <c:pt idx="38">
                        <c:v>0.02</c:v>
                      </c:pt>
                      <c:pt idx="39">
                        <c:v>0.02</c:v>
                      </c:pt>
                      <c:pt idx="40">
                        <c:v>0.02</c:v>
                      </c:pt>
                      <c:pt idx="41">
                        <c:v>0.02</c:v>
                      </c:pt>
                      <c:pt idx="42">
                        <c:v>0.02</c:v>
                      </c:pt>
                      <c:pt idx="43">
                        <c:v>0.02</c:v>
                      </c:pt>
                      <c:pt idx="44">
                        <c:v>0.02</c:v>
                      </c:pt>
                      <c:pt idx="45">
                        <c:v>0.02</c:v>
                      </c:pt>
                      <c:pt idx="46">
                        <c:v>0.02</c:v>
                      </c:pt>
                      <c:pt idx="47">
                        <c:v>0.02</c:v>
                      </c:pt>
                      <c:pt idx="48">
                        <c:v>0.02</c:v>
                      </c:pt>
                      <c:pt idx="49">
                        <c:v>0.02</c:v>
                      </c:pt>
                      <c:pt idx="50">
                        <c:v>0.02</c:v>
                      </c:pt>
                      <c:pt idx="51">
                        <c:v>0.02</c:v>
                      </c:pt>
                      <c:pt idx="52">
                        <c:v>0.02</c:v>
                      </c:pt>
                      <c:pt idx="53">
                        <c:v>0.02</c:v>
                      </c:pt>
                      <c:pt idx="54">
                        <c:v>0.02</c:v>
                      </c:pt>
                      <c:pt idx="55">
                        <c:v>0.02</c:v>
                      </c:pt>
                      <c:pt idx="56">
                        <c:v>0.02</c:v>
                      </c:pt>
                      <c:pt idx="57">
                        <c:v>0.02</c:v>
                      </c:pt>
                      <c:pt idx="58">
                        <c:v>0.02</c:v>
                      </c:pt>
                      <c:pt idx="59">
                        <c:v>0.02</c:v>
                      </c:pt>
                      <c:pt idx="60">
                        <c:v>0.02</c:v>
                      </c:pt>
                      <c:pt idx="61">
                        <c:v>0.02</c:v>
                      </c:pt>
                      <c:pt idx="62">
                        <c:v>0.02</c:v>
                      </c:pt>
                      <c:pt idx="63">
                        <c:v>0.02</c:v>
                      </c:pt>
                      <c:pt idx="64">
                        <c:v>0.02</c:v>
                      </c:pt>
                      <c:pt idx="65">
                        <c:v>0.02</c:v>
                      </c:pt>
                      <c:pt idx="66">
                        <c:v>0.02</c:v>
                      </c:pt>
                      <c:pt idx="67">
                        <c:v>0.02</c:v>
                      </c:pt>
                      <c:pt idx="68">
                        <c:v>0.02</c:v>
                      </c:pt>
                      <c:pt idx="69">
                        <c:v>0.02</c:v>
                      </c:pt>
                      <c:pt idx="70">
                        <c:v>0.02</c:v>
                      </c:pt>
                      <c:pt idx="71">
                        <c:v>0.02</c:v>
                      </c:pt>
                      <c:pt idx="72">
                        <c:v>0.02</c:v>
                      </c:pt>
                      <c:pt idx="73">
                        <c:v>0.02</c:v>
                      </c:pt>
                      <c:pt idx="74">
                        <c:v>0.02</c:v>
                      </c:pt>
                      <c:pt idx="75">
                        <c:v>0.02</c:v>
                      </c:pt>
                      <c:pt idx="76">
                        <c:v>0.02</c:v>
                      </c:pt>
                      <c:pt idx="77">
                        <c:v>0.02</c:v>
                      </c:pt>
                      <c:pt idx="78">
                        <c:v>0.02</c:v>
                      </c:pt>
                      <c:pt idx="79">
                        <c:v>0.02</c:v>
                      </c:pt>
                      <c:pt idx="80">
                        <c:v>0.02</c:v>
                      </c:pt>
                      <c:pt idx="81">
                        <c:v>0.02</c:v>
                      </c:pt>
                      <c:pt idx="82">
                        <c:v>0.02</c:v>
                      </c:pt>
                      <c:pt idx="83">
                        <c:v>0.02</c:v>
                      </c:pt>
                      <c:pt idx="84">
                        <c:v>0.02</c:v>
                      </c:pt>
                      <c:pt idx="85">
                        <c:v>0.02</c:v>
                      </c:pt>
                      <c:pt idx="86">
                        <c:v>0.02</c:v>
                      </c:pt>
                      <c:pt idx="87">
                        <c:v>0.02</c:v>
                      </c:pt>
                      <c:pt idx="88">
                        <c:v>0.02</c:v>
                      </c:pt>
                      <c:pt idx="89">
                        <c:v>0.02</c:v>
                      </c:pt>
                      <c:pt idx="90">
                        <c:v>0.02</c:v>
                      </c:pt>
                      <c:pt idx="91">
                        <c:v>0.02</c:v>
                      </c:pt>
                      <c:pt idx="92">
                        <c:v>0.02</c:v>
                      </c:pt>
                      <c:pt idx="93">
                        <c:v>0.02</c:v>
                      </c:pt>
                      <c:pt idx="94">
                        <c:v>0.02</c:v>
                      </c:pt>
                      <c:pt idx="95">
                        <c:v>0.02</c:v>
                      </c:pt>
                      <c:pt idx="96">
                        <c:v>0.02</c:v>
                      </c:pt>
                    </c:numCache>
                  </c:numRef>
                </c:val>
                <c:smooth val="0"/>
                <c:extLst xmlns:c15="http://schemas.microsoft.com/office/drawing/2012/chart">
                  <c:ext xmlns:c16="http://schemas.microsoft.com/office/drawing/2014/chart" uri="{C3380CC4-5D6E-409C-BE32-E72D297353CC}">
                    <c16:uniqueId val="{00000004-F246-4869-B70A-AA10FCC75CF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LBD!$I$1</c15:sqref>
                        </c15:formulaRef>
                      </c:ext>
                    </c:extLst>
                    <c:strCache>
                      <c:ptCount val="1"/>
                      <c:pt idx="0">
                        <c:v>P2O5</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LBD!$I$2:$I$98</c15:sqref>
                        </c15:formulaRef>
                      </c:ext>
                    </c:extLst>
                    <c:numCache>
                      <c:formatCode>General</c:formatCode>
                      <c:ptCount val="97"/>
                      <c:pt idx="0">
                        <c:v>1.47E-2</c:v>
                      </c:pt>
                      <c:pt idx="1">
                        <c:v>1.72E-2</c:v>
                      </c:pt>
                      <c:pt idx="2" formatCode="0.0000">
                        <c:v>1.3677E-2</c:v>
                      </c:pt>
                      <c:pt idx="3" formatCode="0.0000">
                        <c:v>1.2E-2</c:v>
                      </c:pt>
                      <c:pt idx="4" formatCode="0.0000">
                        <c:v>1.9300000000000001E-2</c:v>
                      </c:pt>
                      <c:pt idx="5" formatCode="0.0000">
                        <c:v>1.72E-2</c:v>
                      </c:pt>
                      <c:pt idx="6" formatCode="0.0000">
                        <c:v>1.9E-2</c:v>
                      </c:pt>
                      <c:pt idx="7" formatCode="0.0000">
                        <c:v>1.8200000000000001E-2</c:v>
                      </c:pt>
                      <c:pt idx="8">
                        <c:v>1.8700000000000001E-2</c:v>
                      </c:pt>
                      <c:pt idx="9">
                        <c:v>1.52E-2</c:v>
                      </c:pt>
                      <c:pt idx="10">
                        <c:v>1.7299999999999999E-2</c:v>
                      </c:pt>
                      <c:pt idx="11">
                        <c:v>1.9099999999999999E-2</c:v>
                      </c:pt>
                      <c:pt idx="12">
                        <c:v>1.84E-2</c:v>
                      </c:pt>
                      <c:pt idx="13">
                        <c:v>1.9699999999999999E-2</c:v>
                      </c:pt>
                      <c:pt idx="14">
                        <c:v>1.6799999999999999E-2</c:v>
                      </c:pt>
                      <c:pt idx="15" formatCode="0.0000">
                        <c:v>6.8999999999999999E-3</c:v>
                      </c:pt>
                      <c:pt idx="16" formatCode="0.0000">
                        <c:v>5.1999999999999998E-3</c:v>
                      </c:pt>
                      <c:pt idx="17" formatCode="0.0000">
                        <c:v>5.3E-3</c:v>
                      </c:pt>
                      <c:pt idx="18" formatCode="0.0000">
                        <c:v>5.1999999999999998E-3</c:v>
                      </c:pt>
                      <c:pt idx="19" formatCode="0.0000">
                        <c:v>6.6E-3</c:v>
                      </c:pt>
                      <c:pt idx="20" formatCode="0.0000">
                        <c:v>5.7000000000000002E-3</c:v>
                      </c:pt>
                      <c:pt idx="21" formatCode="0.0000">
                        <c:v>7.4000000000000003E-3</c:v>
                      </c:pt>
                      <c:pt idx="22" formatCode="0.0000">
                        <c:v>1.8E-3</c:v>
                      </c:pt>
                      <c:pt idx="23" formatCode="0.0000">
                        <c:v>7.0000000000000001E-3</c:v>
                      </c:pt>
                      <c:pt idx="24" formatCode="0.0000">
                        <c:v>5.5999999999999999E-3</c:v>
                      </c:pt>
                      <c:pt idx="25" formatCode="0.0000">
                        <c:v>7.4000000000000003E-3</c:v>
                      </c:pt>
                      <c:pt idx="26" formatCode="0.0000">
                        <c:v>1.6000000000000001E-3</c:v>
                      </c:pt>
                      <c:pt idx="27" formatCode="0.0000">
                        <c:v>6.1000000000000004E-3</c:v>
                      </c:pt>
                      <c:pt idx="28" formatCode="0.0000">
                        <c:v>6.0000000000000001E-3</c:v>
                      </c:pt>
                      <c:pt idx="29" formatCode="0.0000">
                        <c:v>9.9000000000000008E-3</c:v>
                      </c:pt>
                      <c:pt idx="30" formatCode="0.0000">
                        <c:v>6.7000000000000002E-3</c:v>
                      </c:pt>
                      <c:pt idx="31" formatCode="0.0000">
                        <c:v>3.3E-3</c:v>
                      </c:pt>
                      <c:pt idx="32" formatCode="0.0000">
                        <c:v>4.1999999999999997E-3</c:v>
                      </c:pt>
                      <c:pt idx="33" formatCode="0.0000">
                        <c:v>6.9999999999999999E-4</c:v>
                      </c:pt>
                      <c:pt idx="34" formatCode="0.0000">
                        <c:v>6.9999999999999999E-4</c:v>
                      </c:pt>
                      <c:pt idx="35" formatCode="0.0000">
                        <c:v>3.3999999999999998E-3</c:v>
                      </c:pt>
                      <c:pt idx="36" formatCode="0.0000">
                        <c:v>9.7000000000000003E-3</c:v>
                      </c:pt>
                      <c:pt idx="37" formatCode="0.0000">
                        <c:v>1.2E-2</c:v>
                      </c:pt>
                      <c:pt idx="38" formatCode="0.0000">
                        <c:v>1.09E-2</c:v>
                      </c:pt>
                      <c:pt idx="39" formatCode="0.0000">
                        <c:v>1.09E-2</c:v>
                      </c:pt>
                      <c:pt idx="40" formatCode="0.0000">
                        <c:v>1.17E-2</c:v>
                      </c:pt>
                      <c:pt idx="41" formatCode="0.0000">
                        <c:v>2E-3</c:v>
                      </c:pt>
                      <c:pt idx="42" formatCode="0.0000">
                        <c:v>1E-3</c:v>
                      </c:pt>
                      <c:pt idx="43" formatCode="0.0000">
                        <c:v>2.5999999999999999E-3</c:v>
                      </c:pt>
                      <c:pt idx="44" formatCode="0.0000">
                        <c:v>1.4999999999999999E-2</c:v>
                      </c:pt>
                      <c:pt idx="45" formatCode="0.0000">
                        <c:v>1.4E-2</c:v>
                      </c:pt>
                      <c:pt idx="46" formatCode="0.0000">
                        <c:v>1.18E-2</c:v>
                      </c:pt>
                      <c:pt idx="47" formatCode="0.0000">
                        <c:v>8.6999999999999994E-3</c:v>
                      </c:pt>
                      <c:pt idx="48" formatCode="0.0000">
                        <c:v>9.5999999999999992E-3</c:v>
                      </c:pt>
                      <c:pt idx="49" formatCode="0.0000">
                        <c:v>1.12E-2</c:v>
                      </c:pt>
                      <c:pt idx="50" formatCode="0.0000">
                        <c:v>6.4999999999999997E-3</c:v>
                      </c:pt>
                      <c:pt idx="51" formatCode="0.0000">
                        <c:v>4.8999999999999998E-3</c:v>
                      </c:pt>
                      <c:pt idx="52" formatCode="0.0000">
                        <c:v>1.8E-3</c:v>
                      </c:pt>
                      <c:pt idx="53" formatCode="0.0000">
                        <c:v>9.4000000000000004E-3</c:v>
                      </c:pt>
                      <c:pt idx="54" formatCode="0.0000">
                        <c:v>7.7000000000000002E-3</c:v>
                      </c:pt>
                      <c:pt idx="55" formatCode="0.0000">
                        <c:v>8.3999999999999995E-3</c:v>
                      </c:pt>
                      <c:pt idx="56" formatCode="0.0000">
                        <c:v>7.6E-3</c:v>
                      </c:pt>
                      <c:pt idx="57" formatCode="0.0000">
                        <c:v>7.9000000000000008E-3</c:v>
                      </c:pt>
                      <c:pt idx="58" formatCode="0.0000">
                        <c:v>8.5000000000000006E-3</c:v>
                      </c:pt>
                      <c:pt idx="59">
                        <c:v>1.11E-2</c:v>
                      </c:pt>
                      <c:pt idx="60">
                        <c:v>6.3E-3</c:v>
                      </c:pt>
                      <c:pt idx="61">
                        <c:v>7.6E-3</c:v>
                      </c:pt>
                      <c:pt idx="62">
                        <c:v>8.0999999999999996E-3</c:v>
                      </c:pt>
                      <c:pt idx="63">
                        <c:v>7.1999999999999998E-3</c:v>
                      </c:pt>
                      <c:pt idx="64">
                        <c:v>5.4999999999999997E-3</c:v>
                      </c:pt>
                      <c:pt idx="65">
                        <c:v>7.1999999999999998E-3</c:v>
                      </c:pt>
                      <c:pt idx="66">
                        <c:v>7.3000000000000001E-3</c:v>
                      </c:pt>
                      <c:pt idx="67">
                        <c:v>6.7999999999999996E-3</c:v>
                      </c:pt>
                      <c:pt idx="68">
                        <c:v>9.9000000000000008E-3</c:v>
                      </c:pt>
                      <c:pt idx="69">
                        <c:v>1.8E-3</c:v>
                      </c:pt>
                      <c:pt idx="70">
                        <c:v>5.5999999999999999E-3</c:v>
                      </c:pt>
                      <c:pt idx="71">
                        <c:v>5.1999999999999998E-3</c:v>
                      </c:pt>
                      <c:pt idx="72">
                        <c:v>3.0999999999999999E-3</c:v>
                      </c:pt>
                      <c:pt idx="73">
                        <c:v>6.1000000000000004E-3</c:v>
                      </c:pt>
                      <c:pt idx="74">
                        <c:v>4.3E-3</c:v>
                      </c:pt>
                      <c:pt idx="75">
                        <c:v>4.3E-3</c:v>
                      </c:pt>
                      <c:pt idx="76">
                        <c:v>7.0000000000000001E-3</c:v>
                      </c:pt>
                      <c:pt idx="77">
                        <c:v>7.4000000000000003E-3</c:v>
                      </c:pt>
                      <c:pt idx="78">
                        <c:v>4.3E-3</c:v>
                      </c:pt>
                      <c:pt idx="79">
                        <c:v>4.4000000000000003E-3</c:v>
                      </c:pt>
                      <c:pt idx="80">
                        <c:v>3.2000000000000002E-3</c:v>
                      </c:pt>
                      <c:pt idx="81">
                        <c:v>5.0000000000000001E-3</c:v>
                      </c:pt>
                      <c:pt idx="82">
                        <c:v>4.7999999999999996E-3</c:v>
                      </c:pt>
                      <c:pt idx="83" formatCode="0.0000">
                        <c:v>5.0000000000000001E-3</c:v>
                      </c:pt>
                      <c:pt idx="84" formatCode="0.0000">
                        <c:v>4.7000000000000002E-3</c:v>
                      </c:pt>
                      <c:pt idx="85" formatCode="0.0000">
                        <c:v>3.8E-3</c:v>
                      </c:pt>
                      <c:pt idx="86" formatCode="0.0000">
                        <c:v>4.7999999999999996E-3</c:v>
                      </c:pt>
                      <c:pt idx="87" formatCode="0.0000">
                        <c:v>4.8999999999999998E-3</c:v>
                      </c:pt>
                      <c:pt idx="88" formatCode="0.0000">
                        <c:v>4.8999999999999998E-3</c:v>
                      </c:pt>
                      <c:pt idx="89">
                        <c:v>7.4000000000000003E-3</c:v>
                      </c:pt>
                      <c:pt idx="90">
                        <c:v>6.7999999999999996E-3</c:v>
                      </c:pt>
                      <c:pt idx="91">
                        <c:v>9.4999999999999998E-3</c:v>
                      </c:pt>
                      <c:pt idx="92">
                        <c:v>8.3999999999999995E-3</c:v>
                      </c:pt>
                      <c:pt idx="93">
                        <c:v>5.0000000000000001E-3</c:v>
                      </c:pt>
                      <c:pt idx="94">
                        <c:v>5.0000000000000001E-3</c:v>
                      </c:pt>
                      <c:pt idx="95">
                        <c:v>8.8000000000000005E-3</c:v>
                      </c:pt>
                      <c:pt idx="96">
                        <c:v>6.1999999999999998E-3</c:v>
                      </c:pt>
                    </c:numCache>
                  </c:numRef>
                </c:val>
                <c:smooth val="0"/>
                <c:extLst xmlns:c15="http://schemas.microsoft.com/office/drawing/2012/chart">
                  <c:ext xmlns:c16="http://schemas.microsoft.com/office/drawing/2014/chart" uri="{C3380CC4-5D6E-409C-BE32-E72D297353CC}">
                    <c16:uniqueId val="{00000005-F246-4869-B70A-AA10FCC75CF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LBD!$J$1</c15:sqref>
                        </c15:formulaRef>
                      </c:ext>
                    </c:extLst>
                    <c:strCache>
                      <c:ptCount val="1"/>
                      <c:pt idx="0">
                        <c:v>PO(SiO2)</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LBD!$J$2:$J$98</c15:sqref>
                        </c15:formulaRef>
                      </c:ext>
                    </c:extLst>
                    <c:numCache>
                      <c:formatCode>General</c:formatCode>
                      <c:ptCount val="97"/>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pt idx="14">
                        <c:v>0.15</c:v>
                      </c:pt>
                      <c:pt idx="15">
                        <c:v>0.15</c:v>
                      </c:pt>
                      <c:pt idx="16">
                        <c:v>0.15</c:v>
                      </c:pt>
                      <c:pt idx="17">
                        <c:v>0.15</c:v>
                      </c:pt>
                      <c:pt idx="18">
                        <c:v>0.15</c:v>
                      </c:pt>
                      <c:pt idx="19">
                        <c:v>0.15</c:v>
                      </c:pt>
                      <c:pt idx="20">
                        <c:v>0.15</c:v>
                      </c:pt>
                      <c:pt idx="21">
                        <c:v>0.15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0.15</c:v>
                      </c:pt>
                      <c:pt idx="47">
                        <c:v>0.15</c:v>
                      </c:pt>
                      <c:pt idx="48">
                        <c:v>0.15</c:v>
                      </c:pt>
                      <c:pt idx="49">
                        <c:v>0.15</c:v>
                      </c:pt>
                      <c:pt idx="50">
                        <c:v>0.15</c:v>
                      </c:pt>
                      <c:pt idx="51">
                        <c:v>0.15</c:v>
                      </c:pt>
                      <c:pt idx="52">
                        <c:v>0.15</c:v>
                      </c:pt>
                      <c:pt idx="53">
                        <c:v>0.15</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0.15</c:v>
                      </c:pt>
                      <c:pt idx="75">
                        <c:v>0.15</c:v>
                      </c:pt>
                      <c:pt idx="76">
                        <c:v>0.15</c:v>
                      </c:pt>
                      <c:pt idx="77">
                        <c:v>0.15</c:v>
                      </c:pt>
                      <c:pt idx="78">
                        <c:v>0.15</c:v>
                      </c:pt>
                      <c:pt idx="79">
                        <c:v>0.15</c:v>
                      </c:pt>
                      <c:pt idx="80">
                        <c:v>0.15</c:v>
                      </c:pt>
                      <c:pt idx="81">
                        <c:v>0.15</c:v>
                      </c:pt>
                      <c:pt idx="82">
                        <c:v>0.15</c:v>
                      </c:pt>
                      <c:pt idx="83">
                        <c:v>0.15</c:v>
                      </c:pt>
                      <c:pt idx="84">
                        <c:v>0.15</c:v>
                      </c:pt>
                      <c:pt idx="85">
                        <c:v>0.15</c:v>
                      </c:pt>
                      <c:pt idx="86">
                        <c:v>0.15</c:v>
                      </c:pt>
                      <c:pt idx="87">
                        <c:v>0.15</c:v>
                      </c:pt>
                      <c:pt idx="88">
                        <c:v>0.15</c:v>
                      </c:pt>
                      <c:pt idx="89">
                        <c:v>0.15</c:v>
                      </c:pt>
                      <c:pt idx="90">
                        <c:v>0.15</c:v>
                      </c:pt>
                      <c:pt idx="91">
                        <c:v>0.15</c:v>
                      </c:pt>
                      <c:pt idx="92">
                        <c:v>0.15</c:v>
                      </c:pt>
                      <c:pt idx="93">
                        <c:v>0.15</c:v>
                      </c:pt>
                      <c:pt idx="94">
                        <c:v>0.15</c:v>
                      </c:pt>
                      <c:pt idx="95">
                        <c:v>0.15</c:v>
                      </c:pt>
                      <c:pt idx="96">
                        <c:v>0.15</c:v>
                      </c:pt>
                    </c:numCache>
                  </c:numRef>
                </c:val>
                <c:smooth val="0"/>
                <c:extLst xmlns:c15="http://schemas.microsoft.com/office/drawing/2012/chart">
                  <c:ext xmlns:c16="http://schemas.microsoft.com/office/drawing/2014/chart" uri="{C3380CC4-5D6E-409C-BE32-E72D297353CC}">
                    <c16:uniqueId val="{00000006-F246-4869-B70A-AA10FCC75CFD}"/>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LBD!$K$1</c15:sqref>
                        </c15:formulaRef>
                      </c:ext>
                    </c:extLst>
                    <c:strCache>
                      <c:ptCount val="1"/>
                      <c:pt idx="0">
                        <c:v>SiO2</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LBD!$K$2:$K$98</c15:sqref>
                        </c15:formulaRef>
                      </c:ext>
                    </c:extLst>
                    <c:numCache>
                      <c:formatCode>General</c:formatCode>
                      <c:ptCount val="97"/>
                      <c:pt idx="0" formatCode="0.000">
                        <c:v>0.12</c:v>
                      </c:pt>
                      <c:pt idx="1">
                        <c:v>0.123</c:v>
                      </c:pt>
                      <c:pt idx="2">
                        <c:v>0.16400000000000001</c:v>
                      </c:pt>
                      <c:pt idx="3">
                        <c:v>0.16700000000000001</c:v>
                      </c:pt>
                      <c:pt idx="4" formatCode="0.000">
                        <c:v>0.19</c:v>
                      </c:pt>
                      <c:pt idx="5" formatCode="0.000">
                        <c:v>0.215</c:v>
                      </c:pt>
                      <c:pt idx="6" formatCode="0.000">
                        <c:v>0.154</c:v>
                      </c:pt>
                      <c:pt idx="7" formatCode="0.000">
                        <c:v>0.152</c:v>
                      </c:pt>
                      <c:pt idx="8" formatCode="0.000">
                        <c:v>0.17199999999999999</c:v>
                      </c:pt>
                      <c:pt idx="9">
                        <c:v>0.187</c:v>
                      </c:pt>
                      <c:pt idx="10" formatCode="0.000">
                        <c:v>0.19</c:v>
                      </c:pt>
                      <c:pt idx="11">
                        <c:v>0.188</c:v>
                      </c:pt>
                      <c:pt idx="12">
                        <c:v>0.193</c:v>
                      </c:pt>
                      <c:pt idx="13">
                        <c:v>0.186</c:v>
                      </c:pt>
                      <c:pt idx="14">
                        <c:v>0.17599999999999999</c:v>
                      </c:pt>
                      <c:pt idx="15" formatCode="0.000">
                        <c:v>5.8999999999999997E-2</c:v>
                      </c:pt>
                      <c:pt idx="16" formatCode="0.000">
                        <c:v>2.1000000000000001E-2</c:v>
                      </c:pt>
                      <c:pt idx="17" formatCode="0.000">
                        <c:v>1.7000000000000001E-2</c:v>
                      </c:pt>
                      <c:pt idx="18" formatCode="0.000">
                        <c:v>2.1000000000000001E-2</c:v>
                      </c:pt>
                      <c:pt idx="19" formatCode="0.000">
                        <c:v>2.1000000000000001E-2</c:v>
                      </c:pt>
                      <c:pt idx="20" formatCode="0.000">
                        <c:v>2.1000000000000001E-2</c:v>
                      </c:pt>
                      <c:pt idx="21" formatCode="0.000">
                        <c:v>2.1000000000000001E-2</c:v>
                      </c:pt>
                      <c:pt idx="22" formatCode="0.000">
                        <c:v>4.8000000000000001E-2</c:v>
                      </c:pt>
                      <c:pt idx="23" formatCode="0.000">
                        <c:v>3.3000000000000002E-2</c:v>
                      </c:pt>
                      <c:pt idx="24" formatCode="0.000">
                        <c:v>3.6999999999999998E-2</c:v>
                      </c:pt>
                      <c:pt idx="25" formatCode="0.000">
                        <c:v>4.2000000000000003E-2</c:v>
                      </c:pt>
                      <c:pt idx="26" formatCode="0.000">
                        <c:v>0.05</c:v>
                      </c:pt>
                      <c:pt idx="27" formatCode="0.000">
                        <c:v>2.4E-2</c:v>
                      </c:pt>
                      <c:pt idx="28" formatCode="0.000">
                        <c:v>2.1999999999999999E-2</c:v>
                      </c:pt>
                      <c:pt idx="29" formatCode="0.000">
                        <c:v>3.7999999999999999E-2</c:v>
                      </c:pt>
                      <c:pt idx="30" formatCode="0.000">
                        <c:v>4.7E-2</c:v>
                      </c:pt>
                      <c:pt idx="31" formatCode="0.000">
                        <c:v>1.2999999999999999E-2</c:v>
                      </c:pt>
                      <c:pt idx="32" formatCode="0.000">
                        <c:v>2.1999999999999999E-2</c:v>
                      </c:pt>
                      <c:pt idx="33" formatCode="0.000">
                        <c:v>2.1999999999999999E-2</c:v>
                      </c:pt>
                      <c:pt idx="34" formatCode="0.000">
                        <c:v>1.9E-2</c:v>
                      </c:pt>
                      <c:pt idx="35" formatCode="0.000">
                        <c:v>2.1999999999999999E-2</c:v>
                      </c:pt>
                      <c:pt idx="36" formatCode="0.000">
                        <c:v>6.6000000000000003E-2</c:v>
                      </c:pt>
                      <c:pt idx="37" formatCode="0.000">
                        <c:v>3.9E-2</c:v>
                      </c:pt>
                      <c:pt idx="38" formatCode="0.000">
                        <c:v>0.124</c:v>
                      </c:pt>
                      <c:pt idx="39" formatCode="0.000">
                        <c:v>0.12</c:v>
                      </c:pt>
                      <c:pt idx="40" formatCode="0.000">
                        <c:v>0.128</c:v>
                      </c:pt>
                      <c:pt idx="41" formatCode="0.000">
                        <c:v>3.2000000000000001E-2</c:v>
                      </c:pt>
                      <c:pt idx="42" formatCode="0.000">
                        <c:v>0.02</c:v>
                      </c:pt>
                      <c:pt idx="43" formatCode="0.000">
                        <c:v>2.5999999999999999E-2</c:v>
                      </c:pt>
                      <c:pt idx="44" formatCode="0.000">
                        <c:v>0.1</c:v>
                      </c:pt>
                      <c:pt idx="45" formatCode="0.000">
                        <c:v>0.11</c:v>
                      </c:pt>
                      <c:pt idx="46" formatCode="0.000">
                        <c:v>7.6999999999999999E-2</c:v>
                      </c:pt>
                      <c:pt idx="47" formatCode="0.000">
                        <c:v>3.3000000000000002E-2</c:v>
                      </c:pt>
                      <c:pt idx="48" formatCode="0.000">
                        <c:v>4.9000000000000002E-2</c:v>
                      </c:pt>
                      <c:pt idx="49" formatCode="0.000">
                        <c:v>6.2E-2</c:v>
                      </c:pt>
                      <c:pt idx="50" formatCode="0.000">
                        <c:v>1.2999999999999999E-2</c:v>
                      </c:pt>
                      <c:pt idx="51" formatCode="0.000">
                        <c:v>1.9E-2</c:v>
                      </c:pt>
                      <c:pt idx="52" formatCode="0.000">
                        <c:v>1.4E-2</c:v>
                      </c:pt>
                      <c:pt idx="53" formatCode="0.000">
                        <c:v>4.2000000000000003E-2</c:v>
                      </c:pt>
                      <c:pt idx="54" formatCode="0.000">
                        <c:v>2.5000000000000001E-2</c:v>
                      </c:pt>
                      <c:pt idx="55" formatCode="0.000">
                        <c:v>3.4000000000000002E-2</c:v>
                      </c:pt>
                      <c:pt idx="56" formatCode="0.000">
                        <c:v>2.3E-2</c:v>
                      </c:pt>
                      <c:pt idx="57" formatCode="0.000">
                        <c:v>2.9000000000000001E-2</c:v>
                      </c:pt>
                      <c:pt idx="58" formatCode="0.000">
                        <c:v>4.2000000000000003E-2</c:v>
                      </c:pt>
                      <c:pt idx="59">
                        <c:v>0.114</c:v>
                      </c:pt>
                      <c:pt idx="60">
                        <c:v>1.4999999999999999E-2</c:v>
                      </c:pt>
                      <c:pt idx="61">
                        <c:v>2.7E-2</c:v>
                      </c:pt>
                      <c:pt idx="62">
                        <c:v>3.6999999999999998E-2</c:v>
                      </c:pt>
                      <c:pt idx="63" formatCode="0.000">
                        <c:v>1.4E-2</c:v>
                      </c:pt>
                      <c:pt idx="64" formatCode="0.000">
                        <c:v>1.4E-2</c:v>
                      </c:pt>
                      <c:pt idx="65" formatCode="0.000">
                        <c:v>1.4999999999999999E-2</c:v>
                      </c:pt>
                      <c:pt idx="66" formatCode="0.000">
                        <c:v>1.6E-2</c:v>
                      </c:pt>
                      <c:pt idx="67" formatCode="0.000">
                        <c:v>1.2999999999999999E-2</c:v>
                      </c:pt>
                      <c:pt idx="68" formatCode="0.000">
                        <c:v>4.8000000000000001E-2</c:v>
                      </c:pt>
                      <c:pt idx="69" formatCode="0.000">
                        <c:v>1.4E-2</c:v>
                      </c:pt>
                      <c:pt idx="70" formatCode="0.000">
                        <c:v>1.2999999999999999E-2</c:v>
                      </c:pt>
                      <c:pt idx="71" formatCode="0.000">
                        <c:v>1.2999999999999999E-2</c:v>
                      </c:pt>
                      <c:pt idx="72" formatCode="0.000">
                        <c:v>1.4999999999999999E-2</c:v>
                      </c:pt>
                      <c:pt idx="73" formatCode="0.000">
                        <c:v>1.2999999999999999E-2</c:v>
                      </c:pt>
                      <c:pt idx="74" formatCode="0.000">
                        <c:v>1.4999999999999999E-2</c:v>
                      </c:pt>
                      <c:pt idx="75" formatCode="0.000">
                        <c:v>1.6E-2</c:v>
                      </c:pt>
                      <c:pt idx="76" formatCode="0.000">
                        <c:v>4.7E-2</c:v>
                      </c:pt>
                      <c:pt idx="77" formatCode="0.000">
                        <c:v>1.7000000000000001E-2</c:v>
                      </c:pt>
                      <c:pt idx="78" formatCode="0.000">
                        <c:v>1.7000000000000001E-2</c:v>
                      </c:pt>
                      <c:pt idx="79" formatCode="0.000">
                        <c:v>1.4999999999999999E-2</c:v>
                      </c:pt>
                      <c:pt idx="80" formatCode="0.000">
                        <c:v>1.4E-2</c:v>
                      </c:pt>
                      <c:pt idx="81" formatCode="0.000">
                        <c:v>1.4E-2</c:v>
                      </c:pt>
                      <c:pt idx="82" formatCode="0.000">
                        <c:v>1.4999999999999999E-2</c:v>
                      </c:pt>
                      <c:pt idx="83" formatCode="0.000">
                        <c:v>1.7000000000000001E-2</c:v>
                      </c:pt>
                      <c:pt idx="84" formatCode="0.000">
                        <c:v>1.4999999999999999E-2</c:v>
                      </c:pt>
                      <c:pt idx="85" formatCode="0.000">
                        <c:v>1.6E-2</c:v>
                      </c:pt>
                      <c:pt idx="86" formatCode="0.000">
                        <c:v>1.6E-2</c:v>
                      </c:pt>
                      <c:pt idx="87" formatCode="0.000">
                        <c:v>8.0000000000000002E-3</c:v>
                      </c:pt>
                      <c:pt idx="88" formatCode="0.000">
                        <c:v>8.0000000000000002E-3</c:v>
                      </c:pt>
                      <c:pt idx="89" formatCode="0.000">
                        <c:v>2.5999999999999999E-2</c:v>
                      </c:pt>
                      <c:pt idx="90" formatCode="0.000">
                        <c:v>1.2999999999999999E-2</c:v>
                      </c:pt>
                      <c:pt idx="91" formatCode="0.000">
                        <c:v>5.7000000000000002E-2</c:v>
                      </c:pt>
                      <c:pt idx="92" formatCode="0.000">
                        <c:v>0.04</c:v>
                      </c:pt>
                      <c:pt idx="93" formatCode="0.000">
                        <c:v>1.2999999999999999E-2</c:v>
                      </c:pt>
                      <c:pt idx="94" formatCode="0.000">
                        <c:v>1.2999999999999999E-2</c:v>
                      </c:pt>
                      <c:pt idx="95" formatCode="0.000">
                        <c:v>4.4999999999999998E-2</c:v>
                      </c:pt>
                      <c:pt idx="96" formatCode="0.000">
                        <c:v>2.5999999999999999E-2</c:v>
                      </c:pt>
                    </c:numCache>
                  </c:numRef>
                </c:val>
                <c:smooth val="0"/>
                <c:extLst xmlns:c15="http://schemas.microsoft.com/office/drawing/2012/chart">
                  <c:ext xmlns:c16="http://schemas.microsoft.com/office/drawing/2014/chart" uri="{C3380CC4-5D6E-409C-BE32-E72D297353CC}">
                    <c16:uniqueId val="{00000007-F246-4869-B70A-AA10FCC75CFD}"/>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LBD!$L$1</c15:sqref>
                        </c15:formulaRef>
                      </c:ext>
                    </c:extLst>
                    <c:strCache>
                      <c:ptCount val="1"/>
                      <c:pt idx="0">
                        <c:v>PO(Fe2O3)</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LBD!$L$2:$L$98</c15:sqref>
                        </c15:formulaRef>
                      </c:ext>
                    </c:extLst>
                    <c:numCache>
                      <c:formatCode>General</c:formatCode>
                      <c:ptCount val="97"/>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numCache>
                  </c:numRef>
                </c:val>
                <c:smooth val="0"/>
                <c:extLst xmlns:c15="http://schemas.microsoft.com/office/drawing/2012/chart">
                  <c:ext xmlns:c16="http://schemas.microsoft.com/office/drawing/2014/chart" uri="{C3380CC4-5D6E-409C-BE32-E72D297353CC}">
                    <c16:uniqueId val="{00000008-F246-4869-B70A-AA10FCC75CFD}"/>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LBD!$M$1</c15:sqref>
                        </c15:formulaRef>
                      </c:ext>
                    </c:extLst>
                    <c:strCache>
                      <c:ptCount val="1"/>
                      <c:pt idx="0">
                        <c:v>Fe2O3</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LBD!$M$2:$M$98</c15:sqref>
                        </c15:formulaRef>
                      </c:ext>
                    </c:extLst>
                    <c:numCache>
                      <c:formatCode>General</c:formatCode>
                      <c:ptCount val="97"/>
                      <c:pt idx="0">
                        <c:v>1.2999999999999999E-2</c:v>
                      </c:pt>
                      <c:pt idx="1">
                        <c:v>1.0999999999999999E-2</c:v>
                      </c:pt>
                      <c:pt idx="2">
                        <c:v>1.2999999999999999E-2</c:v>
                      </c:pt>
                      <c:pt idx="3">
                        <c:v>1.4E-2</c:v>
                      </c:pt>
                      <c:pt idx="4">
                        <c:v>1.4E-2</c:v>
                      </c:pt>
                      <c:pt idx="5" formatCode="0.000">
                        <c:v>0.01</c:v>
                      </c:pt>
                      <c:pt idx="6">
                        <c:v>1.0999999999999999E-2</c:v>
                      </c:pt>
                      <c:pt idx="7">
                        <c:v>1.0999999999999999E-2</c:v>
                      </c:pt>
                      <c:pt idx="8">
                        <c:v>5.0000000000000001E-3</c:v>
                      </c:pt>
                      <c:pt idx="9">
                        <c:v>5.0000000000000001E-3</c:v>
                      </c:pt>
                      <c:pt idx="10">
                        <c:v>7.0000000000000001E-3</c:v>
                      </c:pt>
                      <c:pt idx="11">
                        <c:v>7.0000000000000001E-3</c:v>
                      </c:pt>
                      <c:pt idx="12" formatCode="0.000">
                        <c:v>0.01</c:v>
                      </c:pt>
                      <c:pt idx="13" formatCode="0.000">
                        <c:v>8.0000000000000002E-3</c:v>
                      </c:pt>
                      <c:pt idx="14" formatCode="0.000">
                        <c:v>8.0000000000000002E-3</c:v>
                      </c:pt>
                      <c:pt idx="15" formatCode="0.000">
                        <c:v>8.9999999999999993E-3</c:v>
                      </c:pt>
                      <c:pt idx="16" formatCode="0.000">
                        <c:v>7.0000000000000001E-3</c:v>
                      </c:pt>
                      <c:pt idx="17" formatCode="0.000">
                        <c:v>8.9999999999999993E-3</c:v>
                      </c:pt>
                      <c:pt idx="18" formatCode="0.000">
                        <c:v>0.01</c:v>
                      </c:pt>
                      <c:pt idx="19" formatCode="0.000">
                        <c:v>1.2E-2</c:v>
                      </c:pt>
                      <c:pt idx="20" formatCode="0.000">
                        <c:v>1.2E-2</c:v>
                      </c:pt>
                      <c:pt idx="21" formatCode="0.000">
                        <c:v>1.2999999999999999E-2</c:v>
                      </c:pt>
                      <c:pt idx="22" formatCode="0.000">
                        <c:v>1.2E-2</c:v>
                      </c:pt>
                      <c:pt idx="23" formatCode="0.000">
                        <c:v>1.2999999999999999E-2</c:v>
                      </c:pt>
                      <c:pt idx="24" formatCode="0.000">
                        <c:v>1.2999999999999999E-2</c:v>
                      </c:pt>
                      <c:pt idx="25" formatCode="0.000">
                        <c:v>1.2999999999999999E-2</c:v>
                      </c:pt>
                      <c:pt idx="26" formatCode="0.000">
                        <c:v>1.0999999999999999E-2</c:v>
                      </c:pt>
                      <c:pt idx="27" formatCode="0.000">
                        <c:v>1.2999999999999999E-2</c:v>
                      </c:pt>
                      <c:pt idx="28" formatCode="0.000">
                        <c:v>1.2999999999999999E-2</c:v>
                      </c:pt>
                      <c:pt idx="29" formatCode="0.000">
                        <c:v>1.4E-2</c:v>
                      </c:pt>
                      <c:pt idx="30" formatCode="0.000">
                        <c:v>1.2E-2</c:v>
                      </c:pt>
                      <c:pt idx="31" formatCode="0.000">
                        <c:v>1.4E-2</c:v>
                      </c:pt>
                      <c:pt idx="32" formatCode="0.000">
                        <c:v>1.2999999999999999E-2</c:v>
                      </c:pt>
                      <c:pt idx="33" formatCode="0.000">
                        <c:v>0.01</c:v>
                      </c:pt>
                      <c:pt idx="34" formatCode="0.000">
                        <c:v>8.9999999999999993E-3</c:v>
                      </c:pt>
                      <c:pt idx="35" formatCode="0.000">
                        <c:v>8.0000000000000002E-3</c:v>
                      </c:pt>
                      <c:pt idx="36" formatCode="0.000">
                        <c:v>1.2999999999999999E-2</c:v>
                      </c:pt>
                      <c:pt idx="37" formatCode="0.000">
                        <c:v>1.2E-2</c:v>
                      </c:pt>
                      <c:pt idx="38" formatCode="0.000">
                        <c:v>1.7999999999999999E-2</c:v>
                      </c:pt>
                      <c:pt idx="39" formatCode="0.000">
                        <c:v>2.1000000000000001E-2</c:v>
                      </c:pt>
                      <c:pt idx="40" formatCode="0.000">
                        <c:v>2.1000000000000001E-2</c:v>
                      </c:pt>
                      <c:pt idx="41" formatCode="0.000">
                        <c:v>1.2E-2</c:v>
                      </c:pt>
                      <c:pt idx="42" formatCode="0.000">
                        <c:v>1.7999999999999999E-2</c:v>
                      </c:pt>
                      <c:pt idx="43" formatCode="0.000">
                        <c:v>1.4999999999999999E-2</c:v>
                      </c:pt>
                      <c:pt idx="44" formatCode="0.000">
                        <c:v>2.1999999999999999E-2</c:v>
                      </c:pt>
                      <c:pt idx="45" formatCode="0.000">
                        <c:v>2.3E-2</c:v>
                      </c:pt>
                      <c:pt idx="46" formatCode="0.000">
                        <c:v>2.4E-2</c:v>
                      </c:pt>
                      <c:pt idx="47" formatCode="0.000">
                        <c:v>0.01</c:v>
                      </c:pt>
                      <c:pt idx="48" formatCode="0.000">
                        <c:v>0.01</c:v>
                      </c:pt>
                      <c:pt idx="49" formatCode="0.000">
                        <c:v>8.0000000000000002E-3</c:v>
                      </c:pt>
                      <c:pt idx="50" formatCode="0.000">
                        <c:v>0.01</c:v>
                      </c:pt>
                      <c:pt idx="51" formatCode="0.000">
                        <c:v>8.0000000000000002E-3</c:v>
                      </c:pt>
                      <c:pt idx="52" formatCode="0.000">
                        <c:v>8.0000000000000002E-3</c:v>
                      </c:pt>
                      <c:pt idx="53" formatCode="0.000">
                        <c:v>1.0999999999999999E-2</c:v>
                      </c:pt>
                      <c:pt idx="54" formatCode="0.000">
                        <c:v>0.01</c:v>
                      </c:pt>
                      <c:pt idx="55" formatCode="0.000">
                        <c:v>1.0999999999999999E-2</c:v>
                      </c:pt>
                      <c:pt idx="56" formatCode="0.000">
                        <c:v>0.01</c:v>
                      </c:pt>
                      <c:pt idx="57" formatCode="0.000">
                        <c:v>1.0999999999999999E-2</c:v>
                      </c:pt>
                      <c:pt idx="58" formatCode="0.000">
                        <c:v>8.9999999999999993E-3</c:v>
                      </c:pt>
                      <c:pt idx="59">
                        <c:v>8.9999999999999993E-3</c:v>
                      </c:pt>
                      <c:pt idx="60">
                        <c:v>8.0000000000000002E-3</c:v>
                      </c:pt>
                      <c:pt idx="61" formatCode="0.000">
                        <c:v>0.01</c:v>
                      </c:pt>
                      <c:pt idx="62">
                        <c:v>1.2E-2</c:v>
                      </c:pt>
                      <c:pt idx="63" formatCode="0.000">
                        <c:v>8.9999999999999993E-3</c:v>
                      </c:pt>
                      <c:pt idx="64" formatCode="0.000">
                        <c:v>8.9999999999999993E-3</c:v>
                      </c:pt>
                      <c:pt idx="65" formatCode="0.000">
                        <c:v>8.9999999999999993E-3</c:v>
                      </c:pt>
                      <c:pt idx="66" formatCode="0.000">
                        <c:v>8.0000000000000002E-3</c:v>
                      </c:pt>
                      <c:pt idx="67" formatCode="0.000">
                        <c:v>8.9999999999999993E-3</c:v>
                      </c:pt>
                      <c:pt idx="68" formatCode="0.000">
                        <c:v>1.2E-2</c:v>
                      </c:pt>
                      <c:pt idx="69" formatCode="0.000">
                        <c:v>0.01</c:v>
                      </c:pt>
                      <c:pt idx="70" formatCode="0.000">
                        <c:v>1.2E-2</c:v>
                      </c:pt>
                      <c:pt idx="71" formatCode="0.000">
                        <c:v>1.0999999999999999E-2</c:v>
                      </c:pt>
                      <c:pt idx="72" formatCode="0.000">
                        <c:v>8.9999999999999993E-3</c:v>
                      </c:pt>
                      <c:pt idx="73" formatCode="0.000">
                        <c:v>0.01</c:v>
                      </c:pt>
                      <c:pt idx="74" formatCode="0.000">
                        <c:v>1.4E-2</c:v>
                      </c:pt>
                      <c:pt idx="75" formatCode="0.000">
                        <c:v>0.01</c:v>
                      </c:pt>
                      <c:pt idx="76" formatCode="0.000">
                        <c:v>1.0999999999999999E-2</c:v>
                      </c:pt>
                      <c:pt idx="77" formatCode="0.000">
                        <c:v>0.01</c:v>
                      </c:pt>
                      <c:pt idx="78" formatCode="0.000">
                        <c:v>8.0000000000000002E-3</c:v>
                      </c:pt>
                      <c:pt idx="79" formatCode="0.000">
                        <c:v>8.9999999999999993E-3</c:v>
                      </c:pt>
                      <c:pt idx="80" formatCode="0.000">
                        <c:v>0.01</c:v>
                      </c:pt>
                      <c:pt idx="81" formatCode="0.000">
                        <c:v>8.0000000000000002E-3</c:v>
                      </c:pt>
                      <c:pt idx="82" formatCode="0.000">
                        <c:v>8.9999999999999993E-3</c:v>
                      </c:pt>
                      <c:pt idx="83" formatCode="0.000">
                        <c:v>8.9999999999999993E-3</c:v>
                      </c:pt>
                      <c:pt idx="84" formatCode="0.000">
                        <c:v>8.0000000000000002E-3</c:v>
                      </c:pt>
                      <c:pt idx="85" formatCode="0.000">
                        <c:v>8.9999999999999993E-3</c:v>
                      </c:pt>
                      <c:pt idx="86" formatCode="0.000">
                        <c:v>8.0000000000000002E-3</c:v>
                      </c:pt>
                      <c:pt idx="87" formatCode="0.000">
                        <c:v>8.9999999999999993E-3</c:v>
                      </c:pt>
                      <c:pt idx="88" formatCode="0.000">
                        <c:v>8.9999999999999993E-3</c:v>
                      </c:pt>
                      <c:pt idx="89" formatCode="0.000">
                        <c:v>8.0000000000000002E-3</c:v>
                      </c:pt>
                      <c:pt idx="90" formatCode="0.000">
                        <c:v>1.0999999999999999E-2</c:v>
                      </c:pt>
                      <c:pt idx="91" formatCode="0.000">
                        <c:v>1.4E-2</c:v>
                      </c:pt>
                      <c:pt idx="92" formatCode="0.000">
                        <c:v>0.01</c:v>
                      </c:pt>
                      <c:pt idx="93" formatCode="0.000">
                        <c:v>8.0000000000000002E-3</c:v>
                      </c:pt>
                      <c:pt idx="94" formatCode="0.000">
                        <c:v>8.0000000000000002E-3</c:v>
                      </c:pt>
                      <c:pt idx="95" formatCode="0.000">
                        <c:v>1.4E-2</c:v>
                      </c:pt>
                      <c:pt idx="96" formatCode="0.000">
                        <c:v>8.9999999999999993E-3</c:v>
                      </c:pt>
                    </c:numCache>
                  </c:numRef>
                </c:val>
                <c:smooth val="0"/>
                <c:extLst xmlns:c15="http://schemas.microsoft.com/office/drawing/2012/chart">
                  <c:ext xmlns:c16="http://schemas.microsoft.com/office/drawing/2014/chart" uri="{C3380CC4-5D6E-409C-BE32-E72D297353CC}">
                    <c16:uniqueId val="{00000009-F246-4869-B70A-AA10FCC75CFD}"/>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LBD!$N$1</c15:sqref>
                        </c15:formulaRef>
                      </c:ext>
                    </c:extLst>
                    <c:strCache>
                      <c:ptCount val="1"/>
                      <c:pt idx="0">
                        <c:v>PO(SO4)</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LBD!$N$2:$N$98</c15:sqref>
                        </c15:formulaRef>
                      </c:ext>
                    </c:extLst>
                    <c:numCache>
                      <c:formatCode>General</c:formatCode>
                      <c:ptCount val="97"/>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numCache>
                  </c:numRef>
                </c:val>
                <c:smooth val="0"/>
                <c:extLst xmlns:c15="http://schemas.microsoft.com/office/drawing/2012/chart">
                  <c:ext xmlns:c16="http://schemas.microsoft.com/office/drawing/2014/chart" uri="{C3380CC4-5D6E-409C-BE32-E72D297353CC}">
                    <c16:uniqueId val="{0000000A-F246-4869-B70A-AA10FCC75CFD}"/>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LBD!$O$1</c15:sqref>
                        </c15:formulaRef>
                      </c:ext>
                    </c:extLst>
                    <c:strCache>
                      <c:ptCount val="1"/>
                      <c:pt idx="0">
                        <c:v>SO4</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LBD!$O$2:$O$98</c15:sqref>
                        </c15:formulaRef>
                      </c:ext>
                    </c:extLst>
                    <c:numCache>
                      <c:formatCode>0.00</c:formatCode>
                      <c:ptCount val="97"/>
                      <c:pt idx="0">
                        <c:v>0.1</c:v>
                      </c:pt>
                      <c:pt idx="1">
                        <c:v>0.1</c:v>
                      </c:pt>
                      <c:pt idx="2">
                        <c:v>0.1</c:v>
                      </c:pt>
                      <c:pt idx="3">
                        <c:v>0.1</c:v>
                      </c:pt>
                      <c:pt idx="4">
                        <c:v>0.1</c:v>
                      </c:pt>
                      <c:pt idx="5">
                        <c:v>0.09</c:v>
                      </c:pt>
                      <c:pt idx="6">
                        <c:v>0.09</c:v>
                      </c:pt>
                      <c:pt idx="7">
                        <c:v>0.09</c:v>
                      </c:pt>
                      <c:pt idx="8">
                        <c:v>0.08</c:v>
                      </c:pt>
                      <c:pt idx="9">
                        <c:v>0.08</c:v>
                      </c:pt>
                      <c:pt idx="10">
                        <c:v>0.09</c:v>
                      </c:pt>
                      <c:pt idx="11">
                        <c:v>0.09</c:v>
                      </c:pt>
                      <c:pt idx="12">
                        <c:v>0.09</c:v>
                      </c:pt>
                      <c:pt idx="13">
                        <c:v>0.09</c:v>
                      </c:pt>
                      <c:pt idx="14">
                        <c:v>0.09</c:v>
                      </c:pt>
                      <c:pt idx="15">
                        <c:v>0.1</c:v>
                      </c:pt>
                      <c:pt idx="16">
                        <c:v>0.1</c:v>
                      </c:pt>
                      <c:pt idx="17">
                        <c:v>0.1</c:v>
                      </c:pt>
                      <c:pt idx="18">
                        <c:v>0.08</c:v>
                      </c:pt>
                      <c:pt idx="19">
                        <c:v>0.1</c:v>
                      </c:pt>
                      <c:pt idx="20">
                        <c:v>0.09</c:v>
                      </c:pt>
                      <c:pt idx="21">
                        <c:v>0.1</c:v>
                      </c:pt>
                      <c:pt idx="22">
                        <c:v>0.17</c:v>
                      </c:pt>
                      <c:pt idx="23">
                        <c:v>0.06</c:v>
                      </c:pt>
                      <c:pt idx="24">
                        <c:v>0.05</c:v>
                      </c:pt>
                      <c:pt idx="25">
                        <c:v>0.05</c:v>
                      </c:pt>
                      <c:pt idx="26">
                        <c:v>0.19</c:v>
                      </c:pt>
                      <c:pt idx="27">
                        <c:v>0.05</c:v>
                      </c:pt>
                      <c:pt idx="28">
                        <c:v>0.05</c:v>
                      </c:pt>
                      <c:pt idx="29">
                        <c:v>0.05</c:v>
                      </c:pt>
                      <c:pt idx="30">
                        <c:v>0.06</c:v>
                      </c:pt>
                      <c:pt idx="31">
                        <c:v>0.05</c:v>
                      </c:pt>
                      <c:pt idx="32">
                        <c:v>0.05</c:v>
                      </c:pt>
                      <c:pt idx="33">
                        <c:v>0.15</c:v>
                      </c:pt>
                      <c:pt idx="34">
                        <c:v>0.14000000000000001</c:v>
                      </c:pt>
                      <c:pt idx="35">
                        <c:v>0.14000000000000001</c:v>
                      </c:pt>
                      <c:pt idx="36">
                        <c:v>0.05</c:v>
                      </c:pt>
                      <c:pt idx="37">
                        <c:v>0.05</c:v>
                      </c:pt>
                      <c:pt idx="38">
                        <c:v>0.08</c:v>
                      </c:pt>
                      <c:pt idx="39">
                        <c:v>0.08</c:v>
                      </c:pt>
                      <c:pt idx="40">
                        <c:v>0.15</c:v>
                      </c:pt>
                      <c:pt idx="41">
                        <c:v>0.23</c:v>
                      </c:pt>
                      <c:pt idx="42">
                        <c:v>0.26</c:v>
                      </c:pt>
                      <c:pt idx="43">
                        <c:v>0.26</c:v>
                      </c:pt>
                      <c:pt idx="44">
                        <c:v>7.0000000000000007E-2</c:v>
                      </c:pt>
                      <c:pt idx="45">
                        <c:v>0.06</c:v>
                      </c:pt>
                      <c:pt idx="46">
                        <c:v>0.06</c:v>
                      </c:pt>
                      <c:pt idx="47">
                        <c:v>7.0000000000000007E-2</c:v>
                      </c:pt>
                      <c:pt idx="48">
                        <c:v>0.27</c:v>
                      </c:pt>
                      <c:pt idx="49">
                        <c:v>0.18</c:v>
                      </c:pt>
                      <c:pt idx="50">
                        <c:v>7.0000000000000007E-2</c:v>
                      </c:pt>
                      <c:pt idx="51">
                        <c:v>0.19</c:v>
                      </c:pt>
                      <c:pt idx="52">
                        <c:v>0.23</c:v>
                      </c:pt>
                      <c:pt idx="53">
                        <c:v>0.1</c:v>
                      </c:pt>
                      <c:pt idx="54">
                        <c:v>0.1</c:v>
                      </c:pt>
                      <c:pt idx="55">
                        <c:v>0.1</c:v>
                      </c:pt>
                      <c:pt idx="56">
                        <c:v>0.11</c:v>
                      </c:pt>
                      <c:pt idx="57">
                        <c:v>0.1</c:v>
                      </c:pt>
                      <c:pt idx="58">
                        <c:v>0.1</c:v>
                      </c:pt>
                      <c:pt idx="59" formatCode="General">
                        <c:v>0.18</c:v>
                      </c:pt>
                      <c:pt idx="60" formatCode="General">
                        <c:v>0.18</c:v>
                      </c:pt>
                      <c:pt idx="61" formatCode="General">
                        <c:v>0.12</c:v>
                      </c:pt>
                      <c:pt idx="62">
                        <c:v>0.1</c:v>
                      </c:pt>
                      <c:pt idx="63">
                        <c:v>0.18</c:v>
                      </c:pt>
                      <c:pt idx="64">
                        <c:v>0.09</c:v>
                      </c:pt>
                      <c:pt idx="65">
                        <c:v>0.1</c:v>
                      </c:pt>
                      <c:pt idx="66">
                        <c:v>0.09</c:v>
                      </c:pt>
                      <c:pt idx="67">
                        <c:v>0.09</c:v>
                      </c:pt>
                      <c:pt idx="68">
                        <c:v>0.09</c:v>
                      </c:pt>
                      <c:pt idx="69">
                        <c:v>0.17</c:v>
                      </c:pt>
                      <c:pt idx="70">
                        <c:v>0.11</c:v>
                      </c:pt>
                      <c:pt idx="71">
                        <c:v>0.1</c:v>
                      </c:pt>
                      <c:pt idx="72">
                        <c:v>0.19</c:v>
                      </c:pt>
                      <c:pt idx="73">
                        <c:v>0.11</c:v>
                      </c:pt>
                      <c:pt idx="74">
                        <c:v>0.09</c:v>
                      </c:pt>
                      <c:pt idx="75">
                        <c:v>0.19</c:v>
                      </c:pt>
                      <c:pt idx="76">
                        <c:v>0.1</c:v>
                      </c:pt>
                      <c:pt idx="77">
                        <c:v>0.1</c:v>
                      </c:pt>
                      <c:pt idx="78">
                        <c:v>0.09</c:v>
                      </c:pt>
                      <c:pt idx="79">
                        <c:v>0.09</c:v>
                      </c:pt>
                      <c:pt idx="80">
                        <c:v>0.15</c:v>
                      </c:pt>
                      <c:pt idx="81">
                        <c:v>0.17</c:v>
                      </c:pt>
                      <c:pt idx="82">
                        <c:v>0.18</c:v>
                      </c:pt>
                      <c:pt idx="83">
                        <c:v>0.09</c:v>
                      </c:pt>
                      <c:pt idx="84">
                        <c:v>0.09</c:v>
                      </c:pt>
                      <c:pt idx="85">
                        <c:v>0.17</c:v>
                      </c:pt>
                      <c:pt idx="86">
                        <c:v>0.09</c:v>
                      </c:pt>
                      <c:pt idx="87">
                        <c:v>0.09</c:v>
                      </c:pt>
                      <c:pt idx="88">
                        <c:v>0.09</c:v>
                      </c:pt>
                      <c:pt idx="89">
                        <c:v>0.17</c:v>
                      </c:pt>
                      <c:pt idx="90">
                        <c:v>0.11</c:v>
                      </c:pt>
                      <c:pt idx="91">
                        <c:v>0.12</c:v>
                      </c:pt>
                      <c:pt idx="92">
                        <c:v>0.11</c:v>
                      </c:pt>
                      <c:pt idx="93">
                        <c:v>0.17</c:v>
                      </c:pt>
                      <c:pt idx="94">
                        <c:v>0.17</c:v>
                      </c:pt>
                      <c:pt idx="95">
                        <c:v>0.11</c:v>
                      </c:pt>
                      <c:pt idx="96">
                        <c:v>0.18</c:v>
                      </c:pt>
                    </c:numCache>
                  </c:numRef>
                </c:val>
                <c:smooth val="0"/>
                <c:extLst xmlns:c15="http://schemas.microsoft.com/office/drawing/2012/chart">
                  <c:ext xmlns:c16="http://schemas.microsoft.com/office/drawing/2014/chart" uri="{C3380CC4-5D6E-409C-BE32-E72D297353CC}">
                    <c16:uniqueId val="{0000000B-F246-4869-B70A-AA10FCC75CFD}"/>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LBD!$P$1</c15:sqref>
                        </c15:formulaRef>
                      </c:ext>
                    </c:extLst>
                    <c:strCache>
                      <c:ptCount val="1"/>
                      <c:pt idx="0">
                        <c:v>PO(Na2O)</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LBD!$P$2:$P$98</c15:sqref>
                        </c15:formulaRef>
                      </c:ext>
                    </c:extLst>
                    <c:numCache>
                      <c:formatCode>General</c:formatCode>
                      <c:ptCount val="97"/>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pt idx="60">
                        <c:v>0.3</c:v>
                      </c:pt>
                      <c:pt idx="61">
                        <c:v>0.3</c:v>
                      </c:pt>
                      <c:pt idx="62">
                        <c:v>0.3</c:v>
                      </c:pt>
                      <c:pt idx="63">
                        <c:v>0.3</c:v>
                      </c:pt>
                      <c:pt idx="64">
                        <c:v>0.3</c:v>
                      </c:pt>
                      <c:pt idx="65">
                        <c:v>0.3</c:v>
                      </c:pt>
                      <c:pt idx="66">
                        <c:v>0.3</c:v>
                      </c:pt>
                      <c:pt idx="67">
                        <c:v>0.3</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0.3</c:v>
                      </c:pt>
                      <c:pt idx="86">
                        <c:v>0.3</c:v>
                      </c:pt>
                      <c:pt idx="87">
                        <c:v>0.3</c:v>
                      </c:pt>
                      <c:pt idx="88">
                        <c:v>0.3</c:v>
                      </c:pt>
                      <c:pt idx="89">
                        <c:v>0.3</c:v>
                      </c:pt>
                      <c:pt idx="90">
                        <c:v>0.3</c:v>
                      </c:pt>
                      <c:pt idx="91">
                        <c:v>0.3</c:v>
                      </c:pt>
                      <c:pt idx="92">
                        <c:v>0.3</c:v>
                      </c:pt>
                      <c:pt idx="93">
                        <c:v>0.3</c:v>
                      </c:pt>
                      <c:pt idx="94">
                        <c:v>0.3</c:v>
                      </c:pt>
                      <c:pt idx="95">
                        <c:v>0.3</c:v>
                      </c:pt>
                      <c:pt idx="96">
                        <c:v>0.3</c:v>
                      </c:pt>
                    </c:numCache>
                  </c:numRef>
                </c:val>
                <c:smooth val="0"/>
                <c:extLst xmlns:c15="http://schemas.microsoft.com/office/drawing/2012/chart">
                  <c:ext xmlns:c16="http://schemas.microsoft.com/office/drawing/2014/chart" uri="{C3380CC4-5D6E-409C-BE32-E72D297353CC}">
                    <c16:uniqueId val="{0000000C-F246-4869-B70A-AA10FCC75CFD}"/>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LBD!$Q$1</c15:sqref>
                        </c15:formulaRef>
                      </c:ext>
                    </c:extLst>
                    <c:strCache>
                      <c:ptCount val="1"/>
                      <c:pt idx="0">
                        <c:v>Na2O</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LBD!$Q$2:$Q$98</c15:sqref>
                        </c15:formulaRef>
                      </c:ext>
                    </c:extLst>
                    <c:numCache>
                      <c:formatCode>General</c:formatCode>
                      <c:ptCount val="97"/>
                      <c:pt idx="0">
                        <c:v>0.183</c:v>
                      </c:pt>
                      <c:pt idx="1">
                        <c:v>0.16500000000000001</c:v>
                      </c:pt>
                      <c:pt idx="2">
                        <c:v>0.193</c:v>
                      </c:pt>
                      <c:pt idx="3">
                        <c:v>0.17399999999999999</c:v>
                      </c:pt>
                      <c:pt idx="4">
                        <c:v>0.18099999999999999</c:v>
                      </c:pt>
                      <c:pt idx="5">
                        <c:v>0.27100000000000002</c:v>
                      </c:pt>
                      <c:pt idx="6">
                        <c:v>0.27100000000000002</c:v>
                      </c:pt>
                      <c:pt idx="7">
                        <c:v>0.27800000000000002</c:v>
                      </c:pt>
                      <c:pt idx="8">
                        <c:v>0.26300000000000001</c:v>
                      </c:pt>
                      <c:pt idx="9">
                        <c:v>0.26500000000000001</c:v>
                      </c:pt>
                      <c:pt idx="10">
                        <c:v>0.27500000000000002</c:v>
                      </c:pt>
                      <c:pt idx="11">
                        <c:v>0.27200000000000002</c:v>
                      </c:pt>
                      <c:pt idx="12">
                        <c:v>0.28199999999999997</c:v>
                      </c:pt>
                      <c:pt idx="13">
                        <c:v>0.26400000000000001</c:v>
                      </c:pt>
                      <c:pt idx="14">
                        <c:v>0.26400000000000001</c:v>
                      </c:pt>
                      <c:pt idx="15" formatCode="0.000">
                        <c:v>0.25600000000000001</c:v>
                      </c:pt>
                      <c:pt idx="16" formatCode="0.000">
                        <c:v>0.26</c:v>
                      </c:pt>
                      <c:pt idx="17" formatCode="0.000">
                        <c:v>0.255</c:v>
                      </c:pt>
                      <c:pt idx="18" formatCode="0.000">
                        <c:v>0.26900000000000002</c:v>
                      </c:pt>
                      <c:pt idx="19" formatCode="0.000">
                        <c:v>0.26600000000000001</c:v>
                      </c:pt>
                      <c:pt idx="20" formatCode="0.000">
                        <c:v>0.251</c:v>
                      </c:pt>
                      <c:pt idx="21" formatCode="0.000">
                        <c:v>0.26700000000000002</c:v>
                      </c:pt>
                      <c:pt idx="22" formatCode="0.000">
                        <c:v>0.26100000000000001</c:v>
                      </c:pt>
                      <c:pt idx="23" formatCode="0.000">
                        <c:v>0.26700000000000002</c:v>
                      </c:pt>
                      <c:pt idx="24" formatCode="0.000">
                        <c:v>0.26300000000000001</c:v>
                      </c:pt>
                      <c:pt idx="25" formatCode="0.000">
                        <c:v>0.26300000000000001</c:v>
                      </c:pt>
                      <c:pt idx="26" formatCode="0.000">
                        <c:v>0.26</c:v>
                      </c:pt>
                      <c:pt idx="27" formatCode="0.000">
                        <c:v>0.27100000000000002</c:v>
                      </c:pt>
                      <c:pt idx="28" formatCode="0.000">
                        <c:v>0.26700000000000002</c:v>
                      </c:pt>
                      <c:pt idx="29" formatCode="0.000">
                        <c:v>0.26300000000000001</c:v>
                      </c:pt>
                      <c:pt idx="30" formatCode="0.000">
                        <c:v>0.26700000000000002</c:v>
                      </c:pt>
                      <c:pt idx="31" formatCode="0.000">
                        <c:v>0.26300000000000001</c:v>
                      </c:pt>
                      <c:pt idx="32" formatCode="0.000">
                        <c:v>0.26200000000000001</c:v>
                      </c:pt>
                      <c:pt idx="33" formatCode="0.000">
                        <c:v>0.26300000000000001</c:v>
                      </c:pt>
                      <c:pt idx="34" formatCode="0.000">
                        <c:v>0.26700000000000002</c:v>
                      </c:pt>
                      <c:pt idx="35" formatCode="0.000">
                        <c:v>0.26500000000000001</c:v>
                      </c:pt>
                      <c:pt idx="36" formatCode="0.000">
                        <c:v>0.26900000000000002</c:v>
                      </c:pt>
                      <c:pt idx="37" formatCode="0.000">
                        <c:v>0.26800000000000002</c:v>
                      </c:pt>
                      <c:pt idx="38" formatCode="0.000">
                        <c:v>0.246</c:v>
                      </c:pt>
                      <c:pt idx="39" formatCode="0.000">
                        <c:v>0.27400000000000002</c:v>
                      </c:pt>
                      <c:pt idx="40" formatCode="0.000">
                        <c:v>0.26600000000000001</c:v>
                      </c:pt>
                      <c:pt idx="41" formatCode="0.000">
                        <c:v>0.217</c:v>
                      </c:pt>
                      <c:pt idx="42" formatCode="0.000">
                        <c:v>0.219</c:v>
                      </c:pt>
                      <c:pt idx="43" formatCode="0.000">
                        <c:v>0.216</c:v>
                      </c:pt>
                      <c:pt idx="44" formatCode="0.000">
                        <c:v>0.23100000000000001</c:v>
                      </c:pt>
                      <c:pt idx="45" formatCode="0.000">
                        <c:v>0.22700000000000001</c:v>
                      </c:pt>
                      <c:pt idx="46" formatCode="0.000">
                        <c:v>0.223</c:v>
                      </c:pt>
                      <c:pt idx="47" formatCode="0.000">
                        <c:v>0.26800000000000002</c:v>
                      </c:pt>
                      <c:pt idx="48" formatCode="0.000">
                        <c:v>0.26800000000000002</c:v>
                      </c:pt>
                      <c:pt idx="49" formatCode="0.000">
                        <c:v>0.26200000000000001</c:v>
                      </c:pt>
                      <c:pt idx="50" formatCode="0.000">
                        <c:v>0.28999999999999998</c:v>
                      </c:pt>
                      <c:pt idx="51" formatCode="0.000">
                        <c:v>0.26</c:v>
                      </c:pt>
                      <c:pt idx="52" formatCode="0.000">
                        <c:v>0.25900000000000001</c:v>
                      </c:pt>
                      <c:pt idx="53" formatCode="0.000">
                        <c:v>0.26400000000000001</c:v>
                      </c:pt>
                      <c:pt idx="54" formatCode="0.000">
                        <c:v>0.27900000000000003</c:v>
                      </c:pt>
                      <c:pt idx="55" formatCode="0.000">
                        <c:v>0.26700000000000002</c:v>
                      </c:pt>
                      <c:pt idx="56" formatCode="0.000">
                        <c:v>0.254</c:v>
                      </c:pt>
                      <c:pt idx="57" formatCode="0.000">
                        <c:v>0.26700000000000002</c:v>
                      </c:pt>
                      <c:pt idx="58" formatCode="0.000">
                        <c:v>0.25800000000000001</c:v>
                      </c:pt>
                      <c:pt idx="59">
                        <c:v>0.253</c:v>
                      </c:pt>
                      <c:pt idx="60" formatCode="0.000">
                        <c:v>0.26</c:v>
                      </c:pt>
                      <c:pt idx="61" formatCode="0.000">
                        <c:v>0.26600000000000001</c:v>
                      </c:pt>
                      <c:pt idx="62" formatCode="0.000">
                        <c:v>0.25900000000000001</c:v>
                      </c:pt>
                      <c:pt idx="63" formatCode="0.000">
                        <c:v>0.26</c:v>
                      </c:pt>
                      <c:pt idx="64" formatCode="0.000">
                        <c:v>0.249</c:v>
                      </c:pt>
                      <c:pt idx="65" formatCode="0.000">
                        <c:v>0.249</c:v>
                      </c:pt>
                      <c:pt idx="66" formatCode="0.000">
                        <c:v>0.25</c:v>
                      </c:pt>
                      <c:pt idx="67" formatCode="0.000">
                        <c:v>0.249</c:v>
                      </c:pt>
                      <c:pt idx="68" formatCode="0.000">
                        <c:v>0.26</c:v>
                      </c:pt>
                      <c:pt idx="69" formatCode="0.000">
                        <c:v>0.25600000000000001</c:v>
                      </c:pt>
                      <c:pt idx="70" formatCode="0.000">
                        <c:v>0.255</c:v>
                      </c:pt>
                      <c:pt idx="71" formatCode="0.000">
                        <c:v>0.26200000000000001</c:v>
                      </c:pt>
                      <c:pt idx="72" formatCode="0.000">
                        <c:v>0.25900000000000001</c:v>
                      </c:pt>
                      <c:pt idx="73" formatCode="0.000">
                        <c:v>0.25900000000000001</c:v>
                      </c:pt>
                      <c:pt idx="74" formatCode="0.000">
                        <c:v>0.254</c:v>
                      </c:pt>
                      <c:pt idx="75" formatCode="0.000">
                        <c:v>0.25700000000000001</c:v>
                      </c:pt>
                      <c:pt idx="76" formatCode="0.000">
                        <c:v>0.26</c:v>
                      </c:pt>
                      <c:pt idx="77" formatCode="0.000">
                        <c:v>0.252</c:v>
                      </c:pt>
                      <c:pt idx="78" formatCode="0.000">
                        <c:v>0.251</c:v>
                      </c:pt>
                      <c:pt idx="79" formatCode="0.000">
                        <c:v>0.252</c:v>
                      </c:pt>
                      <c:pt idx="80" formatCode="0.000">
                        <c:v>0.25900000000000001</c:v>
                      </c:pt>
                      <c:pt idx="81" formatCode="0.000">
                        <c:v>0.253</c:v>
                      </c:pt>
                      <c:pt idx="82" formatCode="0.000">
                        <c:v>0.25600000000000001</c:v>
                      </c:pt>
                      <c:pt idx="83" formatCode="0.000">
                        <c:v>0.26200000000000001</c:v>
                      </c:pt>
                      <c:pt idx="84" formatCode="0.000">
                        <c:v>0.27900000000000003</c:v>
                      </c:pt>
                      <c:pt idx="85" formatCode="0.000">
                        <c:v>0.26700000000000002</c:v>
                      </c:pt>
                      <c:pt idx="86" formatCode="0.000">
                        <c:v>0.26900000000000002</c:v>
                      </c:pt>
                      <c:pt idx="87" formatCode="0.000">
                        <c:v>0.29799999999999999</c:v>
                      </c:pt>
                      <c:pt idx="88" formatCode="0.000">
                        <c:v>0.29799999999999999</c:v>
                      </c:pt>
                      <c:pt idx="89" formatCode="0.000">
                        <c:v>0.28299999999999997</c:v>
                      </c:pt>
                      <c:pt idx="90" formatCode="0.000">
                        <c:v>0.28299999999999997</c:v>
                      </c:pt>
                      <c:pt idx="91" formatCode="0.000">
                        <c:v>0.29299999999999998</c:v>
                      </c:pt>
                      <c:pt idx="92" formatCode="0.000">
                        <c:v>0.29299999999999998</c:v>
                      </c:pt>
                      <c:pt idx="93" formatCode="0.000">
                        <c:v>0.29199999999999998</c:v>
                      </c:pt>
                      <c:pt idx="94" formatCode="0.000">
                        <c:v>0.29199999999999998</c:v>
                      </c:pt>
                      <c:pt idx="95" formatCode="0.000">
                        <c:v>0.28799999999999998</c:v>
                      </c:pt>
                      <c:pt idx="96" formatCode="0.000">
                        <c:v>0.28999999999999998</c:v>
                      </c:pt>
                    </c:numCache>
                  </c:numRef>
                </c:val>
                <c:smooth val="0"/>
                <c:extLst xmlns:c15="http://schemas.microsoft.com/office/drawing/2012/chart">
                  <c:ext xmlns:c16="http://schemas.microsoft.com/office/drawing/2014/chart" uri="{C3380CC4-5D6E-409C-BE32-E72D297353CC}">
                    <c16:uniqueId val="{0000000D-F246-4869-B70A-AA10FCC75CFD}"/>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LBD!$R$1</c15:sqref>
                        </c15:formulaRef>
                      </c:ext>
                    </c:extLst>
                    <c:strCache>
                      <c:ptCount val="1"/>
                      <c:pt idx="0">
                        <c:v>PO(CaO)</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LBD!$R$2:$R$98</c15:sqref>
                        </c15:formulaRef>
                      </c:ext>
                    </c:extLst>
                    <c:numCache>
                      <c:formatCode>General</c:formatCode>
                      <c:ptCount val="97"/>
                      <c:pt idx="0">
                        <c:v>9.8000000000000004E-2</c:v>
                      </c:pt>
                      <c:pt idx="1">
                        <c:v>9.8000000000000004E-2</c:v>
                      </c:pt>
                      <c:pt idx="2">
                        <c:v>9.8000000000000004E-2</c:v>
                      </c:pt>
                      <c:pt idx="3">
                        <c:v>9.8000000000000004E-2</c:v>
                      </c:pt>
                      <c:pt idx="4">
                        <c:v>9.8000000000000004E-2</c:v>
                      </c:pt>
                      <c:pt idx="5">
                        <c:v>9.8000000000000004E-2</c:v>
                      </c:pt>
                      <c:pt idx="6">
                        <c:v>9.8000000000000004E-2</c:v>
                      </c:pt>
                      <c:pt idx="7">
                        <c:v>9.8000000000000004E-2</c:v>
                      </c:pt>
                      <c:pt idx="8">
                        <c:v>9.8000000000000004E-2</c:v>
                      </c:pt>
                      <c:pt idx="9">
                        <c:v>9.8000000000000004E-2</c:v>
                      </c:pt>
                      <c:pt idx="10">
                        <c:v>9.8000000000000004E-2</c:v>
                      </c:pt>
                      <c:pt idx="11">
                        <c:v>9.8000000000000004E-2</c:v>
                      </c:pt>
                      <c:pt idx="12">
                        <c:v>9.8000000000000004E-2</c:v>
                      </c:pt>
                      <c:pt idx="13">
                        <c:v>9.8000000000000004E-2</c:v>
                      </c:pt>
                      <c:pt idx="14">
                        <c:v>9.8000000000000004E-2</c:v>
                      </c:pt>
                      <c:pt idx="15">
                        <c:v>9.8000000000000004E-2</c:v>
                      </c:pt>
                      <c:pt idx="16">
                        <c:v>9.8000000000000004E-2</c:v>
                      </c:pt>
                      <c:pt idx="17">
                        <c:v>9.8000000000000004E-2</c:v>
                      </c:pt>
                      <c:pt idx="18">
                        <c:v>9.8000000000000004E-2</c:v>
                      </c:pt>
                      <c:pt idx="19">
                        <c:v>9.8000000000000004E-2</c:v>
                      </c:pt>
                      <c:pt idx="20">
                        <c:v>9.8000000000000004E-2</c:v>
                      </c:pt>
                      <c:pt idx="21">
                        <c:v>9.8000000000000004E-2</c:v>
                      </c:pt>
                      <c:pt idx="22">
                        <c:v>9.8000000000000004E-2</c:v>
                      </c:pt>
                      <c:pt idx="23">
                        <c:v>9.8000000000000004E-2</c:v>
                      </c:pt>
                      <c:pt idx="24">
                        <c:v>9.8000000000000004E-2</c:v>
                      </c:pt>
                      <c:pt idx="25">
                        <c:v>9.8000000000000004E-2</c:v>
                      </c:pt>
                      <c:pt idx="26">
                        <c:v>9.8000000000000004E-2</c:v>
                      </c:pt>
                      <c:pt idx="27">
                        <c:v>9.8000000000000004E-2</c:v>
                      </c:pt>
                      <c:pt idx="28">
                        <c:v>9.8000000000000004E-2</c:v>
                      </c:pt>
                      <c:pt idx="29">
                        <c:v>9.8000000000000004E-2</c:v>
                      </c:pt>
                      <c:pt idx="30">
                        <c:v>9.8000000000000004E-2</c:v>
                      </c:pt>
                      <c:pt idx="31">
                        <c:v>9.8000000000000004E-2</c:v>
                      </c:pt>
                      <c:pt idx="32">
                        <c:v>9.8000000000000004E-2</c:v>
                      </c:pt>
                      <c:pt idx="33">
                        <c:v>9.8000000000000004E-2</c:v>
                      </c:pt>
                      <c:pt idx="34">
                        <c:v>9.8000000000000004E-2</c:v>
                      </c:pt>
                      <c:pt idx="35">
                        <c:v>9.8000000000000004E-2</c:v>
                      </c:pt>
                      <c:pt idx="36">
                        <c:v>9.8000000000000004E-2</c:v>
                      </c:pt>
                      <c:pt idx="37">
                        <c:v>9.8000000000000004E-2</c:v>
                      </c:pt>
                      <c:pt idx="38">
                        <c:v>9.8000000000000004E-2</c:v>
                      </c:pt>
                      <c:pt idx="39">
                        <c:v>9.8000000000000004E-2</c:v>
                      </c:pt>
                      <c:pt idx="40">
                        <c:v>9.8000000000000004E-2</c:v>
                      </c:pt>
                      <c:pt idx="41">
                        <c:v>9.8000000000000004E-2</c:v>
                      </c:pt>
                      <c:pt idx="42">
                        <c:v>9.8000000000000004E-2</c:v>
                      </c:pt>
                      <c:pt idx="43">
                        <c:v>9.8000000000000004E-2</c:v>
                      </c:pt>
                      <c:pt idx="44">
                        <c:v>9.8000000000000004E-2</c:v>
                      </c:pt>
                      <c:pt idx="45">
                        <c:v>9.8000000000000004E-2</c:v>
                      </c:pt>
                      <c:pt idx="46">
                        <c:v>9.8000000000000004E-2</c:v>
                      </c:pt>
                      <c:pt idx="47">
                        <c:v>9.8000000000000004E-2</c:v>
                      </c:pt>
                      <c:pt idx="48">
                        <c:v>9.8000000000000004E-2</c:v>
                      </c:pt>
                      <c:pt idx="49">
                        <c:v>9.8000000000000004E-2</c:v>
                      </c:pt>
                      <c:pt idx="50">
                        <c:v>9.8000000000000004E-2</c:v>
                      </c:pt>
                      <c:pt idx="51">
                        <c:v>9.8000000000000004E-2</c:v>
                      </c:pt>
                      <c:pt idx="52">
                        <c:v>9.8000000000000004E-2</c:v>
                      </c:pt>
                      <c:pt idx="53">
                        <c:v>9.8000000000000004E-2</c:v>
                      </c:pt>
                      <c:pt idx="54">
                        <c:v>9.8000000000000004E-2</c:v>
                      </c:pt>
                      <c:pt idx="55">
                        <c:v>9.8000000000000004E-2</c:v>
                      </c:pt>
                      <c:pt idx="56">
                        <c:v>9.8000000000000004E-2</c:v>
                      </c:pt>
                      <c:pt idx="57">
                        <c:v>9.8000000000000004E-2</c:v>
                      </c:pt>
                      <c:pt idx="58">
                        <c:v>9.8000000000000004E-2</c:v>
                      </c:pt>
                      <c:pt idx="59">
                        <c:v>9.8000000000000004E-2</c:v>
                      </c:pt>
                      <c:pt idx="60">
                        <c:v>9.8000000000000004E-2</c:v>
                      </c:pt>
                      <c:pt idx="61">
                        <c:v>9.8000000000000004E-2</c:v>
                      </c:pt>
                      <c:pt idx="62">
                        <c:v>9.8000000000000004E-2</c:v>
                      </c:pt>
                      <c:pt idx="63">
                        <c:v>9.8000000000000004E-2</c:v>
                      </c:pt>
                      <c:pt idx="64">
                        <c:v>9.8000000000000004E-2</c:v>
                      </c:pt>
                      <c:pt idx="65">
                        <c:v>9.8000000000000004E-2</c:v>
                      </c:pt>
                      <c:pt idx="66">
                        <c:v>9.8000000000000004E-2</c:v>
                      </c:pt>
                      <c:pt idx="67">
                        <c:v>9.8000000000000004E-2</c:v>
                      </c:pt>
                      <c:pt idx="68">
                        <c:v>9.8000000000000004E-2</c:v>
                      </c:pt>
                      <c:pt idx="69">
                        <c:v>9.8000000000000004E-2</c:v>
                      </c:pt>
                      <c:pt idx="70">
                        <c:v>9.8000000000000004E-2</c:v>
                      </c:pt>
                      <c:pt idx="71">
                        <c:v>9.8000000000000004E-2</c:v>
                      </c:pt>
                      <c:pt idx="72">
                        <c:v>9.8000000000000004E-2</c:v>
                      </c:pt>
                      <c:pt idx="73">
                        <c:v>9.8000000000000004E-2</c:v>
                      </c:pt>
                      <c:pt idx="74">
                        <c:v>9.8000000000000004E-2</c:v>
                      </c:pt>
                      <c:pt idx="75">
                        <c:v>9.8000000000000004E-2</c:v>
                      </c:pt>
                      <c:pt idx="76">
                        <c:v>9.8000000000000004E-2</c:v>
                      </c:pt>
                      <c:pt idx="77">
                        <c:v>9.8000000000000004E-2</c:v>
                      </c:pt>
                      <c:pt idx="78">
                        <c:v>9.8000000000000004E-2</c:v>
                      </c:pt>
                      <c:pt idx="79">
                        <c:v>9.8000000000000004E-2</c:v>
                      </c:pt>
                      <c:pt idx="80">
                        <c:v>9.8000000000000004E-2</c:v>
                      </c:pt>
                      <c:pt idx="81">
                        <c:v>9.8000000000000004E-2</c:v>
                      </c:pt>
                      <c:pt idx="82">
                        <c:v>9.8000000000000004E-2</c:v>
                      </c:pt>
                      <c:pt idx="83">
                        <c:v>9.8000000000000004E-2</c:v>
                      </c:pt>
                      <c:pt idx="84">
                        <c:v>9.8000000000000004E-2</c:v>
                      </c:pt>
                      <c:pt idx="85">
                        <c:v>9.8000000000000004E-2</c:v>
                      </c:pt>
                      <c:pt idx="86">
                        <c:v>9.8000000000000004E-2</c:v>
                      </c:pt>
                      <c:pt idx="87">
                        <c:v>9.8000000000000004E-2</c:v>
                      </c:pt>
                      <c:pt idx="88">
                        <c:v>9.8000000000000004E-2</c:v>
                      </c:pt>
                      <c:pt idx="89">
                        <c:v>9.8000000000000004E-2</c:v>
                      </c:pt>
                      <c:pt idx="90">
                        <c:v>9.8000000000000004E-2</c:v>
                      </c:pt>
                      <c:pt idx="91">
                        <c:v>9.8000000000000004E-2</c:v>
                      </c:pt>
                      <c:pt idx="92">
                        <c:v>9.8000000000000004E-2</c:v>
                      </c:pt>
                      <c:pt idx="93">
                        <c:v>9.8000000000000004E-2</c:v>
                      </c:pt>
                      <c:pt idx="94">
                        <c:v>9.8000000000000004E-2</c:v>
                      </c:pt>
                      <c:pt idx="95">
                        <c:v>9.8000000000000004E-2</c:v>
                      </c:pt>
                      <c:pt idx="96">
                        <c:v>9.8000000000000004E-2</c:v>
                      </c:pt>
                    </c:numCache>
                  </c:numRef>
                </c:val>
                <c:smooth val="0"/>
                <c:extLst xmlns:c15="http://schemas.microsoft.com/office/drawing/2012/chart">
                  <c:ext xmlns:c16="http://schemas.microsoft.com/office/drawing/2014/chart" uri="{C3380CC4-5D6E-409C-BE32-E72D297353CC}">
                    <c16:uniqueId val="{0000000E-F246-4869-B70A-AA10FCC75CFD}"/>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LBD!$S$1</c15:sqref>
                        </c15:formulaRef>
                      </c:ext>
                    </c:extLst>
                    <c:strCache>
                      <c:ptCount val="1"/>
                      <c:pt idx="0">
                        <c:v>CaO</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LBD!$S$2:$S$98</c15:sqref>
                        </c15:formulaRef>
                      </c:ext>
                    </c:extLst>
                    <c:numCache>
                      <c:formatCode>General</c:formatCode>
                      <c:ptCount val="97"/>
                      <c:pt idx="0">
                        <c:v>5.0000000000000001E-3</c:v>
                      </c:pt>
                      <c:pt idx="1">
                        <c:v>6.0000000000000001E-3</c:v>
                      </c:pt>
                      <c:pt idx="2">
                        <c:v>7.0000000000000001E-3</c:v>
                      </c:pt>
                      <c:pt idx="3">
                        <c:v>1.9E-2</c:v>
                      </c:pt>
                      <c:pt idx="4">
                        <c:v>2.5000000000000001E-2</c:v>
                      </c:pt>
                      <c:pt idx="5" formatCode="0.000">
                        <c:v>0.02</c:v>
                      </c:pt>
                      <c:pt idx="6" formatCode="0.000">
                        <c:v>0.02</c:v>
                      </c:pt>
                      <c:pt idx="7" formatCode="0.000">
                        <c:v>0.02</c:v>
                      </c:pt>
                      <c:pt idx="8">
                        <c:v>2.1000000000000001E-2</c:v>
                      </c:pt>
                      <c:pt idx="9">
                        <c:v>2.1000000000000001E-2</c:v>
                      </c:pt>
                      <c:pt idx="10">
                        <c:v>2.1000000000000001E-2</c:v>
                      </c:pt>
                      <c:pt idx="11">
                        <c:v>2.1999999999999999E-2</c:v>
                      </c:pt>
                      <c:pt idx="12">
                        <c:v>2.4E-2</c:v>
                      </c:pt>
                      <c:pt idx="13">
                        <c:v>2.1000000000000001E-2</c:v>
                      </c:pt>
                      <c:pt idx="14">
                        <c:v>2.5000000000000001E-2</c:v>
                      </c:pt>
                      <c:pt idx="15" formatCode="0.000">
                        <c:v>0.02</c:v>
                      </c:pt>
                      <c:pt idx="16" formatCode="0.000">
                        <c:v>1.9E-2</c:v>
                      </c:pt>
                      <c:pt idx="17" formatCode="0.000">
                        <c:v>0.02</c:v>
                      </c:pt>
                      <c:pt idx="18" formatCode="0.000">
                        <c:v>0.02</c:v>
                      </c:pt>
                      <c:pt idx="19" formatCode="0.000">
                        <c:v>2.1000000000000001E-2</c:v>
                      </c:pt>
                      <c:pt idx="20" formatCode="0.000">
                        <c:v>0.02</c:v>
                      </c:pt>
                      <c:pt idx="21" formatCode="0.000">
                        <c:v>0.02</c:v>
                      </c:pt>
                      <c:pt idx="22" formatCode="0.000">
                        <c:v>0.02</c:v>
                      </c:pt>
                      <c:pt idx="23" formatCode="0.000">
                        <c:v>0.02</c:v>
                      </c:pt>
                      <c:pt idx="24" formatCode="0.000">
                        <c:v>0.02</c:v>
                      </c:pt>
                      <c:pt idx="25" formatCode="0.000">
                        <c:v>0.02</c:v>
                      </c:pt>
                      <c:pt idx="26" formatCode="0.000">
                        <c:v>0.02</c:v>
                      </c:pt>
                      <c:pt idx="27" formatCode="0.000">
                        <c:v>0.02</c:v>
                      </c:pt>
                      <c:pt idx="28" formatCode="0.000">
                        <c:v>0.02</c:v>
                      </c:pt>
                      <c:pt idx="29" formatCode="0.000">
                        <c:v>0.02</c:v>
                      </c:pt>
                      <c:pt idx="30" formatCode="0.000">
                        <c:v>0.02</c:v>
                      </c:pt>
                      <c:pt idx="31" formatCode="0.000">
                        <c:v>2.1000000000000001E-2</c:v>
                      </c:pt>
                      <c:pt idx="32" formatCode="0.000">
                        <c:v>2.1000000000000001E-2</c:v>
                      </c:pt>
                      <c:pt idx="33" formatCode="0.000">
                        <c:v>0.02</c:v>
                      </c:pt>
                      <c:pt idx="34" formatCode="0.000">
                        <c:v>0.02</c:v>
                      </c:pt>
                      <c:pt idx="35" formatCode="0.000">
                        <c:v>1.9E-2</c:v>
                      </c:pt>
                      <c:pt idx="36" formatCode="0.000">
                        <c:v>0.02</c:v>
                      </c:pt>
                      <c:pt idx="37" formatCode="0.000">
                        <c:v>0.02</c:v>
                      </c:pt>
                      <c:pt idx="38" formatCode="0.000">
                        <c:v>2.1999999999999999E-2</c:v>
                      </c:pt>
                      <c:pt idx="39" formatCode="0.000">
                        <c:v>2.3E-2</c:v>
                      </c:pt>
                      <c:pt idx="40" formatCode="0.000">
                        <c:v>2.5999999999999999E-2</c:v>
                      </c:pt>
                      <c:pt idx="41" formatCode="0.000">
                        <c:v>2.3E-2</c:v>
                      </c:pt>
                      <c:pt idx="42" formatCode="0.000">
                        <c:v>2.4E-2</c:v>
                      </c:pt>
                      <c:pt idx="43" formatCode="0.000">
                        <c:v>2.4E-2</c:v>
                      </c:pt>
                      <c:pt idx="44" formatCode="0.000">
                        <c:v>2.3E-2</c:v>
                      </c:pt>
                      <c:pt idx="45" formatCode="0.000">
                        <c:v>2.3E-2</c:v>
                      </c:pt>
                      <c:pt idx="46" formatCode="0.000">
                        <c:v>2.3E-2</c:v>
                      </c:pt>
                      <c:pt idx="47" formatCode="0.000">
                        <c:v>0.02</c:v>
                      </c:pt>
                      <c:pt idx="48" formatCode="0.000">
                        <c:v>3.5999999999999997E-2</c:v>
                      </c:pt>
                      <c:pt idx="49" formatCode="0.000">
                        <c:v>2.1999999999999999E-2</c:v>
                      </c:pt>
                      <c:pt idx="50" formatCode="0.000">
                        <c:v>2.1000000000000001E-2</c:v>
                      </c:pt>
                      <c:pt idx="51" formatCode="0.000">
                        <c:v>2.1999999999999999E-2</c:v>
                      </c:pt>
                      <c:pt idx="52" formatCode="0.000">
                        <c:v>2.1000000000000001E-2</c:v>
                      </c:pt>
                      <c:pt idx="53" formatCode="0.000">
                        <c:v>0.02</c:v>
                      </c:pt>
                      <c:pt idx="54" formatCode="0.000">
                        <c:v>0.02</c:v>
                      </c:pt>
                      <c:pt idx="55" formatCode="0.000">
                        <c:v>0.02</c:v>
                      </c:pt>
                      <c:pt idx="56" formatCode="0.000">
                        <c:v>0.02</c:v>
                      </c:pt>
                      <c:pt idx="57" formatCode="0.000">
                        <c:v>0.02</c:v>
                      </c:pt>
                      <c:pt idx="58" formatCode="0.000">
                        <c:v>0.02</c:v>
                      </c:pt>
                      <c:pt idx="59" formatCode="0.000">
                        <c:v>2.1000000000000001E-2</c:v>
                      </c:pt>
                      <c:pt idx="60" formatCode="0.000">
                        <c:v>2.1000000000000001E-2</c:v>
                      </c:pt>
                      <c:pt idx="61" formatCode="0.000">
                        <c:v>2.1999999999999999E-2</c:v>
                      </c:pt>
                      <c:pt idx="62" formatCode="0.000">
                        <c:v>2.3E-2</c:v>
                      </c:pt>
                      <c:pt idx="63" formatCode="0.000">
                        <c:v>2.1000000000000001E-2</c:v>
                      </c:pt>
                      <c:pt idx="64" formatCode="0.000">
                        <c:v>1.7999999999999999E-2</c:v>
                      </c:pt>
                      <c:pt idx="65" formatCode="0.000">
                        <c:v>0.02</c:v>
                      </c:pt>
                      <c:pt idx="66" formatCode="0.000">
                        <c:v>1.9E-2</c:v>
                      </c:pt>
                      <c:pt idx="67" formatCode="0.000">
                        <c:v>1.9E-2</c:v>
                      </c:pt>
                      <c:pt idx="68" formatCode="0.000">
                        <c:v>0.02</c:v>
                      </c:pt>
                      <c:pt idx="69" formatCode="0.000">
                        <c:v>0.02</c:v>
                      </c:pt>
                      <c:pt idx="70" formatCode="0.000">
                        <c:v>2.1000000000000001E-2</c:v>
                      </c:pt>
                      <c:pt idx="71" formatCode="0.000">
                        <c:v>0.02</c:v>
                      </c:pt>
                      <c:pt idx="72" formatCode="0.000">
                        <c:v>0.02</c:v>
                      </c:pt>
                      <c:pt idx="73" formatCode="0.000">
                        <c:v>0.02</c:v>
                      </c:pt>
                      <c:pt idx="74" formatCode="0.000">
                        <c:v>0.02</c:v>
                      </c:pt>
                      <c:pt idx="75" formatCode="0.000">
                        <c:v>2.1000000000000001E-2</c:v>
                      </c:pt>
                      <c:pt idx="76" formatCode="0.000">
                        <c:v>0.02</c:v>
                      </c:pt>
                      <c:pt idx="77" formatCode="0.000">
                        <c:v>1.9E-2</c:v>
                      </c:pt>
                      <c:pt idx="78" formatCode="0.000">
                        <c:v>0.02</c:v>
                      </c:pt>
                      <c:pt idx="79" formatCode="0.000">
                        <c:v>1.9E-2</c:v>
                      </c:pt>
                      <c:pt idx="80" formatCode="0.000">
                        <c:v>2.1000000000000001E-2</c:v>
                      </c:pt>
                      <c:pt idx="81" formatCode="0.000">
                        <c:v>0.02</c:v>
                      </c:pt>
                      <c:pt idx="82" formatCode="0.000">
                        <c:v>1.9E-2</c:v>
                      </c:pt>
                      <c:pt idx="83" formatCode="0.000">
                        <c:v>1.9E-2</c:v>
                      </c:pt>
                      <c:pt idx="84" formatCode="0.000">
                        <c:v>1.9E-2</c:v>
                      </c:pt>
                      <c:pt idx="85" formatCode="0.000">
                        <c:v>0.02</c:v>
                      </c:pt>
                      <c:pt idx="86" formatCode="0.000">
                        <c:v>1.9E-2</c:v>
                      </c:pt>
                      <c:pt idx="87" formatCode="0.000">
                        <c:v>1.9E-2</c:v>
                      </c:pt>
                      <c:pt idx="88" formatCode="0.000">
                        <c:v>1.9E-2</c:v>
                      </c:pt>
                      <c:pt idx="89" formatCode="0.000">
                        <c:v>0.02</c:v>
                      </c:pt>
                      <c:pt idx="90" formatCode="0.000">
                        <c:v>1.9E-2</c:v>
                      </c:pt>
                      <c:pt idx="91" formatCode="0.000">
                        <c:v>0.02</c:v>
                      </c:pt>
                      <c:pt idx="92" formatCode="0.000">
                        <c:v>1.9E-2</c:v>
                      </c:pt>
                      <c:pt idx="93" formatCode="0.000">
                        <c:v>2.1000000000000001E-2</c:v>
                      </c:pt>
                      <c:pt idx="94" formatCode="0.000">
                        <c:v>2.1000000000000001E-2</c:v>
                      </c:pt>
                      <c:pt idx="95" formatCode="0.000">
                        <c:v>0.02</c:v>
                      </c:pt>
                      <c:pt idx="96" formatCode="0.000">
                        <c:v>2.1000000000000001E-2</c:v>
                      </c:pt>
                    </c:numCache>
                  </c:numRef>
                </c:val>
                <c:smooth val="0"/>
                <c:extLst xmlns:c15="http://schemas.microsoft.com/office/drawing/2012/chart">
                  <c:ext xmlns:c16="http://schemas.microsoft.com/office/drawing/2014/chart" uri="{C3380CC4-5D6E-409C-BE32-E72D297353CC}">
                    <c16:uniqueId val="{0000000F-F246-4869-B70A-AA10FCC75CFD}"/>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LBD!$T$1</c15:sqref>
                        </c15:formulaRef>
                      </c:ext>
                    </c:extLst>
                    <c:strCache>
                      <c:ptCount val="1"/>
                      <c:pt idx="0">
                        <c:v>PO(MOI at 110°C (%))</c:v>
                      </c:pt>
                    </c:strCache>
                  </c:strRef>
                </c:tx>
                <c:spPr>
                  <a:ln w="28575" cap="rnd">
                    <a:solidFill>
                      <a:schemeClr val="accent5">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LBD!$T$2:$T$98</c15:sqref>
                        </c15:formulaRef>
                      </c:ext>
                    </c:extLst>
                    <c:numCache>
                      <c:formatCode>General</c:formatCode>
                      <c:ptCount val="9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numCache>
                  </c:numRef>
                </c:val>
                <c:smooth val="0"/>
                <c:extLst xmlns:c15="http://schemas.microsoft.com/office/drawing/2012/chart">
                  <c:ext xmlns:c16="http://schemas.microsoft.com/office/drawing/2014/chart" uri="{C3380CC4-5D6E-409C-BE32-E72D297353CC}">
                    <c16:uniqueId val="{00000010-F246-4869-B70A-AA10FCC75CFD}"/>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LBD!$U$1</c15:sqref>
                        </c15:formulaRef>
                      </c:ext>
                    </c:extLst>
                    <c:strCache>
                      <c:ptCount val="1"/>
                      <c:pt idx="0">
                        <c:v>MOI at 110°C (%)</c:v>
                      </c:pt>
                    </c:strCache>
                  </c:strRef>
                </c:tx>
                <c:spPr>
                  <a:ln w="28575" cap="rnd">
                    <a:solidFill>
                      <a:schemeClr val="accent6">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LBD!$U$2:$U$98</c15:sqref>
                        </c15:formulaRef>
                      </c:ext>
                    </c:extLst>
                    <c:numCache>
                      <c:formatCode>General</c:formatCode>
                      <c:ptCount val="97"/>
                      <c:pt idx="0">
                        <c:v>0.22</c:v>
                      </c:pt>
                      <c:pt idx="1">
                        <c:v>0.23</c:v>
                      </c:pt>
                      <c:pt idx="2">
                        <c:v>0.23</c:v>
                      </c:pt>
                      <c:pt idx="3">
                        <c:v>0.24</c:v>
                      </c:pt>
                      <c:pt idx="4">
                        <c:v>0.19</c:v>
                      </c:pt>
                      <c:pt idx="5">
                        <c:v>0.38</c:v>
                      </c:pt>
                      <c:pt idx="6">
                        <c:v>0.39</c:v>
                      </c:pt>
                      <c:pt idx="7">
                        <c:v>0.54</c:v>
                      </c:pt>
                      <c:pt idx="8" formatCode="0.00">
                        <c:v>0.8</c:v>
                      </c:pt>
                      <c:pt idx="9">
                        <c:v>0.73</c:v>
                      </c:pt>
                      <c:pt idx="10" formatCode="0.00">
                        <c:v>0.42</c:v>
                      </c:pt>
                      <c:pt idx="11">
                        <c:v>0.35</c:v>
                      </c:pt>
                      <c:pt idx="12">
                        <c:v>0.33</c:v>
                      </c:pt>
                      <c:pt idx="13">
                        <c:v>0.28000000000000003</c:v>
                      </c:pt>
                      <c:pt idx="14">
                        <c:v>0.36</c:v>
                      </c:pt>
                      <c:pt idx="15" formatCode="0.00">
                        <c:v>0.39</c:v>
                      </c:pt>
                      <c:pt idx="16" formatCode="0.00">
                        <c:v>0.68</c:v>
                      </c:pt>
                      <c:pt idx="17" formatCode="0.00">
                        <c:v>0.67</c:v>
                      </c:pt>
                      <c:pt idx="18" formatCode="0.00">
                        <c:v>0.34</c:v>
                      </c:pt>
                      <c:pt idx="19" formatCode="0.00">
                        <c:v>0.31</c:v>
                      </c:pt>
                      <c:pt idx="20" formatCode="0.00">
                        <c:v>0.3</c:v>
                      </c:pt>
                      <c:pt idx="21">
                        <c:v>0.34</c:v>
                      </c:pt>
                      <c:pt idx="22" formatCode="0.00">
                        <c:v>0.19</c:v>
                      </c:pt>
                      <c:pt idx="23">
                        <c:v>0.55000000000000004</c:v>
                      </c:pt>
                      <c:pt idx="24" formatCode="0.00">
                        <c:v>0.53</c:v>
                      </c:pt>
                      <c:pt idx="25" formatCode="0.00">
                        <c:v>0.8</c:v>
                      </c:pt>
                      <c:pt idx="26" formatCode="0.00">
                        <c:v>0.21</c:v>
                      </c:pt>
                      <c:pt idx="27" formatCode="0.00">
                        <c:v>0.31</c:v>
                      </c:pt>
                      <c:pt idx="28" formatCode="0.00">
                        <c:v>0.34</c:v>
                      </c:pt>
                      <c:pt idx="29" formatCode="0.00">
                        <c:v>0.4</c:v>
                      </c:pt>
                      <c:pt idx="30" formatCode="0.00">
                        <c:v>0.6</c:v>
                      </c:pt>
                      <c:pt idx="31" formatCode="0.00">
                        <c:v>0.6</c:v>
                      </c:pt>
                      <c:pt idx="32" formatCode="0.00">
                        <c:v>0.56000000000000005</c:v>
                      </c:pt>
                      <c:pt idx="33" formatCode="0.00">
                        <c:v>0.22</c:v>
                      </c:pt>
                      <c:pt idx="34" formatCode="0.00">
                        <c:v>0.46</c:v>
                      </c:pt>
                      <c:pt idx="35" formatCode="0.00">
                        <c:v>0.18</c:v>
                      </c:pt>
                      <c:pt idx="36" formatCode="0.00">
                        <c:v>0.39</c:v>
                      </c:pt>
                      <c:pt idx="37" formatCode="0.00">
                        <c:v>0.38</c:v>
                      </c:pt>
                      <c:pt idx="38" formatCode="0.00">
                        <c:v>0.1</c:v>
                      </c:pt>
                      <c:pt idx="39" formatCode="0.00">
                        <c:v>0.13</c:v>
                      </c:pt>
                      <c:pt idx="40" formatCode="0.00">
                        <c:v>0.16</c:v>
                      </c:pt>
                      <c:pt idx="41" formatCode="0.00">
                        <c:v>0.18</c:v>
                      </c:pt>
                      <c:pt idx="42" formatCode="0.00">
                        <c:v>0.14000000000000001</c:v>
                      </c:pt>
                      <c:pt idx="43" formatCode="0.00">
                        <c:v>0.21</c:v>
                      </c:pt>
                      <c:pt idx="44" formatCode="0.00">
                        <c:v>0.61</c:v>
                      </c:pt>
                      <c:pt idx="45" formatCode="0.00">
                        <c:v>0.52</c:v>
                      </c:pt>
                      <c:pt idx="46" formatCode="0.00">
                        <c:v>0.26</c:v>
                      </c:pt>
                      <c:pt idx="47" formatCode="0.00">
                        <c:v>0.28000000000000003</c:v>
                      </c:pt>
                      <c:pt idx="48" formatCode="0.00">
                        <c:v>0.24</c:v>
                      </c:pt>
                      <c:pt idx="49" formatCode="0.00">
                        <c:v>0.25</c:v>
                      </c:pt>
                      <c:pt idx="50" formatCode="0.00">
                        <c:v>0.28000000000000003</c:v>
                      </c:pt>
                      <c:pt idx="51" formatCode="0.00">
                        <c:v>0.24</c:v>
                      </c:pt>
                      <c:pt idx="52" formatCode="0.00">
                        <c:v>0.13</c:v>
                      </c:pt>
                      <c:pt idx="53" formatCode="0.00">
                        <c:v>0.28000000000000003</c:v>
                      </c:pt>
                      <c:pt idx="54" formatCode="0.00">
                        <c:v>0.32</c:v>
                      </c:pt>
                      <c:pt idx="55" formatCode="0.00">
                        <c:v>0.24</c:v>
                      </c:pt>
                      <c:pt idx="56" formatCode="0.00">
                        <c:v>0.38</c:v>
                      </c:pt>
                      <c:pt idx="57" formatCode="0.00">
                        <c:v>0.44</c:v>
                      </c:pt>
                      <c:pt idx="58" formatCode="0.00">
                        <c:v>0.34</c:v>
                      </c:pt>
                      <c:pt idx="59" formatCode="0.00">
                        <c:v>0.15</c:v>
                      </c:pt>
                      <c:pt idx="60" formatCode="0.00">
                        <c:v>0.16</c:v>
                      </c:pt>
                      <c:pt idx="61" formatCode="0.00">
                        <c:v>0.39</c:v>
                      </c:pt>
                      <c:pt idx="62" formatCode="0.00">
                        <c:v>0.44</c:v>
                      </c:pt>
                      <c:pt idx="63" formatCode="0.00">
                        <c:v>0.16</c:v>
                      </c:pt>
                      <c:pt idx="64" formatCode="0.00">
                        <c:v>0.34</c:v>
                      </c:pt>
                      <c:pt idx="65" formatCode="0.00">
                        <c:v>0.35</c:v>
                      </c:pt>
                      <c:pt idx="66" formatCode="0.00">
                        <c:v>0.35</c:v>
                      </c:pt>
                      <c:pt idx="67" formatCode="0.00">
                        <c:v>0.36</c:v>
                      </c:pt>
                      <c:pt idx="68" formatCode="0.00">
                        <c:v>0.18</c:v>
                      </c:pt>
                      <c:pt idx="69" formatCode="0.00">
                        <c:v>0.13</c:v>
                      </c:pt>
                      <c:pt idx="70" formatCode="0.00">
                        <c:v>0.5</c:v>
                      </c:pt>
                      <c:pt idx="71" formatCode="0.00">
                        <c:v>0.53</c:v>
                      </c:pt>
                      <c:pt idx="72" formatCode="0.00">
                        <c:v>0.26</c:v>
                      </c:pt>
                      <c:pt idx="73" formatCode="0.00">
                        <c:v>0.3</c:v>
                      </c:pt>
                      <c:pt idx="74" formatCode="0.00">
                        <c:v>0.36</c:v>
                      </c:pt>
                      <c:pt idx="75" formatCode="0.00">
                        <c:v>0.22</c:v>
                      </c:pt>
                      <c:pt idx="76" formatCode="0.00">
                        <c:v>0.46</c:v>
                      </c:pt>
                      <c:pt idx="77" formatCode="0.00">
                        <c:v>0.19</c:v>
                      </c:pt>
                      <c:pt idx="78" formatCode="0.00">
                        <c:v>0.39</c:v>
                      </c:pt>
                      <c:pt idx="79" formatCode="0.00">
                        <c:v>0.34</c:v>
                      </c:pt>
                      <c:pt idx="80" formatCode="0.00">
                        <c:v>0.28000000000000003</c:v>
                      </c:pt>
                      <c:pt idx="81" formatCode="0.00">
                        <c:v>0.27</c:v>
                      </c:pt>
                      <c:pt idx="82" formatCode="0.00">
                        <c:v>0.26</c:v>
                      </c:pt>
                      <c:pt idx="83" formatCode="0.00">
                        <c:v>0.36</c:v>
                      </c:pt>
                      <c:pt idx="84" formatCode="0.00">
                        <c:v>0.37</c:v>
                      </c:pt>
                      <c:pt idx="85" formatCode="0.00">
                        <c:v>0.4</c:v>
                      </c:pt>
                      <c:pt idx="86" formatCode="0.00">
                        <c:v>0.22</c:v>
                      </c:pt>
                      <c:pt idx="87" formatCode="0.00">
                        <c:v>0.39</c:v>
                      </c:pt>
                      <c:pt idx="88" formatCode="0.00">
                        <c:v>0.39</c:v>
                      </c:pt>
                      <c:pt idx="89" formatCode="0.00">
                        <c:v>0.18</c:v>
                      </c:pt>
                      <c:pt idx="90" formatCode="0.00">
                        <c:v>0.43</c:v>
                      </c:pt>
                      <c:pt idx="91" formatCode="0.00">
                        <c:v>0.47</c:v>
                      </c:pt>
                      <c:pt idx="92" formatCode="0.00">
                        <c:v>0.19</c:v>
                      </c:pt>
                      <c:pt idx="93" formatCode="0.00">
                        <c:v>0.24</c:v>
                      </c:pt>
                      <c:pt idx="94" formatCode="0.00">
                        <c:v>0.24</c:v>
                      </c:pt>
                      <c:pt idx="95" formatCode="0.00">
                        <c:v>0.69</c:v>
                      </c:pt>
                      <c:pt idx="96" formatCode="0.00">
                        <c:v>0.28999999999999998</c:v>
                      </c:pt>
                    </c:numCache>
                  </c:numRef>
                </c:val>
                <c:smooth val="0"/>
                <c:extLst xmlns:c15="http://schemas.microsoft.com/office/drawing/2012/chart">
                  <c:ext xmlns:c16="http://schemas.microsoft.com/office/drawing/2014/chart" uri="{C3380CC4-5D6E-409C-BE32-E72D297353CC}">
                    <c16:uniqueId val="{00000011-F246-4869-B70A-AA10FCC75CFD}"/>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LBD!$V$1</c15:sqref>
                        </c15:formulaRef>
                      </c:ext>
                    </c:extLst>
                    <c:strCache>
                      <c:ptCount val="1"/>
                      <c:pt idx="0">
                        <c:v>PO(LOI at 550oC for 1/2 hr (%))</c:v>
                      </c:pt>
                    </c:strCache>
                  </c:strRef>
                </c:tx>
                <c:spPr>
                  <a:ln w="28575" cap="rnd">
                    <a:solidFill>
                      <a:schemeClr val="accent1">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LBD!$V$2:$V$98</c15:sqref>
                        </c15:formulaRef>
                      </c:ext>
                    </c:extLst>
                    <c:numCache>
                      <c:formatCode>General</c:formatCode>
                      <c:ptCount val="9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numCache>
                  </c:numRef>
                </c:val>
                <c:smooth val="0"/>
                <c:extLst xmlns:c15="http://schemas.microsoft.com/office/drawing/2012/chart">
                  <c:ext xmlns:c16="http://schemas.microsoft.com/office/drawing/2014/chart" uri="{C3380CC4-5D6E-409C-BE32-E72D297353CC}">
                    <c16:uniqueId val="{00000012-F246-4869-B70A-AA10FCC75CFD}"/>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LBD!$W$1</c15:sqref>
                        </c15:formulaRef>
                      </c:ext>
                    </c:extLst>
                    <c:strCache>
                      <c:ptCount val="1"/>
                      <c:pt idx="0">
                        <c:v>LOI at 550oC for 1/2 hr (%)</c:v>
                      </c:pt>
                    </c:strCache>
                  </c:strRef>
                </c:tx>
                <c:spPr>
                  <a:ln w="28575" cap="rnd">
                    <a:solidFill>
                      <a:schemeClr val="accent2">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LBD!$W$2:$W$98</c15:sqref>
                        </c15:formulaRef>
                      </c:ext>
                    </c:extLst>
                    <c:numCache>
                      <c:formatCode>General</c:formatCode>
                      <c:ptCount val="97"/>
                      <c:pt idx="0">
                        <c:v>0.59</c:v>
                      </c:pt>
                      <c:pt idx="1">
                        <c:v>0.57999999999999996</c:v>
                      </c:pt>
                      <c:pt idx="2">
                        <c:v>0.19</c:v>
                      </c:pt>
                      <c:pt idx="3">
                        <c:v>0.27</c:v>
                      </c:pt>
                      <c:pt idx="4">
                        <c:v>0.23</c:v>
                      </c:pt>
                      <c:pt idx="5">
                        <c:v>0.89</c:v>
                      </c:pt>
                      <c:pt idx="6">
                        <c:v>0.91</c:v>
                      </c:pt>
                      <c:pt idx="7">
                        <c:v>0.88</c:v>
                      </c:pt>
                      <c:pt idx="8">
                        <c:v>0.78</c:v>
                      </c:pt>
                      <c:pt idx="9">
                        <c:v>0.74</c:v>
                      </c:pt>
                      <c:pt idx="10">
                        <c:v>0.56000000000000005</c:v>
                      </c:pt>
                      <c:pt idx="11" formatCode="0.00">
                        <c:v>0.6</c:v>
                      </c:pt>
                      <c:pt idx="12" formatCode="0.00">
                        <c:v>0.68</c:v>
                      </c:pt>
                      <c:pt idx="13" formatCode="0.00">
                        <c:v>0.61</c:v>
                      </c:pt>
                      <c:pt idx="14" formatCode="0.00">
                        <c:v>0.79</c:v>
                      </c:pt>
                      <c:pt idx="15" formatCode="0.00">
                        <c:v>0.62</c:v>
                      </c:pt>
                      <c:pt idx="16" formatCode="0.00">
                        <c:v>0.79</c:v>
                      </c:pt>
                      <c:pt idx="17" formatCode="0.00">
                        <c:v>0.76</c:v>
                      </c:pt>
                      <c:pt idx="18" formatCode="0.00">
                        <c:v>0.56000000000000005</c:v>
                      </c:pt>
                      <c:pt idx="19" formatCode="0.00">
                        <c:v>0.56000000000000005</c:v>
                      </c:pt>
                      <c:pt idx="20" formatCode="0.00">
                        <c:v>0.49</c:v>
                      </c:pt>
                      <c:pt idx="21" formatCode="0.00">
                        <c:v>0.39</c:v>
                      </c:pt>
                      <c:pt idx="22" formatCode="0.00">
                        <c:v>0.27</c:v>
                      </c:pt>
                      <c:pt idx="23" formatCode="0.00">
                        <c:v>0.73</c:v>
                      </c:pt>
                      <c:pt idx="24" formatCode="0.00">
                        <c:v>0.77</c:v>
                      </c:pt>
                      <c:pt idx="25" formatCode="0.00">
                        <c:v>0.88</c:v>
                      </c:pt>
                      <c:pt idx="26" formatCode="0.00">
                        <c:v>0.16</c:v>
                      </c:pt>
                      <c:pt idx="27" formatCode="0.00">
                        <c:v>0.67</c:v>
                      </c:pt>
                      <c:pt idx="28" formatCode="0.00">
                        <c:v>0.56000000000000005</c:v>
                      </c:pt>
                      <c:pt idx="29" formatCode="0.00">
                        <c:v>0.51</c:v>
                      </c:pt>
                      <c:pt idx="30" formatCode="0.00">
                        <c:v>0.55000000000000004</c:v>
                      </c:pt>
                      <c:pt idx="31" formatCode="0.00">
                        <c:v>0.64</c:v>
                      </c:pt>
                      <c:pt idx="32" formatCode="0.00">
                        <c:v>0.6</c:v>
                      </c:pt>
                      <c:pt idx="33" formatCode="0.00">
                        <c:v>0.36</c:v>
                      </c:pt>
                      <c:pt idx="34" formatCode="0.00">
                        <c:v>0.47</c:v>
                      </c:pt>
                      <c:pt idx="35" formatCode="0.00">
                        <c:v>0.32</c:v>
                      </c:pt>
                      <c:pt idx="36" formatCode="0.00">
                        <c:v>0.64</c:v>
                      </c:pt>
                      <c:pt idx="37" formatCode="0.00">
                        <c:v>0.52</c:v>
                      </c:pt>
                      <c:pt idx="38" formatCode="0.00">
                        <c:v>0.31</c:v>
                      </c:pt>
                      <c:pt idx="39" formatCode="0.00">
                        <c:v>0.22</c:v>
                      </c:pt>
                      <c:pt idx="40" formatCode="0.00">
                        <c:v>0.19</c:v>
                      </c:pt>
                      <c:pt idx="41" formatCode="0.00">
                        <c:v>0.43</c:v>
                      </c:pt>
                      <c:pt idx="42" formatCode="0.00">
                        <c:v>0.18</c:v>
                      </c:pt>
                      <c:pt idx="43" formatCode="0.00">
                        <c:v>0.37</c:v>
                      </c:pt>
                      <c:pt idx="44" formatCode="0.00">
                        <c:v>0.64</c:v>
                      </c:pt>
                      <c:pt idx="45" formatCode="0.00">
                        <c:v>0.68</c:v>
                      </c:pt>
                      <c:pt idx="46" formatCode="0.00">
                        <c:v>0.3</c:v>
                      </c:pt>
                      <c:pt idx="47" formatCode="0.00">
                        <c:v>0.3</c:v>
                      </c:pt>
                      <c:pt idx="48" formatCode="0.00">
                        <c:v>0.26</c:v>
                      </c:pt>
                      <c:pt idx="49" formatCode="0.00">
                        <c:v>0.26</c:v>
                      </c:pt>
                      <c:pt idx="50" formatCode="0.00">
                        <c:v>0.15</c:v>
                      </c:pt>
                      <c:pt idx="51" formatCode="0.00">
                        <c:v>0.14000000000000001</c:v>
                      </c:pt>
                      <c:pt idx="52" formatCode="0.00">
                        <c:v>0.33</c:v>
                      </c:pt>
                      <c:pt idx="53" formatCode="0.00">
                        <c:v>0.3</c:v>
                      </c:pt>
                      <c:pt idx="54" formatCode="0.00">
                        <c:v>0.81</c:v>
                      </c:pt>
                      <c:pt idx="55" formatCode="0.00">
                        <c:v>0.88</c:v>
                      </c:pt>
                      <c:pt idx="56" formatCode="0.00">
                        <c:v>0.84</c:v>
                      </c:pt>
                      <c:pt idx="57" formatCode="0.00">
                        <c:v>0.83</c:v>
                      </c:pt>
                      <c:pt idx="58" formatCode="0.00">
                        <c:v>0.82</c:v>
                      </c:pt>
                      <c:pt idx="59" formatCode="0.00">
                        <c:v>0.51</c:v>
                      </c:pt>
                      <c:pt idx="60" formatCode="0.00">
                        <c:v>0.33</c:v>
                      </c:pt>
                      <c:pt idx="61" formatCode="0.00">
                        <c:v>0.84</c:v>
                      </c:pt>
                      <c:pt idx="62" formatCode="0.00">
                        <c:v>0.51</c:v>
                      </c:pt>
                      <c:pt idx="63" formatCode="0.00">
                        <c:v>0.21</c:v>
                      </c:pt>
                      <c:pt idx="64" formatCode="0.00">
                        <c:v>0.77</c:v>
                      </c:pt>
                      <c:pt idx="65" formatCode="0.00">
                        <c:v>0.79</c:v>
                      </c:pt>
                      <c:pt idx="66" formatCode="0.00">
                        <c:v>0.78</c:v>
                      </c:pt>
                      <c:pt idx="67" formatCode="0.00">
                        <c:v>0.77</c:v>
                      </c:pt>
                      <c:pt idx="68" formatCode="0.00">
                        <c:v>0.64</c:v>
                      </c:pt>
                      <c:pt idx="69" formatCode="0.00">
                        <c:v>0.34</c:v>
                      </c:pt>
                      <c:pt idx="70" formatCode="0.00">
                        <c:v>0.45</c:v>
                      </c:pt>
                      <c:pt idx="71" formatCode="0.00">
                        <c:v>0.42</c:v>
                      </c:pt>
                      <c:pt idx="72" formatCode="0.00">
                        <c:v>0.24</c:v>
                      </c:pt>
                      <c:pt idx="73" formatCode="0.00">
                        <c:v>0.46</c:v>
                      </c:pt>
                      <c:pt idx="74" formatCode="0.00">
                        <c:v>0.55000000000000004</c:v>
                      </c:pt>
                      <c:pt idx="75" formatCode="0.00">
                        <c:v>0.39</c:v>
                      </c:pt>
                      <c:pt idx="76" formatCode="0.00">
                        <c:v>0.53</c:v>
                      </c:pt>
                      <c:pt idx="77" formatCode="0.00">
                        <c:v>0.81</c:v>
                      </c:pt>
                      <c:pt idx="78" formatCode="0.00">
                        <c:v>0.63</c:v>
                      </c:pt>
                      <c:pt idx="79" formatCode="0.00">
                        <c:v>0.51</c:v>
                      </c:pt>
                      <c:pt idx="80" formatCode="0.00">
                        <c:v>0.45</c:v>
                      </c:pt>
                      <c:pt idx="81" formatCode="0.00">
                        <c:v>0.42</c:v>
                      </c:pt>
                      <c:pt idx="82" formatCode="0.00">
                        <c:v>0.44</c:v>
                      </c:pt>
                      <c:pt idx="83" formatCode="0.00">
                        <c:v>0.56000000000000005</c:v>
                      </c:pt>
                      <c:pt idx="84" formatCode="0.00">
                        <c:v>0.55000000000000004</c:v>
                      </c:pt>
                      <c:pt idx="85" formatCode="0.00">
                        <c:v>0.53</c:v>
                      </c:pt>
                      <c:pt idx="86" formatCode="0.00">
                        <c:v>0.37</c:v>
                      </c:pt>
                      <c:pt idx="87" formatCode="0.00">
                        <c:v>0.43</c:v>
                      </c:pt>
                      <c:pt idx="88" formatCode="0.00">
                        <c:v>0.43</c:v>
                      </c:pt>
                      <c:pt idx="89" formatCode="0.00">
                        <c:v>0.4</c:v>
                      </c:pt>
                      <c:pt idx="90" formatCode="0.00">
                        <c:v>0.85</c:v>
                      </c:pt>
                      <c:pt idx="91" formatCode="0.00">
                        <c:v>0.83</c:v>
                      </c:pt>
                      <c:pt idx="92" formatCode="0.00">
                        <c:v>0.27</c:v>
                      </c:pt>
                      <c:pt idx="93" formatCode="0.00">
                        <c:v>0.33</c:v>
                      </c:pt>
                      <c:pt idx="94" formatCode="0.00">
                        <c:v>0.33</c:v>
                      </c:pt>
                      <c:pt idx="95" formatCode="0.00">
                        <c:v>0.71</c:v>
                      </c:pt>
                      <c:pt idx="96" formatCode="0.00">
                        <c:v>0.36</c:v>
                      </c:pt>
                    </c:numCache>
                  </c:numRef>
                </c:val>
                <c:smooth val="0"/>
                <c:extLst xmlns:c15="http://schemas.microsoft.com/office/drawing/2012/chart">
                  <c:ext xmlns:c16="http://schemas.microsoft.com/office/drawing/2014/chart" uri="{C3380CC4-5D6E-409C-BE32-E72D297353CC}">
                    <c16:uniqueId val="{00000013-F246-4869-B70A-AA10FCC75CFD}"/>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LBD!$X$1</c15:sqref>
                        </c15:formulaRef>
                      </c:ext>
                    </c:extLst>
                    <c:strCache>
                      <c:ptCount val="1"/>
                      <c:pt idx="0">
                        <c:v>PO(Bulk Density (Kg/m3))</c:v>
                      </c:pt>
                    </c:strCache>
                  </c:strRef>
                </c:tx>
                <c:spPr>
                  <a:ln w="28575" cap="rnd">
                    <a:solidFill>
                      <a:schemeClr val="accent3">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LBD!$X$2:$X$98</c15:sqref>
                        </c15:formulaRef>
                      </c:ext>
                    </c:extLst>
                    <c:numCache>
                      <c:formatCode>General</c:formatCode>
                      <c:ptCount val="97"/>
                      <c:pt idx="0">
                        <c:v>730</c:v>
                      </c:pt>
                      <c:pt idx="1">
                        <c:v>730</c:v>
                      </c:pt>
                      <c:pt idx="2">
                        <c:v>730</c:v>
                      </c:pt>
                      <c:pt idx="3">
                        <c:v>730</c:v>
                      </c:pt>
                      <c:pt idx="4">
                        <c:v>730</c:v>
                      </c:pt>
                      <c:pt idx="5">
                        <c:v>730</c:v>
                      </c:pt>
                      <c:pt idx="6">
                        <c:v>730</c:v>
                      </c:pt>
                      <c:pt idx="7">
                        <c:v>730</c:v>
                      </c:pt>
                      <c:pt idx="8">
                        <c:v>730</c:v>
                      </c:pt>
                      <c:pt idx="9">
                        <c:v>730</c:v>
                      </c:pt>
                      <c:pt idx="10">
                        <c:v>730</c:v>
                      </c:pt>
                      <c:pt idx="11">
                        <c:v>730</c:v>
                      </c:pt>
                      <c:pt idx="12">
                        <c:v>730</c:v>
                      </c:pt>
                      <c:pt idx="13">
                        <c:v>730</c:v>
                      </c:pt>
                      <c:pt idx="14">
                        <c:v>730</c:v>
                      </c:pt>
                      <c:pt idx="15">
                        <c:v>730</c:v>
                      </c:pt>
                      <c:pt idx="16">
                        <c:v>730</c:v>
                      </c:pt>
                      <c:pt idx="17">
                        <c:v>730</c:v>
                      </c:pt>
                      <c:pt idx="18">
                        <c:v>730</c:v>
                      </c:pt>
                      <c:pt idx="19">
                        <c:v>730</c:v>
                      </c:pt>
                      <c:pt idx="20">
                        <c:v>730</c:v>
                      </c:pt>
                      <c:pt idx="21">
                        <c:v>730</c:v>
                      </c:pt>
                      <c:pt idx="22">
                        <c:v>730</c:v>
                      </c:pt>
                      <c:pt idx="23">
                        <c:v>730</c:v>
                      </c:pt>
                      <c:pt idx="24">
                        <c:v>730</c:v>
                      </c:pt>
                      <c:pt idx="25">
                        <c:v>730</c:v>
                      </c:pt>
                      <c:pt idx="26">
                        <c:v>730</c:v>
                      </c:pt>
                      <c:pt idx="27">
                        <c:v>730</c:v>
                      </c:pt>
                      <c:pt idx="28">
                        <c:v>730</c:v>
                      </c:pt>
                      <c:pt idx="29">
                        <c:v>730</c:v>
                      </c:pt>
                      <c:pt idx="30">
                        <c:v>730</c:v>
                      </c:pt>
                      <c:pt idx="31">
                        <c:v>730</c:v>
                      </c:pt>
                      <c:pt idx="32">
                        <c:v>730</c:v>
                      </c:pt>
                      <c:pt idx="33">
                        <c:v>730</c:v>
                      </c:pt>
                      <c:pt idx="34">
                        <c:v>730</c:v>
                      </c:pt>
                      <c:pt idx="35">
                        <c:v>730</c:v>
                      </c:pt>
                      <c:pt idx="36">
                        <c:v>730</c:v>
                      </c:pt>
                      <c:pt idx="37">
                        <c:v>730</c:v>
                      </c:pt>
                      <c:pt idx="38">
                        <c:v>730</c:v>
                      </c:pt>
                      <c:pt idx="39">
                        <c:v>730</c:v>
                      </c:pt>
                      <c:pt idx="40">
                        <c:v>730</c:v>
                      </c:pt>
                      <c:pt idx="41">
                        <c:v>730</c:v>
                      </c:pt>
                      <c:pt idx="42">
                        <c:v>730</c:v>
                      </c:pt>
                      <c:pt idx="43">
                        <c:v>730</c:v>
                      </c:pt>
                      <c:pt idx="44">
                        <c:v>730</c:v>
                      </c:pt>
                      <c:pt idx="45">
                        <c:v>730</c:v>
                      </c:pt>
                      <c:pt idx="46">
                        <c:v>730</c:v>
                      </c:pt>
                      <c:pt idx="47">
                        <c:v>730</c:v>
                      </c:pt>
                      <c:pt idx="48">
                        <c:v>730</c:v>
                      </c:pt>
                      <c:pt idx="49">
                        <c:v>730</c:v>
                      </c:pt>
                      <c:pt idx="50">
                        <c:v>730</c:v>
                      </c:pt>
                      <c:pt idx="51">
                        <c:v>730</c:v>
                      </c:pt>
                      <c:pt idx="52">
                        <c:v>730</c:v>
                      </c:pt>
                      <c:pt idx="53">
                        <c:v>730</c:v>
                      </c:pt>
                      <c:pt idx="54">
                        <c:v>730</c:v>
                      </c:pt>
                      <c:pt idx="55">
                        <c:v>730</c:v>
                      </c:pt>
                      <c:pt idx="56">
                        <c:v>730</c:v>
                      </c:pt>
                      <c:pt idx="57">
                        <c:v>730</c:v>
                      </c:pt>
                      <c:pt idx="58">
                        <c:v>730</c:v>
                      </c:pt>
                      <c:pt idx="59">
                        <c:v>730</c:v>
                      </c:pt>
                      <c:pt idx="60">
                        <c:v>730</c:v>
                      </c:pt>
                      <c:pt idx="61">
                        <c:v>730</c:v>
                      </c:pt>
                      <c:pt idx="62">
                        <c:v>730</c:v>
                      </c:pt>
                      <c:pt idx="63">
                        <c:v>730</c:v>
                      </c:pt>
                      <c:pt idx="64">
                        <c:v>730</c:v>
                      </c:pt>
                      <c:pt idx="65">
                        <c:v>730</c:v>
                      </c:pt>
                      <c:pt idx="66">
                        <c:v>730</c:v>
                      </c:pt>
                      <c:pt idx="67">
                        <c:v>730</c:v>
                      </c:pt>
                      <c:pt idx="68">
                        <c:v>730</c:v>
                      </c:pt>
                      <c:pt idx="69">
                        <c:v>730</c:v>
                      </c:pt>
                      <c:pt idx="70">
                        <c:v>730</c:v>
                      </c:pt>
                      <c:pt idx="71">
                        <c:v>730</c:v>
                      </c:pt>
                      <c:pt idx="72">
                        <c:v>730</c:v>
                      </c:pt>
                      <c:pt idx="73">
                        <c:v>730</c:v>
                      </c:pt>
                      <c:pt idx="74">
                        <c:v>730</c:v>
                      </c:pt>
                      <c:pt idx="75">
                        <c:v>730</c:v>
                      </c:pt>
                      <c:pt idx="76">
                        <c:v>730</c:v>
                      </c:pt>
                      <c:pt idx="77">
                        <c:v>730</c:v>
                      </c:pt>
                      <c:pt idx="78">
                        <c:v>730</c:v>
                      </c:pt>
                      <c:pt idx="79">
                        <c:v>730</c:v>
                      </c:pt>
                      <c:pt idx="80">
                        <c:v>730</c:v>
                      </c:pt>
                      <c:pt idx="81">
                        <c:v>730</c:v>
                      </c:pt>
                      <c:pt idx="82">
                        <c:v>730</c:v>
                      </c:pt>
                      <c:pt idx="83">
                        <c:v>730</c:v>
                      </c:pt>
                      <c:pt idx="84">
                        <c:v>730</c:v>
                      </c:pt>
                      <c:pt idx="85">
                        <c:v>730</c:v>
                      </c:pt>
                      <c:pt idx="86">
                        <c:v>730</c:v>
                      </c:pt>
                      <c:pt idx="87">
                        <c:v>730</c:v>
                      </c:pt>
                      <c:pt idx="88">
                        <c:v>730</c:v>
                      </c:pt>
                      <c:pt idx="89">
                        <c:v>730</c:v>
                      </c:pt>
                      <c:pt idx="90">
                        <c:v>730</c:v>
                      </c:pt>
                      <c:pt idx="91">
                        <c:v>730</c:v>
                      </c:pt>
                      <c:pt idx="92">
                        <c:v>730</c:v>
                      </c:pt>
                      <c:pt idx="93">
                        <c:v>730</c:v>
                      </c:pt>
                      <c:pt idx="94">
                        <c:v>730</c:v>
                      </c:pt>
                      <c:pt idx="95">
                        <c:v>730</c:v>
                      </c:pt>
                      <c:pt idx="96">
                        <c:v>730</c:v>
                      </c:pt>
                    </c:numCache>
                  </c:numRef>
                </c:val>
                <c:smooth val="0"/>
                <c:extLst xmlns:c15="http://schemas.microsoft.com/office/drawing/2012/chart">
                  <c:ext xmlns:c16="http://schemas.microsoft.com/office/drawing/2014/chart" uri="{C3380CC4-5D6E-409C-BE32-E72D297353CC}">
                    <c16:uniqueId val="{00000014-F246-4869-B70A-AA10FCC75CFD}"/>
                  </c:ext>
                </c:extLst>
              </c15:ser>
            </c15:filteredLineSeries>
            <c15:filteredLineSeries>
              <c15:ser>
                <c:idx val="21"/>
                <c:order val="21"/>
                <c:tx>
                  <c:strRef>
                    <c:extLst xmlns:c15="http://schemas.microsoft.com/office/drawing/2012/chart">
                      <c:ext xmlns:c15="http://schemas.microsoft.com/office/drawing/2012/chart" uri="{02D57815-91ED-43cb-92C2-25804820EDAC}">
                        <c15:formulaRef>
                          <c15:sqref>LBD!$Y$1</c15:sqref>
                        </c15:formulaRef>
                      </c:ext>
                    </c:extLst>
                    <c:strCache>
                      <c:ptCount val="1"/>
                      <c:pt idx="0">
                        <c:v>Bulk Density (Kg/m3)</c:v>
                      </c:pt>
                    </c:strCache>
                  </c:strRef>
                </c:tx>
                <c:spPr>
                  <a:ln w="28575" cap="rnd">
                    <a:solidFill>
                      <a:schemeClr val="accent4">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LBD!$Y$2:$Y$98</c15:sqref>
                        </c15:formulaRef>
                      </c:ext>
                    </c:extLst>
                    <c:numCache>
                      <c:formatCode>General</c:formatCode>
                      <c:ptCount val="97"/>
                      <c:pt idx="0">
                        <c:v>822</c:v>
                      </c:pt>
                      <c:pt idx="1">
                        <c:v>818</c:v>
                      </c:pt>
                      <c:pt idx="2">
                        <c:v>821</c:v>
                      </c:pt>
                      <c:pt idx="3">
                        <c:v>817</c:v>
                      </c:pt>
                      <c:pt idx="4">
                        <c:v>825</c:v>
                      </c:pt>
                      <c:pt idx="5">
                        <c:v>809</c:v>
                      </c:pt>
                      <c:pt idx="6">
                        <c:v>815</c:v>
                      </c:pt>
                      <c:pt idx="7">
                        <c:v>819</c:v>
                      </c:pt>
                      <c:pt idx="8">
                        <c:v>817</c:v>
                      </c:pt>
                      <c:pt idx="9">
                        <c:v>816</c:v>
                      </c:pt>
                      <c:pt idx="10">
                        <c:v>811</c:v>
                      </c:pt>
                      <c:pt idx="11">
                        <c:v>817</c:v>
                      </c:pt>
                      <c:pt idx="12">
                        <c:v>819</c:v>
                      </c:pt>
                      <c:pt idx="13">
                        <c:v>823</c:v>
                      </c:pt>
                      <c:pt idx="14">
                        <c:v>830</c:v>
                      </c:pt>
                      <c:pt idx="15">
                        <c:v>785</c:v>
                      </c:pt>
                      <c:pt idx="16">
                        <c:v>800</c:v>
                      </c:pt>
                      <c:pt idx="17">
                        <c:v>797</c:v>
                      </c:pt>
                      <c:pt idx="18">
                        <c:v>799</c:v>
                      </c:pt>
                      <c:pt idx="19">
                        <c:v>806</c:v>
                      </c:pt>
                      <c:pt idx="20">
                        <c:v>801</c:v>
                      </c:pt>
                      <c:pt idx="21" formatCode="0">
                        <c:v>799</c:v>
                      </c:pt>
                      <c:pt idx="22">
                        <c:v>777</c:v>
                      </c:pt>
                      <c:pt idx="23" formatCode="0">
                        <c:v>775</c:v>
                      </c:pt>
                      <c:pt idx="24">
                        <c:v>769</c:v>
                      </c:pt>
                      <c:pt idx="25">
                        <c:v>785</c:v>
                      </c:pt>
                      <c:pt idx="26">
                        <c:v>789</c:v>
                      </c:pt>
                      <c:pt idx="27">
                        <c:v>781</c:v>
                      </c:pt>
                      <c:pt idx="28">
                        <c:v>774</c:v>
                      </c:pt>
                      <c:pt idx="29">
                        <c:v>765</c:v>
                      </c:pt>
                      <c:pt idx="30">
                        <c:v>804</c:v>
                      </c:pt>
                      <c:pt idx="31">
                        <c:v>763</c:v>
                      </c:pt>
                      <c:pt idx="32">
                        <c:v>799</c:v>
                      </c:pt>
                      <c:pt idx="33">
                        <c:v>763</c:v>
                      </c:pt>
                      <c:pt idx="34">
                        <c:v>766</c:v>
                      </c:pt>
                      <c:pt idx="35">
                        <c:v>787</c:v>
                      </c:pt>
                      <c:pt idx="36">
                        <c:v>771</c:v>
                      </c:pt>
                      <c:pt idx="37">
                        <c:v>779</c:v>
                      </c:pt>
                      <c:pt idx="38">
                        <c:v>786</c:v>
                      </c:pt>
                      <c:pt idx="39">
                        <c:v>788</c:v>
                      </c:pt>
                      <c:pt idx="40">
                        <c:v>795</c:v>
                      </c:pt>
                      <c:pt idx="41">
                        <c:v>773</c:v>
                      </c:pt>
                      <c:pt idx="42" formatCode="0">
                        <c:v>760</c:v>
                      </c:pt>
                      <c:pt idx="43" formatCode="0">
                        <c:v>794</c:v>
                      </c:pt>
                      <c:pt idx="44">
                        <c:v>785</c:v>
                      </c:pt>
                      <c:pt idx="45">
                        <c:v>785</c:v>
                      </c:pt>
                      <c:pt idx="46">
                        <c:v>784</c:v>
                      </c:pt>
                      <c:pt idx="47">
                        <c:v>790</c:v>
                      </c:pt>
                      <c:pt idx="48" formatCode="0">
                        <c:v>781</c:v>
                      </c:pt>
                      <c:pt idx="49" formatCode="0">
                        <c:v>792</c:v>
                      </c:pt>
                      <c:pt idx="50">
                        <c:v>786</c:v>
                      </c:pt>
                      <c:pt idx="51" formatCode="0">
                        <c:v>789</c:v>
                      </c:pt>
                      <c:pt idx="52" formatCode="0">
                        <c:v>780</c:v>
                      </c:pt>
                      <c:pt idx="53">
                        <c:v>790</c:v>
                      </c:pt>
                      <c:pt idx="54">
                        <c:v>805</c:v>
                      </c:pt>
                      <c:pt idx="55">
                        <c:v>803</c:v>
                      </c:pt>
                      <c:pt idx="56">
                        <c:v>827</c:v>
                      </c:pt>
                      <c:pt idx="57">
                        <c:v>822</c:v>
                      </c:pt>
                      <c:pt idx="58">
                        <c:v>789</c:v>
                      </c:pt>
                      <c:pt idx="59" formatCode="0">
                        <c:v>774</c:v>
                      </c:pt>
                      <c:pt idx="60" formatCode="0">
                        <c:v>758</c:v>
                      </c:pt>
                      <c:pt idx="61" formatCode="0">
                        <c:v>799</c:v>
                      </c:pt>
                      <c:pt idx="62" formatCode="0">
                        <c:v>795</c:v>
                      </c:pt>
                      <c:pt idx="63" formatCode="0">
                        <c:v>778</c:v>
                      </c:pt>
                      <c:pt idx="64" formatCode="0">
                        <c:v>779</c:v>
                      </c:pt>
                      <c:pt idx="65" formatCode="0">
                        <c:v>772</c:v>
                      </c:pt>
                      <c:pt idx="66" formatCode="0">
                        <c:v>775</c:v>
                      </c:pt>
                      <c:pt idx="67" formatCode="0">
                        <c:v>784</c:v>
                      </c:pt>
                      <c:pt idx="68" formatCode="0">
                        <c:v>770</c:v>
                      </c:pt>
                      <c:pt idx="69" formatCode="0">
                        <c:v>745</c:v>
                      </c:pt>
                      <c:pt idx="70" formatCode="0">
                        <c:v>799</c:v>
                      </c:pt>
                      <c:pt idx="71" formatCode="0">
                        <c:v>798</c:v>
                      </c:pt>
                      <c:pt idx="72" formatCode="0">
                        <c:v>751</c:v>
                      </c:pt>
                      <c:pt idx="73" formatCode="0">
                        <c:v>802</c:v>
                      </c:pt>
                      <c:pt idx="74" formatCode="0">
                        <c:v>784</c:v>
                      </c:pt>
                      <c:pt idx="75" formatCode="0">
                        <c:v>767</c:v>
                      </c:pt>
                      <c:pt idx="76" formatCode="0">
                        <c:v>794</c:v>
                      </c:pt>
                      <c:pt idx="77" formatCode="0">
                        <c:v>800</c:v>
                      </c:pt>
                      <c:pt idx="78" formatCode="0">
                        <c:v>775</c:v>
                      </c:pt>
                      <c:pt idx="79" formatCode="0">
                        <c:v>772</c:v>
                      </c:pt>
                      <c:pt idx="80" formatCode="0">
                        <c:v>757</c:v>
                      </c:pt>
                      <c:pt idx="81" formatCode="0">
                        <c:v>758</c:v>
                      </c:pt>
                      <c:pt idx="82" formatCode="0">
                        <c:v>756</c:v>
                      </c:pt>
                      <c:pt idx="83" formatCode="0">
                        <c:v>775</c:v>
                      </c:pt>
                      <c:pt idx="84" formatCode="0">
                        <c:v>758</c:v>
                      </c:pt>
                      <c:pt idx="85" formatCode="0">
                        <c:v>778</c:v>
                      </c:pt>
                      <c:pt idx="86" formatCode="0">
                        <c:v>763</c:v>
                      </c:pt>
                      <c:pt idx="87" formatCode="0">
                        <c:v>783</c:v>
                      </c:pt>
                      <c:pt idx="88" formatCode="0">
                        <c:v>783</c:v>
                      </c:pt>
                      <c:pt idx="89" formatCode="0">
                        <c:v>767</c:v>
                      </c:pt>
                      <c:pt idx="90" formatCode="0">
                        <c:v>823</c:v>
                      </c:pt>
                      <c:pt idx="91" formatCode="0">
                        <c:v>811</c:v>
                      </c:pt>
                      <c:pt idx="92" formatCode="0">
                        <c:v>791</c:v>
                      </c:pt>
                      <c:pt idx="93" formatCode="0">
                        <c:v>759</c:v>
                      </c:pt>
                      <c:pt idx="94" formatCode="0">
                        <c:v>759</c:v>
                      </c:pt>
                      <c:pt idx="95" formatCode="0">
                        <c:v>800</c:v>
                      </c:pt>
                      <c:pt idx="96" formatCode="0">
                        <c:v>776</c:v>
                      </c:pt>
                    </c:numCache>
                  </c:numRef>
                </c:val>
                <c:smooth val="0"/>
                <c:extLst xmlns:c15="http://schemas.microsoft.com/office/drawing/2012/chart">
                  <c:ext xmlns:c16="http://schemas.microsoft.com/office/drawing/2014/chart" uri="{C3380CC4-5D6E-409C-BE32-E72D297353CC}">
                    <c16:uniqueId val="{00000015-F246-4869-B70A-AA10FCC75CFD}"/>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LBD!$Z$1</c15:sqref>
                        </c15:formulaRef>
                      </c:ext>
                    </c:extLst>
                    <c:strCache>
                      <c:ptCount val="1"/>
                      <c:pt idx="0">
                        <c:v>PO(Angle of repose (deg))</c:v>
                      </c:pt>
                    </c:strCache>
                  </c:strRef>
                </c:tx>
                <c:spPr>
                  <a:ln w="28575" cap="rnd">
                    <a:solidFill>
                      <a:schemeClr val="accent5">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LBD!$Z$2:$Z$98</c15:sqref>
                        </c15:formulaRef>
                      </c:ext>
                    </c:extLst>
                    <c:numCache>
                      <c:formatCode>General</c:formatCode>
                      <c:ptCount val="97"/>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numCache>
                  </c:numRef>
                </c:val>
                <c:smooth val="0"/>
                <c:extLst xmlns:c15="http://schemas.microsoft.com/office/drawing/2012/chart">
                  <c:ext xmlns:c16="http://schemas.microsoft.com/office/drawing/2014/chart" uri="{C3380CC4-5D6E-409C-BE32-E72D297353CC}">
                    <c16:uniqueId val="{00000016-F246-4869-B70A-AA10FCC75CFD}"/>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LBD!$AA$1</c15:sqref>
                        </c15:formulaRef>
                      </c:ext>
                    </c:extLst>
                    <c:strCache>
                      <c:ptCount val="1"/>
                      <c:pt idx="0">
                        <c:v>Angle of repose (deg)</c:v>
                      </c:pt>
                    </c:strCache>
                  </c:strRef>
                </c:tx>
                <c:spPr>
                  <a:ln w="28575" cap="rnd">
                    <a:solidFill>
                      <a:schemeClr val="accent6">
                        <a:lumMod val="8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LBD!$AA$2:$AA$98</c15:sqref>
                        </c15:formulaRef>
                      </c:ext>
                    </c:extLst>
                    <c:numCache>
                      <c:formatCode>General</c:formatCode>
                      <c:ptCount val="97"/>
                      <c:pt idx="0">
                        <c:v>32.619999999999997</c:v>
                      </c:pt>
                      <c:pt idx="1">
                        <c:v>32.369999999999997</c:v>
                      </c:pt>
                      <c:pt idx="2">
                        <c:v>32.909999999999997</c:v>
                      </c:pt>
                      <c:pt idx="3">
                        <c:v>32.01</c:v>
                      </c:pt>
                      <c:pt idx="4">
                        <c:v>31.88</c:v>
                      </c:pt>
                      <c:pt idx="5">
                        <c:v>32.54</c:v>
                      </c:pt>
                      <c:pt idx="6">
                        <c:v>32.67</c:v>
                      </c:pt>
                      <c:pt idx="7">
                        <c:v>32.619999999999997</c:v>
                      </c:pt>
                      <c:pt idx="8">
                        <c:v>31.8</c:v>
                      </c:pt>
                      <c:pt idx="9">
                        <c:v>31.91</c:v>
                      </c:pt>
                      <c:pt idx="10">
                        <c:v>31.91</c:v>
                      </c:pt>
                      <c:pt idx="11">
                        <c:v>32.119999999999997</c:v>
                      </c:pt>
                      <c:pt idx="12">
                        <c:v>32.97</c:v>
                      </c:pt>
                      <c:pt idx="13">
                        <c:v>32.619999999999997</c:v>
                      </c:pt>
                      <c:pt idx="14">
                        <c:v>32.909999999999997</c:v>
                      </c:pt>
                      <c:pt idx="15" formatCode="0">
                        <c:v>33</c:v>
                      </c:pt>
                      <c:pt idx="16" formatCode="0">
                        <c:v>32</c:v>
                      </c:pt>
                      <c:pt idx="17" formatCode="0">
                        <c:v>32</c:v>
                      </c:pt>
                      <c:pt idx="18" formatCode="0">
                        <c:v>33</c:v>
                      </c:pt>
                      <c:pt idx="19" formatCode="0">
                        <c:v>33</c:v>
                      </c:pt>
                      <c:pt idx="20" formatCode="0">
                        <c:v>32</c:v>
                      </c:pt>
                      <c:pt idx="21">
                        <c:v>33</c:v>
                      </c:pt>
                      <c:pt idx="22" formatCode="0">
                        <c:v>34</c:v>
                      </c:pt>
                      <c:pt idx="23">
                        <c:v>33</c:v>
                      </c:pt>
                      <c:pt idx="24" formatCode="0">
                        <c:v>33</c:v>
                      </c:pt>
                      <c:pt idx="25" formatCode="0">
                        <c:v>33</c:v>
                      </c:pt>
                      <c:pt idx="26" formatCode="0">
                        <c:v>34</c:v>
                      </c:pt>
                      <c:pt idx="27" formatCode="0">
                        <c:v>33</c:v>
                      </c:pt>
                      <c:pt idx="28" formatCode="0">
                        <c:v>33</c:v>
                      </c:pt>
                      <c:pt idx="29" formatCode="0">
                        <c:v>33</c:v>
                      </c:pt>
                      <c:pt idx="30" formatCode="0">
                        <c:v>33</c:v>
                      </c:pt>
                      <c:pt idx="31" formatCode="0">
                        <c:v>32</c:v>
                      </c:pt>
                      <c:pt idx="32" formatCode="0">
                        <c:v>32</c:v>
                      </c:pt>
                      <c:pt idx="33" formatCode="0">
                        <c:v>33</c:v>
                      </c:pt>
                      <c:pt idx="34" formatCode="0">
                        <c:v>32</c:v>
                      </c:pt>
                      <c:pt idx="35" formatCode="0">
                        <c:v>34</c:v>
                      </c:pt>
                      <c:pt idx="36" formatCode="0">
                        <c:v>33</c:v>
                      </c:pt>
                      <c:pt idx="37" formatCode="0">
                        <c:v>33</c:v>
                      </c:pt>
                      <c:pt idx="38" formatCode="0">
                        <c:v>33</c:v>
                      </c:pt>
                      <c:pt idx="39" formatCode="0">
                        <c:v>33</c:v>
                      </c:pt>
                      <c:pt idx="40" formatCode="0">
                        <c:v>34</c:v>
                      </c:pt>
                      <c:pt idx="41" formatCode="0">
                        <c:v>33</c:v>
                      </c:pt>
                      <c:pt idx="42" formatCode="0">
                        <c:v>34</c:v>
                      </c:pt>
                      <c:pt idx="43" formatCode="0">
                        <c:v>33</c:v>
                      </c:pt>
                      <c:pt idx="44" formatCode="0">
                        <c:v>32</c:v>
                      </c:pt>
                      <c:pt idx="45" formatCode="0">
                        <c:v>32</c:v>
                      </c:pt>
                      <c:pt idx="46" formatCode="0">
                        <c:v>32</c:v>
                      </c:pt>
                      <c:pt idx="47" formatCode="0">
                        <c:v>32</c:v>
                      </c:pt>
                      <c:pt idx="48" formatCode="0">
                        <c:v>33</c:v>
                      </c:pt>
                      <c:pt idx="49" formatCode="0">
                        <c:v>33</c:v>
                      </c:pt>
                      <c:pt idx="50" formatCode="0">
                        <c:v>32</c:v>
                      </c:pt>
                      <c:pt idx="51" formatCode="0">
                        <c:v>33</c:v>
                      </c:pt>
                      <c:pt idx="52" formatCode="0">
                        <c:v>32</c:v>
                      </c:pt>
                      <c:pt idx="53" formatCode="0">
                        <c:v>32</c:v>
                      </c:pt>
                      <c:pt idx="54" formatCode="0">
                        <c:v>32</c:v>
                      </c:pt>
                      <c:pt idx="55" formatCode="0">
                        <c:v>32</c:v>
                      </c:pt>
                      <c:pt idx="56" formatCode="0">
                        <c:v>32</c:v>
                      </c:pt>
                      <c:pt idx="57" formatCode="0">
                        <c:v>32</c:v>
                      </c:pt>
                      <c:pt idx="58" formatCode="0">
                        <c:v>33</c:v>
                      </c:pt>
                      <c:pt idx="59" formatCode="0">
                        <c:v>33</c:v>
                      </c:pt>
                      <c:pt idx="60" formatCode="0">
                        <c:v>32</c:v>
                      </c:pt>
                      <c:pt idx="61" formatCode="0">
                        <c:v>32</c:v>
                      </c:pt>
                      <c:pt idx="62" formatCode="0">
                        <c:v>32</c:v>
                      </c:pt>
                      <c:pt idx="63" formatCode="0">
                        <c:v>34</c:v>
                      </c:pt>
                      <c:pt idx="64" formatCode="0">
                        <c:v>33</c:v>
                      </c:pt>
                      <c:pt idx="65" formatCode="0">
                        <c:v>34</c:v>
                      </c:pt>
                      <c:pt idx="66" formatCode="0">
                        <c:v>34</c:v>
                      </c:pt>
                      <c:pt idx="67" formatCode="0">
                        <c:v>34</c:v>
                      </c:pt>
                      <c:pt idx="68" formatCode="0">
                        <c:v>35</c:v>
                      </c:pt>
                      <c:pt idx="69" formatCode="0">
                        <c:v>33</c:v>
                      </c:pt>
                      <c:pt idx="70" formatCode="0">
                        <c:v>33</c:v>
                      </c:pt>
                      <c:pt idx="71" formatCode="0">
                        <c:v>33</c:v>
                      </c:pt>
                      <c:pt idx="72" formatCode="0">
                        <c:v>33</c:v>
                      </c:pt>
                      <c:pt idx="73" formatCode="0">
                        <c:v>35</c:v>
                      </c:pt>
                      <c:pt idx="74" formatCode="0">
                        <c:v>35</c:v>
                      </c:pt>
                      <c:pt idx="75" formatCode="0">
                        <c:v>34</c:v>
                      </c:pt>
                      <c:pt idx="76" formatCode="0">
                        <c:v>34</c:v>
                      </c:pt>
                      <c:pt idx="77" formatCode="0">
                        <c:v>35</c:v>
                      </c:pt>
                      <c:pt idx="78" formatCode="0">
                        <c:v>35</c:v>
                      </c:pt>
                      <c:pt idx="79" formatCode="0">
                        <c:v>35</c:v>
                      </c:pt>
                      <c:pt idx="80" formatCode="0">
                        <c:v>35</c:v>
                      </c:pt>
                      <c:pt idx="81" formatCode="0">
                        <c:v>33</c:v>
                      </c:pt>
                      <c:pt idx="82" formatCode="0">
                        <c:v>33</c:v>
                      </c:pt>
                      <c:pt idx="83" formatCode="0">
                        <c:v>35</c:v>
                      </c:pt>
                      <c:pt idx="84" formatCode="0">
                        <c:v>0</c:v>
                      </c:pt>
                      <c:pt idx="85" formatCode="0">
                        <c:v>32</c:v>
                      </c:pt>
                      <c:pt idx="86" formatCode="0">
                        <c:v>0</c:v>
                      </c:pt>
                      <c:pt idx="87" formatCode="0">
                        <c:v>35</c:v>
                      </c:pt>
                      <c:pt idx="88" formatCode="0">
                        <c:v>35</c:v>
                      </c:pt>
                      <c:pt idx="89" formatCode="0">
                        <c:v>33</c:v>
                      </c:pt>
                      <c:pt idx="90" formatCode="0">
                        <c:v>33</c:v>
                      </c:pt>
                      <c:pt idx="91" formatCode="0">
                        <c:v>33</c:v>
                      </c:pt>
                      <c:pt idx="92" formatCode="0">
                        <c:v>35</c:v>
                      </c:pt>
                      <c:pt idx="93" formatCode="0">
                        <c:v>34</c:v>
                      </c:pt>
                      <c:pt idx="94" formatCode="0">
                        <c:v>34</c:v>
                      </c:pt>
                      <c:pt idx="95" formatCode="0">
                        <c:v>35</c:v>
                      </c:pt>
                      <c:pt idx="96" formatCode="0">
                        <c:v>34</c:v>
                      </c:pt>
                    </c:numCache>
                  </c:numRef>
                </c:val>
                <c:smooth val="0"/>
                <c:extLst xmlns:c15="http://schemas.microsoft.com/office/drawing/2012/chart">
                  <c:ext xmlns:c16="http://schemas.microsoft.com/office/drawing/2014/chart" uri="{C3380CC4-5D6E-409C-BE32-E72D297353CC}">
                    <c16:uniqueId val="{00000017-F246-4869-B70A-AA10FCC75CFD}"/>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LBD!$AB$1</c15:sqref>
                        </c15:formulaRef>
                      </c:ext>
                    </c:extLst>
                    <c:strCache>
                      <c:ptCount val="1"/>
                      <c:pt idx="0">
                        <c:v>PO(Flowability (sec))</c:v>
                      </c:pt>
                    </c:strCache>
                  </c:strRef>
                </c:tx>
                <c:spPr>
                  <a:ln w="28575" cap="rnd">
                    <a:solidFill>
                      <a:schemeClr val="accent1">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LBD!$AB$2:$AB$98</c15:sqref>
                        </c15:formulaRef>
                      </c:ext>
                    </c:extLst>
                    <c:numCache>
                      <c:formatCode>General</c:formatCode>
                      <c:ptCount val="97"/>
                      <c:pt idx="0">
                        <c:v>150</c:v>
                      </c:pt>
                      <c:pt idx="1">
                        <c:v>150</c:v>
                      </c:pt>
                      <c:pt idx="2">
                        <c:v>150</c:v>
                      </c:pt>
                      <c:pt idx="3">
                        <c:v>150</c:v>
                      </c:pt>
                      <c:pt idx="4">
                        <c:v>150</c:v>
                      </c:pt>
                      <c:pt idx="5">
                        <c:v>150</c:v>
                      </c:pt>
                      <c:pt idx="6">
                        <c:v>150</c:v>
                      </c:pt>
                      <c:pt idx="7">
                        <c:v>150</c:v>
                      </c:pt>
                      <c:pt idx="8">
                        <c:v>150</c:v>
                      </c:pt>
                      <c:pt idx="9">
                        <c:v>150</c:v>
                      </c:pt>
                      <c:pt idx="10">
                        <c:v>150</c:v>
                      </c:pt>
                      <c:pt idx="11">
                        <c:v>150</c:v>
                      </c:pt>
                      <c:pt idx="12">
                        <c:v>150</c:v>
                      </c:pt>
                      <c:pt idx="13">
                        <c:v>150</c:v>
                      </c:pt>
                      <c:pt idx="14">
                        <c:v>150</c:v>
                      </c:pt>
                      <c:pt idx="15">
                        <c:v>150</c:v>
                      </c:pt>
                      <c:pt idx="16">
                        <c:v>150</c:v>
                      </c:pt>
                      <c:pt idx="17">
                        <c:v>150</c:v>
                      </c:pt>
                      <c:pt idx="18">
                        <c:v>150</c:v>
                      </c:pt>
                      <c:pt idx="19">
                        <c:v>150</c:v>
                      </c:pt>
                      <c:pt idx="20">
                        <c:v>150</c:v>
                      </c:pt>
                      <c:pt idx="21">
                        <c:v>150</c:v>
                      </c:pt>
                      <c:pt idx="22">
                        <c:v>150</c:v>
                      </c:pt>
                      <c:pt idx="23">
                        <c:v>150</c:v>
                      </c:pt>
                      <c:pt idx="24">
                        <c:v>150</c:v>
                      </c:pt>
                      <c:pt idx="25">
                        <c:v>150</c:v>
                      </c:pt>
                      <c:pt idx="26">
                        <c:v>150</c:v>
                      </c:pt>
                      <c:pt idx="27">
                        <c:v>150</c:v>
                      </c:pt>
                      <c:pt idx="28">
                        <c:v>150</c:v>
                      </c:pt>
                      <c:pt idx="29">
                        <c:v>150</c:v>
                      </c:pt>
                      <c:pt idx="30">
                        <c:v>150</c:v>
                      </c:pt>
                      <c:pt idx="31">
                        <c:v>150</c:v>
                      </c:pt>
                      <c:pt idx="32">
                        <c:v>150</c:v>
                      </c:pt>
                      <c:pt idx="33">
                        <c:v>150</c:v>
                      </c:pt>
                      <c:pt idx="34">
                        <c:v>150</c:v>
                      </c:pt>
                      <c:pt idx="35">
                        <c:v>150</c:v>
                      </c:pt>
                      <c:pt idx="36">
                        <c:v>150</c:v>
                      </c:pt>
                      <c:pt idx="37">
                        <c:v>150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150</c:v>
                      </c:pt>
                      <c:pt idx="52">
                        <c:v>150</c:v>
                      </c:pt>
                      <c:pt idx="53">
                        <c:v>150</c:v>
                      </c:pt>
                      <c:pt idx="54">
                        <c:v>150</c:v>
                      </c:pt>
                      <c:pt idx="55">
                        <c:v>150</c:v>
                      </c:pt>
                      <c:pt idx="56">
                        <c:v>150</c:v>
                      </c:pt>
                      <c:pt idx="57">
                        <c:v>150</c:v>
                      </c:pt>
                      <c:pt idx="58">
                        <c:v>150</c:v>
                      </c:pt>
                      <c:pt idx="59">
                        <c:v>150</c:v>
                      </c:pt>
                      <c:pt idx="60">
                        <c:v>150</c:v>
                      </c:pt>
                      <c:pt idx="61">
                        <c:v>150</c:v>
                      </c:pt>
                      <c:pt idx="62">
                        <c:v>150</c:v>
                      </c:pt>
                      <c:pt idx="63">
                        <c:v>150</c:v>
                      </c:pt>
                      <c:pt idx="64">
                        <c:v>150</c:v>
                      </c:pt>
                      <c:pt idx="65">
                        <c:v>150</c:v>
                      </c:pt>
                      <c:pt idx="66">
                        <c:v>150</c:v>
                      </c:pt>
                      <c:pt idx="67">
                        <c:v>150</c:v>
                      </c:pt>
                      <c:pt idx="68">
                        <c:v>150</c:v>
                      </c:pt>
                      <c:pt idx="69">
                        <c:v>150</c:v>
                      </c:pt>
                      <c:pt idx="70">
                        <c:v>150</c:v>
                      </c:pt>
                      <c:pt idx="71">
                        <c:v>150</c:v>
                      </c:pt>
                      <c:pt idx="72">
                        <c:v>150</c:v>
                      </c:pt>
                      <c:pt idx="73">
                        <c:v>150</c:v>
                      </c:pt>
                      <c:pt idx="74">
                        <c:v>150</c:v>
                      </c:pt>
                      <c:pt idx="75">
                        <c:v>150</c:v>
                      </c:pt>
                      <c:pt idx="76">
                        <c:v>150</c:v>
                      </c:pt>
                      <c:pt idx="77">
                        <c:v>150</c:v>
                      </c:pt>
                      <c:pt idx="78">
                        <c:v>150</c:v>
                      </c:pt>
                      <c:pt idx="79">
                        <c:v>150</c:v>
                      </c:pt>
                      <c:pt idx="80">
                        <c:v>150</c:v>
                      </c:pt>
                      <c:pt idx="81">
                        <c:v>150</c:v>
                      </c:pt>
                      <c:pt idx="82">
                        <c:v>150</c:v>
                      </c:pt>
                      <c:pt idx="83">
                        <c:v>150</c:v>
                      </c:pt>
                      <c:pt idx="84">
                        <c:v>150</c:v>
                      </c:pt>
                      <c:pt idx="85">
                        <c:v>150</c:v>
                      </c:pt>
                      <c:pt idx="86">
                        <c:v>150</c:v>
                      </c:pt>
                      <c:pt idx="87">
                        <c:v>150</c:v>
                      </c:pt>
                      <c:pt idx="88">
                        <c:v>150</c:v>
                      </c:pt>
                      <c:pt idx="89">
                        <c:v>150</c:v>
                      </c:pt>
                      <c:pt idx="90">
                        <c:v>150</c:v>
                      </c:pt>
                      <c:pt idx="91">
                        <c:v>150</c:v>
                      </c:pt>
                      <c:pt idx="92">
                        <c:v>150</c:v>
                      </c:pt>
                      <c:pt idx="93">
                        <c:v>150</c:v>
                      </c:pt>
                      <c:pt idx="94">
                        <c:v>150</c:v>
                      </c:pt>
                      <c:pt idx="95">
                        <c:v>150</c:v>
                      </c:pt>
                      <c:pt idx="96">
                        <c:v>150</c:v>
                      </c:pt>
                    </c:numCache>
                  </c:numRef>
                </c:val>
                <c:smooth val="0"/>
                <c:extLst xmlns:c15="http://schemas.microsoft.com/office/drawing/2012/chart">
                  <c:ext xmlns:c16="http://schemas.microsoft.com/office/drawing/2014/chart" uri="{C3380CC4-5D6E-409C-BE32-E72D297353CC}">
                    <c16:uniqueId val="{00000018-F246-4869-B70A-AA10FCC75CFD}"/>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LBD!$AC$1</c15:sqref>
                        </c15:formulaRef>
                      </c:ext>
                    </c:extLst>
                    <c:strCache>
                      <c:ptCount val="1"/>
                      <c:pt idx="0">
                        <c:v>Flowability (sec)</c:v>
                      </c:pt>
                    </c:strCache>
                  </c:strRef>
                </c:tx>
                <c:spPr>
                  <a:ln w="28575" cap="rnd">
                    <a:solidFill>
                      <a:schemeClr val="accent2">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LBD!$AC$2:$AC$98</c15:sqref>
                        </c15:formulaRef>
                      </c:ext>
                    </c:extLst>
                    <c:numCache>
                      <c:formatCode>General</c:formatCode>
                      <c:ptCount val="97"/>
                      <c:pt idx="0">
                        <c:v>59.74</c:v>
                      </c:pt>
                      <c:pt idx="1">
                        <c:v>57.91</c:v>
                      </c:pt>
                      <c:pt idx="2">
                        <c:v>59.13</c:v>
                      </c:pt>
                      <c:pt idx="3">
                        <c:v>58.86</c:v>
                      </c:pt>
                      <c:pt idx="4">
                        <c:v>58.12</c:v>
                      </c:pt>
                      <c:pt idx="5">
                        <c:v>57.15</c:v>
                      </c:pt>
                      <c:pt idx="6">
                        <c:v>55.62</c:v>
                      </c:pt>
                      <c:pt idx="7">
                        <c:v>57.79</c:v>
                      </c:pt>
                      <c:pt idx="8">
                        <c:v>58.44</c:v>
                      </c:pt>
                      <c:pt idx="9">
                        <c:v>57.42</c:v>
                      </c:pt>
                      <c:pt idx="10">
                        <c:v>60.04</c:v>
                      </c:pt>
                      <c:pt idx="11">
                        <c:v>61.75</c:v>
                      </c:pt>
                      <c:pt idx="12">
                        <c:v>59.27</c:v>
                      </c:pt>
                      <c:pt idx="13">
                        <c:v>52.8</c:v>
                      </c:pt>
                      <c:pt idx="14">
                        <c:v>59.93</c:v>
                      </c:pt>
                      <c:pt idx="15" formatCode="0">
                        <c:v>48</c:v>
                      </c:pt>
                      <c:pt idx="16" formatCode="0">
                        <c:v>46</c:v>
                      </c:pt>
                      <c:pt idx="17" formatCode="0">
                        <c:v>45</c:v>
                      </c:pt>
                      <c:pt idx="18" formatCode="0">
                        <c:v>49</c:v>
                      </c:pt>
                      <c:pt idx="19" formatCode="0">
                        <c:v>48</c:v>
                      </c:pt>
                      <c:pt idx="20" formatCode="0">
                        <c:v>49</c:v>
                      </c:pt>
                      <c:pt idx="21">
                        <c:v>49</c:v>
                      </c:pt>
                      <c:pt idx="22" formatCode="0">
                        <c:v>71.78</c:v>
                      </c:pt>
                      <c:pt idx="23">
                        <c:v>50</c:v>
                      </c:pt>
                      <c:pt idx="24" formatCode="0">
                        <c:v>49</c:v>
                      </c:pt>
                      <c:pt idx="25" formatCode="0">
                        <c:v>47</c:v>
                      </c:pt>
                      <c:pt idx="26" formatCode="0">
                        <c:v>71</c:v>
                      </c:pt>
                      <c:pt idx="27" formatCode="0">
                        <c:v>50</c:v>
                      </c:pt>
                      <c:pt idx="28" formatCode="0">
                        <c:v>51</c:v>
                      </c:pt>
                      <c:pt idx="29" formatCode="0">
                        <c:v>51</c:v>
                      </c:pt>
                      <c:pt idx="30" formatCode="0">
                        <c:v>49</c:v>
                      </c:pt>
                      <c:pt idx="31" formatCode="0">
                        <c:v>45</c:v>
                      </c:pt>
                      <c:pt idx="32" formatCode="0">
                        <c:v>48</c:v>
                      </c:pt>
                      <c:pt idx="33" formatCode="0">
                        <c:v>56</c:v>
                      </c:pt>
                      <c:pt idx="34" formatCode="0">
                        <c:v>59</c:v>
                      </c:pt>
                      <c:pt idx="35" formatCode="0">
                        <c:v>66</c:v>
                      </c:pt>
                      <c:pt idx="36" formatCode="0">
                        <c:v>50</c:v>
                      </c:pt>
                      <c:pt idx="37" formatCode="0">
                        <c:v>48</c:v>
                      </c:pt>
                      <c:pt idx="38" formatCode="0">
                        <c:v>48</c:v>
                      </c:pt>
                      <c:pt idx="39" formatCode="0">
                        <c:v>50</c:v>
                      </c:pt>
                      <c:pt idx="40" formatCode="0">
                        <c:v>62</c:v>
                      </c:pt>
                      <c:pt idx="41" formatCode="0">
                        <c:v>80</c:v>
                      </c:pt>
                      <c:pt idx="42" formatCode="0">
                        <c:v>75</c:v>
                      </c:pt>
                      <c:pt idx="43" formatCode="0">
                        <c:v>80</c:v>
                      </c:pt>
                      <c:pt idx="44" formatCode="0">
                        <c:v>48.24</c:v>
                      </c:pt>
                      <c:pt idx="45" formatCode="0">
                        <c:v>46.73</c:v>
                      </c:pt>
                      <c:pt idx="46" formatCode="0">
                        <c:v>50</c:v>
                      </c:pt>
                      <c:pt idx="47" formatCode="0">
                        <c:v>49</c:v>
                      </c:pt>
                      <c:pt idx="48" formatCode="0">
                        <c:v>92</c:v>
                      </c:pt>
                      <c:pt idx="49" formatCode="0">
                        <c:v>91</c:v>
                      </c:pt>
                      <c:pt idx="50" formatCode="0">
                        <c:v>47</c:v>
                      </c:pt>
                      <c:pt idx="51" formatCode="0">
                        <c:v>72</c:v>
                      </c:pt>
                      <c:pt idx="52" formatCode="0">
                        <c:v>54</c:v>
                      </c:pt>
                      <c:pt idx="53" formatCode="0">
                        <c:v>47</c:v>
                      </c:pt>
                      <c:pt idx="54" formatCode="0">
                        <c:v>59</c:v>
                      </c:pt>
                      <c:pt idx="55" formatCode="0">
                        <c:v>58</c:v>
                      </c:pt>
                      <c:pt idx="56" formatCode="0">
                        <c:v>52</c:v>
                      </c:pt>
                      <c:pt idx="57" formatCode="0">
                        <c:v>53</c:v>
                      </c:pt>
                      <c:pt idx="58" formatCode="0">
                        <c:v>49</c:v>
                      </c:pt>
                      <c:pt idx="59" formatCode="0">
                        <c:v>57</c:v>
                      </c:pt>
                      <c:pt idx="60" formatCode="0">
                        <c:v>58</c:v>
                      </c:pt>
                      <c:pt idx="61" formatCode="0">
                        <c:v>50</c:v>
                      </c:pt>
                      <c:pt idx="62" formatCode="0">
                        <c:v>51</c:v>
                      </c:pt>
                      <c:pt idx="63" formatCode="0">
                        <c:v>92</c:v>
                      </c:pt>
                      <c:pt idx="64" formatCode="0">
                        <c:v>64</c:v>
                      </c:pt>
                      <c:pt idx="65" formatCode="0">
                        <c:v>67</c:v>
                      </c:pt>
                      <c:pt idx="66" formatCode="0">
                        <c:v>64</c:v>
                      </c:pt>
                      <c:pt idx="67" formatCode="0">
                        <c:v>64</c:v>
                      </c:pt>
                      <c:pt idx="68" formatCode="0">
                        <c:v>65</c:v>
                      </c:pt>
                      <c:pt idx="69" formatCode="0">
                        <c:v>56</c:v>
                      </c:pt>
                      <c:pt idx="70" formatCode="0">
                        <c:v>58.52</c:v>
                      </c:pt>
                      <c:pt idx="71" formatCode="0">
                        <c:v>59.02</c:v>
                      </c:pt>
                      <c:pt idx="72" formatCode="0">
                        <c:v>61.81</c:v>
                      </c:pt>
                      <c:pt idx="73" formatCode="0">
                        <c:v>68</c:v>
                      </c:pt>
                      <c:pt idx="74" formatCode="0">
                        <c:v>79</c:v>
                      </c:pt>
                      <c:pt idx="75" formatCode="0">
                        <c:v>64</c:v>
                      </c:pt>
                      <c:pt idx="76" formatCode="0">
                        <c:v>55</c:v>
                      </c:pt>
                      <c:pt idx="77" formatCode="0">
                        <c:v>57</c:v>
                      </c:pt>
                      <c:pt idx="78" formatCode="0">
                        <c:v>75</c:v>
                      </c:pt>
                      <c:pt idx="79" formatCode="0">
                        <c:v>75</c:v>
                      </c:pt>
                      <c:pt idx="80" formatCode="0">
                        <c:v>60</c:v>
                      </c:pt>
                      <c:pt idx="81" formatCode="0">
                        <c:v>56</c:v>
                      </c:pt>
                      <c:pt idx="82" formatCode="0">
                        <c:v>59</c:v>
                      </c:pt>
                      <c:pt idx="83" formatCode="0">
                        <c:v>72</c:v>
                      </c:pt>
                      <c:pt idx="84" formatCode="0">
                        <c:v>72</c:v>
                      </c:pt>
                      <c:pt idx="85" formatCode="0">
                        <c:v>58</c:v>
                      </c:pt>
                      <c:pt idx="86" formatCode="0">
                        <c:v>75</c:v>
                      </c:pt>
                      <c:pt idx="87" formatCode="0">
                        <c:v>65</c:v>
                      </c:pt>
                      <c:pt idx="88" formatCode="0">
                        <c:v>65</c:v>
                      </c:pt>
                      <c:pt idx="89" formatCode="0">
                        <c:v>64</c:v>
                      </c:pt>
                      <c:pt idx="90" formatCode="0">
                        <c:v>58.91</c:v>
                      </c:pt>
                      <c:pt idx="91" formatCode="0">
                        <c:v>60</c:v>
                      </c:pt>
                      <c:pt idx="92" formatCode="0">
                        <c:v>118</c:v>
                      </c:pt>
                      <c:pt idx="93" formatCode="0">
                        <c:v>60</c:v>
                      </c:pt>
                      <c:pt idx="94" formatCode="0">
                        <c:v>60</c:v>
                      </c:pt>
                      <c:pt idx="95" formatCode="0">
                        <c:v>69</c:v>
                      </c:pt>
                      <c:pt idx="96" formatCode="0">
                        <c:v>62</c:v>
                      </c:pt>
                    </c:numCache>
                  </c:numRef>
                </c:val>
                <c:smooth val="0"/>
                <c:extLst xmlns:c15="http://schemas.microsoft.com/office/drawing/2012/chart">
                  <c:ext xmlns:c16="http://schemas.microsoft.com/office/drawing/2014/chart" uri="{C3380CC4-5D6E-409C-BE32-E72D297353CC}">
                    <c16:uniqueId val="{00000019-F246-4869-B70A-AA10FCC75CFD}"/>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LBD!$AD$1</c15:sqref>
                        </c15:formulaRef>
                      </c:ext>
                    </c:extLst>
                    <c:strCache>
                      <c:ptCount val="1"/>
                      <c:pt idx="0">
                        <c:v>PO(-0.045 mm (%))</c:v>
                      </c:pt>
                    </c:strCache>
                  </c:strRef>
                </c:tx>
                <c:spPr>
                  <a:ln w="28575" cap="rnd">
                    <a:solidFill>
                      <a:schemeClr val="accent3">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LBD!$AD$2:$AD$98</c15:sqref>
                        </c15:formulaRef>
                      </c:ext>
                    </c:extLst>
                    <c:numCache>
                      <c:formatCode>General</c:formatCode>
                      <c:ptCount val="97"/>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numCache>
                  </c:numRef>
                </c:val>
                <c:smooth val="0"/>
                <c:extLst xmlns:c15="http://schemas.microsoft.com/office/drawing/2012/chart">
                  <c:ext xmlns:c16="http://schemas.microsoft.com/office/drawing/2014/chart" uri="{C3380CC4-5D6E-409C-BE32-E72D297353CC}">
                    <c16:uniqueId val="{0000001A-F246-4869-B70A-AA10FCC75CFD}"/>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LBD!$AE$1</c15:sqref>
                        </c15:formulaRef>
                      </c:ext>
                    </c:extLst>
                    <c:strCache>
                      <c:ptCount val="1"/>
                      <c:pt idx="0">
                        <c:v>-0.045 mm (%)</c:v>
                      </c:pt>
                    </c:strCache>
                  </c:strRef>
                </c:tx>
                <c:spPr>
                  <a:ln w="28575" cap="rnd">
                    <a:solidFill>
                      <a:schemeClr val="accent4">
                        <a:lumMod val="60000"/>
                        <a:lumOff val="40000"/>
                      </a:schemeClr>
                    </a:solidFill>
                    <a:round/>
                  </a:ln>
                  <a:effectLst/>
                </c:spPr>
                <c:marker>
                  <c:symbol val="none"/>
                </c:marker>
                <c:cat>
                  <c:numRef>
                    <c:extLst xmlns:c15="http://schemas.microsoft.com/office/drawing/2012/chart">
                      <c:ext xmlns:c15="http://schemas.microsoft.com/office/drawing/2012/chart" uri="{02D57815-91ED-43cb-92C2-25804820EDAC}">
                        <c15:formulaRef>
                          <c15:sqref>LBD!$C$2:$C$98</c15:sqref>
                        </c15:formulaRef>
                      </c:ext>
                    </c:extLst>
                    <c:numCache>
                      <c:formatCode>[$-14009]dd\ mmmm\ yyyy;@</c:formatCode>
                      <c:ptCount val="97"/>
                      <c:pt idx="0">
                        <c:v>44660</c:v>
                      </c:pt>
                      <c:pt idx="1">
                        <c:v>44660</c:v>
                      </c:pt>
                      <c:pt idx="2">
                        <c:v>44664</c:v>
                      </c:pt>
                      <c:pt idx="3">
                        <c:v>44665</c:v>
                      </c:pt>
                      <c:pt idx="4">
                        <c:v>44670</c:v>
                      </c:pt>
                      <c:pt idx="5">
                        <c:v>44677</c:v>
                      </c:pt>
                      <c:pt idx="6">
                        <c:v>44677</c:v>
                      </c:pt>
                      <c:pt idx="7">
                        <c:v>44677</c:v>
                      </c:pt>
                      <c:pt idx="8">
                        <c:v>44678</c:v>
                      </c:pt>
                      <c:pt idx="9">
                        <c:v>44678</c:v>
                      </c:pt>
                      <c:pt idx="10">
                        <c:v>44683</c:v>
                      </c:pt>
                      <c:pt idx="11">
                        <c:v>44683</c:v>
                      </c:pt>
                      <c:pt idx="12">
                        <c:v>44687</c:v>
                      </c:pt>
                      <c:pt idx="13">
                        <c:v>44707</c:v>
                      </c:pt>
                      <c:pt idx="14">
                        <c:v>44716</c:v>
                      </c:pt>
                      <c:pt idx="15">
                        <c:v>44722</c:v>
                      </c:pt>
                      <c:pt idx="16">
                        <c:v>44724</c:v>
                      </c:pt>
                      <c:pt idx="17">
                        <c:v>44724</c:v>
                      </c:pt>
                      <c:pt idx="18">
                        <c:v>44736</c:v>
                      </c:pt>
                      <c:pt idx="19">
                        <c:v>44803</c:v>
                      </c:pt>
                      <c:pt idx="20">
                        <c:v>44803</c:v>
                      </c:pt>
                      <c:pt idx="21">
                        <c:v>44805</c:v>
                      </c:pt>
                      <c:pt idx="22">
                        <c:v>44819</c:v>
                      </c:pt>
                      <c:pt idx="23">
                        <c:v>44820</c:v>
                      </c:pt>
                      <c:pt idx="24">
                        <c:v>44825</c:v>
                      </c:pt>
                      <c:pt idx="25">
                        <c:v>44825</c:v>
                      </c:pt>
                      <c:pt idx="26">
                        <c:v>44825</c:v>
                      </c:pt>
                      <c:pt idx="27">
                        <c:v>44828</c:v>
                      </c:pt>
                      <c:pt idx="28">
                        <c:v>44828</c:v>
                      </c:pt>
                      <c:pt idx="29">
                        <c:v>44831</c:v>
                      </c:pt>
                      <c:pt idx="30">
                        <c:v>44840</c:v>
                      </c:pt>
                      <c:pt idx="31">
                        <c:v>44842</c:v>
                      </c:pt>
                      <c:pt idx="32">
                        <c:v>44842</c:v>
                      </c:pt>
                      <c:pt idx="33">
                        <c:v>44847</c:v>
                      </c:pt>
                      <c:pt idx="34">
                        <c:v>44850</c:v>
                      </c:pt>
                      <c:pt idx="35">
                        <c:v>44855</c:v>
                      </c:pt>
                      <c:pt idx="36">
                        <c:v>44869</c:v>
                      </c:pt>
                      <c:pt idx="37">
                        <c:v>44869</c:v>
                      </c:pt>
                      <c:pt idx="38">
                        <c:v>44870</c:v>
                      </c:pt>
                      <c:pt idx="39">
                        <c:v>44870</c:v>
                      </c:pt>
                      <c:pt idx="40">
                        <c:v>44870</c:v>
                      </c:pt>
                      <c:pt idx="41">
                        <c:v>44879</c:v>
                      </c:pt>
                      <c:pt idx="42">
                        <c:v>44885</c:v>
                      </c:pt>
                      <c:pt idx="43">
                        <c:v>44890</c:v>
                      </c:pt>
                      <c:pt idx="44">
                        <c:v>44902</c:v>
                      </c:pt>
                      <c:pt idx="45">
                        <c:v>44902</c:v>
                      </c:pt>
                      <c:pt idx="46">
                        <c:v>44904</c:v>
                      </c:pt>
                      <c:pt idx="47">
                        <c:v>44910</c:v>
                      </c:pt>
                      <c:pt idx="48">
                        <c:v>44910</c:v>
                      </c:pt>
                      <c:pt idx="49">
                        <c:v>44910</c:v>
                      </c:pt>
                      <c:pt idx="50">
                        <c:v>44915</c:v>
                      </c:pt>
                      <c:pt idx="51">
                        <c:v>44915</c:v>
                      </c:pt>
                      <c:pt idx="52">
                        <c:v>44925</c:v>
                      </c:pt>
                      <c:pt idx="53">
                        <c:v>44932</c:v>
                      </c:pt>
                      <c:pt idx="54">
                        <c:v>44966</c:v>
                      </c:pt>
                      <c:pt idx="55">
                        <c:v>44966</c:v>
                      </c:pt>
                      <c:pt idx="56">
                        <c:v>44968</c:v>
                      </c:pt>
                      <c:pt idx="57">
                        <c:v>44972</c:v>
                      </c:pt>
                      <c:pt idx="58">
                        <c:v>44977</c:v>
                      </c:pt>
                      <c:pt idx="59">
                        <c:v>44977</c:v>
                      </c:pt>
                      <c:pt idx="60">
                        <c:v>44980</c:v>
                      </c:pt>
                      <c:pt idx="61">
                        <c:v>44986</c:v>
                      </c:pt>
                      <c:pt idx="62">
                        <c:v>44986</c:v>
                      </c:pt>
                      <c:pt idx="63">
                        <c:v>44990</c:v>
                      </c:pt>
                      <c:pt idx="64">
                        <c:v>45034</c:v>
                      </c:pt>
                      <c:pt idx="65">
                        <c:v>45034</c:v>
                      </c:pt>
                      <c:pt idx="66">
                        <c:v>45034</c:v>
                      </c:pt>
                      <c:pt idx="67">
                        <c:v>45036</c:v>
                      </c:pt>
                      <c:pt idx="68">
                        <c:v>45057</c:v>
                      </c:pt>
                      <c:pt idx="69">
                        <c:v>45057</c:v>
                      </c:pt>
                      <c:pt idx="70">
                        <c:v>45065</c:v>
                      </c:pt>
                      <c:pt idx="71">
                        <c:v>45065</c:v>
                      </c:pt>
                      <c:pt idx="72">
                        <c:v>45065</c:v>
                      </c:pt>
                      <c:pt idx="73">
                        <c:v>45066</c:v>
                      </c:pt>
                      <c:pt idx="74">
                        <c:v>45066</c:v>
                      </c:pt>
                      <c:pt idx="75">
                        <c:v>45066</c:v>
                      </c:pt>
                      <c:pt idx="76">
                        <c:v>45069</c:v>
                      </c:pt>
                      <c:pt idx="77">
                        <c:v>45069</c:v>
                      </c:pt>
                      <c:pt idx="78">
                        <c:v>45069</c:v>
                      </c:pt>
                      <c:pt idx="79">
                        <c:v>45069</c:v>
                      </c:pt>
                      <c:pt idx="80">
                        <c:v>45069</c:v>
                      </c:pt>
                      <c:pt idx="81">
                        <c:v>45069</c:v>
                      </c:pt>
                      <c:pt idx="82">
                        <c:v>45069</c:v>
                      </c:pt>
                      <c:pt idx="83">
                        <c:v>45076</c:v>
                      </c:pt>
                      <c:pt idx="84">
                        <c:v>45079</c:v>
                      </c:pt>
                      <c:pt idx="85">
                        <c:v>45079</c:v>
                      </c:pt>
                      <c:pt idx="86">
                        <c:v>45082</c:v>
                      </c:pt>
                      <c:pt idx="87">
                        <c:v>45083</c:v>
                      </c:pt>
                      <c:pt idx="88">
                        <c:v>45085</c:v>
                      </c:pt>
                      <c:pt idx="89">
                        <c:v>45091</c:v>
                      </c:pt>
                      <c:pt idx="90">
                        <c:v>45093</c:v>
                      </c:pt>
                      <c:pt idx="91">
                        <c:v>45101</c:v>
                      </c:pt>
                      <c:pt idx="92">
                        <c:v>45103</c:v>
                      </c:pt>
                      <c:pt idx="93">
                        <c:v>45103</c:v>
                      </c:pt>
                      <c:pt idx="94">
                        <c:v>45103</c:v>
                      </c:pt>
                      <c:pt idx="95">
                        <c:v>45108</c:v>
                      </c:pt>
                      <c:pt idx="96">
                        <c:v>45108</c:v>
                      </c:pt>
                    </c:numCache>
                  </c:numRef>
                </c:cat>
                <c:val>
                  <c:numRef>
                    <c:extLst xmlns:c15="http://schemas.microsoft.com/office/drawing/2012/chart">
                      <c:ext xmlns:c15="http://schemas.microsoft.com/office/drawing/2012/chart" uri="{02D57815-91ED-43cb-92C2-25804820EDAC}">
                        <c15:formulaRef>
                          <c15:sqref>LBD!$AE$2:$AE$98</c15:sqref>
                        </c15:formulaRef>
                      </c:ext>
                    </c:extLst>
                    <c:numCache>
                      <c:formatCode>General</c:formatCode>
                      <c:ptCount val="97"/>
                      <c:pt idx="0">
                        <c:v>7.84</c:v>
                      </c:pt>
                      <c:pt idx="1">
                        <c:v>7.02</c:v>
                      </c:pt>
                      <c:pt idx="2">
                        <c:v>7.28</c:v>
                      </c:pt>
                      <c:pt idx="3">
                        <c:v>10.52</c:v>
                      </c:pt>
                      <c:pt idx="4">
                        <c:v>9.76</c:v>
                      </c:pt>
                      <c:pt idx="5">
                        <c:v>8.44</c:v>
                      </c:pt>
                      <c:pt idx="6">
                        <c:v>6.9</c:v>
                      </c:pt>
                      <c:pt idx="7">
                        <c:v>8.83</c:v>
                      </c:pt>
                      <c:pt idx="8">
                        <c:v>10.029999999999999</c:v>
                      </c:pt>
                      <c:pt idx="9">
                        <c:v>10.15</c:v>
                      </c:pt>
                      <c:pt idx="10">
                        <c:v>9.8800000000000008</c:v>
                      </c:pt>
                      <c:pt idx="11">
                        <c:v>10.4</c:v>
                      </c:pt>
                      <c:pt idx="12">
                        <c:v>9.44</c:v>
                      </c:pt>
                      <c:pt idx="13">
                        <c:v>9.16</c:v>
                      </c:pt>
                      <c:pt idx="14">
                        <c:v>8.35</c:v>
                      </c:pt>
                      <c:pt idx="15" formatCode="0.00">
                        <c:v>2.97</c:v>
                      </c:pt>
                      <c:pt idx="16" formatCode="0.00">
                        <c:v>2.48</c:v>
                      </c:pt>
                      <c:pt idx="17" formatCode="0.00">
                        <c:v>2.81</c:v>
                      </c:pt>
                      <c:pt idx="18" formatCode="0.00">
                        <c:v>3.6</c:v>
                      </c:pt>
                      <c:pt idx="19" formatCode="0.00">
                        <c:v>2.0099999999999998</c:v>
                      </c:pt>
                      <c:pt idx="20" formatCode="0.00">
                        <c:v>4.34</c:v>
                      </c:pt>
                      <c:pt idx="21" formatCode="0.00">
                        <c:v>3.56</c:v>
                      </c:pt>
                      <c:pt idx="22" formatCode="0.00">
                        <c:v>2.08</c:v>
                      </c:pt>
                      <c:pt idx="23" formatCode="0.00">
                        <c:v>1.4</c:v>
                      </c:pt>
                      <c:pt idx="24" formatCode="0.00">
                        <c:v>1.37</c:v>
                      </c:pt>
                      <c:pt idx="25" formatCode="0.00">
                        <c:v>2.99</c:v>
                      </c:pt>
                      <c:pt idx="26" formatCode="0.00">
                        <c:v>3.28</c:v>
                      </c:pt>
                      <c:pt idx="27" formatCode="0.00">
                        <c:v>1.57</c:v>
                      </c:pt>
                      <c:pt idx="28" formatCode="0.00">
                        <c:v>1.57</c:v>
                      </c:pt>
                      <c:pt idx="29" formatCode="0.00">
                        <c:v>2.5499999999999998</c:v>
                      </c:pt>
                      <c:pt idx="30" formatCode="0.00">
                        <c:v>1.78</c:v>
                      </c:pt>
                      <c:pt idx="31" formatCode="0.00">
                        <c:v>1.94</c:v>
                      </c:pt>
                      <c:pt idx="32" formatCode="0.00">
                        <c:v>1.1499999999999999</c:v>
                      </c:pt>
                      <c:pt idx="33" formatCode="0.00">
                        <c:v>2.2200000000000002</c:v>
                      </c:pt>
                      <c:pt idx="34" formatCode="0.00">
                        <c:v>1.5</c:v>
                      </c:pt>
                      <c:pt idx="35" formatCode="0.00">
                        <c:v>1.61</c:v>
                      </c:pt>
                      <c:pt idx="36" formatCode="0.00">
                        <c:v>1.04</c:v>
                      </c:pt>
                      <c:pt idx="37" formatCode="0.00">
                        <c:v>1.17</c:v>
                      </c:pt>
                      <c:pt idx="38" formatCode="0.00">
                        <c:v>0.78</c:v>
                      </c:pt>
                      <c:pt idx="39" formatCode="0.00">
                        <c:v>1.4</c:v>
                      </c:pt>
                      <c:pt idx="40" formatCode="0.00">
                        <c:v>2.79</c:v>
                      </c:pt>
                      <c:pt idx="41" formatCode="0.00">
                        <c:v>1.83</c:v>
                      </c:pt>
                      <c:pt idx="42" formatCode="0.00">
                        <c:v>2.5299999999999998</c:v>
                      </c:pt>
                      <c:pt idx="43" formatCode="0.00">
                        <c:v>3.39</c:v>
                      </c:pt>
                      <c:pt idx="44" formatCode="0.00">
                        <c:v>2.14</c:v>
                      </c:pt>
                      <c:pt idx="45" formatCode="0.00">
                        <c:v>3.9</c:v>
                      </c:pt>
                      <c:pt idx="46" formatCode="0.00">
                        <c:v>1.95</c:v>
                      </c:pt>
                      <c:pt idx="47" formatCode="0.00">
                        <c:v>1.61</c:v>
                      </c:pt>
                      <c:pt idx="48" formatCode="0.00">
                        <c:v>4.32</c:v>
                      </c:pt>
                      <c:pt idx="49" formatCode="0.00">
                        <c:v>4.1100000000000003</c:v>
                      </c:pt>
                      <c:pt idx="50" formatCode="0.00">
                        <c:v>2.23</c:v>
                      </c:pt>
                      <c:pt idx="51" formatCode="0.00">
                        <c:v>2.98</c:v>
                      </c:pt>
                      <c:pt idx="52" formatCode="0.00">
                        <c:v>3.61</c:v>
                      </c:pt>
                      <c:pt idx="53" formatCode="0.00">
                        <c:v>1.31</c:v>
                      </c:pt>
                      <c:pt idx="54" formatCode="0.00">
                        <c:v>4.18</c:v>
                      </c:pt>
                      <c:pt idx="55" formatCode="0.00">
                        <c:v>4.38</c:v>
                      </c:pt>
                      <c:pt idx="56" formatCode="0.00">
                        <c:v>5.66</c:v>
                      </c:pt>
                      <c:pt idx="57" formatCode="0.00">
                        <c:v>5.53</c:v>
                      </c:pt>
                      <c:pt idx="58" formatCode="0.00">
                        <c:v>3.84</c:v>
                      </c:pt>
                      <c:pt idx="59" formatCode="0.00">
                        <c:v>4.2300000000000004</c:v>
                      </c:pt>
                      <c:pt idx="60" formatCode="0.00">
                        <c:v>5.97</c:v>
                      </c:pt>
                      <c:pt idx="61" formatCode="0.00">
                        <c:v>5.51</c:v>
                      </c:pt>
                      <c:pt idx="62" formatCode="0.00">
                        <c:v>4.8</c:v>
                      </c:pt>
                      <c:pt idx="63" formatCode="0.00">
                        <c:v>2.2799999999999998</c:v>
                      </c:pt>
                      <c:pt idx="64" formatCode="0.00">
                        <c:v>1.71</c:v>
                      </c:pt>
                      <c:pt idx="65" formatCode="0.00">
                        <c:v>2.2999999999999998</c:v>
                      </c:pt>
                      <c:pt idx="66" formatCode="0.00">
                        <c:v>2.48</c:v>
                      </c:pt>
                      <c:pt idx="67" formatCode="0.00">
                        <c:v>3.56</c:v>
                      </c:pt>
                      <c:pt idx="68" formatCode="0.00">
                        <c:v>1.18</c:v>
                      </c:pt>
                      <c:pt idx="69" formatCode="0.00">
                        <c:v>1.02</c:v>
                      </c:pt>
                      <c:pt idx="70" formatCode="0.00">
                        <c:v>3.1</c:v>
                      </c:pt>
                      <c:pt idx="71" formatCode="0.00">
                        <c:v>4.3600000000000003</c:v>
                      </c:pt>
                      <c:pt idx="72" formatCode="0.00">
                        <c:v>2.4500000000000002</c:v>
                      </c:pt>
                      <c:pt idx="73" formatCode="0.00">
                        <c:v>2.57</c:v>
                      </c:pt>
                      <c:pt idx="74">
                        <c:v>2.23</c:v>
                      </c:pt>
                      <c:pt idx="75" formatCode="0.00">
                        <c:v>2.0499999999999998</c:v>
                      </c:pt>
                      <c:pt idx="76">
                        <c:v>3.05</c:v>
                      </c:pt>
                      <c:pt idx="77">
                        <c:v>2.15</c:v>
                      </c:pt>
                      <c:pt idx="78">
                        <c:v>1.82</c:v>
                      </c:pt>
                      <c:pt idx="79">
                        <c:v>2.11</c:v>
                      </c:pt>
                      <c:pt idx="80">
                        <c:v>2.72</c:v>
                      </c:pt>
                      <c:pt idx="81">
                        <c:v>2.96</c:v>
                      </c:pt>
                      <c:pt idx="82">
                        <c:v>3.64</c:v>
                      </c:pt>
                      <c:pt idx="83">
                        <c:v>1.92</c:v>
                      </c:pt>
                      <c:pt idx="84">
                        <c:v>1.08</c:v>
                      </c:pt>
                      <c:pt idx="85">
                        <c:v>1.97</c:v>
                      </c:pt>
                      <c:pt idx="86">
                        <c:v>1.86</c:v>
                      </c:pt>
                      <c:pt idx="87">
                        <c:v>2.59</c:v>
                      </c:pt>
                      <c:pt idx="88">
                        <c:v>2.59</c:v>
                      </c:pt>
                      <c:pt idx="89" formatCode="0.00">
                        <c:v>2.09</c:v>
                      </c:pt>
                      <c:pt idx="90" formatCode="0.00">
                        <c:v>2.61</c:v>
                      </c:pt>
                      <c:pt idx="91" formatCode="0.00">
                        <c:v>3.08</c:v>
                      </c:pt>
                      <c:pt idx="92" formatCode="0.00">
                        <c:v>2.0099999999999998</c:v>
                      </c:pt>
                      <c:pt idx="93" formatCode="0.00">
                        <c:v>3.02</c:v>
                      </c:pt>
                      <c:pt idx="94" formatCode="0.00">
                        <c:v>3.02</c:v>
                      </c:pt>
                      <c:pt idx="95" formatCode="0.00">
                        <c:v>3.39</c:v>
                      </c:pt>
                      <c:pt idx="96" formatCode="0.00">
                        <c:v>2.69</c:v>
                      </c:pt>
                    </c:numCache>
                  </c:numRef>
                </c:val>
                <c:smooth val="0"/>
                <c:extLst xmlns:c15="http://schemas.microsoft.com/office/drawing/2012/chart">
                  <c:ext xmlns:c16="http://schemas.microsoft.com/office/drawing/2014/chart" uri="{C3380CC4-5D6E-409C-BE32-E72D297353CC}">
                    <c16:uniqueId val="{0000001B-F246-4869-B70A-AA10FCC75CFD}"/>
                  </c:ext>
                </c:extLst>
              </c15:ser>
            </c15:filteredLineSeries>
          </c:ext>
        </c:extLst>
      </c:lineChart>
      <c:dateAx>
        <c:axId val="1464549472"/>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50432"/>
        <c:crosses val="autoZero"/>
        <c:auto val="1"/>
        <c:lblOffset val="100"/>
        <c:baseTimeUnit val="days"/>
      </c:dateAx>
      <c:valAx>
        <c:axId val="146455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49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0</xdr:colOff>
      <xdr:row>0</xdr:row>
      <xdr:rowOff>371475</xdr:rowOff>
    </xdr:to>
    <xdr:pic>
      <xdr:nvPicPr>
        <xdr:cNvPr id="2" name="Picture 4" descr="BALCO LOgo May'15.jpg">
          <a:extLst>
            <a:ext uri="{FF2B5EF4-FFF2-40B4-BE49-F238E27FC236}">
              <a16:creationId xmlns:a16="http://schemas.microsoft.com/office/drawing/2014/main" id="{0C76C3BB-C5AE-40E0-AF38-1BE408637A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1362075"/>
          <a:ext cx="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182655</xdr:colOff>
      <xdr:row>1</xdr:row>
      <xdr:rowOff>114300</xdr:rowOff>
    </xdr:from>
    <xdr:to>
      <xdr:col>11</xdr:col>
      <xdr:colOff>487455</xdr:colOff>
      <xdr:row>16</xdr:row>
      <xdr:rowOff>0</xdr:rowOff>
    </xdr:to>
    <xdr:graphicFrame macro="">
      <xdr:nvGraphicFramePr>
        <xdr:cNvPr id="2" name="Chart 1">
          <a:extLst>
            <a:ext uri="{FF2B5EF4-FFF2-40B4-BE49-F238E27FC236}">
              <a16:creationId xmlns:a16="http://schemas.microsoft.com/office/drawing/2014/main" id="{32A51906-0947-4C64-BB16-208272508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438150</xdr:colOff>
      <xdr:row>1</xdr:row>
      <xdr:rowOff>165287</xdr:rowOff>
    </xdr:from>
    <xdr:to>
      <xdr:col>3</xdr:col>
      <xdr:colOff>438150</xdr:colOff>
      <xdr:row>15</xdr:row>
      <xdr:rowOff>22412</xdr:rowOff>
    </xdr:to>
    <mc:AlternateContent xmlns:mc="http://schemas.openxmlformats.org/markup-compatibility/2006" xmlns:sle15="http://schemas.microsoft.com/office/drawing/2012/slicer">
      <mc:Choice Requires="sle15">
        <xdr:graphicFrame macro="">
          <xdr:nvGraphicFramePr>
            <xdr:cNvPr id="3" name="SUPPLIER">
              <a:extLst>
                <a:ext uri="{FF2B5EF4-FFF2-40B4-BE49-F238E27FC236}">
                  <a16:creationId xmlns:a16="http://schemas.microsoft.com/office/drawing/2014/main" id="{642054E2-825B-4ECB-9320-67B3076D6753}"/>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438150" y="35578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0</xdr:colOff>
      <xdr:row>1</xdr:row>
      <xdr:rowOff>168088</xdr:rowOff>
    </xdr:to>
    <xdr:pic>
      <xdr:nvPicPr>
        <xdr:cNvPr id="2" name="Picture 4" descr="BALCO LOgo May'15.jpg">
          <a:extLst>
            <a:ext uri="{FF2B5EF4-FFF2-40B4-BE49-F238E27FC236}">
              <a16:creationId xmlns:a16="http://schemas.microsoft.com/office/drawing/2014/main" id="{BA8E9823-56AD-48A3-B96E-680AE1AFD5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150" y="0"/>
          <a:ext cx="0" cy="387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276225</xdr:colOff>
      <xdr:row>2</xdr:row>
      <xdr:rowOff>133350</xdr:rowOff>
    </xdr:from>
    <xdr:to>
      <xdr:col>13</xdr:col>
      <xdr:colOff>104775</xdr:colOff>
      <xdr:row>17</xdr:row>
      <xdr:rowOff>19050</xdr:rowOff>
    </xdr:to>
    <xdr:graphicFrame macro="">
      <xdr:nvGraphicFramePr>
        <xdr:cNvPr id="2" name="Chart 1">
          <a:extLst>
            <a:ext uri="{FF2B5EF4-FFF2-40B4-BE49-F238E27FC236}">
              <a16:creationId xmlns:a16="http://schemas.microsoft.com/office/drawing/2014/main" id="{4F9B0167-4B1F-4019-8245-E26F25D19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514350</xdr:colOff>
      <xdr:row>2</xdr:row>
      <xdr:rowOff>185738</xdr:rowOff>
    </xdr:from>
    <xdr:to>
      <xdr:col>4</xdr:col>
      <xdr:colOff>514350</xdr:colOff>
      <xdr:row>16</xdr:row>
      <xdr:rowOff>42863</xdr:rowOff>
    </xdr:to>
    <mc:AlternateContent xmlns:mc="http://schemas.openxmlformats.org/markup-compatibility/2006" xmlns:sle15="http://schemas.microsoft.com/office/drawing/2012/slicer">
      <mc:Choice Requires="sle15">
        <xdr:graphicFrame macro="">
          <xdr:nvGraphicFramePr>
            <xdr:cNvPr id="3" name="SUPPLIER 1">
              <a:extLst>
                <a:ext uri="{FF2B5EF4-FFF2-40B4-BE49-F238E27FC236}">
                  <a16:creationId xmlns:a16="http://schemas.microsoft.com/office/drawing/2014/main" id="{2DFE6536-9A87-46A9-B5CA-2D172750DDBB}"/>
                </a:ext>
              </a:extLst>
            </xdr:cNvPr>
            <xdr:cNvGraphicFramePr/>
          </xdr:nvGraphicFramePr>
          <xdr:xfrm>
            <a:off x="0" y="0"/>
            <a:ext cx="0" cy="0"/>
          </xdr:xfrm>
          <a:graphic>
            <a:graphicData uri="http://schemas.microsoft.com/office/drawing/2010/slicer">
              <sle:slicer xmlns:sle="http://schemas.microsoft.com/office/drawing/2010/slicer" name="SUPPLIER 1"/>
            </a:graphicData>
          </a:graphic>
        </xdr:graphicFrame>
      </mc:Choice>
      <mc:Fallback xmlns="">
        <xdr:sp macro="" textlink="">
          <xdr:nvSpPr>
            <xdr:cNvPr id="0" name=""/>
            <xdr:cNvSpPr>
              <a:spLocks noTextEdit="1"/>
            </xdr:cNvSpPr>
          </xdr:nvSpPr>
          <xdr:spPr>
            <a:xfrm>
              <a:off x="1123950" y="56673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4B8C55E7-1896-4B73-AC88-CE54EE17B9F4}" sourceName="SUPPLIER">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1" xr10:uid="{F8724697-E33E-478F-9D9F-F266F9CCA9BF}" sourceName="SUPPLIER">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9EF27C55-2D5A-4F62-ADD9-75A7CD30E3F9}" cache="Slicer_SUPPLIER" caption="SUPPLI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1" xr10:uid="{BE544B72-9C87-4ACD-8915-CF439F2EB77A}" cache="Slicer_SUPPLIER1"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10E649-C8BB-4F6E-BCC9-6B72EA623FCC}" name="Table2" displayName="Table2" ref="A1:AE130" totalsRowShown="0" headerRowDxfId="68" dataDxfId="66" headerRowBorderDxfId="67" tableBorderDxfId="65" totalsRowBorderDxfId="64" headerRowCellStyle="Normal 2">
  <autoFilter ref="A1:AE130" xr:uid="{8810E649-C8BB-4F6E-BCC9-6B72EA623FCC}"/>
  <sortState xmlns:xlrd2="http://schemas.microsoft.com/office/spreadsheetml/2017/richdata2" ref="A2:AE130">
    <sortCondition ref="C1:C130"/>
  </sortState>
  <tableColumns count="31">
    <tableColumn id="1" xr3:uid="{7F90C137-52C2-42A7-A359-668401B0C727}" name="SUPPLIER" dataDxfId="63" dataCellStyle="Normal 2"/>
    <tableColumn id="2" xr3:uid="{215D8E44-F3EA-460C-9F0C-3FE2BC45EBFB}" name="LBD/HBD" dataDxfId="62"/>
    <tableColumn id="3" xr3:uid="{DEA9DC3C-BA99-4423-B6F4-AC978DA08F19}" name="Analysis Reporting Date" dataDxfId="61"/>
    <tableColumn id="19" xr3:uid="{51371178-E5CF-4F12-BF15-8A0CA8A3D54E}" name="PO (Purity as AlF3)" dataDxfId="60"/>
    <tableColumn id="4" xr3:uid="{ED9DDB59-B74F-479E-9D3E-2D9FEC2100B5}" name="Purity as AlF3" dataDxfId="59"/>
    <tableColumn id="20" xr3:uid="{CD85FB62-2D4F-4386-8A69-9AD3036014F4}" name="PO (Free Al2O3)" dataDxfId="58"/>
    <tableColumn id="5" xr3:uid="{3DC49F17-75F6-41DB-A3A2-F7A411D9C0DD}" name="Free Al2O3" dataDxfId="57"/>
    <tableColumn id="21" xr3:uid="{43E2A890-C31E-4CFE-B49E-437B7C1B82CC}" name="PO (P2O5)" dataDxfId="56"/>
    <tableColumn id="6" xr3:uid="{4CEC7830-EA87-483C-9074-37792BB36DBC}" name="P2O5" dataDxfId="55"/>
    <tableColumn id="22" xr3:uid="{F1851F6D-755A-4C0D-9539-7184B957EAD2}" name="PO(SiO2)" dataDxfId="54"/>
    <tableColumn id="7" xr3:uid="{05D4DBDB-7831-4346-A892-810FDDAB2B50}" name="SiO2" dataDxfId="53"/>
    <tableColumn id="23" xr3:uid="{3917F8F4-7DCF-4D2D-8982-FA7037F18A50}" name="PO(Fe2O3)" dataDxfId="52"/>
    <tableColumn id="8" xr3:uid="{65F6E169-33D5-4CA4-B5CE-7DACF8A7AC42}" name="Fe2O3" dataDxfId="51"/>
    <tableColumn id="24" xr3:uid="{3E153BA4-847B-417C-B155-4D5625FA7E9B}" name="PO(SO4)" dataDxfId="50"/>
    <tableColumn id="9" xr3:uid="{1444F6CD-5586-430F-ACF0-F63391CC4F7F}" name="SO4" dataDxfId="49"/>
    <tableColumn id="25" xr3:uid="{7CECF540-6871-4878-9555-24077BF2A2B8}" name="PO(Na2O)" dataDxfId="48"/>
    <tableColumn id="10" xr3:uid="{50063BAC-18F2-4439-82E1-AC1345D280A2}" name="Na2O" dataDxfId="47"/>
    <tableColumn id="26" xr3:uid="{46937F51-70C0-44EB-B1AE-101D1B9A57DB}" name="PO(CaO)" dataDxfId="46"/>
    <tableColumn id="11" xr3:uid="{AA4F84F3-33AF-495A-A6C4-616701DBCE9A}" name="CaO" dataDxfId="45"/>
    <tableColumn id="27" xr3:uid="{1837A71D-A713-47AC-9D59-1FD290F57C82}" name="PO(MOI at 110°C (%))" dataDxfId="44"/>
    <tableColumn id="12" xr3:uid="{BD03339D-FC35-4667-BA36-22CD40CCE995}" name="MOI at 110°C (%)" dataDxfId="43"/>
    <tableColumn id="28" xr3:uid="{C67EFFBB-A752-4E6C-A253-31A972E4AB60}" name="PO(LOI at 550oC for 1/2 hr (%))" dataDxfId="42"/>
    <tableColumn id="13" xr3:uid="{A35E79E3-F4E6-473B-9EFE-54757E7B34C0}" name="LOI at 550oC for 1/2 hr (%)" dataDxfId="41"/>
    <tableColumn id="29" xr3:uid="{F36D1501-98AF-4A04-B673-0FEA4A8D52FC}" name="PO(Bulk Density (Kg/m3))" dataDxfId="40"/>
    <tableColumn id="14" xr3:uid="{22C43D99-4696-49AB-AD03-1F2A13C5480D}" name="Bulk Density (Kg/m3)" dataDxfId="39"/>
    <tableColumn id="30" xr3:uid="{2AF2DFEF-EE16-4199-8C7C-AC37C64B6B38}" name="PO(Angle of repose (deg))" dataDxfId="38"/>
    <tableColumn id="15" xr3:uid="{069E1A08-A1D9-4464-9F6A-7DC96E8F2224}" name="Angle of repose (deg)" dataDxfId="37"/>
    <tableColumn id="31" xr3:uid="{11096FD5-63BB-4AF3-A6CA-E7828393B618}" name="PO(Flowability (sec))" dataDxfId="36"/>
    <tableColumn id="16" xr3:uid="{7A71A601-366C-4C9C-8E1A-5014AD9DD049}" name="Flowability (sec)" dataDxfId="35"/>
    <tableColumn id="33" xr3:uid="{514B7FDD-2E16-43FA-BD5C-583E502B68EA}" name="PO(-0.045 mm (%))" dataDxfId="34"/>
    <tableColumn id="18" xr3:uid="{5BD5B33A-1996-429D-A307-58DE1C3811CF}" name="-0.045 mm (%)"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52410E-CB6C-4239-B47B-852525B49247}" name="Table3" displayName="Table3" ref="A1:AE98" totalsRowShown="0" headerRowDxfId="32" headerRowBorderDxfId="31" headerRowCellStyle="Normal 2">
  <autoFilter ref="A1:AE98" xr:uid="{1552410E-CB6C-4239-B47B-852525B49247}"/>
  <sortState xmlns:xlrd2="http://schemas.microsoft.com/office/spreadsheetml/2017/richdata2" ref="A2:AE98">
    <sortCondition ref="C1:C98"/>
  </sortState>
  <tableColumns count="31">
    <tableColumn id="1" xr3:uid="{0467F02D-8D9E-4F29-9F29-A4B32C0BF977}" name="SUPPLIER" dataDxfId="30" dataCellStyle="Normal 2"/>
    <tableColumn id="2" xr3:uid="{6F04C01F-5504-422C-9909-7900B6AEB7AD}" name="LBD/HBD" dataDxfId="29" dataCellStyle="Normal 2"/>
    <tableColumn id="3" xr3:uid="{B0102EAD-6C0B-415F-BF73-048517046656}" name="Analysis Reporting Date" dataDxfId="28" dataCellStyle="Normal 2"/>
    <tableColumn id="4" xr3:uid="{804F5A94-E93F-4880-8025-32E4D4B15CF1}" name="PO (Purity as AlF3)" dataDxfId="27"/>
    <tableColumn id="5" xr3:uid="{80D7F20D-AF8A-46E5-A097-92286C0C46CF}" name="Purity as AlF3" dataDxfId="26"/>
    <tableColumn id="6" xr3:uid="{505EACD0-537F-4DA8-87FD-DD5E874DE211}" name="PO (Free Al2O3)" dataDxfId="25"/>
    <tableColumn id="7" xr3:uid="{03409E7F-4114-4E95-A6A9-5926718FE815}" name="Free Al2O3" dataDxfId="24"/>
    <tableColumn id="8" xr3:uid="{BB708EE5-AAD0-4BCC-8821-342DDE55495E}" name="PO (P2O5)" dataDxfId="23"/>
    <tableColumn id="9" xr3:uid="{E2B7FE5F-F3F3-43A1-91E7-49DC685DAF4E}" name="P2O5" dataDxfId="22"/>
    <tableColumn id="10" xr3:uid="{86895C69-38C4-426C-9BE2-3FB6B69DB331}" name="PO(SiO2)" dataDxfId="21"/>
    <tableColumn id="11" xr3:uid="{D3AAD4E6-0E33-405E-ABFD-7AF68C9E6399}" name="SiO2" dataDxfId="20"/>
    <tableColumn id="12" xr3:uid="{036B9CB9-FAEC-41A2-BEE9-CCA6A4EB349A}" name="PO(Fe2O3)" dataDxfId="19"/>
    <tableColumn id="13" xr3:uid="{4A6C0E67-3CE0-4902-84B9-9485BF7BCA47}" name="Fe2O3" dataDxfId="18"/>
    <tableColumn id="14" xr3:uid="{57C7F137-514E-4F6F-8C87-42E8AFB0FD80}" name="PO(SO4)" dataDxfId="17"/>
    <tableColumn id="15" xr3:uid="{EA96CE46-C0F8-47E8-93DE-F41B641A106B}" name="SO4" dataDxfId="16"/>
    <tableColumn id="16" xr3:uid="{3CD7FE03-F019-4D0B-AB29-AD34E5E87818}" name="PO(Na2O)" dataDxfId="15"/>
    <tableColumn id="17" xr3:uid="{C1856C4D-ACC9-401F-A6F2-AB596B77ADB8}" name="Na2O" dataDxfId="14"/>
    <tableColumn id="18" xr3:uid="{CF4260E7-45BE-4338-A9D6-479340BE5D34}" name="PO(CaO)" dataDxfId="13"/>
    <tableColumn id="19" xr3:uid="{828B93AB-A924-4D73-902E-026AF1376634}" name="CaO" dataDxfId="12"/>
    <tableColumn id="20" xr3:uid="{3EAF7F25-DCAB-4849-97B0-4E32C342DC6B}" name="PO(MOI at 110°C (%))" dataDxfId="11"/>
    <tableColumn id="21" xr3:uid="{B530B345-F51B-43DB-836B-3332B0B61F50}" name="MOI at 110°C (%)" dataDxfId="10"/>
    <tableColumn id="22" xr3:uid="{4BB30BE9-C71A-4046-A585-5CFC55BA9CA0}" name="PO(LOI at 550oC for 1/2 hr (%))" dataDxfId="9"/>
    <tableColumn id="23" xr3:uid="{FACCD936-C244-465D-A9DC-66207FCA0025}" name="LOI at 550oC for 1/2 hr (%)" dataDxfId="8"/>
    <tableColumn id="24" xr3:uid="{29050932-C2CB-43F8-A9C3-0F65AA3982D2}" name="PO(Bulk Density (Kg/m3))" dataDxfId="7"/>
    <tableColumn id="25" xr3:uid="{70F32CCE-D1E5-45FA-97B2-40135CDFF1F1}" name="Bulk Density (Kg/m3)" dataDxfId="6"/>
    <tableColumn id="26" xr3:uid="{E23608A1-E6F9-4CCD-B35B-597AE8B2296C}" name="PO(Angle of repose (deg))" dataDxfId="5"/>
    <tableColumn id="27" xr3:uid="{08F6589F-7B98-4F66-B575-2D054219061F}" name="Angle of repose (deg)" dataDxfId="4"/>
    <tableColumn id="28" xr3:uid="{054D5B10-363C-4D97-B31D-371368E50BF6}" name="PO(Flowability (sec))" dataDxfId="3"/>
    <tableColumn id="29" xr3:uid="{074DFD4A-ADFE-495F-B988-242D9ED63AB4}" name="Flowability (sec)" dataDxfId="2"/>
    <tableColumn id="30" xr3:uid="{7FF19B3F-FBBA-4B37-A1EE-67DF208B1E4A}" name="PO(-0.045 mm (%))" dataDxfId="1"/>
    <tableColumn id="31" xr3:uid="{4426D8C8-2018-4EAD-9460-39309DDA82E1}" name="-0.045 mm (%)"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0C01F-A10E-426F-9B13-4850C3D48EF6}">
  <dimension ref="A1:AE130"/>
  <sheetViews>
    <sheetView zoomScale="85" zoomScaleNormal="85" workbookViewId="0">
      <selection activeCell="U8" sqref="A1:AE130"/>
    </sheetView>
  </sheetViews>
  <sheetFormatPr defaultRowHeight="15" x14ac:dyDescent="0.25"/>
  <cols>
    <col min="1" max="1" width="15.85546875" bestFit="1" customWidth="1"/>
    <col min="2" max="2" width="7.85546875" bestFit="1" customWidth="1"/>
    <col min="3" max="3" width="20.42578125" style="39" bestFit="1" customWidth="1"/>
    <col min="4" max="4" width="8.42578125" bestFit="1" customWidth="1"/>
    <col min="5" max="5" width="11.85546875" bestFit="1" customWidth="1"/>
    <col min="6" max="6" width="11.42578125" bestFit="1" customWidth="1"/>
    <col min="7" max="7" width="10.7109375" bestFit="1" customWidth="1"/>
    <col min="8" max="8" width="9.5703125" bestFit="1" customWidth="1"/>
    <col min="9" max="9" width="11" bestFit="1" customWidth="1"/>
    <col min="10" max="11" width="10.5703125" bestFit="1" customWidth="1"/>
    <col min="12" max="12" width="9.7109375" bestFit="1" customWidth="1"/>
    <col min="13" max="13" width="11" bestFit="1" customWidth="1"/>
    <col min="14" max="14" width="9" bestFit="1" customWidth="1"/>
    <col min="15" max="15" width="10" bestFit="1" customWidth="1"/>
    <col min="16" max="16" width="9.7109375" bestFit="1" customWidth="1"/>
    <col min="17" max="18" width="11" bestFit="1" customWidth="1"/>
    <col min="19" max="19" width="10.28515625" bestFit="1" customWidth="1"/>
    <col min="20" max="20" width="11.5703125" bestFit="1" customWidth="1"/>
    <col min="21" max="21" width="11.28515625" bestFit="1" customWidth="1"/>
    <col min="22" max="22" width="14.28515625" bestFit="1" customWidth="1"/>
    <col min="23" max="23" width="15.140625" bestFit="1" customWidth="1"/>
    <col min="24" max="24" width="13.7109375" bestFit="1" customWidth="1"/>
    <col min="25" max="25" width="13.42578125" bestFit="1" customWidth="1"/>
    <col min="26" max="26" width="13.28515625" bestFit="1" customWidth="1"/>
    <col min="27" max="27" width="13.140625" bestFit="1" customWidth="1"/>
    <col min="28" max="28" width="11.85546875" bestFit="1" customWidth="1"/>
    <col min="29" max="29" width="11.28515625" bestFit="1" customWidth="1"/>
    <col min="30" max="30" width="11" bestFit="1" customWidth="1"/>
    <col min="31" max="31" width="11.7109375" bestFit="1" customWidth="1"/>
  </cols>
  <sheetData>
    <row r="1" spans="1:31" ht="51.75" thickBot="1" x14ac:dyDescent="0.3">
      <c r="A1" s="4" t="s">
        <v>8</v>
      </c>
      <c r="B1" s="5" t="s">
        <v>27</v>
      </c>
      <c r="C1" s="33" t="s">
        <v>9</v>
      </c>
      <c r="D1" s="5" t="s">
        <v>28</v>
      </c>
      <c r="E1" s="6" t="s">
        <v>5</v>
      </c>
      <c r="F1" s="6" t="s">
        <v>29</v>
      </c>
      <c r="G1" s="6" t="s">
        <v>6</v>
      </c>
      <c r="H1" s="6" t="s">
        <v>30</v>
      </c>
      <c r="I1" s="6" t="s">
        <v>2</v>
      </c>
      <c r="J1" s="6" t="s">
        <v>31</v>
      </c>
      <c r="K1" s="6" t="s">
        <v>0</v>
      </c>
      <c r="L1" s="6" t="s">
        <v>32</v>
      </c>
      <c r="M1" s="6" t="s">
        <v>1</v>
      </c>
      <c r="N1" s="6" t="s">
        <v>33</v>
      </c>
      <c r="O1" s="6" t="s">
        <v>7</v>
      </c>
      <c r="P1" s="6" t="s">
        <v>34</v>
      </c>
      <c r="Q1" s="6" t="s">
        <v>3</v>
      </c>
      <c r="R1" s="6" t="s">
        <v>35</v>
      </c>
      <c r="S1" s="6" t="s">
        <v>4</v>
      </c>
      <c r="T1" s="6" t="s">
        <v>36</v>
      </c>
      <c r="U1" s="6" t="s">
        <v>10</v>
      </c>
      <c r="V1" s="6" t="s">
        <v>37</v>
      </c>
      <c r="W1" s="6" t="s">
        <v>11</v>
      </c>
      <c r="X1" s="6" t="s">
        <v>38</v>
      </c>
      <c r="Y1" s="6" t="s">
        <v>12</v>
      </c>
      <c r="Z1" s="6" t="s">
        <v>39</v>
      </c>
      <c r="AA1" s="6" t="s">
        <v>13</v>
      </c>
      <c r="AB1" s="6" t="s">
        <v>40</v>
      </c>
      <c r="AC1" s="6" t="s">
        <v>14</v>
      </c>
      <c r="AD1" s="7" t="s">
        <v>41</v>
      </c>
      <c r="AE1" s="7" t="s">
        <v>15</v>
      </c>
    </row>
    <row r="2" spans="1:31" ht="15.75" thickBot="1" x14ac:dyDescent="0.3">
      <c r="A2" s="8" t="s">
        <v>25</v>
      </c>
      <c r="B2" s="9" t="s">
        <v>18</v>
      </c>
      <c r="C2" s="35">
        <v>44652</v>
      </c>
      <c r="D2" s="1">
        <v>90</v>
      </c>
      <c r="E2" s="23">
        <v>91.37</v>
      </c>
      <c r="F2" s="2">
        <v>9</v>
      </c>
      <c r="G2" s="23">
        <v>8.06</v>
      </c>
      <c r="H2" s="2">
        <v>0.03</v>
      </c>
      <c r="I2" s="24">
        <v>4.0000000000000002E-4</v>
      </c>
      <c r="J2" s="2">
        <v>0.28000000000000003</v>
      </c>
      <c r="K2" s="25">
        <v>1.4999999999999999E-2</v>
      </c>
      <c r="L2" s="2">
        <v>0.05</v>
      </c>
      <c r="M2" s="25">
        <v>5.0000000000000001E-3</v>
      </c>
      <c r="N2" s="2">
        <v>0.5</v>
      </c>
      <c r="O2" s="23">
        <v>0.11</v>
      </c>
      <c r="P2" s="2">
        <v>0.67</v>
      </c>
      <c r="Q2" s="25">
        <v>0.215</v>
      </c>
      <c r="R2" s="2">
        <v>9.8000000000000004E-2</v>
      </c>
      <c r="S2" s="25">
        <v>4.0000000000000001E-3</v>
      </c>
      <c r="T2" s="2">
        <v>1</v>
      </c>
      <c r="U2" s="23">
        <v>0.18</v>
      </c>
      <c r="V2" s="2">
        <v>1</v>
      </c>
      <c r="W2" s="23">
        <v>0.22</v>
      </c>
      <c r="X2" s="2">
        <v>1300</v>
      </c>
      <c r="Y2" s="26">
        <v>1492</v>
      </c>
      <c r="Z2" s="2">
        <v>35</v>
      </c>
      <c r="AA2" s="26">
        <v>32.15</v>
      </c>
      <c r="AB2" s="2">
        <v>60</v>
      </c>
      <c r="AC2" s="26">
        <v>22.17</v>
      </c>
      <c r="AD2" s="3">
        <v>20</v>
      </c>
      <c r="AE2" s="27">
        <v>3.77</v>
      </c>
    </row>
    <row r="3" spans="1:31" ht="15.75" thickBot="1" x14ac:dyDescent="0.3">
      <c r="A3" s="8" t="s">
        <v>26</v>
      </c>
      <c r="B3" s="10" t="s">
        <v>18</v>
      </c>
      <c r="C3" s="35">
        <v>44653</v>
      </c>
      <c r="D3" s="1">
        <v>90</v>
      </c>
      <c r="E3" s="23">
        <f>62.17*1.473</f>
        <v>91.57641000000001</v>
      </c>
      <c r="F3" s="2">
        <v>9</v>
      </c>
      <c r="G3" s="23">
        <v>7.58</v>
      </c>
      <c r="H3" s="2">
        <v>0.03</v>
      </c>
      <c r="I3" s="24">
        <v>2.2100000000000002E-2</v>
      </c>
      <c r="J3" s="2">
        <v>0.28000000000000003</v>
      </c>
      <c r="K3" s="25">
        <v>0.13300000000000001</v>
      </c>
      <c r="L3" s="2">
        <v>0.05</v>
      </c>
      <c r="M3" s="25">
        <v>8.9999999999999993E-3</v>
      </c>
      <c r="N3" s="2">
        <v>0.5</v>
      </c>
      <c r="O3" s="23">
        <v>0.18</v>
      </c>
      <c r="P3" s="2">
        <v>0.67</v>
      </c>
      <c r="Q3" s="25">
        <v>0.23599999999999999</v>
      </c>
      <c r="R3" s="2">
        <v>9.8000000000000004E-2</v>
      </c>
      <c r="S3" s="25">
        <v>3.7999999999999999E-2</v>
      </c>
      <c r="T3" s="2">
        <v>1</v>
      </c>
      <c r="U3" s="23">
        <v>0.11</v>
      </c>
      <c r="V3" s="2">
        <v>1</v>
      </c>
      <c r="W3" s="23">
        <v>0.23</v>
      </c>
      <c r="X3" s="2">
        <v>1300</v>
      </c>
      <c r="Y3" s="26">
        <v>1548</v>
      </c>
      <c r="Z3" s="2">
        <v>35</v>
      </c>
      <c r="AA3" s="30">
        <v>31.91</v>
      </c>
      <c r="AB3" s="2">
        <v>60</v>
      </c>
      <c r="AC3" s="31">
        <v>24</v>
      </c>
      <c r="AD3" s="3">
        <v>20</v>
      </c>
      <c r="AE3" s="27">
        <v>9.5399999999999991</v>
      </c>
    </row>
    <row r="4" spans="1:31" ht="15.75" thickBot="1" x14ac:dyDescent="0.3">
      <c r="A4" s="8" t="s">
        <v>26</v>
      </c>
      <c r="B4" s="10" t="s">
        <v>18</v>
      </c>
      <c r="C4" s="35">
        <f>C3</f>
        <v>44653</v>
      </c>
      <c r="D4" s="1">
        <v>90</v>
      </c>
      <c r="E4" s="23">
        <f>62.15*1.473</f>
        <v>91.54695000000001</v>
      </c>
      <c r="F4" s="2">
        <v>9</v>
      </c>
      <c r="G4" s="23">
        <v>7.6</v>
      </c>
      <c r="H4" s="2">
        <v>0.03</v>
      </c>
      <c r="I4" s="24">
        <v>1.8499999999999999E-2</v>
      </c>
      <c r="J4" s="2">
        <v>0.28000000000000003</v>
      </c>
      <c r="K4" s="25">
        <v>0.14399999999999999</v>
      </c>
      <c r="L4" s="2">
        <v>0.05</v>
      </c>
      <c r="M4" s="25">
        <v>7.0000000000000001E-3</v>
      </c>
      <c r="N4" s="2">
        <v>0.5</v>
      </c>
      <c r="O4" s="23">
        <v>0.18</v>
      </c>
      <c r="P4" s="2">
        <v>0.67</v>
      </c>
      <c r="Q4" s="25">
        <v>0.22700000000000001</v>
      </c>
      <c r="R4" s="2">
        <v>9.8000000000000004E-2</v>
      </c>
      <c r="S4" s="25">
        <v>2.7E-2</v>
      </c>
      <c r="T4" s="2">
        <v>1</v>
      </c>
      <c r="U4" s="23">
        <v>0.11</v>
      </c>
      <c r="V4" s="2">
        <v>1</v>
      </c>
      <c r="W4" s="23">
        <v>0.25</v>
      </c>
      <c r="X4" s="2">
        <v>1300</v>
      </c>
      <c r="Y4" s="26">
        <v>1546</v>
      </c>
      <c r="Z4" s="2">
        <v>35</v>
      </c>
      <c r="AA4" s="30">
        <v>32.04</v>
      </c>
      <c r="AB4" s="2">
        <v>60</v>
      </c>
      <c r="AC4" s="31">
        <v>24</v>
      </c>
      <c r="AD4" s="3">
        <v>20</v>
      </c>
      <c r="AE4" s="27">
        <v>11.31</v>
      </c>
    </row>
    <row r="5" spans="1:31" ht="15.75" thickBot="1" x14ac:dyDescent="0.3">
      <c r="A5" s="8" t="s">
        <v>26</v>
      </c>
      <c r="B5" s="10" t="s">
        <v>18</v>
      </c>
      <c r="C5" s="35">
        <f>C4</f>
        <v>44653</v>
      </c>
      <c r="D5" s="1">
        <v>90</v>
      </c>
      <c r="E5" s="23">
        <f>62.49*1.473</f>
        <v>92.047770000000014</v>
      </c>
      <c r="F5" s="2">
        <v>9</v>
      </c>
      <c r="G5" s="23">
        <v>7.09</v>
      </c>
      <c r="H5" s="2">
        <v>0.03</v>
      </c>
      <c r="I5" s="24">
        <v>2.1299999999999999E-2</v>
      </c>
      <c r="J5" s="2">
        <v>0.28000000000000003</v>
      </c>
      <c r="K5" s="25">
        <v>0.154</v>
      </c>
      <c r="L5" s="2">
        <v>0.05</v>
      </c>
      <c r="M5" s="25">
        <v>6.0000000000000001E-3</v>
      </c>
      <c r="N5" s="2">
        <v>0.5</v>
      </c>
      <c r="O5" s="23">
        <v>0.18</v>
      </c>
      <c r="P5" s="2">
        <v>0.67</v>
      </c>
      <c r="Q5" s="25">
        <v>0.22900000000000001</v>
      </c>
      <c r="R5" s="2">
        <v>9.8000000000000004E-2</v>
      </c>
      <c r="S5" s="25">
        <v>3.2000000000000001E-2</v>
      </c>
      <c r="T5" s="2">
        <v>1</v>
      </c>
      <c r="U5" s="23">
        <v>0.13</v>
      </c>
      <c r="V5" s="2">
        <v>1</v>
      </c>
      <c r="W5" s="23">
        <v>0.24</v>
      </c>
      <c r="X5" s="2">
        <v>1300</v>
      </c>
      <c r="Y5" s="26">
        <v>1531</v>
      </c>
      <c r="Z5" s="2">
        <v>35</v>
      </c>
      <c r="AA5" s="30">
        <v>32.04</v>
      </c>
      <c r="AB5" s="2">
        <v>60</v>
      </c>
      <c r="AC5" s="31">
        <v>24</v>
      </c>
      <c r="AD5" s="3">
        <v>20</v>
      </c>
      <c r="AE5" s="27">
        <v>9.9</v>
      </c>
    </row>
    <row r="6" spans="1:31" ht="15.75" thickBot="1" x14ac:dyDescent="0.3">
      <c r="A6" s="8" t="s">
        <v>26</v>
      </c>
      <c r="B6" s="10" t="s">
        <v>18</v>
      </c>
      <c r="C6" s="35">
        <v>44656</v>
      </c>
      <c r="D6" s="1">
        <v>90</v>
      </c>
      <c r="E6" s="23">
        <v>91.24</v>
      </c>
      <c r="F6" s="2">
        <v>9</v>
      </c>
      <c r="G6" s="23">
        <v>7.94</v>
      </c>
      <c r="H6" s="2">
        <v>0.03</v>
      </c>
      <c r="I6" s="24">
        <v>2.4400000000000002E-2</v>
      </c>
      <c r="J6" s="2">
        <v>0.28000000000000003</v>
      </c>
      <c r="K6" s="25">
        <v>0.13500000000000001</v>
      </c>
      <c r="L6" s="2">
        <v>0.05</v>
      </c>
      <c r="M6" s="25">
        <v>0.01</v>
      </c>
      <c r="N6" s="2">
        <v>0.5</v>
      </c>
      <c r="O6" s="23">
        <v>0.16</v>
      </c>
      <c r="P6" s="2">
        <v>0.67</v>
      </c>
      <c r="Q6" s="25">
        <v>0.23799999999999999</v>
      </c>
      <c r="R6" s="2">
        <v>9.8000000000000004E-2</v>
      </c>
      <c r="S6" s="25">
        <v>4.1000000000000002E-2</v>
      </c>
      <c r="T6" s="2">
        <v>1</v>
      </c>
      <c r="U6" s="23">
        <v>0.2</v>
      </c>
      <c r="V6" s="2">
        <v>1</v>
      </c>
      <c r="W6" s="23">
        <v>0.21</v>
      </c>
      <c r="X6" s="2">
        <v>1300</v>
      </c>
      <c r="Y6" s="26">
        <v>1573</v>
      </c>
      <c r="Z6" s="2">
        <v>35</v>
      </c>
      <c r="AA6" s="30">
        <v>31.91</v>
      </c>
      <c r="AB6" s="2">
        <v>60</v>
      </c>
      <c r="AC6" s="31">
        <v>24.18</v>
      </c>
      <c r="AD6" s="3">
        <v>20</v>
      </c>
      <c r="AE6" s="27">
        <v>7.1</v>
      </c>
    </row>
    <row r="7" spans="1:31" ht="15.75" thickBot="1" x14ac:dyDescent="0.3">
      <c r="A7" s="8" t="s">
        <v>26</v>
      </c>
      <c r="B7" s="10" t="s">
        <v>18</v>
      </c>
      <c r="C7" s="35">
        <f>C6</f>
        <v>44656</v>
      </c>
      <c r="D7" s="1">
        <v>90</v>
      </c>
      <c r="E7" s="23">
        <v>90.77</v>
      </c>
      <c r="F7" s="2">
        <v>9</v>
      </c>
      <c r="G7" s="23">
        <v>8.33</v>
      </c>
      <c r="H7" s="2">
        <v>0.03</v>
      </c>
      <c r="I7" s="24">
        <v>2.3699999999999999E-2</v>
      </c>
      <c r="J7" s="2">
        <v>0.28000000000000003</v>
      </c>
      <c r="K7" s="25">
        <v>0.14499999999999999</v>
      </c>
      <c r="L7" s="2">
        <v>0.05</v>
      </c>
      <c r="M7" s="25">
        <v>1.7000000000000001E-2</v>
      </c>
      <c r="N7" s="2">
        <v>0.5</v>
      </c>
      <c r="O7" s="23">
        <v>0.16</v>
      </c>
      <c r="P7" s="2">
        <v>0.67</v>
      </c>
      <c r="Q7" s="25">
        <v>0.25</v>
      </c>
      <c r="R7" s="2">
        <v>9.8000000000000004E-2</v>
      </c>
      <c r="S7" s="25">
        <v>4.2999999999999997E-2</v>
      </c>
      <c r="T7" s="2">
        <v>1</v>
      </c>
      <c r="U7" s="23">
        <v>0.24</v>
      </c>
      <c r="V7" s="2">
        <v>1</v>
      </c>
      <c r="W7" s="23">
        <v>0.26</v>
      </c>
      <c r="X7" s="2">
        <v>1300</v>
      </c>
      <c r="Y7" s="26">
        <v>1582</v>
      </c>
      <c r="Z7" s="2">
        <v>35</v>
      </c>
      <c r="AA7" s="30">
        <v>32.04</v>
      </c>
      <c r="AB7" s="2">
        <v>60</v>
      </c>
      <c r="AC7" s="31">
        <v>23.48</v>
      </c>
      <c r="AD7" s="3">
        <v>20</v>
      </c>
      <c r="AE7" s="27">
        <v>9.49</v>
      </c>
    </row>
    <row r="8" spans="1:31" ht="15.75" thickBot="1" x14ac:dyDescent="0.3">
      <c r="A8" s="8" t="s">
        <v>26</v>
      </c>
      <c r="B8" s="10" t="s">
        <v>18</v>
      </c>
      <c r="C8" s="35">
        <v>44659</v>
      </c>
      <c r="D8" s="1">
        <v>90</v>
      </c>
      <c r="E8" s="23">
        <f>61.89*1.473</f>
        <v>91.163970000000006</v>
      </c>
      <c r="F8" s="2">
        <v>9</v>
      </c>
      <c r="G8" s="23">
        <v>7.92</v>
      </c>
      <c r="H8" s="2">
        <v>0.03</v>
      </c>
      <c r="I8" s="24">
        <v>2.1000000000000001E-2</v>
      </c>
      <c r="J8" s="2">
        <v>0.28000000000000003</v>
      </c>
      <c r="K8" s="25">
        <v>0.157</v>
      </c>
      <c r="L8" s="2">
        <v>0.05</v>
      </c>
      <c r="M8" s="25">
        <v>1.0999999999999999E-2</v>
      </c>
      <c r="N8" s="2">
        <v>0.5</v>
      </c>
      <c r="O8" s="23">
        <v>0.18</v>
      </c>
      <c r="P8" s="2">
        <v>0.67</v>
      </c>
      <c r="Q8" s="25">
        <v>0.245</v>
      </c>
      <c r="R8" s="2">
        <v>9.8000000000000004E-2</v>
      </c>
      <c r="S8" s="25">
        <v>4.7E-2</v>
      </c>
      <c r="T8" s="2">
        <v>1</v>
      </c>
      <c r="U8" s="23">
        <v>0.15</v>
      </c>
      <c r="V8" s="2">
        <v>1</v>
      </c>
      <c r="W8" s="23">
        <v>0.26</v>
      </c>
      <c r="X8" s="2">
        <v>1300</v>
      </c>
      <c r="Y8" s="26">
        <v>1548</v>
      </c>
      <c r="Z8" s="2">
        <v>35</v>
      </c>
      <c r="AA8" s="30">
        <v>32.049999999999997</v>
      </c>
      <c r="AB8" s="2">
        <v>60</v>
      </c>
      <c r="AC8" s="31">
        <v>23.65</v>
      </c>
      <c r="AD8" s="3">
        <v>20</v>
      </c>
      <c r="AE8" s="27">
        <v>8.89</v>
      </c>
    </row>
    <row r="9" spans="1:31" ht="15.75" thickBot="1" x14ac:dyDescent="0.3">
      <c r="A9" s="8" t="s">
        <v>26</v>
      </c>
      <c r="B9" s="10" t="s">
        <v>18</v>
      </c>
      <c r="C9" s="35">
        <f>C8</f>
        <v>44659</v>
      </c>
      <c r="D9" s="1">
        <v>90</v>
      </c>
      <c r="E9" s="23">
        <v>91.13</v>
      </c>
      <c r="F9" s="2">
        <v>9</v>
      </c>
      <c r="G9" s="23">
        <v>8.0500000000000007</v>
      </c>
      <c r="H9" s="2">
        <v>0.03</v>
      </c>
      <c r="I9" s="24">
        <v>2.07E-2</v>
      </c>
      <c r="J9" s="2">
        <v>0.28000000000000003</v>
      </c>
      <c r="K9" s="25">
        <v>0.14199999999999999</v>
      </c>
      <c r="L9" s="2">
        <v>0.05</v>
      </c>
      <c r="M9" s="25">
        <v>0.01</v>
      </c>
      <c r="N9" s="2">
        <v>0.5</v>
      </c>
      <c r="O9" s="23">
        <v>0.16</v>
      </c>
      <c r="P9" s="2">
        <v>0.67</v>
      </c>
      <c r="Q9" s="25">
        <v>0.23300000000000001</v>
      </c>
      <c r="R9" s="2">
        <v>9.8000000000000004E-2</v>
      </c>
      <c r="S9" s="25">
        <v>4.2000000000000003E-2</v>
      </c>
      <c r="T9" s="2">
        <v>1</v>
      </c>
      <c r="U9" s="23">
        <v>0.16</v>
      </c>
      <c r="V9" s="2">
        <v>1</v>
      </c>
      <c r="W9" s="23">
        <v>0.21</v>
      </c>
      <c r="X9" s="2">
        <v>1300</v>
      </c>
      <c r="Y9" s="26">
        <v>1550</v>
      </c>
      <c r="Z9" s="2">
        <v>35</v>
      </c>
      <c r="AA9" s="30">
        <v>31.91</v>
      </c>
      <c r="AB9" s="2">
        <v>60</v>
      </c>
      <c r="AC9" s="31">
        <v>23.77</v>
      </c>
      <c r="AD9" s="3">
        <v>20</v>
      </c>
      <c r="AE9" s="27">
        <v>9.68</v>
      </c>
    </row>
    <row r="10" spans="1:31" ht="15.75" thickBot="1" x14ac:dyDescent="0.3">
      <c r="A10" s="8" t="s">
        <v>26</v>
      </c>
      <c r="B10" s="10" t="s">
        <v>18</v>
      </c>
      <c r="C10" s="35">
        <v>44698</v>
      </c>
      <c r="D10" s="1">
        <v>90</v>
      </c>
      <c r="E10" s="23">
        <v>92.52</v>
      </c>
      <c r="F10" s="2">
        <v>9</v>
      </c>
      <c r="G10" s="23">
        <v>6.42</v>
      </c>
      <c r="H10" s="2">
        <v>0.03</v>
      </c>
      <c r="I10" s="24">
        <v>1.2200000000000001E-2</v>
      </c>
      <c r="J10" s="2">
        <v>0.28000000000000003</v>
      </c>
      <c r="K10" s="25">
        <v>0.20799999999999999</v>
      </c>
      <c r="L10" s="2">
        <v>0.05</v>
      </c>
      <c r="M10" s="25">
        <v>5.0000000000000001E-3</v>
      </c>
      <c r="N10" s="2">
        <v>0.5</v>
      </c>
      <c r="O10" s="23">
        <v>0.17</v>
      </c>
      <c r="P10" s="2">
        <v>0.67</v>
      </c>
      <c r="Q10" s="25">
        <v>0.32900000000000001</v>
      </c>
      <c r="R10" s="2">
        <v>9.8000000000000004E-2</v>
      </c>
      <c r="S10" s="25">
        <v>2.3E-2</v>
      </c>
      <c r="T10" s="2">
        <v>1</v>
      </c>
      <c r="U10" s="23">
        <v>0.26</v>
      </c>
      <c r="V10" s="2">
        <v>1</v>
      </c>
      <c r="W10" s="23">
        <v>0.31</v>
      </c>
      <c r="X10" s="2">
        <v>1300</v>
      </c>
      <c r="Y10" s="26">
        <v>1565</v>
      </c>
      <c r="Z10" s="2">
        <v>35</v>
      </c>
      <c r="AA10" s="30">
        <v>31.4</v>
      </c>
      <c r="AB10" s="2">
        <v>60</v>
      </c>
      <c r="AC10" s="31">
        <v>25</v>
      </c>
      <c r="AD10" s="3">
        <v>20</v>
      </c>
      <c r="AE10" s="27">
        <v>8.76</v>
      </c>
    </row>
    <row r="11" spans="1:31" ht="15.75" thickBot="1" x14ac:dyDescent="0.3">
      <c r="A11" s="8" t="s">
        <v>26</v>
      </c>
      <c r="B11" s="10" t="s">
        <v>18</v>
      </c>
      <c r="C11" s="35">
        <f>C10</f>
        <v>44698</v>
      </c>
      <c r="D11" s="1">
        <v>90</v>
      </c>
      <c r="E11" s="23">
        <v>92.42</v>
      </c>
      <c r="F11" s="2">
        <v>9</v>
      </c>
      <c r="G11" s="23">
        <v>6.52</v>
      </c>
      <c r="H11" s="2">
        <v>0.03</v>
      </c>
      <c r="I11" s="24">
        <v>1.2500000000000001E-2</v>
      </c>
      <c r="J11" s="2">
        <v>0.28000000000000003</v>
      </c>
      <c r="K11" s="25">
        <v>0.193</v>
      </c>
      <c r="L11" s="2">
        <v>0.05</v>
      </c>
      <c r="M11" s="25">
        <v>7.0000000000000001E-3</v>
      </c>
      <c r="N11" s="2">
        <v>0.5</v>
      </c>
      <c r="O11" s="23">
        <v>0.16</v>
      </c>
      <c r="P11" s="2">
        <v>0.67</v>
      </c>
      <c r="Q11" s="25">
        <v>0.32100000000000001</v>
      </c>
      <c r="R11" s="2">
        <v>9.8000000000000004E-2</v>
      </c>
      <c r="S11" s="25">
        <v>2.1999999999999999E-2</v>
      </c>
      <c r="T11" s="2">
        <v>1</v>
      </c>
      <c r="U11" s="23">
        <v>0.28000000000000003</v>
      </c>
      <c r="V11" s="2">
        <v>1</v>
      </c>
      <c r="W11" s="23">
        <v>0.34</v>
      </c>
      <c r="X11" s="2">
        <v>1300</v>
      </c>
      <c r="Y11" s="26">
        <v>1561</v>
      </c>
      <c r="Z11" s="2">
        <v>35</v>
      </c>
      <c r="AA11" s="30">
        <v>31.8</v>
      </c>
      <c r="AB11" s="2">
        <v>60</v>
      </c>
      <c r="AC11" s="31">
        <v>25</v>
      </c>
      <c r="AD11" s="3">
        <v>20</v>
      </c>
      <c r="AE11" s="27">
        <v>8.42</v>
      </c>
    </row>
    <row r="12" spans="1:31" ht="15.75" thickBot="1" x14ac:dyDescent="0.3">
      <c r="A12" s="8" t="s">
        <v>26</v>
      </c>
      <c r="B12" s="10" t="s">
        <v>18</v>
      </c>
      <c r="C12" s="35">
        <v>44700</v>
      </c>
      <c r="D12" s="1">
        <v>90</v>
      </c>
      <c r="E12" s="23">
        <v>92.67</v>
      </c>
      <c r="F12" s="2">
        <v>9</v>
      </c>
      <c r="G12" s="23">
        <v>6.31</v>
      </c>
      <c r="H12" s="2">
        <v>0.03</v>
      </c>
      <c r="I12" s="24">
        <v>1.5900000000000001E-2</v>
      </c>
      <c r="J12" s="2">
        <v>0.28000000000000003</v>
      </c>
      <c r="K12" s="25">
        <v>0.20599999999999999</v>
      </c>
      <c r="L12" s="2">
        <v>0.05</v>
      </c>
      <c r="M12" s="25">
        <v>8.9999999999999993E-3</v>
      </c>
      <c r="N12" s="2">
        <v>0.5</v>
      </c>
      <c r="O12" s="23">
        <v>0.17</v>
      </c>
      <c r="P12" s="2">
        <v>0.67</v>
      </c>
      <c r="Q12" s="25">
        <v>0.34100000000000003</v>
      </c>
      <c r="R12" s="2">
        <v>9.8000000000000004E-2</v>
      </c>
      <c r="S12" s="25">
        <v>2.1999999999999999E-2</v>
      </c>
      <c r="T12" s="2">
        <v>1</v>
      </c>
      <c r="U12" s="23">
        <v>0.19</v>
      </c>
      <c r="V12" s="2">
        <v>1</v>
      </c>
      <c r="W12" s="23">
        <v>0.26</v>
      </c>
      <c r="X12" s="2">
        <v>1300</v>
      </c>
      <c r="Y12" s="26">
        <v>1538</v>
      </c>
      <c r="Z12" s="2">
        <v>35</v>
      </c>
      <c r="AA12" s="30">
        <v>32</v>
      </c>
      <c r="AB12" s="2">
        <v>60</v>
      </c>
      <c r="AC12" s="31">
        <v>24.6</v>
      </c>
      <c r="AD12" s="3">
        <v>20</v>
      </c>
      <c r="AE12" s="27">
        <v>8.9499999999999993</v>
      </c>
    </row>
    <row r="13" spans="1:31" ht="15.75" thickBot="1" x14ac:dyDescent="0.3">
      <c r="A13" s="8" t="s">
        <v>26</v>
      </c>
      <c r="B13" s="10" t="s">
        <v>18</v>
      </c>
      <c r="C13" s="35">
        <f>C12</f>
        <v>44700</v>
      </c>
      <c r="D13" s="1">
        <v>90</v>
      </c>
      <c r="E13" s="23">
        <v>92.49</v>
      </c>
      <c r="F13" s="2">
        <v>9</v>
      </c>
      <c r="G13" s="23">
        <v>6.51</v>
      </c>
      <c r="H13" s="2">
        <v>0.03</v>
      </c>
      <c r="I13" s="24">
        <v>1.47E-2</v>
      </c>
      <c r="J13" s="2">
        <v>0.28000000000000003</v>
      </c>
      <c r="K13" s="25">
        <v>0.21299999999999999</v>
      </c>
      <c r="L13" s="2">
        <v>0.05</v>
      </c>
      <c r="M13" s="25">
        <v>8.9999999999999993E-3</v>
      </c>
      <c r="N13" s="2">
        <v>0.5</v>
      </c>
      <c r="O13" s="23">
        <v>0.17</v>
      </c>
      <c r="P13" s="2">
        <v>0.67</v>
      </c>
      <c r="Q13" s="25">
        <v>0.33900000000000002</v>
      </c>
      <c r="R13" s="2">
        <v>9.8000000000000004E-2</v>
      </c>
      <c r="S13" s="25">
        <v>2.3E-2</v>
      </c>
      <c r="T13" s="2">
        <v>1</v>
      </c>
      <c r="U13" s="23">
        <v>0.14000000000000001</v>
      </c>
      <c r="V13" s="2">
        <v>1</v>
      </c>
      <c r="W13" s="23">
        <v>0.23</v>
      </c>
      <c r="X13" s="2">
        <v>1300</v>
      </c>
      <c r="Y13" s="26">
        <v>1538</v>
      </c>
      <c r="Z13" s="2">
        <v>35</v>
      </c>
      <c r="AA13" s="26">
        <v>31.9</v>
      </c>
      <c r="AB13" s="2">
        <v>60</v>
      </c>
      <c r="AC13" s="31">
        <v>25.03</v>
      </c>
      <c r="AD13" s="3">
        <v>20</v>
      </c>
      <c r="AE13" s="27">
        <v>9.34</v>
      </c>
    </row>
    <row r="14" spans="1:31" ht="15.75" thickBot="1" x14ac:dyDescent="0.3">
      <c r="A14" s="8" t="s">
        <v>25</v>
      </c>
      <c r="B14" s="9" t="s">
        <v>18</v>
      </c>
      <c r="C14" s="35">
        <v>44705</v>
      </c>
      <c r="D14" s="1">
        <v>90</v>
      </c>
      <c r="E14" s="23">
        <v>91.78</v>
      </c>
      <c r="F14" s="2">
        <v>9</v>
      </c>
      <c r="G14" s="23">
        <v>7.4</v>
      </c>
      <c r="H14" s="2">
        <v>0.03</v>
      </c>
      <c r="I14" s="24">
        <v>5.9999999999999995E-4</v>
      </c>
      <c r="J14" s="2">
        <v>0.28000000000000003</v>
      </c>
      <c r="K14" s="25">
        <v>1.4E-2</v>
      </c>
      <c r="L14" s="2">
        <v>0.05</v>
      </c>
      <c r="M14" s="25">
        <v>8.0000000000000002E-3</v>
      </c>
      <c r="N14" s="2">
        <v>0.5</v>
      </c>
      <c r="O14" s="23">
        <v>0.09</v>
      </c>
      <c r="P14" s="2">
        <v>0.67</v>
      </c>
      <c r="Q14" s="25">
        <v>0.29399999999999998</v>
      </c>
      <c r="R14" s="2">
        <v>9.8000000000000004E-2</v>
      </c>
      <c r="S14" s="25">
        <v>0.02</v>
      </c>
      <c r="T14" s="2">
        <v>1</v>
      </c>
      <c r="U14" s="23">
        <v>0.22</v>
      </c>
      <c r="V14" s="2">
        <v>1</v>
      </c>
      <c r="W14" s="23">
        <v>0.39</v>
      </c>
      <c r="X14" s="2">
        <v>1300</v>
      </c>
      <c r="Y14" s="26">
        <v>1464</v>
      </c>
      <c r="Z14" s="2">
        <v>35</v>
      </c>
      <c r="AA14" s="26">
        <v>33.01</v>
      </c>
      <c r="AB14" s="2">
        <v>60</v>
      </c>
      <c r="AC14" s="26">
        <v>22.35</v>
      </c>
      <c r="AD14" s="3">
        <v>20</v>
      </c>
      <c r="AE14" s="27">
        <v>3.14</v>
      </c>
    </row>
    <row r="15" spans="1:31" ht="15.75" thickBot="1" x14ac:dyDescent="0.3">
      <c r="A15" s="8" t="s">
        <v>25</v>
      </c>
      <c r="B15" s="9" t="s">
        <v>18</v>
      </c>
      <c r="C15" s="35">
        <v>44706</v>
      </c>
      <c r="D15" s="1">
        <v>90</v>
      </c>
      <c r="E15" s="23">
        <v>91.4</v>
      </c>
      <c r="F15" s="2">
        <v>9</v>
      </c>
      <c r="G15" s="23">
        <v>7.69</v>
      </c>
      <c r="H15" s="2">
        <v>0.03</v>
      </c>
      <c r="I15" s="24">
        <v>6.9999999999999999E-4</v>
      </c>
      <c r="J15" s="2">
        <v>0.28000000000000003</v>
      </c>
      <c r="K15" s="25">
        <v>1.4E-2</v>
      </c>
      <c r="L15" s="2">
        <v>0.05</v>
      </c>
      <c r="M15" s="25">
        <v>6.0000000000000001E-3</v>
      </c>
      <c r="N15" s="2">
        <v>0.5</v>
      </c>
      <c r="O15" s="23">
        <v>0.08</v>
      </c>
      <c r="P15" s="2">
        <v>0.67</v>
      </c>
      <c r="Q15" s="25">
        <v>0.33900000000000002</v>
      </c>
      <c r="R15" s="2">
        <v>9.8000000000000004E-2</v>
      </c>
      <c r="S15" s="25">
        <v>2.1000000000000001E-2</v>
      </c>
      <c r="T15" s="2">
        <v>1</v>
      </c>
      <c r="U15" s="23">
        <v>0.2</v>
      </c>
      <c r="V15" s="2">
        <v>1</v>
      </c>
      <c r="W15" s="23">
        <v>0.45</v>
      </c>
      <c r="X15" s="2">
        <v>1300</v>
      </c>
      <c r="Y15" s="26">
        <v>1429</v>
      </c>
      <c r="Z15" s="2">
        <v>35</v>
      </c>
      <c r="AA15" s="26">
        <v>32.65</v>
      </c>
      <c r="AB15" s="2">
        <v>60</v>
      </c>
      <c r="AC15" s="26">
        <v>24.6</v>
      </c>
      <c r="AD15" s="3">
        <v>20</v>
      </c>
      <c r="AE15" s="27">
        <v>2.91</v>
      </c>
    </row>
    <row r="16" spans="1:31" ht="15.75" thickBot="1" x14ac:dyDescent="0.3">
      <c r="A16" s="8" t="s">
        <v>25</v>
      </c>
      <c r="B16" s="9" t="s">
        <v>18</v>
      </c>
      <c r="C16" s="35">
        <f>C15</f>
        <v>44706</v>
      </c>
      <c r="D16" s="1">
        <v>90</v>
      </c>
      <c r="E16" s="23">
        <v>91.15</v>
      </c>
      <c r="F16" s="2">
        <v>9</v>
      </c>
      <c r="G16" s="23">
        <v>7.93</v>
      </c>
      <c r="H16" s="2">
        <v>0.03</v>
      </c>
      <c r="I16" s="24">
        <v>5.9999999999999995E-4</v>
      </c>
      <c r="J16" s="2">
        <v>0.28000000000000003</v>
      </c>
      <c r="K16" s="25">
        <v>1.2999999999999999E-2</v>
      </c>
      <c r="L16" s="2">
        <v>0.05</v>
      </c>
      <c r="M16" s="25">
        <v>6.0000000000000001E-3</v>
      </c>
      <c r="N16" s="2">
        <v>0.5</v>
      </c>
      <c r="O16" s="23">
        <v>0.08</v>
      </c>
      <c r="P16" s="2">
        <v>0.67</v>
      </c>
      <c r="Q16" s="25">
        <v>0.35799999999999998</v>
      </c>
      <c r="R16" s="2">
        <v>9.8000000000000004E-2</v>
      </c>
      <c r="S16" s="25">
        <v>2.1999999999999999E-2</v>
      </c>
      <c r="T16" s="2">
        <v>1</v>
      </c>
      <c r="U16" s="23">
        <v>0.18</v>
      </c>
      <c r="V16" s="2">
        <v>1</v>
      </c>
      <c r="W16" s="23">
        <v>0.44</v>
      </c>
      <c r="X16" s="2">
        <v>1300</v>
      </c>
      <c r="Y16" s="26">
        <v>1434</v>
      </c>
      <c r="Z16" s="2">
        <v>35</v>
      </c>
      <c r="AA16" s="26">
        <v>32.29</v>
      </c>
      <c r="AB16" s="2">
        <v>60</v>
      </c>
      <c r="AC16" s="26">
        <v>23.19</v>
      </c>
      <c r="AD16" s="3">
        <v>20</v>
      </c>
      <c r="AE16" s="27">
        <v>3.51</v>
      </c>
    </row>
    <row r="17" spans="1:31" ht="15.75" thickBot="1" x14ac:dyDescent="0.3">
      <c r="A17" s="8" t="s">
        <v>25</v>
      </c>
      <c r="B17" s="9" t="s">
        <v>18</v>
      </c>
      <c r="C17" s="35">
        <v>44707</v>
      </c>
      <c r="D17" s="1">
        <v>90</v>
      </c>
      <c r="E17" s="23">
        <v>91.69</v>
      </c>
      <c r="F17" s="2">
        <v>9</v>
      </c>
      <c r="G17" s="23">
        <v>7.58</v>
      </c>
      <c r="H17" s="2">
        <v>0.03</v>
      </c>
      <c r="I17" s="24">
        <v>6.9999999999999999E-4</v>
      </c>
      <c r="J17" s="2">
        <v>0.28000000000000003</v>
      </c>
      <c r="K17" s="25">
        <v>1.2999999999999999E-2</v>
      </c>
      <c r="L17" s="2">
        <v>0.05</v>
      </c>
      <c r="M17" s="25">
        <v>5.0000000000000001E-3</v>
      </c>
      <c r="N17" s="2">
        <v>0.5</v>
      </c>
      <c r="O17" s="23">
        <v>0.08</v>
      </c>
      <c r="P17" s="2">
        <v>0.67</v>
      </c>
      <c r="Q17" s="25">
        <v>0.314</v>
      </c>
      <c r="R17" s="2">
        <v>9.8000000000000004E-2</v>
      </c>
      <c r="S17" s="25">
        <v>2.1000000000000001E-2</v>
      </c>
      <c r="T17" s="2">
        <v>1</v>
      </c>
      <c r="U17" s="23">
        <v>0.13</v>
      </c>
      <c r="V17" s="2">
        <v>1</v>
      </c>
      <c r="W17" s="23">
        <v>0.3</v>
      </c>
      <c r="X17" s="2">
        <v>1300</v>
      </c>
      <c r="Y17" s="26">
        <v>1426</v>
      </c>
      <c r="Z17" s="2">
        <v>35</v>
      </c>
      <c r="AA17" s="26">
        <v>31.91</v>
      </c>
      <c r="AB17" s="2">
        <v>60</v>
      </c>
      <c r="AC17" s="26">
        <v>24.02</v>
      </c>
      <c r="AD17" s="3">
        <v>20</v>
      </c>
      <c r="AE17" s="27">
        <v>3.61</v>
      </c>
    </row>
    <row r="18" spans="1:31" ht="15.75" thickBot="1" x14ac:dyDescent="0.3">
      <c r="A18" s="8" t="s">
        <v>19</v>
      </c>
      <c r="B18" s="9" t="s">
        <v>18</v>
      </c>
      <c r="C18" s="37">
        <v>44708</v>
      </c>
      <c r="D18" s="1">
        <v>90</v>
      </c>
      <c r="E18" s="23">
        <f>63.06*1.473</f>
        <v>92.887380000000007</v>
      </c>
      <c r="F18" s="2">
        <v>9</v>
      </c>
      <c r="G18" s="23">
        <v>6.3</v>
      </c>
      <c r="H18" s="2">
        <v>0.03</v>
      </c>
      <c r="I18" s="26">
        <v>4.8999999999999998E-3</v>
      </c>
      <c r="J18" s="2">
        <v>0.28000000000000003</v>
      </c>
      <c r="K18" s="25">
        <v>9.8000000000000004E-2</v>
      </c>
      <c r="L18" s="2">
        <v>0.05</v>
      </c>
      <c r="M18" s="26">
        <v>6.0000000000000001E-3</v>
      </c>
      <c r="N18" s="2">
        <v>0.5</v>
      </c>
      <c r="O18" s="23">
        <v>0.15</v>
      </c>
      <c r="P18" s="2">
        <v>0.67</v>
      </c>
      <c r="Q18" s="26">
        <v>0.29499999999999998</v>
      </c>
      <c r="R18" s="2">
        <v>9.8000000000000004E-2</v>
      </c>
      <c r="S18" s="26">
        <v>1.9E-2</v>
      </c>
      <c r="T18" s="2">
        <v>1</v>
      </c>
      <c r="U18" s="26">
        <v>0.13</v>
      </c>
      <c r="V18" s="2">
        <v>1</v>
      </c>
      <c r="W18" s="26">
        <v>0.24</v>
      </c>
      <c r="X18" s="2">
        <v>1300</v>
      </c>
      <c r="Y18" s="26">
        <v>1525</v>
      </c>
      <c r="Z18" s="2">
        <v>35</v>
      </c>
      <c r="AA18" s="26">
        <v>32</v>
      </c>
      <c r="AB18" s="2">
        <v>60</v>
      </c>
      <c r="AC18" s="26">
        <v>42</v>
      </c>
      <c r="AD18" s="3">
        <v>20</v>
      </c>
      <c r="AE18" s="28">
        <v>2.2000000000000002</v>
      </c>
    </row>
    <row r="19" spans="1:31" ht="15.75" thickBot="1" x14ac:dyDescent="0.3">
      <c r="A19" s="8" t="s">
        <v>19</v>
      </c>
      <c r="B19" s="9" t="s">
        <v>18</v>
      </c>
      <c r="C19" s="37">
        <f>C18</f>
        <v>44708</v>
      </c>
      <c r="D19" s="1">
        <v>90</v>
      </c>
      <c r="E19" s="23">
        <f>63.08*1.473</f>
        <v>92.916840000000008</v>
      </c>
      <c r="F19" s="2">
        <v>9</v>
      </c>
      <c r="G19" s="26">
        <v>6.28</v>
      </c>
      <c r="H19" s="2">
        <v>0.03</v>
      </c>
      <c r="I19" s="26">
        <v>5.4000000000000003E-3</v>
      </c>
      <c r="J19" s="2">
        <v>0.28000000000000003</v>
      </c>
      <c r="K19" s="26">
        <v>0.105</v>
      </c>
      <c r="L19" s="2">
        <v>0.05</v>
      </c>
      <c r="M19" s="26">
        <v>5.0000000000000001E-3</v>
      </c>
      <c r="N19" s="2">
        <v>0.5</v>
      </c>
      <c r="O19" s="23">
        <v>0.15</v>
      </c>
      <c r="P19" s="2">
        <v>0.67</v>
      </c>
      <c r="Q19" s="26">
        <v>0.29399999999999998</v>
      </c>
      <c r="R19" s="2">
        <v>9.8000000000000004E-2</v>
      </c>
      <c r="S19" s="26">
        <v>1.9E-2</v>
      </c>
      <c r="T19" s="2">
        <v>1</v>
      </c>
      <c r="U19" s="26">
        <v>0.11</v>
      </c>
      <c r="V19" s="2">
        <v>1</v>
      </c>
      <c r="W19" s="26">
        <v>0.23</v>
      </c>
      <c r="X19" s="2">
        <v>1300</v>
      </c>
      <c r="Y19" s="26">
        <v>1535</v>
      </c>
      <c r="Z19" s="2">
        <v>35</v>
      </c>
      <c r="AA19" s="26">
        <v>32</v>
      </c>
      <c r="AB19" s="2">
        <v>60</v>
      </c>
      <c r="AC19" s="26">
        <v>41</v>
      </c>
      <c r="AD19" s="3">
        <v>20</v>
      </c>
      <c r="AE19" s="28">
        <v>3.37</v>
      </c>
    </row>
    <row r="20" spans="1:31" ht="15.75" thickBot="1" x14ac:dyDescent="0.3">
      <c r="A20" s="8" t="s">
        <v>19</v>
      </c>
      <c r="B20" s="9" t="s">
        <v>18</v>
      </c>
      <c r="C20" s="37">
        <v>44711</v>
      </c>
      <c r="D20" s="1">
        <v>90</v>
      </c>
      <c r="E20" s="23">
        <v>92.27</v>
      </c>
      <c r="F20" s="2">
        <v>9</v>
      </c>
      <c r="G20" s="23">
        <v>6.79</v>
      </c>
      <c r="H20" s="2">
        <v>0.03</v>
      </c>
      <c r="I20" s="26">
        <v>3.8999999999999998E-3</v>
      </c>
      <c r="J20" s="2">
        <v>0.28000000000000003</v>
      </c>
      <c r="K20" s="25">
        <v>9.5000000000000001E-2</v>
      </c>
      <c r="L20" s="2">
        <v>0.05</v>
      </c>
      <c r="M20" s="26">
        <v>5.0000000000000001E-3</v>
      </c>
      <c r="N20" s="2">
        <v>0.5</v>
      </c>
      <c r="O20" s="23">
        <v>0.16</v>
      </c>
      <c r="P20" s="2">
        <v>0.67</v>
      </c>
      <c r="Q20" s="26">
        <v>0.32100000000000001</v>
      </c>
      <c r="R20" s="2">
        <v>9.8000000000000004E-2</v>
      </c>
      <c r="S20" s="26">
        <v>1.9E-2</v>
      </c>
      <c r="T20" s="2">
        <v>1</v>
      </c>
      <c r="U20" s="26">
        <v>0.27</v>
      </c>
      <c r="V20" s="2">
        <v>1</v>
      </c>
      <c r="W20" s="26">
        <v>0.34</v>
      </c>
      <c r="X20" s="2">
        <v>1300</v>
      </c>
      <c r="Y20" s="26">
        <v>1513</v>
      </c>
      <c r="Z20" s="2">
        <v>35</v>
      </c>
      <c r="AA20" s="26">
        <v>32</v>
      </c>
      <c r="AB20" s="2">
        <v>60</v>
      </c>
      <c r="AC20" s="26">
        <v>23</v>
      </c>
      <c r="AD20" s="3">
        <v>20</v>
      </c>
      <c r="AE20" s="28">
        <v>2.54</v>
      </c>
    </row>
    <row r="21" spans="1:31" ht="15.75" thickBot="1" x14ac:dyDescent="0.3">
      <c r="A21" s="8" t="s">
        <v>19</v>
      </c>
      <c r="B21" s="9" t="s">
        <v>18</v>
      </c>
      <c r="C21" s="37">
        <v>44713</v>
      </c>
      <c r="D21" s="1">
        <v>90</v>
      </c>
      <c r="E21" s="23">
        <v>92.28</v>
      </c>
      <c r="F21" s="2">
        <v>9</v>
      </c>
      <c r="G21" s="23">
        <v>6.89</v>
      </c>
      <c r="H21" s="2">
        <v>0.03</v>
      </c>
      <c r="I21" s="24">
        <v>4.0000000000000001E-3</v>
      </c>
      <c r="J21" s="2">
        <v>0.28000000000000003</v>
      </c>
      <c r="K21" s="25">
        <v>5.2999999999999999E-2</v>
      </c>
      <c r="L21" s="2">
        <v>0.05</v>
      </c>
      <c r="M21" s="26">
        <v>6.0000000000000001E-3</v>
      </c>
      <c r="N21" s="2">
        <v>0.5</v>
      </c>
      <c r="O21" s="23">
        <v>0.18</v>
      </c>
      <c r="P21" s="2">
        <v>0.67</v>
      </c>
      <c r="Q21" s="26">
        <v>0.31</v>
      </c>
      <c r="R21" s="2">
        <v>9.8000000000000004E-2</v>
      </c>
      <c r="S21" s="26">
        <v>1.9E-2</v>
      </c>
      <c r="T21" s="2">
        <v>1</v>
      </c>
      <c r="U21" s="26">
        <v>0.17</v>
      </c>
      <c r="V21" s="2">
        <v>1</v>
      </c>
      <c r="W21" s="26">
        <v>0.26</v>
      </c>
      <c r="X21" s="2">
        <v>1300</v>
      </c>
      <c r="Y21" s="26">
        <v>1525</v>
      </c>
      <c r="Z21" s="2">
        <v>35</v>
      </c>
      <c r="AA21" s="26">
        <v>32</v>
      </c>
      <c r="AB21" s="2">
        <v>60</v>
      </c>
      <c r="AC21" s="26">
        <v>22</v>
      </c>
      <c r="AD21" s="3">
        <v>20</v>
      </c>
      <c r="AE21" s="28">
        <v>2.67</v>
      </c>
    </row>
    <row r="22" spans="1:31" ht="15.75" thickBot="1" x14ac:dyDescent="0.3">
      <c r="A22" s="8" t="s">
        <v>19</v>
      </c>
      <c r="B22" s="9" t="s">
        <v>18</v>
      </c>
      <c r="C22" s="37">
        <f>C21</f>
        <v>44713</v>
      </c>
      <c r="D22" s="1">
        <v>90</v>
      </c>
      <c r="E22" s="23">
        <v>92.27</v>
      </c>
      <c r="F22" s="2">
        <v>9</v>
      </c>
      <c r="G22" s="26">
        <v>6.98</v>
      </c>
      <c r="H22" s="2">
        <v>0.03</v>
      </c>
      <c r="I22" s="26">
        <v>4.3E-3</v>
      </c>
      <c r="J22" s="2">
        <v>0.28000000000000003</v>
      </c>
      <c r="K22" s="26">
        <v>4.8000000000000001E-2</v>
      </c>
      <c r="L22" s="2">
        <v>0.05</v>
      </c>
      <c r="M22" s="26">
        <v>6.0000000000000001E-3</v>
      </c>
      <c r="N22" s="2">
        <v>0.5</v>
      </c>
      <c r="O22" s="23">
        <v>0.17</v>
      </c>
      <c r="P22" s="2">
        <v>0.67</v>
      </c>
      <c r="Q22" s="26">
        <v>0.30399999999999999</v>
      </c>
      <c r="R22" s="2">
        <v>9.8000000000000004E-2</v>
      </c>
      <c r="S22" s="26">
        <v>1.9E-2</v>
      </c>
      <c r="T22" s="2">
        <v>1</v>
      </c>
      <c r="U22" s="26">
        <v>0.17</v>
      </c>
      <c r="V22" s="2">
        <v>1</v>
      </c>
      <c r="W22" s="23">
        <v>0.2</v>
      </c>
      <c r="X22" s="2">
        <v>1300</v>
      </c>
      <c r="Y22" s="26">
        <v>1526</v>
      </c>
      <c r="Z22" s="2">
        <v>35</v>
      </c>
      <c r="AA22" s="26">
        <v>32</v>
      </c>
      <c r="AB22" s="2">
        <v>60</v>
      </c>
      <c r="AC22" s="26">
        <v>22</v>
      </c>
      <c r="AD22" s="3">
        <v>20</v>
      </c>
      <c r="AE22" s="28">
        <v>3.18</v>
      </c>
    </row>
    <row r="23" spans="1:31" ht="15.75" thickBot="1" x14ac:dyDescent="0.3">
      <c r="A23" s="8" t="s">
        <v>19</v>
      </c>
      <c r="B23" s="9" t="s">
        <v>18</v>
      </c>
      <c r="C23" s="37">
        <v>44716</v>
      </c>
      <c r="D23" s="1">
        <v>90</v>
      </c>
      <c r="E23" s="23">
        <v>92.74</v>
      </c>
      <c r="F23" s="2">
        <v>9</v>
      </c>
      <c r="G23" s="23">
        <v>6.43</v>
      </c>
      <c r="H23" s="2">
        <v>0.03</v>
      </c>
      <c r="I23" s="24">
        <v>4.0000000000000001E-3</v>
      </c>
      <c r="J23" s="2">
        <v>0.28000000000000003</v>
      </c>
      <c r="K23" s="25">
        <v>6.4000000000000001E-2</v>
      </c>
      <c r="L23" s="2">
        <v>0.05</v>
      </c>
      <c r="M23" s="26">
        <v>3.0000000000000001E-3</v>
      </c>
      <c r="N23" s="2">
        <v>0.5</v>
      </c>
      <c r="O23" s="23">
        <v>0.16</v>
      </c>
      <c r="P23" s="2">
        <v>0.67</v>
      </c>
      <c r="Q23" s="26">
        <v>0.29399999999999998</v>
      </c>
      <c r="R23" s="2">
        <v>9.8000000000000004E-2</v>
      </c>
      <c r="S23" s="26">
        <v>1.9E-2</v>
      </c>
      <c r="T23" s="2">
        <v>1</v>
      </c>
      <c r="U23" s="26">
        <v>0.15</v>
      </c>
      <c r="V23" s="2">
        <v>1</v>
      </c>
      <c r="W23" s="26">
        <v>0.28999999999999998</v>
      </c>
      <c r="X23" s="2">
        <v>1300</v>
      </c>
      <c r="Y23" s="26">
        <v>1511</v>
      </c>
      <c r="Z23" s="2">
        <v>35</v>
      </c>
      <c r="AA23" s="26">
        <v>31</v>
      </c>
      <c r="AB23" s="2">
        <v>60</v>
      </c>
      <c r="AC23" s="26">
        <v>23</v>
      </c>
      <c r="AD23" s="3">
        <v>20</v>
      </c>
      <c r="AE23" s="28">
        <v>2.93</v>
      </c>
    </row>
    <row r="24" spans="1:31" ht="15.75" thickBot="1" x14ac:dyDescent="0.3">
      <c r="A24" s="8" t="s">
        <v>17</v>
      </c>
      <c r="B24" s="9" t="s">
        <v>18</v>
      </c>
      <c r="C24" s="35">
        <v>44717</v>
      </c>
      <c r="D24" s="1">
        <v>90</v>
      </c>
      <c r="E24" s="23">
        <v>92.1</v>
      </c>
      <c r="F24" s="2">
        <v>9</v>
      </c>
      <c r="G24" s="23">
        <v>7.11</v>
      </c>
      <c r="H24" s="2">
        <v>0.03</v>
      </c>
      <c r="I24" s="24">
        <v>3.5000000000000001E-3</v>
      </c>
      <c r="J24" s="2">
        <v>0.28000000000000003</v>
      </c>
      <c r="K24" s="25">
        <v>2.1000000000000001E-2</v>
      </c>
      <c r="L24" s="2">
        <v>0.05</v>
      </c>
      <c r="M24" s="25">
        <v>8.0000000000000002E-3</v>
      </c>
      <c r="N24" s="2">
        <v>0.5</v>
      </c>
      <c r="O24" s="23">
        <v>0.1</v>
      </c>
      <c r="P24" s="2">
        <v>0.67</v>
      </c>
      <c r="Q24" s="25">
        <v>0.27400000000000002</v>
      </c>
      <c r="R24" s="2">
        <v>9.8000000000000004E-2</v>
      </c>
      <c r="S24" s="25">
        <v>1.2E-2</v>
      </c>
      <c r="T24" s="2">
        <v>1</v>
      </c>
      <c r="U24" s="23">
        <v>0.23</v>
      </c>
      <c r="V24" s="2">
        <v>1</v>
      </c>
      <c r="W24" s="23">
        <v>0.37</v>
      </c>
      <c r="X24" s="2">
        <v>1300</v>
      </c>
      <c r="Y24" s="26">
        <v>1467</v>
      </c>
      <c r="Z24" s="2">
        <v>35</v>
      </c>
      <c r="AA24" s="26">
        <v>32.21</v>
      </c>
      <c r="AB24" s="2">
        <v>60</v>
      </c>
      <c r="AC24" s="26">
        <v>21.83</v>
      </c>
      <c r="AD24" s="3">
        <v>20</v>
      </c>
      <c r="AE24" s="27">
        <v>1.31</v>
      </c>
    </row>
    <row r="25" spans="1:31" ht="15.75" thickBot="1" x14ac:dyDescent="0.3">
      <c r="A25" s="8" t="s">
        <v>17</v>
      </c>
      <c r="B25" s="9" t="s">
        <v>18</v>
      </c>
      <c r="C25" s="35">
        <f>C24</f>
        <v>44717</v>
      </c>
      <c r="D25" s="1">
        <v>90</v>
      </c>
      <c r="E25" s="23">
        <v>92.15</v>
      </c>
      <c r="F25" s="2">
        <v>9</v>
      </c>
      <c r="G25" s="23">
        <v>7.02</v>
      </c>
      <c r="H25" s="2">
        <v>0.03</v>
      </c>
      <c r="I25" s="24">
        <v>4.0000000000000001E-3</v>
      </c>
      <c r="J25" s="2">
        <v>0.28000000000000003</v>
      </c>
      <c r="K25" s="25">
        <v>1.4999999999999999E-2</v>
      </c>
      <c r="L25" s="2">
        <v>0.05</v>
      </c>
      <c r="M25" s="25">
        <v>8.0000000000000002E-3</v>
      </c>
      <c r="N25" s="2">
        <v>0.5</v>
      </c>
      <c r="O25" s="23">
        <v>0.1</v>
      </c>
      <c r="P25" s="2">
        <v>0.67</v>
      </c>
      <c r="Q25" s="25">
        <v>0.25</v>
      </c>
      <c r="R25" s="2">
        <v>9.8000000000000004E-2</v>
      </c>
      <c r="S25" s="25">
        <v>0.01</v>
      </c>
      <c r="T25" s="2">
        <v>1</v>
      </c>
      <c r="U25" s="23">
        <v>0.19</v>
      </c>
      <c r="V25" s="2">
        <v>1</v>
      </c>
      <c r="W25" s="23">
        <v>0.44</v>
      </c>
      <c r="X25" s="2">
        <v>1300</v>
      </c>
      <c r="Y25" s="26">
        <v>1479</v>
      </c>
      <c r="Z25" s="2">
        <v>35</v>
      </c>
      <c r="AA25" s="26">
        <v>32.21</v>
      </c>
      <c r="AB25" s="2">
        <v>60</v>
      </c>
      <c r="AC25" s="26">
        <v>22.55</v>
      </c>
      <c r="AD25" s="3">
        <v>20</v>
      </c>
      <c r="AE25" s="27">
        <v>1.1399999999999999</v>
      </c>
    </row>
    <row r="26" spans="1:31" ht="15.75" thickBot="1" x14ac:dyDescent="0.3">
      <c r="A26" s="8" t="s">
        <v>17</v>
      </c>
      <c r="B26" s="9" t="s">
        <v>18</v>
      </c>
      <c r="C26" s="46">
        <v>44729</v>
      </c>
      <c r="D26" s="1">
        <v>90</v>
      </c>
      <c r="E26" s="23">
        <v>91.34</v>
      </c>
      <c r="F26" s="2">
        <v>9</v>
      </c>
      <c r="G26" s="23">
        <v>7.7</v>
      </c>
      <c r="H26" s="2">
        <v>0.03</v>
      </c>
      <c r="I26" s="24">
        <v>3.0000000000000001E-3</v>
      </c>
      <c r="J26" s="2">
        <v>0.28000000000000003</v>
      </c>
      <c r="K26" s="25">
        <v>7.2999999999999995E-2</v>
      </c>
      <c r="L26" s="2">
        <v>0.05</v>
      </c>
      <c r="M26" s="25">
        <v>0.01</v>
      </c>
      <c r="N26" s="2">
        <v>0.5</v>
      </c>
      <c r="O26" s="23">
        <v>0.13</v>
      </c>
      <c r="P26" s="2">
        <v>0.67</v>
      </c>
      <c r="Q26" s="25">
        <v>0.28100000000000003</v>
      </c>
      <c r="R26" s="2">
        <v>9.8000000000000004E-2</v>
      </c>
      <c r="S26" s="25">
        <v>1.4999999999999999E-2</v>
      </c>
      <c r="T26" s="2">
        <v>1</v>
      </c>
      <c r="U26" s="23">
        <v>0.28999999999999998</v>
      </c>
      <c r="V26" s="2">
        <v>1</v>
      </c>
      <c r="W26" s="23">
        <v>0.45</v>
      </c>
      <c r="X26" s="2">
        <v>1300</v>
      </c>
      <c r="Y26" s="26">
        <v>1549</v>
      </c>
      <c r="Z26" s="2">
        <v>35</v>
      </c>
      <c r="AA26" s="26">
        <v>31.8</v>
      </c>
      <c r="AB26" s="2">
        <v>60</v>
      </c>
      <c r="AC26" s="26">
        <v>22.38</v>
      </c>
      <c r="AD26" s="3">
        <v>20</v>
      </c>
      <c r="AE26" s="27">
        <v>2.54</v>
      </c>
    </row>
    <row r="27" spans="1:31" ht="15.75" thickBot="1" x14ac:dyDescent="0.3">
      <c r="A27" s="8" t="s">
        <v>19</v>
      </c>
      <c r="B27" s="9" t="s">
        <v>18</v>
      </c>
      <c r="C27" s="37">
        <v>44734</v>
      </c>
      <c r="D27" s="1">
        <v>90</v>
      </c>
      <c r="E27" s="23">
        <v>91.22</v>
      </c>
      <c r="F27" s="2">
        <v>9</v>
      </c>
      <c r="G27" s="23">
        <v>7.85</v>
      </c>
      <c r="H27" s="2">
        <v>0.03</v>
      </c>
      <c r="I27" s="24">
        <v>5.7000000000000002E-3</v>
      </c>
      <c r="J27" s="2">
        <v>0.28000000000000003</v>
      </c>
      <c r="K27" s="25">
        <v>6.7000000000000004E-2</v>
      </c>
      <c r="L27" s="2">
        <v>0.05</v>
      </c>
      <c r="M27" s="26">
        <v>1.2E-2</v>
      </c>
      <c r="N27" s="2">
        <v>0.5</v>
      </c>
      <c r="O27" s="23">
        <v>0.18</v>
      </c>
      <c r="P27" s="2">
        <v>0.67</v>
      </c>
      <c r="Q27" s="26">
        <v>0.35299999999999998</v>
      </c>
      <c r="R27" s="2">
        <v>9.8000000000000004E-2</v>
      </c>
      <c r="S27" s="26">
        <v>2.1000000000000001E-2</v>
      </c>
      <c r="T27" s="2">
        <v>1</v>
      </c>
      <c r="U27" s="26">
        <v>0.17</v>
      </c>
      <c r="V27" s="2">
        <v>1</v>
      </c>
      <c r="W27" s="26">
        <v>0.28999999999999998</v>
      </c>
      <c r="X27" s="2">
        <v>1300</v>
      </c>
      <c r="Y27" s="26">
        <v>1546</v>
      </c>
      <c r="Z27" s="2">
        <v>35</v>
      </c>
      <c r="AA27" s="26">
        <v>32</v>
      </c>
      <c r="AB27" s="2">
        <v>60</v>
      </c>
      <c r="AC27" s="26">
        <v>23</v>
      </c>
      <c r="AD27" s="3">
        <v>20</v>
      </c>
      <c r="AE27" s="28">
        <v>2.91</v>
      </c>
    </row>
    <row r="28" spans="1:31" ht="15.75" thickBot="1" x14ac:dyDescent="0.3">
      <c r="A28" s="8" t="s">
        <v>19</v>
      </c>
      <c r="B28" s="9" t="s">
        <v>18</v>
      </c>
      <c r="C28" s="37">
        <f>C27</f>
        <v>44734</v>
      </c>
      <c r="D28" s="1">
        <v>90</v>
      </c>
      <c r="E28" s="23">
        <v>92.2</v>
      </c>
      <c r="F28" s="2">
        <v>9</v>
      </c>
      <c r="G28" s="26">
        <v>6.92</v>
      </c>
      <c r="H28" s="2">
        <v>0.03</v>
      </c>
      <c r="I28" s="26">
        <v>3.7000000000000002E-3</v>
      </c>
      <c r="J28" s="2">
        <v>0.28000000000000003</v>
      </c>
      <c r="K28" s="26">
        <v>4.3999999999999997E-2</v>
      </c>
      <c r="L28" s="2">
        <v>0.05</v>
      </c>
      <c r="M28" s="26">
        <v>1.2E-2</v>
      </c>
      <c r="N28" s="2">
        <v>0.5</v>
      </c>
      <c r="O28" s="23">
        <v>0.21</v>
      </c>
      <c r="P28" s="2">
        <v>0.67</v>
      </c>
      <c r="Q28" s="26">
        <v>0.33400000000000002</v>
      </c>
      <c r="R28" s="2">
        <v>9.8000000000000004E-2</v>
      </c>
      <c r="S28" s="25">
        <v>0.02</v>
      </c>
      <c r="T28" s="2">
        <v>1</v>
      </c>
      <c r="U28" s="26">
        <v>0.18</v>
      </c>
      <c r="V28" s="2">
        <v>1</v>
      </c>
      <c r="W28" s="23">
        <v>0.26</v>
      </c>
      <c r="X28" s="2">
        <v>1300</v>
      </c>
      <c r="Y28" s="26">
        <v>1531</v>
      </c>
      <c r="Z28" s="2">
        <v>35</v>
      </c>
      <c r="AA28" s="26">
        <v>32</v>
      </c>
      <c r="AB28" s="2">
        <v>60</v>
      </c>
      <c r="AC28" s="26">
        <v>23</v>
      </c>
      <c r="AD28" s="3">
        <v>20</v>
      </c>
      <c r="AE28" s="28">
        <v>2.56</v>
      </c>
    </row>
    <row r="29" spans="1:31" ht="15.75" thickBot="1" x14ac:dyDescent="0.3">
      <c r="A29" s="8" t="s">
        <v>19</v>
      </c>
      <c r="B29" s="9" t="s">
        <v>18</v>
      </c>
      <c r="C29" s="37">
        <v>44736</v>
      </c>
      <c r="D29" s="1">
        <v>90</v>
      </c>
      <c r="E29" s="23">
        <v>91.96</v>
      </c>
      <c r="F29" s="2">
        <v>9</v>
      </c>
      <c r="G29" s="23">
        <v>7.1</v>
      </c>
      <c r="H29" s="2">
        <v>0.03</v>
      </c>
      <c r="I29" s="24">
        <v>3.7000000000000002E-3</v>
      </c>
      <c r="J29" s="2">
        <v>0.28000000000000003</v>
      </c>
      <c r="K29" s="25">
        <v>4.2999999999999997E-2</v>
      </c>
      <c r="L29" s="2">
        <v>0.05</v>
      </c>
      <c r="M29" s="26">
        <v>1.2E-2</v>
      </c>
      <c r="N29" s="2">
        <v>0.5</v>
      </c>
      <c r="O29" s="23">
        <v>0.2</v>
      </c>
      <c r="P29" s="2">
        <v>0.67</v>
      </c>
      <c r="Q29" s="26">
        <v>0.34699999999999998</v>
      </c>
      <c r="R29" s="2">
        <v>9.8000000000000004E-2</v>
      </c>
      <c r="S29" s="26">
        <v>2.1000000000000001E-2</v>
      </c>
      <c r="T29" s="2">
        <v>1</v>
      </c>
      <c r="U29" s="26">
        <v>0.19</v>
      </c>
      <c r="V29" s="2">
        <v>1</v>
      </c>
      <c r="W29" s="26">
        <v>0.31</v>
      </c>
      <c r="X29" s="2">
        <v>1300</v>
      </c>
      <c r="Y29" s="26">
        <v>1554</v>
      </c>
      <c r="Z29" s="2">
        <v>35</v>
      </c>
      <c r="AA29" s="26">
        <v>32</v>
      </c>
      <c r="AB29" s="2">
        <v>60</v>
      </c>
      <c r="AC29" s="26">
        <v>22</v>
      </c>
      <c r="AD29" s="3">
        <v>20</v>
      </c>
      <c r="AE29" s="28">
        <v>3.53</v>
      </c>
    </row>
    <row r="30" spans="1:31" ht="15.75" thickBot="1" x14ac:dyDescent="0.3">
      <c r="A30" s="8" t="s">
        <v>19</v>
      </c>
      <c r="B30" s="9" t="s">
        <v>18</v>
      </c>
      <c r="C30" s="37">
        <v>44741</v>
      </c>
      <c r="D30" s="1">
        <v>90</v>
      </c>
      <c r="E30" s="23">
        <v>92.27</v>
      </c>
      <c r="F30" s="2">
        <v>9</v>
      </c>
      <c r="G30" s="23">
        <v>6.53</v>
      </c>
      <c r="H30" s="2">
        <v>0.03</v>
      </c>
      <c r="I30" s="24">
        <v>6.7000000000000002E-3</v>
      </c>
      <c r="J30" s="2">
        <v>0.28000000000000003</v>
      </c>
      <c r="K30" s="25">
        <v>0.01</v>
      </c>
      <c r="L30" s="2">
        <v>0.05</v>
      </c>
      <c r="M30" s="26">
        <v>1.2E-2</v>
      </c>
      <c r="N30" s="2">
        <v>0.5</v>
      </c>
      <c r="O30" s="23">
        <v>0.25</v>
      </c>
      <c r="P30" s="2">
        <v>0.67</v>
      </c>
      <c r="Q30" s="26">
        <v>0.30399999999999999</v>
      </c>
      <c r="R30" s="2">
        <v>9.8000000000000004E-2</v>
      </c>
      <c r="S30" s="26">
        <v>1.9E-2</v>
      </c>
      <c r="T30" s="2">
        <v>1</v>
      </c>
      <c r="U30" s="26">
        <v>0.28999999999999998</v>
      </c>
      <c r="V30" s="2">
        <v>1</v>
      </c>
      <c r="W30" s="26">
        <v>0.6</v>
      </c>
      <c r="X30" s="2">
        <v>1300</v>
      </c>
      <c r="Y30" s="26">
        <v>1540</v>
      </c>
      <c r="Z30" s="2">
        <v>35</v>
      </c>
      <c r="AA30" s="26">
        <v>32</v>
      </c>
      <c r="AB30" s="2">
        <v>60</v>
      </c>
      <c r="AC30" s="26">
        <v>24</v>
      </c>
      <c r="AD30" s="3">
        <v>20</v>
      </c>
      <c r="AE30" s="28">
        <v>4.1100000000000003</v>
      </c>
    </row>
    <row r="31" spans="1:31" ht="15.75" thickBot="1" x14ac:dyDescent="0.3">
      <c r="A31" s="8" t="s">
        <v>19</v>
      </c>
      <c r="B31" s="9" t="s">
        <v>18</v>
      </c>
      <c r="C31" s="37">
        <v>44742</v>
      </c>
      <c r="D31" s="1">
        <v>90</v>
      </c>
      <c r="E31" s="23">
        <v>92.18</v>
      </c>
      <c r="F31" s="2">
        <v>9</v>
      </c>
      <c r="G31" s="23">
        <v>6.79</v>
      </c>
      <c r="H31" s="2">
        <v>0.03</v>
      </c>
      <c r="I31" s="24">
        <v>6.7000000000000002E-3</v>
      </c>
      <c r="J31" s="2">
        <v>0.28000000000000003</v>
      </c>
      <c r="K31" s="25">
        <v>4.4999999999999998E-2</v>
      </c>
      <c r="L31" s="2">
        <v>0.05</v>
      </c>
      <c r="M31" s="26">
        <v>1.2E-2</v>
      </c>
      <c r="N31" s="2">
        <v>0.5</v>
      </c>
      <c r="O31" s="23">
        <v>0.27</v>
      </c>
      <c r="P31" s="2">
        <v>0.67</v>
      </c>
      <c r="Q31" s="26">
        <v>0.30299999999999999</v>
      </c>
      <c r="R31" s="2">
        <v>9.8000000000000004E-2</v>
      </c>
      <c r="S31" s="26">
        <v>0.02</v>
      </c>
      <c r="T31" s="2">
        <v>1</v>
      </c>
      <c r="U31" s="26">
        <v>0.34</v>
      </c>
      <c r="V31" s="2">
        <v>1</v>
      </c>
      <c r="W31" s="26">
        <v>0.37</v>
      </c>
      <c r="X31" s="2">
        <v>1300</v>
      </c>
      <c r="Y31" s="26">
        <v>1517</v>
      </c>
      <c r="Z31" s="2">
        <v>35</v>
      </c>
      <c r="AA31" s="26">
        <v>33</v>
      </c>
      <c r="AB31" s="2">
        <v>60</v>
      </c>
      <c r="AC31" s="26">
        <v>24</v>
      </c>
      <c r="AD31" s="3">
        <v>20</v>
      </c>
      <c r="AE31" s="28">
        <v>4.75</v>
      </c>
    </row>
    <row r="32" spans="1:31" ht="15.75" thickBot="1" x14ac:dyDescent="0.3">
      <c r="A32" s="8" t="s">
        <v>19</v>
      </c>
      <c r="B32" s="9" t="s">
        <v>18</v>
      </c>
      <c r="C32" s="37">
        <v>44744</v>
      </c>
      <c r="D32" s="1">
        <v>90</v>
      </c>
      <c r="E32" s="23">
        <v>92.74</v>
      </c>
      <c r="F32" s="2">
        <v>9</v>
      </c>
      <c r="G32" s="23">
        <v>6.24</v>
      </c>
      <c r="H32" s="2">
        <v>0.03</v>
      </c>
      <c r="I32" s="24">
        <v>5.4999999999999997E-3</v>
      </c>
      <c r="J32" s="2">
        <v>0.28000000000000003</v>
      </c>
      <c r="K32" s="25">
        <v>8.9999999999999993E-3</v>
      </c>
      <c r="L32" s="2">
        <v>0.05</v>
      </c>
      <c r="M32" s="26">
        <v>1.0999999999999999E-2</v>
      </c>
      <c r="N32" s="2">
        <v>0.5</v>
      </c>
      <c r="O32" s="23">
        <v>0.25</v>
      </c>
      <c r="P32" s="2">
        <v>0.67</v>
      </c>
      <c r="Q32" s="26">
        <v>0.29799999999999999</v>
      </c>
      <c r="R32" s="2">
        <v>9.8000000000000004E-2</v>
      </c>
      <c r="S32" s="26">
        <v>1.9E-2</v>
      </c>
      <c r="T32" s="2">
        <v>1</v>
      </c>
      <c r="U32" s="26">
        <v>0.34</v>
      </c>
      <c r="V32" s="2">
        <v>1</v>
      </c>
      <c r="W32" s="26">
        <v>0.43</v>
      </c>
      <c r="X32" s="2">
        <v>1300</v>
      </c>
      <c r="Y32" s="26">
        <v>1503</v>
      </c>
      <c r="Z32" s="2">
        <v>35</v>
      </c>
      <c r="AA32" s="26">
        <v>32</v>
      </c>
      <c r="AB32" s="2">
        <v>60</v>
      </c>
      <c r="AC32" s="26">
        <v>23</v>
      </c>
      <c r="AD32" s="3">
        <v>20</v>
      </c>
      <c r="AE32" s="28">
        <v>4.38</v>
      </c>
    </row>
    <row r="33" spans="1:31" ht="15.75" thickBot="1" x14ac:dyDescent="0.3">
      <c r="A33" s="8" t="str">
        <f>A32</f>
        <v>Jiaozio City</v>
      </c>
      <c r="B33" s="9" t="str">
        <f>B32</f>
        <v>HBD</v>
      </c>
      <c r="C33" s="46">
        <v>44749</v>
      </c>
      <c r="D33" s="1">
        <v>90</v>
      </c>
      <c r="E33" s="23">
        <v>91.92</v>
      </c>
      <c r="F33" s="2">
        <v>9</v>
      </c>
      <c r="G33" s="23">
        <v>7.27</v>
      </c>
      <c r="H33" s="2">
        <v>0.03</v>
      </c>
      <c r="I33" s="24">
        <v>3.2000000000000002E-3</v>
      </c>
      <c r="J33" s="2">
        <v>0.28000000000000003</v>
      </c>
      <c r="K33" s="25">
        <v>4.7E-2</v>
      </c>
      <c r="L33" s="2">
        <v>0.05</v>
      </c>
      <c r="M33" s="25">
        <v>8.9999999999999993E-3</v>
      </c>
      <c r="N33" s="2">
        <v>0.5</v>
      </c>
      <c r="O33" s="23">
        <v>0.13</v>
      </c>
      <c r="P33" s="2">
        <v>0.67</v>
      </c>
      <c r="Q33" s="25">
        <v>0.26900000000000002</v>
      </c>
      <c r="R33" s="2">
        <v>9.8000000000000004E-2</v>
      </c>
      <c r="S33" s="25">
        <v>1.4999999999999999E-2</v>
      </c>
      <c r="T33" s="2">
        <v>1</v>
      </c>
      <c r="U33" s="23">
        <v>0.21</v>
      </c>
      <c r="V33" s="2">
        <v>1</v>
      </c>
      <c r="W33" s="23">
        <v>0.34</v>
      </c>
      <c r="X33" s="2">
        <v>1300</v>
      </c>
      <c r="Y33" s="26">
        <v>1519</v>
      </c>
      <c r="Z33" s="2">
        <v>35</v>
      </c>
      <c r="AA33" s="26">
        <v>31.38</v>
      </c>
      <c r="AB33" s="2">
        <v>60</v>
      </c>
      <c r="AC33" s="26">
        <v>22.58</v>
      </c>
      <c r="AD33" s="3">
        <v>20</v>
      </c>
      <c r="AE33" s="27">
        <v>3.28</v>
      </c>
    </row>
    <row r="34" spans="1:31" ht="15.75" thickBot="1" x14ac:dyDescent="0.3">
      <c r="A34" s="8" t="s">
        <v>25</v>
      </c>
      <c r="B34" s="9" t="s">
        <v>18</v>
      </c>
      <c r="C34" s="35">
        <v>44749</v>
      </c>
      <c r="D34" s="1">
        <v>90</v>
      </c>
      <c r="E34" s="23">
        <v>91.13</v>
      </c>
      <c r="F34" s="2">
        <v>9</v>
      </c>
      <c r="G34" s="23">
        <v>8.15</v>
      </c>
      <c r="H34" s="2">
        <v>0.03</v>
      </c>
      <c r="I34" s="24">
        <v>2.3999999999999998E-3</v>
      </c>
      <c r="J34" s="2">
        <v>0.28000000000000003</v>
      </c>
      <c r="K34" s="25">
        <v>1.7000000000000001E-2</v>
      </c>
      <c r="L34" s="2">
        <v>0.05</v>
      </c>
      <c r="M34" s="25">
        <v>1.2E-2</v>
      </c>
      <c r="N34" s="2">
        <v>0.5</v>
      </c>
      <c r="O34" s="23">
        <v>0.12</v>
      </c>
      <c r="P34" s="2">
        <v>0.67</v>
      </c>
      <c r="Q34" s="25">
        <v>0.31900000000000001</v>
      </c>
      <c r="R34" s="2">
        <v>9.8000000000000004E-2</v>
      </c>
      <c r="S34" s="25">
        <v>1.9E-2</v>
      </c>
      <c r="T34" s="2">
        <v>1</v>
      </c>
      <c r="U34" s="23">
        <v>0.17</v>
      </c>
      <c r="V34" s="2">
        <v>1</v>
      </c>
      <c r="W34" s="23">
        <v>0.23</v>
      </c>
      <c r="X34" s="2">
        <v>1300</v>
      </c>
      <c r="Y34" s="26">
        <v>1478</v>
      </c>
      <c r="Z34" s="2">
        <v>35</v>
      </c>
      <c r="AA34" s="26">
        <v>32.61</v>
      </c>
      <c r="AB34" s="2">
        <v>60</v>
      </c>
      <c r="AC34" s="26">
        <v>23.25</v>
      </c>
      <c r="AD34" s="3">
        <v>20</v>
      </c>
      <c r="AE34" s="27">
        <v>5.01</v>
      </c>
    </row>
    <row r="35" spans="1:31" ht="15.75" thickBot="1" x14ac:dyDescent="0.3">
      <c r="A35" s="8" t="s">
        <v>25</v>
      </c>
      <c r="B35" s="9" t="s">
        <v>18</v>
      </c>
      <c r="C35" s="35">
        <f>C34</f>
        <v>44749</v>
      </c>
      <c r="D35" s="1">
        <v>90</v>
      </c>
      <c r="E35" s="23">
        <v>91.03</v>
      </c>
      <c r="F35" s="2">
        <v>9</v>
      </c>
      <c r="G35" s="23">
        <v>8.1999999999999993</v>
      </c>
      <c r="H35" s="2">
        <v>0.03</v>
      </c>
      <c r="I35" s="24">
        <v>2.3E-3</v>
      </c>
      <c r="J35" s="2">
        <v>0.28000000000000003</v>
      </c>
      <c r="K35" s="25">
        <v>1.7999999999999999E-2</v>
      </c>
      <c r="L35" s="2">
        <v>0.05</v>
      </c>
      <c r="M35" s="25">
        <v>1.2E-2</v>
      </c>
      <c r="N35" s="2">
        <v>0.5</v>
      </c>
      <c r="O35" s="23">
        <v>0.11</v>
      </c>
      <c r="P35" s="2">
        <v>0.67</v>
      </c>
      <c r="Q35" s="25">
        <v>0.32100000000000001</v>
      </c>
      <c r="R35" s="2">
        <v>9.8000000000000004E-2</v>
      </c>
      <c r="S35" s="25">
        <v>1.9E-2</v>
      </c>
      <c r="T35" s="2">
        <v>1</v>
      </c>
      <c r="U35" s="23">
        <v>0.15</v>
      </c>
      <c r="V35" s="2">
        <v>1</v>
      </c>
      <c r="W35" s="23">
        <v>0.28999999999999998</v>
      </c>
      <c r="X35" s="2">
        <v>1300</v>
      </c>
      <c r="Y35" s="26">
        <v>1479</v>
      </c>
      <c r="Z35" s="2">
        <v>35</v>
      </c>
      <c r="AA35" s="26">
        <v>32.61</v>
      </c>
      <c r="AB35" s="2">
        <v>60</v>
      </c>
      <c r="AC35" s="26">
        <v>23.4</v>
      </c>
      <c r="AD35" s="3">
        <v>20</v>
      </c>
      <c r="AE35" s="27">
        <v>6.08</v>
      </c>
    </row>
    <row r="36" spans="1:31" ht="15.75" thickBot="1" x14ac:dyDescent="0.3">
      <c r="A36" s="8" t="s">
        <v>25</v>
      </c>
      <c r="B36" s="9" t="s">
        <v>18</v>
      </c>
      <c r="C36" s="35">
        <f>C35</f>
        <v>44749</v>
      </c>
      <c r="D36" s="1">
        <v>90</v>
      </c>
      <c r="E36" s="23">
        <v>90.85</v>
      </c>
      <c r="F36" s="2">
        <v>9</v>
      </c>
      <c r="G36" s="23">
        <v>8.3800000000000008</v>
      </c>
      <c r="H36" s="2">
        <v>0.03</v>
      </c>
      <c r="I36" s="24">
        <v>2.3999999999999998E-3</v>
      </c>
      <c r="J36" s="2">
        <v>0.28000000000000003</v>
      </c>
      <c r="K36" s="25">
        <v>0.02</v>
      </c>
      <c r="L36" s="2">
        <v>0.05</v>
      </c>
      <c r="M36" s="25">
        <v>1.2E-2</v>
      </c>
      <c r="N36" s="2">
        <v>0.5</v>
      </c>
      <c r="O36" s="23">
        <v>0.1</v>
      </c>
      <c r="P36" s="2">
        <v>0.67</v>
      </c>
      <c r="Q36" s="25">
        <v>0.33</v>
      </c>
      <c r="R36" s="2">
        <v>9.8000000000000004E-2</v>
      </c>
      <c r="S36" s="25">
        <v>0.02</v>
      </c>
      <c r="T36" s="2">
        <v>1</v>
      </c>
      <c r="U36" s="23">
        <v>0.2</v>
      </c>
      <c r="V36" s="2">
        <v>1</v>
      </c>
      <c r="W36" s="23">
        <v>0.28999999999999998</v>
      </c>
      <c r="X36" s="2">
        <v>1300</v>
      </c>
      <c r="Y36" s="26">
        <v>1476</v>
      </c>
      <c r="Z36" s="2">
        <v>35</v>
      </c>
      <c r="AA36" s="23">
        <v>32.49</v>
      </c>
      <c r="AB36" s="2">
        <v>60</v>
      </c>
      <c r="AC36" s="26">
        <v>22.95</v>
      </c>
      <c r="AD36" s="3">
        <v>20</v>
      </c>
      <c r="AE36" s="27">
        <v>7.68</v>
      </c>
    </row>
    <row r="37" spans="1:31" ht="15.75" thickBot="1" x14ac:dyDescent="0.3">
      <c r="A37" s="8" t="str">
        <f>A36</f>
        <v>Mexichem Flúor</v>
      </c>
      <c r="B37" s="9" t="str">
        <f>B36</f>
        <v>HBD</v>
      </c>
      <c r="C37" s="46">
        <v>44750</v>
      </c>
      <c r="D37" s="1">
        <v>90</v>
      </c>
      <c r="E37" s="23">
        <v>91.96</v>
      </c>
      <c r="F37" s="2">
        <v>9</v>
      </c>
      <c r="G37" s="23">
        <v>7.4</v>
      </c>
      <c r="H37" s="2">
        <v>0.03</v>
      </c>
      <c r="I37" s="24">
        <v>3.0000000000000001E-3</v>
      </c>
      <c r="J37" s="2">
        <v>0.28000000000000003</v>
      </c>
      <c r="K37" s="25">
        <v>2.5000000000000001E-2</v>
      </c>
      <c r="L37" s="2">
        <v>0.05</v>
      </c>
      <c r="M37" s="25">
        <v>8.0000000000000002E-3</v>
      </c>
      <c r="N37" s="2">
        <v>0.5</v>
      </c>
      <c r="O37" s="23">
        <v>0.1</v>
      </c>
      <c r="P37" s="2">
        <v>0.67</v>
      </c>
      <c r="Q37" s="25">
        <v>0.23400000000000001</v>
      </c>
      <c r="R37" s="2">
        <v>9.8000000000000004E-2</v>
      </c>
      <c r="S37" s="25">
        <v>0.01</v>
      </c>
      <c r="T37" s="2">
        <v>1</v>
      </c>
      <c r="U37" s="23">
        <v>0.24</v>
      </c>
      <c r="V37" s="2">
        <v>1</v>
      </c>
      <c r="W37" s="23">
        <v>0.26</v>
      </c>
      <c r="X37" s="2">
        <v>1300</v>
      </c>
      <c r="Y37" s="26">
        <v>1481</v>
      </c>
      <c r="Z37" s="2">
        <v>35</v>
      </c>
      <c r="AA37" s="26">
        <v>30.96</v>
      </c>
      <c r="AB37" s="2">
        <v>60</v>
      </c>
      <c r="AC37" s="26">
        <v>23.37</v>
      </c>
      <c r="AD37" s="3">
        <v>20</v>
      </c>
      <c r="AE37" s="27">
        <v>4.37</v>
      </c>
    </row>
    <row r="38" spans="1:31" ht="15.75" thickBot="1" x14ac:dyDescent="0.3">
      <c r="A38" s="8" t="s">
        <v>17</v>
      </c>
      <c r="B38" s="9" t="s">
        <v>18</v>
      </c>
      <c r="C38" s="46">
        <v>44752</v>
      </c>
      <c r="D38" s="1">
        <v>90</v>
      </c>
      <c r="E38" s="23">
        <v>91.36</v>
      </c>
      <c r="F38" s="2">
        <v>9</v>
      </c>
      <c r="G38" s="23">
        <v>7.84</v>
      </c>
      <c r="H38" s="2">
        <v>0.03</v>
      </c>
      <c r="I38" s="24">
        <v>2.5000000000000001E-3</v>
      </c>
      <c r="J38" s="2">
        <v>0.28000000000000003</v>
      </c>
      <c r="K38" s="25">
        <v>0.02</v>
      </c>
      <c r="L38" s="2">
        <v>0.05</v>
      </c>
      <c r="M38" s="25">
        <v>1.2E-2</v>
      </c>
      <c r="N38" s="2">
        <v>0.5</v>
      </c>
      <c r="O38" s="23">
        <v>0.1</v>
      </c>
      <c r="P38" s="2">
        <v>0.67</v>
      </c>
      <c r="Q38" s="25">
        <v>0.23100000000000001</v>
      </c>
      <c r="R38" s="2">
        <v>9.8000000000000004E-2</v>
      </c>
      <c r="S38" s="25">
        <v>0.01</v>
      </c>
      <c r="T38" s="2">
        <v>1</v>
      </c>
      <c r="U38" s="23">
        <v>0.21</v>
      </c>
      <c r="V38" s="2">
        <v>1</v>
      </c>
      <c r="W38" s="23">
        <v>0.43</v>
      </c>
      <c r="X38" s="2">
        <v>1300</v>
      </c>
      <c r="Y38" s="26">
        <v>1511</v>
      </c>
      <c r="Z38" s="2">
        <v>35</v>
      </c>
      <c r="AA38" s="26">
        <v>31.38</v>
      </c>
      <c r="AB38" s="2">
        <v>60</v>
      </c>
      <c r="AC38" s="26">
        <v>22.76</v>
      </c>
      <c r="AD38" s="3">
        <v>20</v>
      </c>
      <c r="AE38" s="27">
        <v>2.19</v>
      </c>
    </row>
    <row r="39" spans="1:31" ht="15.75" thickBot="1" x14ac:dyDescent="0.3">
      <c r="A39" s="8" t="s">
        <v>19</v>
      </c>
      <c r="B39" s="9" t="s">
        <v>18</v>
      </c>
      <c r="C39" s="37">
        <v>44753</v>
      </c>
      <c r="D39" s="1">
        <v>90</v>
      </c>
      <c r="E39" s="23">
        <v>91.82</v>
      </c>
      <c r="F39" s="2">
        <v>9</v>
      </c>
      <c r="G39" s="23">
        <v>7.2</v>
      </c>
      <c r="H39" s="2">
        <v>0.03</v>
      </c>
      <c r="I39" s="24">
        <v>7.7999999999999996E-3</v>
      </c>
      <c r="J39" s="2">
        <v>0.28000000000000003</v>
      </c>
      <c r="K39" s="25">
        <v>0.04</v>
      </c>
      <c r="L39" s="2">
        <v>0.05</v>
      </c>
      <c r="M39" s="26">
        <v>1.2E-2</v>
      </c>
      <c r="N39" s="2">
        <v>0.5</v>
      </c>
      <c r="O39" s="23">
        <v>0.25</v>
      </c>
      <c r="P39" s="2">
        <v>0.67</v>
      </c>
      <c r="Q39" s="26">
        <v>0.36199999999999999</v>
      </c>
      <c r="R39" s="2">
        <v>9.8000000000000004E-2</v>
      </c>
      <c r="S39" s="25">
        <v>0.02</v>
      </c>
      <c r="T39" s="2">
        <v>1</v>
      </c>
      <c r="U39" s="26">
        <v>0.37</v>
      </c>
      <c r="V39" s="2">
        <v>1</v>
      </c>
      <c r="W39" s="26">
        <v>0.28999999999999998</v>
      </c>
      <c r="X39" s="2">
        <v>1300</v>
      </c>
      <c r="Y39" s="26">
        <v>1524</v>
      </c>
      <c r="Z39" s="2">
        <v>35</v>
      </c>
      <c r="AA39" s="26">
        <v>33</v>
      </c>
      <c r="AB39" s="2">
        <v>60</v>
      </c>
      <c r="AC39" s="26">
        <v>24</v>
      </c>
      <c r="AD39" s="3">
        <v>20</v>
      </c>
      <c r="AE39" s="28">
        <v>4.2300000000000004</v>
      </c>
    </row>
    <row r="40" spans="1:31" ht="15.75" thickBot="1" x14ac:dyDescent="0.3">
      <c r="A40" s="8" t="s">
        <v>25</v>
      </c>
      <c r="B40" s="9" t="s">
        <v>18</v>
      </c>
      <c r="C40" s="35">
        <v>44753</v>
      </c>
      <c r="D40" s="1">
        <v>90</v>
      </c>
      <c r="E40" s="23">
        <v>91.21</v>
      </c>
      <c r="F40" s="2">
        <v>9</v>
      </c>
      <c r="G40" s="23">
        <v>8</v>
      </c>
      <c r="H40" s="2">
        <v>0.03</v>
      </c>
      <c r="I40" s="24">
        <v>2.3999999999999998E-3</v>
      </c>
      <c r="J40" s="2">
        <v>0.28000000000000003</v>
      </c>
      <c r="K40" s="25">
        <v>1.7999999999999999E-2</v>
      </c>
      <c r="L40" s="2">
        <v>0.05</v>
      </c>
      <c r="M40" s="25">
        <v>1.2E-2</v>
      </c>
      <c r="N40" s="2">
        <v>0.5</v>
      </c>
      <c r="O40" s="23">
        <v>0.11</v>
      </c>
      <c r="P40" s="2">
        <v>0.67</v>
      </c>
      <c r="Q40" s="25">
        <v>0.36599999999999999</v>
      </c>
      <c r="R40" s="2">
        <v>9.8000000000000004E-2</v>
      </c>
      <c r="S40" s="25">
        <v>0.02</v>
      </c>
      <c r="T40" s="2">
        <v>1</v>
      </c>
      <c r="U40" s="23">
        <v>0.14000000000000001</v>
      </c>
      <c r="V40" s="2">
        <v>1</v>
      </c>
      <c r="W40" s="23">
        <v>0.26</v>
      </c>
      <c r="X40" s="2">
        <v>1300</v>
      </c>
      <c r="Y40" s="26">
        <v>1468</v>
      </c>
      <c r="Z40" s="2">
        <v>35</v>
      </c>
      <c r="AA40" s="26">
        <v>32.6</v>
      </c>
      <c r="AB40" s="2">
        <v>60</v>
      </c>
      <c r="AC40" s="26">
        <v>22.95</v>
      </c>
      <c r="AD40" s="3">
        <v>20</v>
      </c>
      <c r="AE40" s="27">
        <v>5.1100000000000003</v>
      </c>
    </row>
    <row r="41" spans="1:31" ht="15.75" thickBot="1" x14ac:dyDescent="0.3">
      <c r="A41" s="8" t="str">
        <f>A40</f>
        <v>Mexichem Flúor</v>
      </c>
      <c r="B41" s="9" t="str">
        <f>B40</f>
        <v>HBD</v>
      </c>
      <c r="C41" s="35">
        <v>44755</v>
      </c>
      <c r="D41" s="1">
        <v>90</v>
      </c>
      <c r="E41" s="23">
        <v>92.13</v>
      </c>
      <c r="F41" s="2">
        <v>9</v>
      </c>
      <c r="G41" s="23">
        <v>7.12</v>
      </c>
      <c r="H41" s="2">
        <v>0.03</v>
      </c>
      <c r="I41" s="24">
        <v>3.0000000000000001E-3</v>
      </c>
      <c r="J41" s="2">
        <v>0.28000000000000003</v>
      </c>
      <c r="K41" s="25">
        <v>1.4E-2</v>
      </c>
      <c r="L41" s="2">
        <v>0.05</v>
      </c>
      <c r="M41" s="25">
        <v>8.9999999999999993E-3</v>
      </c>
      <c r="N41" s="2">
        <v>0.5</v>
      </c>
      <c r="O41" s="23">
        <v>0.1</v>
      </c>
      <c r="P41" s="2">
        <v>0.67</v>
      </c>
      <c r="Q41" s="25">
        <v>0.22500000000000001</v>
      </c>
      <c r="R41" s="2">
        <v>9.8000000000000004E-2</v>
      </c>
      <c r="S41" s="25">
        <v>0.01</v>
      </c>
      <c r="T41" s="2">
        <v>1</v>
      </c>
      <c r="U41" s="23">
        <v>0.22</v>
      </c>
      <c r="V41" s="2">
        <v>1</v>
      </c>
      <c r="W41" s="23">
        <v>0.39</v>
      </c>
      <c r="X41" s="2">
        <v>1300</v>
      </c>
      <c r="Y41" s="26">
        <v>1498</v>
      </c>
      <c r="Z41" s="2">
        <v>35</v>
      </c>
      <c r="AA41" s="23">
        <v>31.8</v>
      </c>
      <c r="AB41" s="2">
        <v>60</v>
      </c>
      <c r="AC41" s="26">
        <v>23.42</v>
      </c>
      <c r="AD41" s="3">
        <v>20</v>
      </c>
      <c r="AE41" s="27">
        <v>3.76</v>
      </c>
    </row>
    <row r="42" spans="1:31" ht="15.75" thickBot="1" x14ac:dyDescent="0.3">
      <c r="A42" s="8" t="str">
        <f>A41</f>
        <v>Mexichem Flúor</v>
      </c>
      <c r="B42" s="9" t="str">
        <f>B41</f>
        <v>HBD</v>
      </c>
      <c r="C42" s="35">
        <f>C41</f>
        <v>44755</v>
      </c>
      <c r="D42" s="1">
        <v>90</v>
      </c>
      <c r="E42" s="23">
        <v>92.1</v>
      </c>
      <c r="F42" s="2">
        <v>9</v>
      </c>
      <c r="G42" s="23">
        <v>7.17</v>
      </c>
      <c r="H42" s="2">
        <v>0.03</v>
      </c>
      <c r="I42" s="24">
        <v>2.8E-3</v>
      </c>
      <c r="J42" s="2">
        <v>0.28000000000000003</v>
      </c>
      <c r="K42" s="25">
        <v>1.4999999999999999E-2</v>
      </c>
      <c r="L42" s="2">
        <v>0.05</v>
      </c>
      <c r="M42" s="25">
        <v>8.9999999999999993E-3</v>
      </c>
      <c r="N42" s="2">
        <v>0.5</v>
      </c>
      <c r="O42" s="23">
        <v>0.1</v>
      </c>
      <c r="P42" s="2">
        <v>0.67</v>
      </c>
      <c r="Q42" s="25">
        <v>0.22800000000000001</v>
      </c>
      <c r="R42" s="2">
        <v>9.8000000000000004E-2</v>
      </c>
      <c r="S42" s="25">
        <v>0.01</v>
      </c>
      <c r="T42" s="2">
        <v>1</v>
      </c>
      <c r="U42" s="23">
        <v>0.3</v>
      </c>
      <c r="V42" s="2">
        <v>1</v>
      </c>
      <c r="W42" s="23">
        <v>0.37</v>
      </c>
      <c r="X42" s="2">
        <v>1300</v>
      </c>
      <c r="Y42" s="26">
        <v>1482</v>
      </c>
      <c r="Z42" s="2">
        <v>35</v>
      </c>
      <c r="AA42" s="26">
        <v>31.82</v>
      </c>
      <c r="AB42" s="2">
        <v>60</v>
      </c>
      <c r="AC42" s="26">
        <v>22.76</v>
      </c>
      <c r="AD42" s="3">
        <v>20</v>
      </c>
      <c r="AE42" s="27">
        <v>4.0199999999999996</v>
      </c>
    </row>
    <row r="43" spans="1:31" ht="15.75" thickBot="1" x14ac:dyDescent="0.3">
      <c r="A43" s="8" t="s">
        <v>25</v>
      </c>
      <c r="B43" s="9" t="s">
        <v>18</v>
      </c>
      <c r="C43" s="35">
        <v>44756</v>
      </c>
      <c r="D43" s="1">
        <v>90</v>
      </c>
      <c r="E43" s="23">
        <v>91.03</v>
      </c>
      <c r="F43" s="2">
        <v>9</v>
      </c>
      <c r="G43" s="23">
        <v>8.14</v>
      </c>
      <c r="H43" s="2">
        <v>0.03</v>
      </c>
      <c r="I43" s="24">
        <v>2.2000000000000001E-3</v>
      </c>
      <c r="J43" s="2">
        <v>0.28000000000000003</v>
      </c>
      <c r="K43" s="25">
        <v>1.7999999999999999E-2</v>
      </c>
      <c r="L43" s="2">
        <v>0.05</v>
      </c>
      <c r="M43" s="25">
        <v>1.2E-2</v>
      </c>
      <c r="N43" s="2">
        <v>0.5</v>
      </c>
      <c r="O43" s="23">
        <v>0.1</v>
      </c>
      <c r="P43" s="2">
        <v>0.67</v>
      </c>
      <c r="Q43" s="25">
        <v>0.40699999999999997</v>
      </c>
      <c r="R43" s="2">
        <v>9.8000000000000004E-2</v>
      </c>
      <c r="S43" s="25">
        <v>0.02</v>
      </c>
      <c r="T43" s="2">
        <v>1</v>
      </c>
      <c r="U43" s="23">
        <v>0.16</v>
      </c>
      <c r="V43" s="2">
        <v>1</v>
      </c>
      <c r="W43" s="23">
        <v>0.27</v>
      </c>
      <c r="X43" s="2">
        <v>1300</v>
      </c>
      <c r="Y43" s="26">
        <v>1449</v>
      </c>
      <c r="Z43" s="2">
        <v>35</v>
      </c>
      <c r="AA43" s="26">
        <v>32.49</v>
      </c>
      <c r="AB43" s="2">
        <v>60</v>
      </c>
      <c r="AC43" s="26">
        <v>23.12</v>
      </c>
      <c r="AD43" s="3">
        <v>20</v>
      </c>
      <c r="AE43" s="27">
        <v>4.99</v>
      </c>
    </row>
    <row r="44" spans="1:31" ht="15.75" thickBot="1" x14ac:dyDescent="0.3">
      <c r="A44" s="8" t="s">
        <v>17</v>
      </c>
      <c r="B44" s="9" t="s">
        <v>18</v>
      </c>
      <c r="C44" s="46">
        <v>44759</v>
      </c>
      <c r="D44" s="1">
        <v>90</v>
      </c>
      <c r="E44" s="23">
        <v>91.75</v>
      </c>
      <c r="F44" s="2">
        <v>9</v>
      </c>
      <c r="G44" s="23">
        <v>7.64</v>
      </c>
      <c r="H44" s="2">
        <v>0.03</v>
      </c>
      <c r="I44" s="24">
        <v>2.5000000000000001E-3</v>
      </c>
      <c r="J44" s="2">
        <v>0.28000000000000003</v>
      </c>
      <c r="K44" s="25">
        <v>1.2999999999999999E-2</v>
      </c>
      <c r="L44" s="2">
        <v>0.05</v>
      </c>
      <c r="M44" s="25">
        <v>1.0999999999999999E-2</v>
      </c>
      <c r="N44" s="2">
        <v>0.5</v>
      </c>
      <c r="O44" s="23">
        <v>0.1</v>
      </c>
      <c r="P44" s="2">
        <v>0.67</v>
      </c>
      <c r="Q44" s="25">
        <v>0.22600000000000001</v>
      </c>
      <c r="R44" s="2">
        <v>9.8000000000000004E-2</v>
      </c>
      <c r="S44" s="25">
        <v>1.0999999999999999E-2</v>
      </c>
      <c r="T44" s="2">
        <v>1</v>
      </c>
      <c r="U44" s="23">
        <v>0.22</v>
      </c>
      <c r="V44" s="2">
        <v>1</v>
      </c>
      <c r="W44" s="23">
        <v>0.25</v>
      </c>
      <c r="X44" s="2">
        <v>1300</v>
      </c>
      <c r="Y44" s="26">
        <v>1490</v>
      </c>
      <c r="Z44" s="2">
        <v>35</v>
      </c>
      <c r="AA44" s="26">
        <v>30.55</v>
      </c>
      <c r="AB44" s="2">
        <v>60</v>
      </c>
      <c r="AC44" s="26">
        <v>22.01</v>
      </c>
      <c r="AD44" s="3">
        <v>20</v>
      </c>
      <c r="AE44" s="27">
        <v>3.32</v>
      </c>
    </row>
    <row r="45" spans="1:31" ht="15.75" thickBot="1" x14ac:dyDescent="0.3">
      <c r="A45" s="8" t="s">
        <v>25</v>
      </c>
      <c r="B45" s="9" t="s">
        <v>18</v>
      </c>
      <c r="C45" s="35">
        <v>44759</v>
      </c>
      <c r="D45" s="1">
        <v>90</v>
      </c>
      <c r="E45" s="23">
        <v>90.78</v>
      </c>
      <c r="F45" s="2">
        <v>9</v>
      </c>
      <c r="G45" s="23">
        <v>8.36</v>
      </c>
      <c r="H45" s="2">
        <v>0.03</v>
      </c>
      <c r="I45" s="24">
        <v>2.5999999999999999E-3</v>
      </c>
      <c r="J45" s="2">
        <v>0.28000000000000003</v>
      </c>
      <c r="K45" s="25">
        <v>1.9E-2</v>
      </c>
      <c r="L45" s="2">
        <v>0.05</v>
      </c>
      <c r="M45" s="25">
        <v>1.2E-2</v>
      </c>
      <c r="N45" s="2">
        <v>0.5</v>
      </c>
      <c r="O45" s="23">
        <v>0.11</v>
      </c>
      <c r="P45" s="2">
        <v>0.67</v>
      </c>
      <c r="Q45" s="25">
        <v>0.38500000000000001</v>
      </c>
      <c r="R45" s="2">
        <v>9.8000000000000004E-2</v>
      </c>
      <c r="S45" s="25">
        <v>2.1999999999999999E-2</v>
      </c>
      <c r="T45" s="2">
        <v>1</v>
      </c>
      <c r="U45" s="23">
        <v>0.2</v>
      </c>
      <c r="V45" s="2">
        <v>1</v>
      </c>
      <c r="W45" s="23">
        <v>0.31</v>
      </c>
      <c r="X45" s="2">
        <v>1300</v>
      </c>
      <c r="Y45" s="26">
        <v>1486</v>
      </c>
      <c r="Z45" s="2">
        <v>35</v>
      </c>
      <c r="AA45" s="26">
        <v>32.61</v>
      </c>
      <c r="AB45" s="2">
        <v>60</v>
      </c>
      <c r="AC45" s="26">
        <v>23.15</v>
      </c>
      <c r="AD45" s="3">
        <v>20</v>
      </c>
      <c r="AE45" s="27">
        <v>5.81</v>
      </c>
    </row>
    <row r="46" spans="1:31" ht="15.75" thickBot="1" x14ac:dyDescent="0.3">
      <c r="A46" s="8" t="s">
        <v>19</v>
      </c>
      <c r="B46" s="9" t="s">
        <v>18</v>
      </c>
      <c r="C46" s="37">
        <v>44765</v>
      </c>
      <c r="D46" s="1">
        <v>90</v>
      </c>
      <c r="E46" s="23">
        <v>92.22</v>
      </c>
      <c r="F46" s="2">
        <v>9</v>
      </c>
      <c r="G46" s="23">
        <v>6.8</v>
      </c>
      <c r="H46" s="2">
        <v>0.03</v>
      </c>
      <c r="I46" s="24">
        <v>7.0000000000000001E-3</v>
      </c>
      <c r="J46" s="2">
        <v>0.28000000000000003</v>
      </c>
      <c r="K46" s="25">
        <v>3.6999999999999998E-2</v>
      </c>
      <c r="L46" s="2">
        <v>0.05</v>
      </c>
      <c r="M46" s="26">
        <v>1.2E-2</v>
      </c>
      <c r="N46" s="2">
        <v>0.5</v>
      </c>
      <c r="O46" s="23">
        <v>0.24</v>
      </c>
      <c r="P46" s="2">
        <v>0.67</v>
      </c>
      <c r="Q46" s="26">
        <v>0.30599999999999999</v>
      </c>
      <c r="R46" s="2">
        <v>9.8000000000000004E-2</v>
      </c>
      <c r="S46" s="25">
        <v>1.9E-2</v>
      </c>
      <c r="T46" s="2">
        <v>1</v>
      </c>
      <c r="U46" s="26">
        <v>0.26</v>
      </c>
      <c r="V46" s="2">
        <v>1</v>
      </c>
      <c r="W46" s="26">
        <v>0.36</v>
      </c>
      <c r="X46" s="2">
        <v>1300</v>
      </c>
      <c r="Y46" s="26">
        <v>1520</v>
      </c>
      <c r="Z46" s="2">
        <v>35</v>
      </c>
      <c r="AA46" s="26">
        <v>31</v>
      </c>
      <c r="AB46" s="2">
        <v>60</v>
      </c>
      <c r="AC46" s="26">
        <v>22.6</v>
      </c>
      <c r="AD46" s="3">
        <v>20</v>
      </c>
      <c r="AE46" s="28">
        <v>5.13</v>
      </c>
    </row>
    <row r="47" spans="1:31" ht="15.75" thickBot="1" x14ac:dyDescent="0.3">
      <c r="A47" s="8" t="s">
        <v>25</v>
      </c>
      <c r="B47" s="9" t="s">
        <v>18</v>
      </c>
      <c r="C47" s="35">
        <v>44765</v>
      </c>
      <c r="D47" s="1">
        <v>90</v>
      </c>
      <c r="E47" s="23">
        <v>91.34</v>
      </c>
      <c r="F47" s="2">
        <v>9</v>
      </c>
      <c r="G47" s="23">
        <v>7.9</v>
      </c>
      <c r="H47" s="2">
        <v>0.03</v>
      </c>
      <c r="I47" s="24">
        <v>2.8E-3</v>
      </c>
      <c r="J47" s="2">
        <v>0.28000000000000003</v>
      </c>
      <c r="K47" s="25">
        <v>1.4999999999999999E-2</v>
      </c>
      <c r="L47" s="2">
        <v>0.05</v>
      </c>
      <c r="M47" s="25">
        <v>1.2999999999999999E-2</v>
      </c>
      <c r="N47" s="2">
        <v>0.5</v>
      </c>
      <c r="O47" s="23">
        <v>0.1</v>
      </c>
      <c r="P47" s="2">
        <v>0.67</v>
      </c>
      <c r="Q47" s="25">
        <v>0.315</v>
      </c>
      <c r="R47" s="2">
        <v>9.8000000000000004E-2</v>
      </c>
      <c r="S47" s="25">
        <v>0.02</v>
      </c>
      <c r="T47" s="2">
        <v>1</v>
      </c>
      <c r="U47" s="23">
        <v>0.3</v>
      </c>
      <c r="V47" s="2">
        <v>1</v>
      </c>
      <c r="W47" s="23">
        <v>0.28999999999999998</v>
      </c>
      <c r="X47" s="2">
        <v>1300</v>
      </c>
      <c r="Y47" s="26">
        <v>1486</v>
      </c>
      <c r="Z47" s="2">
        <v>35</v>
      </c>
      <c r="AA47" s="26">
        <v>32.21</v>
      </c>
      <c r="AB47" s="2">
        <v>60</v>
      </c>
      <c r="AC47" s="26">
        <v>23.83</v>
      </c>
      <c r="AD47" s="3">
        <v>20</v>
      </c>
      <c r="AE47" s="27">
        <v>5.95</v>
      </c>
    </row>
    <row r="48" spans="1:31" ht="15.75" thickBot="1" x14ac:dyDescent="0.3">
      <c r="A48" s="8" t="str">
        <f>A47</f>
        <v>Mexichem Flúor</v>
      </c>
      <c r="B48" s="9" t="str">
        <f>B47</f>
        <v>HBD</v>
      </c>
      <c r="C48" s="35">
        <v>44800</v>
      </c>
      <c r="D48" s="1">
        <v>90</v>
      </c>
      <c r="E48" s="23">
        <v>92.15</v>
      </c>
      <c r="F48" s="2">
        <v>9</v>
      </c>
      <c r="G48" s="23">
        <v>6.99</v>
      </c>
      <c r="H48" s="2">
        <v>0.03</v>
      </c>
      <c r="I48" s="24">
        <v>1.6999999999999999E-3</v>
      </c>
      <c r="J48" s="2">
        <v>0.28000000000000003</v>
      </c>
      <c r="K48" s="25">
        <v>3.6999999999999998E-2</v>
      </c>
      <c r="L48" s="2">
        <v>0.05</v>
      </c>
      <c r="M48" s="25">
        <v>1.2E-2</v>
      </c>
      <c r="N48" s="2">
        <v>0.5</v>
      </c>
      <c r="O48" s="23">
        <v>0.15</v>
      </c>
      <c r="P48" s="2">
        <v>0.67</v>
      </c>
      <c r="Q48" s="25">
        <v>0.32400000000000001</v>
      </c>
      <c r="R48" s="2">
        <v>9.8000000000000004E-2</v>
      </c>
      <c r="S48" s="25">
        <v>1.9E-2</v>
      </c>
      <c r="T48" s="2">
        <v>1</v>
      </c>
      <c r="U48" s="23">
        <v>0.39</v>
      </c>
      <c r="V48" s="2">
        <v>1</v>
      </c>
      <c r="W48" s="23">
        <v>0.32</v>
      </c>
      <c r="X48" s="2">
        <v>1300</v>
      </c>
      <c r="Y48" s="26">
        <v>1526</v>
      </c>
      <c r="Z48" s="2">
        <v>35</v>
      </c>
      <c r="AA48" s="23">
        <v>34.520000000000003</v>
      </c>
      <c r="AB48" s="2">
        <v>60</v>
      </c>
      <c r="AC48" s="26">
        <v>29.9</v>
      </c>
      <c r="AD48" s="3">
        <v>20</v>
      </c>
      <c r="AE48" s="27">
        <v>2.92</v>
      </c>
    </row>
    <row r="49" spans="1:31" ht="15.75" thickBot="1" x14ac:dyDescent="0.3">
      <c r="A49" s="8" t="str">
        <f>A48</f>
        <v>Mexichem Flúor</v>
      </c>
      <c r="B49" s="9" t="str">
        <f>B48</f>
        <v>HBD</v>
      </c>
      <c r="C49" s="35">
        <f>C48</f>
        <v>44800</v>
      </c>
      <c r="D49" s="1">
        <v>90</v>
      </c>
      <c r="E49" s="23">
        <v>92.18</v>
      </c>
      <c r="F49" s="2">
        <v>9</v>
      </c>
      <c r="G49" s="23">
        <v>6.9</v>
      </c>
      <c r="H49" s="2">
        <v>0.03</v>
      </c>
      <c r="I49" s="24">
        <v>1.9E-3</v>
      </c>
      <c r="J49" s="2">
        <v>0.28000000000000003</v>
      </c>
      <c r="K49" s="25">
        <v>0.04</v>
      </c>
      <c r="L49" s="2">
        <v>0.05</v>
      </c>
      <c r="M49" s="25">
        <v>1.2E-2</v>
      </c>
      <c r="N49" s="2">
        <v>0.5</v>
      </c>
      <c r="O49" s="23">
        <v>0.14000000000000001</v>
      </c>
      <c r="P49" s="2">
        <v>0.67</v>
      </c>
      <c r="Q49" s="25">
        <v>0.32500000000000001</v>
      </c>
      <c r="R49" s="2">
        <v>9.8000000000000004E-2</v>
      </c>
      <c r="S49" s="25">
        <v>1.9E-2</v>
      </c>
      <c r="T49" s="2">
        <v>1</v>
      </c>
      <c r="U49" s="23">
        <v>0.42</v>
      </c>
      <c r="V49" s="2">
        <v>1</v>
      </c>
      <c r="W49" s="23">
        <v>0.38</v>
      </c>
      <c r="X49" s="2">
        <v>1300</v>
      </c>
      <c r="Y49" s="26">
        <v>1537</v>
      </c>
      <c r="Z49" s="2">
        <v>35</v>
      </c>
      <c r="AA49" s="26">
        <v>34.57</v>
      </c>
      <c r="AB49" s="2">
        <v>60</v>
      </c>
      <c r="AC49" s="26">
        <v>28.82</v>
      </c>
      <c r="AD49" s="3">
        <v>20</v>
      </c>
      <c r="AE49" s="27">
        <v>3.38</v>
      </c>
    </row>
    <row r="50" spans="1:31" ht="15.75" thickBot="1" x14ac:dyDescent="0.3">
      <c r="A50" s="8" t="s">
        <v>19</v>
      </c>
      <c r="B50" s="9" t="s">
        <v>18</v>
      </c>
      <c r="C50" s="37">
        <v>44800</v>
      </c>
      <c r="D50" s="1">
        <v>90</v>
      </c>
      <c r="E50" s="23">
        <v>92.98</v>
      </c>
      <c r="F50" s="2">
        <v>9</v>
      </c>
      <c r="G50" s="23">
        <v>6.07</v>
      </c>
      <c r="H50" s="2">
        <v>0.03</v>
      </c>
      <c r="I50" s="24">
        <v>5.1999999999999998E-3</v>
      </c>
      <c r="J50" s="2">
        <v>0.28000000000000003</v>
      </c>
      <c r="K50" s="25">
        <v>9.5000000000000001E-2</v>
      </c>
      <c r="L50" s="2">
        <v>0.05</v>
      </c>
      <c r="M50" s="26">
        <v>1.2E-2</v>
      </c>
      <c r="N50" s="2">
        <v>0.5</v>
      </c>
      <c r="O50" s="23">
        <v>0.24</v>
      </c>
      <c r="P50" s="2">
        <v>0.67</v>
      </c>
      <c r="Q50" s="25">
        <v>0.3</v>
      </c>
      <c r="R50" s="2">
        <v>9.8000000000000004E-2</v>
      </c>
      <c r="S50" s="25">
        <v>1.9E-2</v>
      </c>
      <c r="T50" s="2">
        <v>1</v>
      </c>
      <c r="U50" s="26">
        <v>0.37</v>
      </c>
      <c r="V50" s="2">
        <v>1</v>
      </c>
      <c r="W50" s="26">
        <v>0.28000000000000003</v>
      </c>
      <c r="X50" s="2">
        <v>1300</v>
      </c>
      <c r="Y50" s="26">
        <v>1543</v>
      </c>
      <c r="Z50" s="2">
        <v>35</v>
      </c>
      <c r="AA50" s="26">
        <v>31</v>
      </c>
      <c r="AB50" s="2">
        <v>60</v>
      </c>
      <c r="AC50" s="26">
        <v>27.14</v>
      </c>
      <c r="AD50" s="3">
        <v>20</v>
      </c>
      <c r="AE50" s="28">
        <v>3.61</v>
      </c>
    </row>
    <row r="51" spans="1:31" ht="15.75" thickBot="1" x14ac:dyDescent="0.3">
      <c r="A51" s="8" t="s">
        <v>19</v>
      </c>
      <c r="B51" s="9" t="s">
        <v>18</v>
      </c>
      <c r="C51" s="37">
        <f>C50</f>
        <v>44800</v>
      </c>
      <c r="D51" s="1">
        <v>90</v>
      </c>
      <c r="E51" s="23">
        <v>92.86</v>
      </c>
      <c r="F51" s="2">
        <v>9</v>
      </c>
      <c r="G51" s="23">
        <v>6.2</v>
      </c>
      <c r="H51" s="2">
        <v>0.03</v>
      </c>
      <c r="I51" s="26">
        <v>4.4999999999999997E-3</v>
      </c>
      <c r="J51" s="2">
        <v>0.28000000000000003</v>
      </c>
      <c r="K51" s="26">
        <v>8.2000000000000003E-2</v>
      </c>
      <c r="L51" s="2">
        <v>0.05</v>
      </c>
      <c r="M51" s="26">
        <v>1.2E-2</v>
      </c>
      <c r="N51" s="2">
        <v>0.5</v>
      </c>
      <c r="O51" s="23">
        <v>0.24</v>
      </c>
      <c r="P51" s="2">
        <v>0.67</v>
      </c>
      <c r="Q51" s="26">
        <v>0.30399999999999999</v>
      </c>
      <c r="R51" s="2">
        <v>9.8000000000000004E-2</v>
      </c>
      <c r="S51" s="25">
        <v>1.9E-2</v>
      </c>
      <c r="T51" s="2">
        <v>1</v>
      </c>
      <c r="U51" s="26">
        <v>0.36</v>
      </c>
      <c r="V51" s="2">
        <v>1</v>
      </c>
      <c r="W51" s="23">
        <v>0.28000000000000003</v>
      </c>
      <c r="X51" s="2">
        <v>1300</v>
      </c>
      <c r="Y51" s="26">
        <v>1536</v>
      </c>
      <c r="Z51" s="2">
        <v>35</v>
      </c>
      <c r="AA51" s="26">
        <v>31</v>
      </c>
      <c r="AB51" s="2">
        <v>60</v>
      </c>
      <c r="AC51" s="26">
        <v>28.02</v>
      </c>
      <c r="AD51" s="3">
        <v>20</v>
      </c>
      <c r="AE51" s="28">
        <v>3.5</v>
      </c>
    </row>
    <row r="52" spans="1:31" ht="15.75" thickBot="1" x14ac:dyDescent="0.3">
      <c r="A52" s="8" t="s">
        <v>19</v>
      </c>
      <c r="B52" s="9" t="s">
        <v>18</v>
      </c>
      <c r="C52" s="37">
        <v>44802</v>
      </c>
      <c r="D52" s="1">
        <v>90</v>
      </c>
      <c r="E52" s="23">
        <v>92.49</v>
      </c>
      <c r="F52" s="2">
        <v>9</v>
      </c>
      <c r="G52" s="23">
        <v>6.51</v>
      </c>
      <c r="H52" s="2">
        <v>0.03</v>
      </c>
      <c r="I52" s="24">
        <v>7.9000000000000008E-3</v>
      </c>
      <c r="J52" s="2">
        <v>0.28000000000000003</v>
      </c>
      <c r="K52" s="25">
        <v>4.2999999999999997E-2</v>
      </c>
      <c r="L52" s="2">
        <v>0.05</v>
      </c>
      <c r="M52" s="26">
        <v>1.2E-2</v>
      </c>
      <c r="N52" s="2">
        <v>0.5</v>
      </c>
      <c r="O52" s="23">
        <v>0.16</v>
      </c>
      <c r="P52" s="2">
        <v>0.67</v>
      </c>
      <c r="Q52" s="26">
        <v>0.30199999999999999</v>
      </c>
      <c r="R52" s="2">
        <v>9.8000000000000004E-2</v>
      </c>
      <c r="S52" s="25">
        <v>1.9E-2</v>
      </c>
      <c r="T52" s="2">
        <v>1</v>
      </c>
      <c r="U52" s="26">
        <v>0.11</v>
      </c>
      <c r="V52" s="2">
        <v>1</v>
      </c>
      <c r="W52" s="26">
        <v>0.46</v>
      </c>
      <c r="X52" s="2">
        <v>1300</v>
      </c>
      <c r="Y52" s="26">
        <v>1583</v>
      </c>
      <c r="Z52" s="2">
        <v>35</v>
      </c>
      <c r="AA52" s="26">
        <v>32</v>
      </c>
      <c r="AB52" s="2">
        <v>60</v>
      </c>
      <c r="AC52" s="26">
        <v>26.64</v>
      </c>
      <c r="AD52" s="3">
        <v>20</v>
      </c>
      <c r="AE52" s="28">
        <v>5.09</v>
      </c>
    </row>
    <row r="53" spans="1:31" ht="15.75" thickBot="1" x14ac:dyDescent="0.3">
      <c r="A53" s="8" t="s">
        <v>19</v>
      </c>
      <c r="B53" s="9" t="s">
        <v>18</v>
      </c>
      <c r="C53" s="37">
        <v>44816</v>
      </c>
      <c r="D53" s="1">
        <v>90</v>
      </c>
      <c r="E53" s="23">
        <v>90.99</v>
      </c>
      <c r="F53" s="2">
        <v>9</v>
      </c>
      <c r="G53" s="23">
        <f>100-SUM(E53,I53,K53,M53,O53,Q53,S53,W53)</f>
        <v>8.1403000000000105</v>
      </c>
      <c r="H53" s="2">
        <v>0.03</v>
      </c>
      <c r="I53" s="24">
        <v>6.7000000000000002E-3</v>
      </c>
      <c r="J53" s="2">
        <v>0.28000000000000003</v>
      </c>
      <c r="K53" s="25">
        <v>4.1000000000000002E-2</v>
      </c>
      <c r="L53" s="2">
        <v>0.05</v>
      </c>
      <c r="M53" s="26">
        <v>1.0999999999999999E-2</v>
      </c>
      <c r="N53" s="2">
        <v>0.5</v>
      </c>
      <c r="O53" s="23">
        <v>0.17</v>
      </c>
      <c r="P53" s="2">
        <v>0.67</v>
      </c>
      <c r="Q53" s="26">
        <v>0.36099999999999999</v>
      </c>
      <c r="R53" s="2">
        <v>9.8000000000000004E-2</v>
      </c>
      <c r="S53" s="25">
        <v>0.02</v>
      </c>
      <c r="T53" s="2">
        <v>1</v>
      </c>
      <c r="U53" s="26">
        <v>0.21</v>
      </c>
      <c r="V53" s="2">
        <v>1</v>
      </c>
      <c r="W53" s="26">
        <v>0.26</v>
      </c>
      <c r="X53" s="2">
        <v>1300</v>
      </c>
      <c r="Y53" s="26">
        <v>1529</v>
      </c>
      <c r="Z53" s="2">
        <v>35</v>
      </c>
      <c r="AA53" s="26">
        <v>33</v>
      </c>
      <c r="AB53" s="2">
        <v>60</v>
      </c>
      <c r="AC53" s="26">
        <v>25.11</v>
      </c>
      <c r="AD53" s="3">
        <v>20</v>
      </c>
      <c r="AE53" s="28">
        <v>5.56</v>
      </c>
    </row>
    <row r="54" spans="1:31" ht="15.75" thickBot="1" x14ac:dyDescent="0.3">
      <c r="A54" s="8" t="s">
        <v>25</v>
      </c>
      <c r="B54" s="9" t="s">
        <v>18</v>
      </c>
      <c r="C54" s="35">
        <v>44816</v>
      </c>
      <c r="D54" s="1">
        <v>90</v>
      </c>
      <c r="E54" s="23">
        <v>90.65</v>
      </c>
      <c r="F54" s="2">
        <v>9</v>
      </c>
      <c r="G54" s="23">
        <f>100-SUM(E54,I54,K54,M54,O54,Q54,S54,W54)</f>
        <v>8.7006999999999834</v>
      </c>
      <c r="H54" s="2">
        <v>0.03</v>
      </c>
      <c r="I54" s="24">
        <v>2.3E-3</v>
      </c>
      <c r="J54" s="2">
        <v>0.28000000000000003</v>
      </c>
      <c r="K54" s="25">
        <v>2.1999999999999999E-2</v>
      </c>
      <c r="L54" s="2">
        <v>0.05</v>
      </c>
      <c r="M54" s="25">
        <v>1.2E-2</v>
      </c>
      <c r="N54" s="2">
        <v>0.5</v>
      </c>
      <c r="O54" s="23">
        <v>0.1</v>
      </c>
      <c r="P54" s="2">
        <v>0.67</v>
      </c>
      <c r="Q54" s="25">
        <v>0.34399999999999997</v>
      </c>
      <c r="R54" s="2">
        <v>9.8000000000000004E-2</v>
      </c>
      <c r="S54" s="25">
        <v>1.9E-2</v>
      </c>
      <c r="T54" s="2">
        <v>1</v>
      </c>
      <c r="U54" s="23">
        <v>0.11</v>
      </c>
      <c r="V54" s="2">
        <v>1</v>
      </c>
      <c r="W54" s="23">
        <v>0.15</v>
      </c>
      <c r="X54" s="2">
        <v>1300</v>
      </c>
      <c r="Y54" s="26">
        <v>1476</v>
      </c>
      <c r="Z54" s="2">
        <v>35</v>
      </c>
      <c r="AA54" s="26">
        <v>32.61</v>
      </c>
      <c r="AB54" s="2">
        <v>60</v>
      </c>
      <c r="AC54" s="26">
        <v>23.17</v>
      </c>
      <c r="AD54" s="3">
        <v>20</v>
      </c>
      <c r="AE54" s="27">
        <v>2.91</v>
      </c>
    </row>
    <row r="55" spans="1:31" ht="15.75" thickBot="1" x14ac:dyDescent="0.3">
      <c r="A55" s="8" t="s">
        <v>17</v>
      </c>
      <c r="B55" s="9" t="s">
        <v>18</v>
      </c>
      <c r="C55" s="46">
        <v>44835</v>
      </c>
      <c r="D55" s="1">
        <v>90</v>
      </c>
      <c r="E55" s="23">
        <v>91.5</v>
      </c>
      <c r="F55" s="2">
        <v>9</v>
      </c>
      <c r="G55" s="23">
        <v>7.39</v>
      </c>
      <c r="H55" s="2">
        <v>0.03</v>
      </c>
      <c r="I55" s="24">
        <v>3.3E-3</v>
      </c>
      <c r="J55" s="2">
        <v>0.28000000000000003</v>
      </c>
      <c r="K55" s="25">
        <v>3.3000000000000002E-2</v>
      </c>
      <c r="L55" s="2">
        <v>0.05</v>
      </c>
      <c r="M55" s="25">
        <v>0.01</v>
      </c>
      <c r="N55" s="2">
        <v>0.5</v>
      </c>
      <c r="O55" s="23">
        <v>0.28000000000000003</v>
      </c>
      <c r="P55" s="2">
        <v>0.67</v>
      </c>
      <c r="Q55" s="25">
        <v>0.33700000000000002</v>
      </c>
      <c r="R55" s="2">
        <v>9.8000000000000004E-2</v>
      </c>
      <c r="S55" s="25">
        <v>1.9E-2</v>
      </c>
      <c r="T55" s="2">
        <v>1</v>
      </c>
      <c r="U55" s="23">
        <v>0.32</v>
      </c>
      <c r="V55" s="2">
        <v>1</v>
      </c>
      <c r="W55" s="23">
        <v>0.43</v>
      </c>
      <c r="X55" s="2">
        <v>1300</v>
      </c>
      <c r="Y55" s="26">
        <v>1533</v>
      </c>
      <c r="Z55" s="2">
        <v>35</v>
      </c>
      <c r="AA55" s="26">
        <v>33.58</v>
      </c>
      <c r="AB55" s="2">
        <v>60</v>
      </c>
      <c r="AC55" s="26">
        <v>30.89</v>
      </c>
      <c r="AD55" s="3">
        <v>20</v>
      </c>
      <c r="AE55" s="27">
        <v>4.38</v>
      </c>
    </row>
    <row r="56" spans="1:31" ht="15.75" thickBot="1" x14ac:dyDescent="0.3">
      <c r="A56" s="8" t="s">
        <v>19</v>
      </c>
      <c r="B56" s="9" t="s">
        <v>18</v>
      </c>
      <c r="C56" s="37">
        <v>44835</v>
      </c>
      <c r="D56" s="1">
        <v>90</v>
      </c>
      <c r="E56" s="23">
        <f>62.55*1.473</f>
        <v>92.136150000000001</v>
      </c>
      <c r="F56" s="2">
        <v>9</v>
      </c>
      <c r="G56" s="23">
        <v>6.6</v>
      </c>
      <c r="H56" s="2">
        <v>0.03</v>
      </c>
      <c r="I56" s="24">
        <v>7.4999999999999997E-3</v>
      </c>
      <c r="J56" s="2">
        <v>0.28000000000000003</v>
      </c>
      <c r="K56" s="25">
        <v>7.9000000000000001E-2</v>
      </c>
      <c r="L56" s="2">
        <v>0.05</v>
      </c>
      <c r="M56" s="26">
        <v>8.9999999999999993E-3</v>
      </c>
      <c r="N56" s="2">
        <v>0.5</v>
      </c>
      <c r="O56" s="23">
        <v>0.28000000000000003</v>
      </c>
      <c r="P56" s="2">
        <v>0.67</v>
      </c>
      <c r="Q56" s="25">
        <v>0.31900000000000001</v>
      </c>
      <c r="R56" s="2">
        <v>9.8000000000000004E-2</v>
      </c>
      <c r="S56" s="25">
        <v>1.9E-2</v>
      </c>
      <c r="T56" s="2">
        <v>1</v>
      </c>
      <c r="U56" s="23">
        <v>0.33</v>
      </c>
      <c r="V56" s="2">
        <v>1</v>
      </c>
      <c r="W56" s="23">
        <v>0.55000000000000004</v>
      </c>
      <c r="X56" s="2">
        <v>1300</v>
      </c>
      <c r="Y56" s="26">
        <v>1508</v>
      </c>
      <c r="Z56" s="2">
        <v>35</v>
      </c>
      <c r="AA56" s="26">
        <v>33</v>
      </c>
      <c r="AB56" s="2">
        <v>60</v>
      </c>
      <c r="AC56" s="26">
        <v>26.38</v>
      </c>
      <c r="AD56" s="3">
        <v>20</v>
      </c>
      <c r="AE56" s="27">
        <v>4.68</v>
      </c>
    </row>
    <row r="57" spans="1:31" ht="15.75" thickBot="1" x14ac:dyDescent="0.3">
      <c r="A57" s="8" t="s">
        <v>19</v>
      </c>
      <c r="B57" s="9" t="s">
        <v>18</v>
      </c>
      <c r="C57" s="37">
        <f>C56</f>
        <v>44835</v>
      </c>
      <c r="D57" s="1">
        <v>90</v>
      </c>
      <c r="E57" s="23">
        <f>62.35*1.473</f>
        <v>91.841550000000012</v>
      </c>
      <c r="F57" s="2">
        <v>9</v>
      </c>
      <c r="G57" s="23">
        <v>6.97</v>
      </c>
      <c r="H57" s="2">
        <v>0.03</v>
      </c>
      <c r="I57" s="24">
        <v>8.3000000000000001E-3</v>
      </c>
      <c r="J57" s="2">
        <v>0.28000000000000003</v>
      </c>
      <c r="K57" s="26">
        <v>8.1000000000000003E-2</v>
      </c>
      <c r="L57" s="2">
        <v>0.05</v>
      </c>
      <c r="M57" s="26">
        <v>8.9999999999999993E-3</v>
      </c>
      <c r="N57" s="2">
        <v>0.5</v>
      </c>
      <c r="O57" s="23">
        <v>0.3</v>
      </c>
      <c r="P57" s="2">
        <v>0.67</v>
      </c>
      <c r="Q57" s="26">
        <v>0.30599999999999999</v>
      </c>
      <c r="R57" s="2">
        <v>9.8000000000000004E-2</v>
      </c>
      <c r="S57" s="25">
        <v>1.9E-2</v>
      </c>
      <c r="T57" s="2">
        <v>1</v>
      </c>
      <c r="U57" s="26">
        <v>0.31</v>
      </c>
      <c r="V57" s="2">
        <v>1</v>
      </c>
      <c r="W57" s="23">
        <v>0.47</v>
      </c>
      <c r="X57" s="2">
        <v>1300</v>
      </c>
      <c r="Y57" s="26">
        <v>1519</v>
      </c>
      <c r="Z57" s="2">
        <v>35</v>
      </c>
      <c r="AA57" s="26">
        <v>33</v>
      </c>
      <c r="AB57" s="2">
        <v>60</v>
      </c>
      <c r="AC57" s="26">
        <v>25.56</v>
      </c>
      <c r="AD57" s="3">
        <v>20</v>
      </c>
      <c r="AE57" s="28">
        <v>4.76</v>
      </c>
    </row>
    <row r="58" spans="1:31" ht="15.75" thickBot="1" x14ac:dyDescent="0.3">
      <c r="A58" s="8" t="str">
        <f>A57</f>
        <v>Jiaozio City</v>
      </c>
      <c r="B58" s="9" t="str">
        <f>B57</f>
        <v>HBD</v>
      </c>
      <c r="C58" s="35">
        <v>44840</v>
      </c>
      <c r="D58" s="1">
        <v>90</v>
      </c>
      <c r="E58" s="23">
        <v>92.57</v>
      </c>
      <c r="F58" s="2">
        <v>9</v>
      </c>
      <c r="G58" s="23">
        <v>6.49</v>
      </c>
      <c r="H58" s="2">
        <v>0.03</v>
      </c>
      <c r="I58" s="24">
        <v>0.01</v>
      </c>
      <c r="J58" s="2">
        <v>0.28000000000000003</v>
      </c>
      <c r="K58" s="25">
        <v>4.3999999999999997E-2</v>
      </c>
      <c r="L58" s="2">
        <v>0.05</v>
      </c>
      <c r="M58" s="25">
        <v>0.01</v>
      </c>
      <c r="N58" s="2">
        <v>0.5</v>
      </c>
      <c r="O58" s="23">
        <v>0.08</v>
      </c>
      <c r="P58" s="2">
        <v>0.67</v>
      </c>
      <c r="Q58" s="25">
        <v>0.313</v>
      </c>
      <c r="R58" s="2">
        <v>9.8000000000000004E-2</v>
      </c>
      <c r="S58" s="25">
        <v>0.02</v>
      </c>
      <c r="T58" s="2">
        <v>1</v>
      </c>
      <c r="U58" s="23">
        <v>0.69</v>
      </c>
      <c r="V58" s="2">
        <v>1</v>
      </c>
      <c r="W58" s="23">
        <v>0.46</v>
      </c>
      <c r="X58" s="2">
        <v>1300</v>
      </c>
      <c r="Y58" s="26">
        <v>1503</v>
      </c>
      <c r="Z58" s="2">
        <v>35</v>
      </c>
      <c r="AA58" s="23">
        <v>32.450000000000003</v>
      </c>
      <c r="AB58" s="2">
        <v>60</v>
      </c>
      <c r="AC58" s="26">
        <v>29.91</v>
      </c>
      <c r="AD58" s="3">
        <v>20</v>
      </c>
      <c r="AE58" s="27">
        <v>3.72</v>
      </c>
    </row>
    <row r="59" spans="1:31" ht="15.75" thickBot="1" x14ac:dyDescent="0.3">
      <c r="A59" s="8" t="str">
        <f>A58</f>
        <v>Jiaozio City</v>
      </c>
      <c r="B59" s="9" t="str">
        <f>B58</f>
        <v>HBD</v>
      </c>
      <c r="C59" s="35">
        <f>C58</f>
        <v>44840</v>
      </c>
      <c r="D59" s="1">
        <v>90</v>
      </c>
      <c r="E59" s="23">
        <v>92.37</v>
      </c>
      <c r="F59" s="2">
        <v>9</v>
      </c>
      <c r="G59" s="23">
        <v>6.62</v>
      </c>
      <c r="H59" s="2">
        <v>0.03</v>
      </c>
      <c r="I59" s="24">
        <v>9.5999999999999992E-3</v>
      </c>
      <c r="J59" s="2">
        <v>0.28000000000000003</v>
      </c>
      <c r="K59" s="25">
        <v>4.9000000000000002E-2</v>
      </c>
      <c r="L59" s="2">
        <v>0.05</v>
      </c>
      <c r="M59" s="25">
        <v>0.01</v>
      </c>
      <c r="N59" s="2">
        <v>0.5</v>
      </c>
      <c r="O59" s="23">
        <v>0.09</v>
      </c>
      <c r="P59" s="2">
        <v>0.67</v>
      </c>
      <c r="Q59" s="25">
        <v>0.317</v>
      </c>
      <c r="R59" s="2">
        <v>9.8000000000000004E-2</v>
      </c>
      <c r="S59" s="25">
        <v>0.02</v>
      </c>
      <c r="T59" s="2">
        <v>1</v>
      </c>
      <c r="U59" s="23">
        <v>0.66</v>
      </c>
      <c r="V59" s="2">
        <v>1</v>
      </c>
      <c r="W59" s="23">
        <v>0.51</v>
      </c>
      <c r="X59" s="2">
        <v>1300</v>
      </c>
      <c r="Y59" s="26">
        <v>1517</v>
      </c>
      <c r="Z59" s="2">
        <v>35</v>
      </c>
      <c r="AA59" s="26">
        <v>32.47</v>
      </c>
      <c r="AB59" s="2">
        <v>60</v>
      </c>
      <c r="AC59" s="26">
        <v>29.1</v>
      </c>
      <c r="AD59" s="3">
        <v>20</v>
      </c>
      <c r="AE59" s="27">
        <v>3.82</v>
      </c>
    </row>
    <row r="60" spans="1:31" ht="15.75" thickBot="1" x14ac:dyDescent="0.3">
      <c r="A60" s="8" t="s">
        <v>19</v>
      </c>
      <c r="B60" s="9" t="s">
        <v>18</v>
      </c>
      <c r="C60" s="37">
        <v>44840</v>
      </c>
      <c r="D60" s="1">
        <v>90</v>
      </c>
      <c r="E60" s="23">
        <v>92.45</v>
      </c>
      <c r="F60" s="2">
        <v>9</v>
      </c>
      <c r="G60" s="23">
        <v>6.68</v>
      </c>
      <c r="H60" s="2">
        <v>0.03</v>
      </c>
      <c r="I60" s="24">
        <v>5.1000000000000004E-3</v>
      </c>
      <c r="J60" s="2">
        <v>0.28000000000000003</v>
      </c>
      <c r="K60" s="25">
        <v>7.4999999999999997E-2</v>
      </c>
      <c r="L60" s="2">
        <v>0.05</v>
      </c>
      <c r="M60" s="26">
        <v>0.01</v>
      </c>
      <c r="N60" s="2">
        <v>0.5</v>
      </c>
      <c r="O60" s="23">
        <v>0.22</v>
      </c>
      <c r="P60" s="2">
        <v>0.67</v>
      </c>
      <c r="Q60" s="26">
        <v>0.28899999999999998</v>
      </c>
      <c r="R60" s="2">
        <v>9.8000000000000004E-2</v>
      </c>
      <c r="S60" s="25">
        <v>1.9E-2</v>
      </c>
      <c r="T60" s="2">
        <v>1</v>
      </c>
      <c r="U60" s="26">
        <v>0.36</v>
      </c>
      <c r="V60" s="2">
        <v>1</v>
      </c>
      <c r="W60" s="26">
        <v>0.26</v>
      </c>
      <c r="X60" s="2">
        <v>1300</v>
      </c>
      <c r="Y60" s="26">
        <v>1550</v>
      </c>
      <c r="Z60" s="2">
        <v>35</v>
      </c>
      <c r="AA60" s="26">
        <v>33</v>
      </c>
      <c r="AB60" s="2">
        <v>60</v>
      </c>
      <c r="AC60" s="26">
        <v>25.68</v>
      </c>
      <c r="AD60" s="3">
        <v>20</v>
      </c>
      <c r="AE60" s="28">
        <v>3.76</v>
      </c>
    </row>
    <row r="61" spans="1:31" ht="15.75" thickBot="1" x14ac:dyDescent="0.3">
      <c r="A61" s="8" t="s">
        <v>17</v>
      </c>
      <c r="B61" s="9" t="s">
        <v>18</v>
      </c>
      <c r="C61" s="46">
        <v>44844</v>
      </c>
      <c r="D61" s="1">
        <v>90</v>
      </c>
      <c r="E61" s="23">
        <f>62.88*1.473</f>
        <v>92.622240000000005</v>
      </c>
      <c r="F61" s="2">
        <v>9</v>
      </c>
      <c r="G61" s="23">
        <v>5.89</v>
      </c>
      <c r="H61" s="2">
        <v>0.03</v>
      </c>
      <c r="I61" s="24">
        <v>0.01</v>
      </c>
      <c r="J61" s="2">
        <v>0.28000000000000003</v>
      </c>
      <c r="K61" s="25">
        <v>0.188</v>
      </c>
      <c r="L61" s="2">
        <v>0.05</v>
      </c>
      <c r="M61" s="25">
        <v>1.0999999999999999E-2</v>
      </c>
      <c r="N61" s="2">
        <v>0.5</v>
      </c>
      <c r="O61" s="23">
        <v>0.14000000000000001</v>
      </c>
      <c r="P61" s="2">
        <v>0.67</v>
      </c>
      <c r="Q61" s="25">
        <v>0.313</v>
      </c>
      <c r="R61" s="2">
        <v>9.8000000000000004E-2</v>
      </c>
      <c r="S61" s="25">
        <v>1.9E-2</v>
      </c>
      <c r="T61" s="2">
        <v>1</v>
      </c>
      <c r="U61" s="23">
        <v>0.6</v>
      </c>
      <c r="V61" s="2">
        <v>1</v>
      </c>
      <c r="W61" s="23">
        <v>0.81</v>
      </c>
      <c r="X61" s="2">
        <v>1300</v>
      </c>
      <c r="Y61" s="26">
        <v>1505</v>
      </c>
      <c r="Z61" s="2">
        <v>35</v>
      </c>
      <c r="AA61" s="26">
        <v>34.21</v>
      </c>
      <c r="AB61" s="2">
        <v>60</v>
      </c>
      <c r="AC61" s="26">
        <v>29.39</v>
      </c>
      <c r="AD61" s="3">
        <v>20</v>
      </c>
      <c r="AE61" s="27">
        <v>1.87</v>
      </c>
    </row>
    <row r="62" spans="1:31" ht="15.75" thickBot="1" x14ac:dyDescent="0.3">
      <c r="A62" s="8" t="s">
        <v>25</v>
      </c>
      <c r="B62" s="9" t="s">
        <v>18</v>
      </c>
      <c r="C62" s="35">
        <v>44844</v>
      </c>
      <c r="D62" s="1">
        <v>90</v>
      </c>
      <c r="E62" s="23">
        <v>91.65</v>
      </c>
      <c r="F62" s="2">
        <v>9</v>
      </c>
      <c r="G62" s="23">
        <v>7.72</v>
      </c>
      <c r="H62" s="2">
        <v>0.03</v>
      </c>
      <c r="I62" s="24">
        <v>5.0000000000000001E-4</v>
      </c>
      <c r="J62" s="2">
        <v>0.28000000000000003</v>
      </c>
      <c r="K62" s="25">
        <v>0.01</v>
      </c>
      <c r="L62" s="2">
        <v>0.05</v>
      </c>
      <c r="M62" s="25">
        <v>1.0999999999999999E-2</v>
      </c>
      <c r="N62" s="2">
        <v>0.5</v>
      </c>
      <c r="O62" s="23">
        <v>0.05</v>
      </c>
      <c r="P62" s="2">
        <v>0.67</v>
      </c>
      <c r="Q62" s="25">
        <v>0.307</v>
      </c>
      <c r="R62" s="2">
        <v>9.8000000000000004E-2</v>
      </c>
      <c r="S62" s="25">
        <v>1.9E-2</v>
      </c>
      <c r="T62" s="2">
        <v>1</v>
      </c>
      <c r="U62" s="23">
        <v>0.13</v>
      </c>
      <c r="V62" s="2">
        <v>1</v>
      </c>
      <c r="W62" s="23">
        <v>0.23</v>
      </c>
      <c r="X62" s="2">
        <v>1300</v>
      </c>
      <c r="Y62" s="26">
        <v>1489</v>
      </c>
      <c r="Z62" s="2">
        <v>35</v>
      </c>
      <c r="AA62" s="26">
        <v>33.020000000000003</v>
      </c>
      <c r="AB62" s="2">
        <v>60</v>
      </c>
      <c r="AC62" s="26">
        <v>22.46</v>
      </c>
      <c r="AD62" s="3">
        <v>20</v>
      </c>
      <c r="AE62" s="27">
        <v>5.73</v>
      </c>
    </row>
    <row r="63" spans="1:31" ht="15.75" thickBot="1" x14ac:dyDescent="0.3">
      <c r="A63" s="8" t="str">
        <f>A62</f>
        <v>Mexichem Flúor</v>
      </c>
      <c r="B63" s="9" t="str">
        <f>B62</f>
        <v>HBD</v>
      </c>
      <c r="C63" s="35">
        <v>44845</v>
      </c>
      <c r="D63" s="1">
        <v>90</v>
      </c>
      <c r="E63" s="23">
        <v>92.58</v>
      </c>
      <c r="F63" s="2">
        <v>9</v>
      </c>
      <c r="G63" s="23">
        <v>6.12</v>
      </c>
      <c r="H63" s="2">
        <v>0.03</v>
      </c>
      <c r="I63" s="24">
        <v>1.24E-2</v>
      </c>
      <c r="J63" s="2">
        <v>0.28000000000000003</v>
      </c>
      <c r="K63" s="25">
        <v>0.184</v>
      </c>
      <c r="L63" s="2">
        <v>0.05</v>
      </c>
      <c r="M63" s="25">
        <v>1.0999999999999999E-2</v>
      </c>
      <c r="N63" s="2">
        <v>0.5</v>
      </c>
      <c r="O63" s="23">
        <v>0.08</v>
      </c>
      <c r="P63" s="2">
        <v>0.67</v>
      </c>
      <c r="Q63" s="25">
        <v>0.317</v>
      </c>
      <c r="R63" s="2">
        <v>9.8000000000000004E-2</v>
      </c>
      <c r="S63" s="25">
        <v>1.9E-2</v>
      </c>
      <c r="T63" s="2">
        <v>1</v>
      </c>
      <c r="U63" s="23">
        <v>0.59</v>
      </c>
      <c r="V63" s="2">
        <v>1</v>
      </c>
      <c r="W63" s="23">
        <v>0.68</v>
      </c>
      <c r="X63" s="2">
        <v>1300</v>
      </c>
      <c r="Y63" s="26">
        <v>1521</v>
      </c>
      <c r="Z63" s="2">
        <v>35</v>
      </c>
      <c r="AA63" s="23">
        <v>34.21</v>
      </c>
      <c r="AB63" s="2">
        <v>60</v>
      </c>
      <c r="AC63" s="26">
        <v>28.53</v>
      </c>
      <c r="AD63" s="3">
        <v>20</v>
      </c>
      <c r="AE63" s="27">
        <v>5.3</v>
      </c>
    </row>
    <row r="64" spans="1:31" ht="15.75" thickBot="1" x14ac:dyDescent="0.3">
      <c r="A64" s="8" t="str">
        <f>A63</f>
        <v>Mexichem Flúor</v>
      </c>
      <c r="B64" s="9" t="str">
        <f>B63</f>
        <v>HBD</v>
      </c>
      <c r="C64" s="35">
        <f>C63</f>
        <v>44845</v>
      </c>
      <c r="D64" s="1">
        <v>90</v>
      </c>
      <c r="E64" s="23">
        <v>92.77</v>
      </c>
      <c r="F64" s="2">
        <v>9</v>
      </c>
      <c r="G64" s="23">
        <v>5.78</v>
      </c>
      <c r="H64" s="2">
        <v>0.03</v>
      </c>
      <c r="I64" s="24">
        <v>1.35E-2</v>
      </c>
      <c r="J64" s="2">
        <v>0.28000000000000003</v>
      </c>
      <c r="K64" s="25">
        <v>0.186</v>
      </c>
      <c r="L64" s="2">
        <v>0.05</v>
      </c>
      <c r="M64" s="25">
        <v>0.01</v>
      </c>
      <c r="N64" s="2">
        <v>0.5</v>
      </c>
      <c r="O64" s="23">
        <v>7.0000000000000007E-2</v>
      </c>
      <c r="P64" s="2">
        <v>0.67</v>
      </c>
      <c r="Q64" s="25">
        <v>0.314</v>
      </c>
      <c r="R64" s="2">
        <v>9.8000000000000004E-2</v>
      </c>
      <c r="S64" s="25">
        <v>1.9E-2</v>
      </c>
      <c r="T64" s="2">
        <v>1</v>
      </c>
      <c r="U64" s="23">
        <v>0.49</v>
      </c>
      <c r="V64" s="2">
        <v>1</v>
      </c>
      <c r="W64" s="23">
        <v>0.84</v>
      </c>
      <c r="X64" s="2">
        <v>1300</v>
      </c>
      <c r="Y64" s="26">
        <v>1552</v>
      </c>
      <c r="Z64" s="2">
        <v>35</v>
      </c>
      <c r="AA64" s="23">
        <v>34.21</v>
      </c>
      <c r="AB64" s="2">
        <v>60</v>
      </c>
      <c r="AC64" s="26">
        <v>28.48</v>
      </c>
      <c r="AD64" s="3">
        <v>20</v>
      </c>
      <c r="AE64" s="27">
        <v>3.8</v>
      </c>
    </row>
    <row r="65" spans="1:31" ht="15.75" thickBot="1" x14ac:dyDescent="0.3">
      <c r="A65" s="8" t="s">
        <v>25</v>
      </c>
      <c r="B65" s="9" t="s">
        <v>18</v>
      </c>
      <c r="C65" s="35">
        <v>44845</v>
      </c>
      <c r="D65" s="1">
        <v>90</v>
      </c>
      <c r="E65" s="23">
        <v>91.33</v>
      </c>
      <c r="F65" s="2">
        <v>9</v>
      </c>
      <c r="G65" s="23">
        <v>7.74</v>
      </c>
      <c r="H65" s="2">
        <v>0.03</v>
      </c>
      <c r="I65" s="24">
        <v>6.9999999999999999E-4</v>
      </c>
      <c r="J65" s="2">
        <v>0.28000000000000003</v>
      </c>
      <c r="K65" s="25">
        <v>1.4999999999999999E-2</v>
      </c>
      <c r="L65" s="2">
        <v>0.05</v>
      </c>
      <c r="M65" s="25">
        <v>1.0999999999999999E-2</v>
      </c>
      <c r="N65" s="2">
        <v>0.5</v>
      </c>
      <c r="O65" s="23">
        <v>0.05</v>
      </c>
      <c r="P65" s="2">
        <v>0.67</v>
      </c>
      <c r="Q65" s="25">
        <v>0.34100000000000003</v>
      </c>
      <c r="R65" s="2">
        <v>9.8000000000000004E-2</v>
      </c>
      <c r="S65" s="25">
        <v>0.02</v>
      </c>
      <c r="T65" s="2">
        <v>1</v>
      </c>
      <c r="U65" s="23">
        <v>0.54</v>
      </c>
      <c r="V65" s="2">
        <v>1</v>
      </c>
      <c r="W65" s="23">
        <v>0.49</v>
      </c>
      <c r="X65" s="2">
        <v>1300</v>
      </c>
      <c r="Y65" s="26">
        <v>1518</v>
      </c>
      <c r="Z65" s="2">
        <v>35</v>
      </c>
      <c r="AA65" s="26">
        <v>32.61</v>
      </c>
      <c r="AB65" s="2">
        <v>60</v>
      </c>
      <c r="AC65" s="26">
        <v>23.26</v>
      </c>
      <c r="AD65" s="3">
        <v>20</v>
      </c>
      <c r="AE65" s="27">
        <v>3.89</v>
      </c>
    </row>
    <row r="66" spans="1:31" ht="15.75" thickBot="1" x14ac:dyDescent="0.3">
      <c r="A66" s="8" t="s">
        <v>25</v>
      </c>
      <c r="B66" s="9" t="s">
        <v>18</v>
      </c>
      <c r="C66" s="35">
        <f>C65</f>
        <v>44845</v>
      </c>
      <c r="D66" s="1">
        <v>90</v>
      </c>
      <c r="E66" s="23">
        <v>91.74</v>
      </c>
      <c r="F66" s="2">
        <v>9</v>
      </c>
      <c r="G66" s="23">
        <v>7.11</v>
      </c>
      <c r="H66" s="2">
        <v>0.03</v>
      </c>
      <c r="I66" s="24">
        <v>8.0000000000000004E-4</v>
      </c>
      <c r="J66" s="2">
        <v>0.28000000000000003</v>
      </c>
      <c r="K66" s="25">
        <v>1.7000000000000001E-2</v>
      </c>
      <c r="L66" s="2">
        <v>0.05</v>
      </c>
      <c r="M66" s="25">
        <v>1.0999999999999999E-2</v>
      </c>
      <c r="N66" s="2">
        <v>0.5</v>
      </c>
      <c r="O66" s="23">
        <v>0.05</v>
      </c>
      <c r="P66" s="2">
        <v>0.67</v>
      </c>
      <c r="Q66" s="25">
        <v>0.29899999999999999</v>
      </c>
      <c r="R66" s="2">
        <v>9.8000000000000004E-2</v>
      </c>
      <c r="S66" s="25">
        <v>0.02</v>
      </c>
      <c r="T66" s="2">
        <v>1</v>
      </c>
      <c r="U66" s="23">
        <v>0.5</v>
      </c>
      <c r="V66" s="2">
        <v>1</v>
      </c>
      <c r="W66" s="23">
        <v>0.75</v>
      </c>
      <c r="X66" s="2">
        <v>1300</v>
      </c>
      <c r="Y66" s="26">
        <v>1512</v>
      </c>
      <c r="Z66" s="2">
        <v>35</v>
      </c>
      <c r="AA66" s="26">
        <v>32.74</v>
      </c>
      <c r="AB66" s="2">
        <v>60</v>
      </c>
      <c r="AC66" s="26">
        <v>22.48</v>
      </c>
      <c r="AD66" s="3">
        <v>20</v>
      </c>
      <c r="AE66" s="27">
        <v>4.43</v>
      </c>
    </row>
    <row r="67" spans="1:31" ht="15.75" thickBot="1" x14ac:dyDescent="0.3">
      <c r="A67" s="8" t="s">
        <v>25</v>
      </c>
      <c r="B67" s="9" t="s">
        <v>18</v>
      </c>
      <c r="C67" s="35">
        <v>44847</v>
      </c>
      <c r="D67" s="1">
        <v>90</v>
      </c>
      <c r="E67" s="23">
        <v>92</v>
      </c>
      <c r="F67" s="2">
        <v>9</v>
      </c>
      <c r="G67" s="23">
        <v>7.4</v>
      </c>
      <c r="H67" s="2">
        <v>0.03</v>
      </c>
      <c r="I67" s="24">
        <v>2.7000000000000001E-3</v>
      </c>
      <c r="J67" s="2">
        <v>0.28000000000000003</v>
      </c>
      <c r="K67" s="25">
        <v>1.4999999999999999E-2</v>
      </c>
      <c r="L67" s="2">
        <v>0.05</v>
      </c>
      <c r="M67" s="25">
        <v>1.2E-2</v>
      </c>
      <c r="N67" s="2">
        <v>0.5</v>
      </c>
      <c r="O67" s="23">
        <v>0.05</v>
      </c>
      <c r="P67" s="2">
        <v>0.67</v>
      </c>
      <c r="Q67" s="25">
        <v>0.30599999999999999</v>
      </c>
      <c r="R67" s="2">
        <v>9.8000000000000004E-2</v>
      </c>
      <c r="S67" s="25">
        <v>2.1000000000000001E-2</v>
      </c>
      <c r="T67" s="2">
        <v>1</v>
      </c>
      <c r="U67" s="23">
        <v>0.13</v>
      </c>
      <c r="V67" s="2">
        <v>1</v>
      </c>
      <c r="W67" s="23">
        <v>0.19</v>
      </c>
      <c r="X67" s="2">
        <v>1300</v>
      </c>
      <c r="Y67" s="26">
        <v>1473</v>
      </c>
      <c r="Z67" s="2">
        <v>35</v>
      </c>
      <c r="AA67" s="26">
        <v>33.14</v>
      </c>
      <c r="AB67" s="2">
        <v>60</v>
      </c>
      <c r="AC67" s="26">
        <v>24.29</v>
      </c>
      <c r="AD67" s="3">
        <v>20</v>
      </c>
      <c r="AE67" s="27">
        <v>2.44</v>
      </c>
    </row>
    <row r="68" spans="1:31" ht="15.75" thickBot="1" x14ac:dyDescent="0.3">
      <c r="A68" s="8" t="s">
        <v>25</v>
      </c>
      <c r="B68" s="9" t="s">
        <v>18</v>
      </c>
      <c r="C68" s="35">
        <v>44848</v>
      </c>
      <c r="D68" s="1">
        <v>90</v>
      </c>
      <c r="E68" s="23">
        <v>92.42</v>
      </c>
      <c r="F68" s="2">
        <v>9</v>
      </c>
      <c r="G68" s="23">
        <v>7.06</v>
      </c>
      <c r="H68" s="2">
        <v>0.03</v>
      </c>
      <c r="I68" s="24">
        <v>6.9999999999999999E-4</v>
      </c>
      <c r="J68" s="2">
        <v>0.28000000000000003</v>
      </c>
      <c r="K68" s="25">
        <v>1.6E-2</v>
      </c>
      <c r="L68" s="2">
        <v>0.05</v>
      </c>
      <c r="M68" s="25">
        <v>1.0999999999999999E-2</v>
      </c>
      <c r="N68" s="2">
        <v>0.5</v>
      </c>
      <c r="O68" s="23">
        <v>0.05</v>
      </c>
      <c r="P68" s="2">
        <v>0.67</v>
      </c>
      <c r="Q68" s="25">
        <v>0.3</v>
      </c>
      <c r="R68" s="2">
        <v>9.8000000000000004E-2</v>
      </c>
      <c r="S68" s="25">
        <v>0.02</v>
      </c>
      <c r="T68" s="2">
        <v>1</v>
      </c>
      <c r="U68" s="23">
        <v>0.13</v>
      </c>
      <c r="V68" s="2">
        <v>1</v>
      </c>
      <c r="W68" s="23">
        <v>0.12</v>
      </c>
      <c r="X68" s="2">
        <v>1300</v>
      </c>
      <c r="Y68" s="26">
        <v>1460</v>
      </c>
      <c r="Z68" s="2">
        <v>35</v>
      </c>
      <c r="AA68" s="26">
        <v>33.26</v>
      </c>
      <c r="AB68" s="2">
        <v>60</v>
      </c>
      <c r="AC68" s="26">
        <v>24.1</v>
      </c>
      <c r="AD68" s="3">
        <v>20</v>
      </c>
      <c r="AE68" s="27">
        <v>3.23</v>
      </c>
    </row>
    <row r="69" spans="1:31" ht="15.75" thickBot="1" x14ac:dyDescent="0.3">
      <c r="A69" s="8" t="s">
        <v>25</v>
      </c>
      <c r="B69" s="9" t="s">
        <v>18</v>
      </c>
      <c r="C69" s="35">
        <v>44850</v>
      </c>
      <c r="D69" s="1">
        <v>90</v>
      </c>
      <c r="E69" s="23">
        <v>92.79</v>
      </c>
      <c r="F69" s="2">
        <v>9</v>
      </c>
      <c r="G69" s="23">
        <v>6.59</v>
      </c>
      <c r="H69" s="2">
        <v>0.03</v>
      </c>
      <c r="I69" s="24">
        <v>6.9999999999999999E-4</v>
      </c>
      <c r="J69" s="2">
        <v>0.28000000000000003</v>
      </c>
      <c r="K69" s="25">
        <v>1.4E-2</v>
      </c>
      <c r="L69" s="2">
        <v>0.05</v>
      </c>
      <c r="M69" s="25">
        <v>1.0999999999999999E-2</v>
      </c>
      <c r="N69" s="2">
        <v>0.5</v>
      </c>
      <c r="O69" s="23">
        <v>0.05</v>
      </c>
      <c r="P69" s="2">
        <v>0.67</v>
      </c>
      <c r="Q69" s="25">
        <v>0.316</v>
      </c>
      <c r="R69" s="2">
        <v>9.8000000000000004E-2</v>
      </c>
      <c r="S69" s="25">
        <v>0.02</v>
      </c>
      <c r="T69" s="2">
        <v>1</v>
      </c>
      <c r="U69" s="23">
        <v>0.11</v>
      </c>
      <c r="V69" s="2">
        <v>1</v>
      </c>
      <c r="W69" s="23">
        <v>0.21</v>
      </c>
      <c r="X69" s="2">
        <v>1300</v>
      </c>
      <c r="Y69" s="26">
        <v>1476</v>
      </c>
      <c r="Z69" s="2">
        <v>35</v>
      </c>
      <c r="AA69" s="26">
        <v>32.61</v>
      </c>
      <c r="AB69" s="2">
        <v>60</v>
      </c>
      <c r="AC69" s="26">
        <v>23.4</v>
      </c>
      <c r="AD69" s="3">
        <v>20</v>
      </c>
      <c r="AE69" s="27">
        <v>2.4500000000000002</v>
      </c>
    </row>
    <row r="70" spans="1:31" ht="15.75" thickBot="1" x14ac:dyDescent="0.3">
      <c r="A70" s="8" t="s">
        <v>17</v>
      </c>
      <c r="B70" s="9" t="s">
        <v>18</v>
      </c>
      <c r="C70" s="46">
        <v>44858</v>
      </c>
      <c r="D70" s="1">
        <v>90</v>
      </c>
      <c r="E70" s="23">
        <v>92.61</v>
      </c>
      <c r="F70" s="2">
        <v>9</v>
      </c>
      <c r="G70" s="23">
        <v>6.22</v>
      </c>
      <c r="H70" s="2">
        <v>0.03</v>
      </c>
      <c r="I70" s="24">
        <v>5.1000000000000004E-3</v>
      </c>
      <c r="J70" s="2">
        <v>0.28000000000000003</v>
      </c>
      <c r="K70" s="25">
        <v>0.18099999999999999</v>
      </c>
      <c r="L70" s="2">
        <v>0.05</v>
      </c>
      <c r="M70" s="25">
        <v>8.9999999999999993E-3</v>
      </c>
      <c r="N70" s="2">
        <v>0.5</v>
      </c>
      <c r="O70" s="23">
        <v>0.11</v>
      </c>
      <c r="P70" s="2">
        <v>0.67</v>
      </c>
      <c r="Q70" s="25">
        <v>0.32</v>
      </c>
      <c r="R70" s="2">
        <v>9.8000000000000004E-2</v>
      </c>
      <c r="S70" s="25">
        <v>0.02</v>
      </c>
      <c r="T70" s="2">
        <v>1</v>
      </c>
      <c r="U70" s="23">
        <v>0.68</v>
      </c>
      <c r="V70" s="2">
        <v>1</v>
      </c>
      <c r="W70" s="23">
        <v>0.52</v>
      </c>
      <c r="X70" s="2">
        <v>1300</v>
      </c>
      <c r="Y70" s="26">
        <v>1515</v>
      </c>
      <c r="Z70" s="2">
        <v>35</v>
      </c>
      <c r="AA70" s="23">
        <v>32.42</v>
      </c>
      <c r="AB70" s="2">
        <v>60</v>
      </c>
      <c r="AC70" s="26">
        <v>30.43</v>
      </c>
      <c r="AD70" s="3">
        <v>20</v>
      </c>
      <c r="AE70" s="27">
        <v>3.82</v>
      </c>
    </row>
    <row r="71" spans="1:31" ht="15.75" thickBot="1" x14ac:dyDescent="0.3">
      <c r="A71" s="8" t="s">
        <v>25</v>
      </c>
      <c r="B71" s="9" t="s">
        <v>18</v>
      </c>
      <c r="C71" s="35">
        <v>44858</v>
      </c>
      <c r="D71" s="1">
        <v>90</v>
      </c>
      <c r="E71" s="23">
        <v>92.87</v>
      </c>
      <c r="F71" s="2">
        <v>9</v>
      </c>
      <c r="G71" s="23">
        <v>6.46</v>
      </c>
      <c r="H71" s="2">
        <v>0.03</v>
      </c>
      <c r="I71" s="24">
        <v>5.9999999999999995E-4</v>
      </c>
      <c r="J71" s="2">
        <v>0.28000000000000003</v>
      </c>
      <c r="K71" s="25">
        <v>1.2999999999999999E-2</v>
      </c>
      <c r="L71" s="2">
        <v>0.05</v>
      </c>
      <c r="M71" s="25">
        <v>0.01</v>
      </c>
      <c r="N71" s="2">
        <v>0.5</v>
      </c>
      <c r="O71" s="23">
        <v>0.05</v>
      </c>
      <c r="P71" s="2">
        <v>0.67</v>
      </c>
      <c r="Q71" s="25">
        <v>0.30399999999999999</v>
      </c>
      <c r="R71" s="2">
        <v>9.8000000000000004E-2</v>
      </c>
      <c r="S71" s="25">
        <v>1.9E-2</v>
      </c>
      <c r="T71" s="2">
        <v>1</v>
      </c>
      <c r="U71" s="23">
        <v>0.12</v>
      </c>
      <c r="V71" s="2">
        <v>1</v>
      </c>
      <c r="W71" s="23">
        <v>0.27</v>
      </c>
      <c r="X71" s="2">
        <v>1300</v>
      </c>
      <c r="Y71" s="26">
        <v>1507</v>
      </c>
      <c r="Z71" s="2">
        <v>35</v>
      </c>
      <c r="AA71" s="26">
        <v>31.51</v>
      </c>
      <c r="AB71" s="2">
        <v>60</v>
      </c>
      <c r="AC71" s="26">
        <v>22.57</v>
      </c>
      <c r="AD71" s="3">
        <v>20</v>
      </c>
      <c r="AE71" s="27">
        <v>3.26</v>
      </c>
    </row>
    <row r="72" spans="1:31" ht="15.75" thickBot="1" x14ac:dyDescent="0.3">
      <c r="A72" s="8" t="str">
        <f>A71</f>
        <v>Mexichem Flúor</v>
      </c>
      <c r="B72" s="9" t="str">
        <f>B71</f>
        <v>HBD</v>
      </c>
      <c r="C72" s="46">
        <v>44869</v>
      </c>
      <c r="D72" s="1">
        <v>90</v>
      </c>
      <c r="E72" s="23">
        <v>93.04</v>
      </c>
      <c r="F72" s="2">
        <v>9</v>
      </c>
      <c r="G72" s="23">
        <v>5.83</v>
      </c>
      <c r="H72" s="2">
        <v>0.03</v>
      </c>
      <c r="I72" s="24">
        <v>9.9000000000000008E-3</v>
      </c>
      <c r="J72" s="2">
        <v>0.28000000000000003</v>
      </c>
      <c r="K72" s="25">
        <v>0.152</v>
      </c>
      <c r="L72" s="2">
        <v>0.05</v>
      </c>
      <c r="M72" s="25">
        <v>0.01</v>
      </c>
      <c r="N72" s="2">
        <v>0.5</v>
      </c>
      <c r="O72" s="23">
        <v>0.1</v>
      </c>
      <c r="P72" s="2">
        <v>0.67</v>
      </c>
      <c r="Q72" s="25">
        <v>0.313</v>
      </c>
      <c r="R72" s="2">
        <v>9.8000000000000004E-2</v>
      </c>
      <c r="S72" s="25">
        <v>0.02</v>
      </c>
      <c r="T72" s="2">
        <v>1</v>
      </c>
      <c r="U72" s="23">
        <v>0.68</v>
      </c>
      <c r="V72" s="2">
        <v>1</v>
      </c>
      <c r="W72" s="23">
        <v>0.53</v>
      </c>
      <c r="X72" s="2">
        <v>1300</v>
      </c>
      <c r="Y72" s="26">
        <v>1561</v>
      </c>
      <c r="Z72" s="2">
        <v>35</v>
      </c>
      <c r="AA72" s="23">
        <v>33.82</v>
      </c>
      <c r="AB72" s="2">
        <v>60</v>
      </c>
      <c r="AC72" s="26">
        <v>24.28</v>
      </c>
      <c r="AD72" s="3">
        <v>20</v>
      </c>
      <c r="AE72" s="27">
        <v>3.11</v>
      </c>
    </row>
    <row r="73" spans="1:31" ht="15.75" thickBot="1" x14ac:dyDescent="0.3">
      <c r="A73" s="8" t="s">
        <v>25</v>
      </c>
      <c r="B73" s="9" t="s">
        <v>18</v>
      </c>
      <c r="C73" s="35">
        <v>44869</v>
      </c>
      <c r="D73" s="1">
        <v>90</v>
      </c>
      <c r="E73" s="23">
        <v>92.71</v>
      </c>
      <c r="F73" s="2">
        <v>9</v>
      </c>
      <c r="G73" s="23">
        <v>6.68</v>
      </c>
      <c r="H73" s="2">
        <v>0.03</v>
      </c>
      <c r="I73" s="24">
        <v>8.9999999999999998E-4</v>
      </c>
      <c r="J73" s="2">
        <v>0.28000000000000003</v>
      </c>
      <c r="K73" s="25">
        <v>1.4E-2</v>
      </c>
      <c r="L73" s="2">
        <v>0.05</v>
      </c>
      <c r="M73" s="25">
        <v>8.9999999999999993E-3</v>
      </c>
      <c r="N73" s="2">
        <v>0.5</v>
      </c>
      <c r="O73" s="23">
        <v>0.05</v>
      </c>
      <c r="P73" s="2">
        <v>0.67</v>
      </c>
      <c r="Q73" s="25">
        <v>0.29699999999999999</v>
      </c>
      <c r="R73" s="2">
        <v>9.8000000000000004E-2</v>
      </c>
      <c r="S73" s="25">
        <v>0.02</v>
      </c>
      <c r="T73" s="2">
        <v>1</v>
      </c>
      <c r="U73" s="23">
        <v>0.15</v>
      </c>
      <c r="V73" s="2">
        <v>1</v>
      </c>
      <c r="W73" s="23">
        <v>0.22</v>
      </c>
      <c r="X73" s="2">
        <v>1300</v>
      </c>
      <c r="Y73" s="26">
        <v>1496</v>
      </c>
      <c r="Z73" s="2">
        <v>35</v>
      </c>
      <c r="AA73" s="26">
        <v>32.21</v>
      </c>
      <c r="AB73" s="2">
        <v>60</v>
      </c>
      <c r="AC73" s="26">
        <v>22.32</v>
      </c>
      <c r="AD73" s="3">
        <v>20</v>
      </c>
      <c r="AE73" s="27">
        <v>2.04</v>
      </c>
    </row>
    <row r="74" spans="1:31" ht="15.75" thickBot="1" x14ac:dyDescent="0.3">
      <c r="A74" s="8" t="s">
        <v>19</v>
      </c>
      <c r="B74" s="9" t="s">
        <v>18</v>
      </c>
      <c r="C74" s="37">
        <v>44902</v>
      </c>
      <c r="D74" s="1">
        <v>90</v>
      </c>
      <c r="E74" s="23">
        <v>92.83</v>
      </c>
      <c r="F74" s="2">
        <v>9</v>
      </c>
      <c r="G74" s="23">
        <v>6.04</v>
      </c>
      <c r="H74" s="2">
        <v>0.03</v>
      </c>
      <c r="I74" s="24">
        <v>9.1999999999999998E-3</v>
      </c>
      <c r="J74" s="2">
        <v>0.28000000000000003</v>
      </c>
      <c r="K74" s="25">
        <v>0.106</v>
      </c>
      <c r="L74" s="2">
        <v>0.05</v>
      </c>
      <c r="M74" s="26">
        <v>1.2E-2</v>
      </c>
      <c r="N74" s="2">
        <v>0.5</v>
      </c>
      <c r="O74" s="23">
        <v>0.34</v>
      </c>
      <c r="P74" s="2">
        <v>0.67</v>
      </c>
      <c r="Q74" s="26">
        <v>0.29599999999999999</v>
      </c>
      <c r="R74" s="2">
        <v>9.8000000000000004E-2</v>
      </c>
      <c r="S74" s="25">
        <v>2.4E-2</v>
      </c>
      <c r="T74" s="2">
        <v>1</v>
      </c>
      <c r="U74" s="23">
        <v>0.3</v>
      </c>
      <c r="V74" s="2">
        <v>1</v>
      </c>
      <c r="W74" s="26">
        <v>0.34</v>
      </c>
      <c r="X74" s="2">
        <v>1300</v>
      </c>
      <c r="Y74" s="26">
        <v>1565</v>
      </c>
      <c r="Z74" s="2">
        <v>35</v>
      </c>
      <c r="AA74" s="26">
        <v>31</v>
      </c>
      <c r="AB74" s="2">
        <v>60</v>
      </c>
      <c r="AC74" s="26">
        <v>22.24</v>
      </c>
      <c r="AD74" s="3">
        <v>20</v>
      </c>
      <c r="AE74" s="28">
        <v>4.7699999999999996</v>
      </c>
    </row>
    <row r="75" spans="1:31" ht="15.75" thickBot="1" x14ac:dyDescent="0.3">
      <c r="A75" s="8" t="s">
        <v>19</v>
      </c>
      <c r="B75" s="9" t="s">
        <v>18</v>
      </c>
      <c r="C75" s="37">
        <v>44902</v>
      </c>
      <c r="D75" s="1">
        <v>90</v>
      </c>
      <c r="E75" s="23">
        <v>92.81</v>
      </c>
      <c r="F75" s="2">
        <v>9</v>
      </c>
      <c r="G75" s="23">
        <v>6.19</v>
      </c>
      <c r="H75" s="2">
        <v>0.03</v>
      </c>
      <c r="I75" s="24">
        <v>9.4999999999999998E-3</v>
      </c>
      <c r="J75" s="2">
        <v>0.28000000000000003</v>
      </c>
      <c r="K75" s="25">
        <v>9.9000000000000005E-2</v>
      </c>
      <c r="L75" s="2">
        <v>0.05</v>
      </c>
      <c r="M75" s="26">
        <v>1.0999999999999999E-2</v>
      </c>
      <c r="N75" s="2">
        <v>0.5</v>
      </c>
      <c r="O75" s="23">
        <v>0.32</v>
      </c>
      <c r="P75" s="2">
        <v>0.67</v>
      </c>
      <c r="Q75" s="26">
        <v>0.29299999999999998</v>
      </c>
      <c r="R75" s="2">
        <v>9.8000000000000004E-2</v>
      </c>
      <c r="S75" s="25">
        <v>2.5999999999999999E-2</v>
      </c>
      <c r="T75" s="2">
        <v>1</v>
      </c>
      <c r="U75" s="26">
        <v>0.38</v>
      </c>
      <c r="V75" s="2">
        <v>1</v>
      </c>
      <c r="W75" s="26">
        <v>0.24</v>
      </c>
      <c r="X75" s="2">
        <v>1300</v>
      </c>
      <c r="Y75" s="26">
        <v>1579</v>
      </c>
      <c r="Z75" s="2">
        <v>35</v>
      </c>
      <c r="AA75" s="26">
        <v>31</v>
      </c>
      <c r="AB75" s="2">
        <v>60</v>
      </c>
      <c r="AC75" s="26">
        <v>22.55</v>
      </c>
      <c r="AD75" s="3">
        <v>20</v>
      </c>
      <c r="AE75" s="28">
        <v>5.67</v>
      </c>
    </row>
    <row r="76" spans="1:31" ht="15.75" thickBot="1" x14ac:dyDescent="0.3">
      <c r="A76" s="8" t="s">
        <v>19</v>
      </c>
      <c r="B76" s="9" t="s">
        <v>18</v>
      </c>
      <c r="C76" s="37">
        <v>44905</v>
      </c>
      <c r="D76" s="1">
        <v>90</v>
      </c>
      <c r="E76" s="23">
        <v>92.92</v>
      </c>
      <c r="F76" s="2">
        <v>9</v>
      </c>
      <c r="G76" s="23">
        <v>6.12</v>
      </c>
      <c r="H76" s="2">
        <v>0.03</v>
      </c>
      <c r="I76" s="24">
        <v>9.7000000000000003E-3</v>
      </c>
      <c r="J76" s="2">
        <v>0.28000000000000003</v>
      </c>
      <c r="K76" s="25">
        <v>0.114</v>
      </c>
      <c r="L76" s="2">
        <v>0.05</v>
      </c>
      <c r="M76" s="26">
        <v>1.2E-2</v>
      </c>
      <c r="N76" s="2">
        <v>0.5</v>
      </c>
      <c r="O76" s="23">
        <v>0.19</v>
      </c>
      <c r="P76" s="2">
        <v>0.67</v>
      </c>
      <c r="Q76" s="26">
        <v>0.27500000000000002</v>
      </c>
      <c r="R76" s="2">
        <v>9.8000000000000004E-2</v>
      </c>
      <c r="S76" s="25">
        <v>2.3E-2</v>
      </c>
      <c r="T76" s="2">
        <v>1</v>
      </c>
      <c r="U76" s="26">
        <v>0.22</v>
      </c>
      <c r="V76" s="2">
        <v>1</v>
      </c>
      <c r="W76" s="26">
        <v>0.34</v>
      </c>
      <c r="X76" s="2">
        <v>1300</v>
      </c>
      <c r="Y76" s="26">
        <v>1534</v>
      </c>
      <c r="Z76" s="2">
        <v>35</v>
      </c>
      <c r="AA76" s="26">
        <v>31</v>
      </c>
      <c r="AB76" s="2">
        <v>60</v>
      </c>
      <c r="AC76" s="26">
        <v>26.38</v>
      </c>
      <c r="AD76" s="3">
        <v>20</v>
      </c>
      <c r="AE76" s="28">
        <v>5.37</v>
      </c>
    </row>
    <row r="77" spans="1:31" ht="15.75" thickBot="1" x14ac:dyDescent="0.3">
      <c r="A77" s="8" t="s">
        <v>19</v>
      </c>
      <c r="B77" s="9" t="s">
        <v>18</v>
      </c>
      <c r="C77" s="37">
        <v>44905</v>
      </c>
      <c r="D77" s="1">
        <v>90</v>
      </c>
      <c r="E77" s="23">
        <v>92.93</v>
      </c>
      <c r="F77" s="2">
        <v>9</v>
      </c>
      <c r="G77" s="23">
        <v>6.11</v>
      </c>
      <c r="H77" s="2">
        <v>0.03</v>
      </c>
      <c r="I77" s="24">
        <v>9.1000000000000004E-3</v>
      </c>
      <c r="J77" s="2">
        <v>0.28000000000000003</v>
      </c>
      <c r="K77" s="25">
        <v>0.109</v>
      </c>
      <c r="L77" s="2">
        <v>0.05</v>
      </c>
      <c r="M77" s="26">
        <v>1.2E-2</v>
      </c>
      <c r="N77" s="2">
        <v>0.5</v>
      </c>
      <c r="O77" s="23">
        <v>0.2</v>
      </c>
      <c r="P77" s="2">
        <v>0.67</v>
      </c>
      <c r="Q77" s="25">
        <v>0.3</v>
      </c>
      <c r="R77" s="2">
        <v>9.8000000000000004E-2</v>
      </c>
      <c r="S77" s="25">
        <v>2.4E-2</v>
      </c>
      <c r="T77" s="2">
        <v>1</v>
      </c>
      <c r="U77" s="26">
        <v>0.21</v>
      </c>
      <c r="V77" s="2">
        <v>1</v>
      </c>
      <c r="W77" s="26">
        <v>0.31</v>
      </c>
      <c r="X77" s="2">
        <v>1300</v>
      </c>
      <c r="Y77" s="26">
        <v>1508</v>
      </c>
      <c r="Z77" s="2">
        <v>35</v>
      </c>
      <c r="AA77" s="26">
        <v>31</v>
      </c>
      <c r="AB77" s="2">
        <v>60</v>
      </c>
      <c r="AC77" s="26">
        <v>24.04</v>
      </c>
      <c r="AD77" s="3">
        <v>20</v>
      </c>
      <c r="AE77" s="28">
        <v>3.96</v>
      </c>
    </row>
    <row r="78" spans="1:31" ht="15.75" thickBot="1" x14ac:dyDescent="0.3">
      <c r="A78" s="8" t="s">
        <v>19</v>
      </c>
      <c r="B78" s="9" t="s">
        <v>18</v>
      </c>
      <c r="C78" s="37">
        <v>44905</v>
      </c>
      <c r="D78" s="1">
        <v>90</v>
      </c>
      <c r="E78" s="23">
        <v>92.96</v>
      </c>
      <c r="F78" s="2">
        <v>9</v>
      </c>
      <c r="G78" s="23">
        <v>6.05</v>
      </c>
      <c r="H78" s="2">
        <v>0.03</v>
      </c>
      <c r="I78" s="24">
        <v>9.5999999999999992E-3</v>
      </c>
      <c r="J78" s="2">
        <v>0.28000000000000003</v>
      </c>
      <c r="K78" s="25">
        <v>0.111</v>
      </c>
      <c r="L78" s="2">
        <v>0.05</v>
      </c>
      <c r="M78" s="26">
        <v>1.2E-2</v>
      </c>
      <c r="N78" s="2">
        <v>0.5</v>
      </c>
      <c r="O78" s="23">
        <v>0.2</v>
      </c>
      <c r="P78" s="2">
        <v>0.67</v>
      </c>
      <c r="Q78" s="26">
        <v>0.27900000000000003</v>
      </c>
      <c r="R78" s="2">
        <v>9.8000000000000004E-2</v>
      </c>
      <c r="S78" s="25">
        <v>2.4E-2</v>
      </c>
      <c r="T78" s="2">
        <v>1</v>
      </c>
      <c r="U78" s="26">
        <v>0.32</v>
      </c>
      <c r="V78" s="2">
        <v>1</v>
      </c>
      <c r="W78" s="26">
        <v>0.36</v>
      </c>
      <c r="X78" s="2">
        <v>1300</v>
      </c>
      <c r="Y78" s="26">
        <v>1506</v>
      </c>
      <c r="Z78" s="2">
        <v>35</v>
      </c>
      <c r="AA78" s="26">
        <v>31</v>
      </c>
      <c r="AB78" s="2">
        <v>60</v>
      </c>
      <c r="AC78" s="26">
        <v>25.02</v>
      </c>
      <c r="AD78" s="3">
        <v>20</v>
      </c>
      <c r="AE78" s="28">
        <v>4.47</v>
      </c>
    </row>
    <row r="79" spans="1:31" ht="15.75" thickBot="1" x14ac:dyDescent="0.3">
      <c r="A79" s="8" t="s">
        <v>19</v>
      </c>
      <c r="B79" s="9" t="s">
        <v>18</v>
      </c>
      <c r="C79" s="37">
        <v>44908</v>
      </c>
      <c r="D79" s="1">
        <v>90</v>
      </c>
      <c r="E79" s="23">
        <v>92.97</v>
      </c>
      <c r="F79" s="2">
        <v>9</v>
      </c>
      <c r="G79" s="23">
        <v>6.01</v>
      </c>
      <c r="H79" s="2">
        <v>0.03</v>
      </c>
      <c r="I79" s="24">
        <v>9.1999999999999998E-3</v>
      </c>
      <c r="J79" s="2">
        <v>0.28000000000000003</v>
      </c>
      <c r="K79" s="25">
        <v>0.108</v>
      </c>
      <c r="L79" s="2">
        <v>0.05</v>
      </c>
      <c r="M79" s="26">
        <v>1.2E-2</v>
      </c>
      <c r="N79" s="2">
        <v>0.5</v>
      </c>
      <c r="O79" s="23">
        <v>0.25</v>
      </c>
      <c r="P79" s="2">
        <v>0.67</v>
      </c>
      <c r="Q79" s="25">
        <v>0.28000000000000003</v>
      </c>
      <c r="R79" s="2">
        <v>9.8000000000000004E-2</v>
      </c>
      <c r="S79" s="25">
        <v>2.5999999999999999E-2</v>
      </c>
      <c r="T79" s="2">
        <v>1</v>
      </c>
      <c r="U79" s="23">
        <v>0.4</v>
      </c>
      <c r="V79" s="2">
        <v>1</v>
      </c>
      <c r="W79" s="26">
        <v>0.34</v>
      </c>
      <c r="X79" s="2">
        <v>1300</v>
      </c>
      <c r="Y79" s="26">
        <v>1585</v>
      </c>
      <c r="Z79" s="2">
        <v>35</v>
      </c>
      <c r="AA79" s="26">
        <v>31</v>
      </c>
      <c r="AB79" s="2">
        <v>60</v>
      </c>
      <c r="AC79" s="26">
        <v>27.04</v>
      </c>
      <c r="AD79" s="3">
        <v>20</v>
      </c>
      <c r="AE79" s="27">
        <v>3.1</v>
      </c>
    </row>
    <row r="80" spans="1:31" ht="15.75" thickBot="1" x14ac:dyDescent="0.3">
      <c r="A80" s="8" t="s">
        <v>19</v>
      </c>
      <c r="B80" s="9" t="s">
        <v>18</v>
      </c>
      <c r="C80" s="37">
        <v>44908</v>
      </c>
      <c r="D80" s="1">
        <v>90</v>
      </c>
      <c r="E80" s="23">
        <v>92.99</v>
      </c>
      <c r="F80" s="2">
        <v>9</v>
      </c>
      <c r="G80" s="23">
        <v>5.98</v>
      </c>
      <c r="H80" s="2">
        <v>0.03</v>
      </c>
      <c r="I80" s="24">
        <v>9.4000000000000004E-3</v>
      </c>
      <c r="J80" s="2">
        <v>0.28000000000000003</v>
      </c>
      <c r="K80" s="25">
        <v>0.105</v>
      </c>
      <c r="L80" s="2">
        <v>0.05</v>
      </c>
      <c r="M80" s="26">
        <v>1.2999999999999999E-2</v>
      </c>
      <c r="N80" s="2">
        <v>0.5</v>
      </c>
      <c r="O80" s="23">
        <v>0.27</v>
      </c>
      <c r="P80" s="2">
        <v>0.67</v>
      </c>
      <c r="Q80" s="26">
        <v>0.27200000000000002</v>
      </c>
      <c r="R80" s="2">
        <v>9.8000000000000004E-2</v>
      </c>
      <c r="S80" s="25">
        <v>2.5000000000000001E-2</v>
      </c>
      <c r="T80" s="2">
        <v>1</v>
      </c>
      <c r="U80" s="26">
        <v>0.36</v>
      </c>
      <c r="V80" s="2">
        <v>1</v>
      </c>
      <c r="W80" s="26">
        <v>0.34</v>
      </c>
      <c r="X80" s="2">
        <v>1300</v>
      </c>
      <c r="Y80" s="26">
        <v>1536</v>
      </c>
      <c r="Z80" s="2">
        <v>35</v>
      </c>
      <c r="AA80" s="26">
        <v>31</v>
      </c>
      <c r="AB80" s="2">
        <v>60</v>
      </c>
      <c r="AC80" s="26">
        <v>26.15</v>
      </c>
      <c r="AD80" s="3">
        <v>20</v>
      </c>
      <c r="AE80" s="28">
        <v>3.76</v>
      </c>
    </row>
    <row r="81" spans="1:31" ht="15.75" thickBot="1" x14ac:dyDescent="0.3">
      <c r="A81" s="8" t="s">
        <v>19</v>
      </c>
      <c r="B81" s="9" t="s">
        <v>18</v>
      </c>
      <c r="C81" s="37">
        <v>44910</v>
      </c>
      <c r="D81" s="1">
        <v>90</v>
      </c>
      <c r="E81" s="23">
        <v>92.8</v>
      </c>
      <c r="F81" s="2">
        <v>9</v>
      </c>
      <c r="G81" s="23">
        <v>6.21</v>
      </c>
      <c r="H81" s="2">
        <v>0.03</v>
      </c>
      <c r="I81" s="24">
        <v>9.7999999999999997E-3</v>
      </c>
      <c r="J81" s="2">
        <v>0.28000000000000003</v>
      </c>
      <c r="K81" s="25">
        <v>0.11700000000000001</v>
      </c>
      <c r="L81" s="2">
        <v>0.05</v>
      </c>
      <c r="M81" s="26">
        <v>8.0000000000000002E-3</v>
      </c>
      <c r="N81" s="2">
        <v>0.5</v>
      </c>
      <c r="O81" s="23">
        <v>0.21</v>
      </c>
      <c r="P81" s="2">
        <v>0.67</v>
      </c>
      <c r="Q81" s="26">
        <v>0.30199999999999999</v>
      </c>
      <c r="R81" s="2">
        <v>9.8000000000000004E-2</v>
      </c>
      <c r="S81" s="25">
        <v>0.02</v>
      </c>
      <c r="T81" s="2">
        <v>1</v>
      </c>
      <c r="U81" s="23">
        <v>0.4</v>
      </c>
      <c r="V81" s="2">
        <v>1</v>
      </c>
      <c r="W81" s="26">
        <v>0.32</v>
      </c>
      <c r="X81" s="2">
        <v>1300</v>
      </c>
      <c r="Y81" s="26">
        <v>1560</v>
      </c>
      <c r="Z81" s="2">
        <v>35</v>
      </c>
      <c r="AA81" s="26">
        <v>31</v>
      </c>
      <c r="AB81" s="2">
        <v>60</v>
      </c>
      <c r="AC81" s="26">
        <v>24.26</v>
      </c>
      <c r="AD81" s="3">
        <v>20</v>
      </c>
      <c r="AE81" s="28">
        <v>3.61</v>
      </c>
    </row>
    <row r="82" spans="1:31" ht="15.75" thickBot="1" x14ac:dyDescent="0.3">
      <c r="A82" s="8" t="str">
        <f>A81</f>
        <v>Jiaozio City</v>
      </c>
      <c r="B82" s="9" t="str">
        <f>B81</f>
        <v>HBD</v>
      </c>
      <c r="C82" s="46">
        <v>44917</v>
      </c>
      <c r="D82" s="1">
        <v>90</v>
      </c>
      <c r="E82" s="23">
        <v>92.81</v>
      </c>
      <c r="F82" s="2">
        <v>9</v>
      </c>
      <c r="G82" s="23">
        <v>6.17</v>
      </c>
      <c r="H82" s="2">
        <v>0.03</v>
      </c>
      <c r="I82" s="24">
        <v>0.01</v>
      </c>
      <c r="J82" s="2">
        <v>0.28000000000000003</v>
      </c>
      <c r="K82" s="25">
        <v>0.13</v>
      </c>
      <c r="L82" s="2">
        <v>0.05</v>
      </c>
      <c r="M82" s="25">
        <v>0.01</v>
      </c>
      <c r="N82" s="2">
        <v>0.5</v>
      </c>
      <c r="O82" s="23">
        <v>0.13</v>
      </c>
      <c r="P82" s="2">
        <v>0.67</v>
      </c>
      <c r="Q82" s="25">
        <v>0.29299999999999998</v>
      </c>
      <c r="R82" s="2">
        <v>9.8000000000000004E-2</v>
      </c>
      <c r="S82" s="25">
        <v>1.7999999999999999E-2</v>
      </c>
      <c r="T82" s="2">
        <v>1</v>
      </c>
      <c r="U82" s="23">
        <v>0.33</v>
      </c>
      <c r="V82" s="2">
        <v>1</v>
      </c>
      <c r="W82" s="23">
        <v>0.43</v>
      </c>
      <c r="X82" s="2">
        <v>1300</v>
      </c>
      <c r="Y82" s="26">
        <v>1551</v>
      </c>
      <c r="Z82" s="2">
        <v>35</v>
      </c>
      <c r="AA82" s="23">
        <v>31</v>
      </c>
      <c r="AB82" s="2">
        <v>60</v>
      </c>
      <c r="AC82" s="26">
        <v>25.71</v>
      </c>
      <c r="AD82" s="3">
        <v>20</v>
      </c>
      <c r="AE82" s="27">
        <v>6.12</v>
      </c>
    </row>
    <row r="83" spans="1:31" ht="15.75" thickBot="1" x14ac:dyDescent="0.3">
      <c r="A83" s="8" t="s">
        <v>19</v>
      </c>
      <c r="B83" s="9" t="s">
        <v>18</v>
      </c>
      <c r="C83" s="37">
        <v>44917</v>
      </c>
      <c r="D83" s="1">
        <v>90</v>
      </c>
      <c r="E83" s="23">
        <v>92.83</v>
      </c>
      <c r="F83" s="2">
        <v>9</v>
      </c>
      <c r="G83" s="23">
        <v>5.91</v>
      </c>
      <c r="H83" s="2">
        <v>0.03</v>
      </c>
      <c r="I83" s="24">
        <v>0.01</v>
      </c>
      <c r="J83" s="2">
        <v>0.28000000000000003</v>
      </c>
      <c r="K83" s="25">
        <v>0.17100000000000001</v>
      </c>
      <c r="L83" s="2">
        <v>0.05</v>
      </c>
      <c r="M83" s="26">
        <v>8.9999999999999993E-3</v>
      </c>
      <c r="N83" s="2">
        <v>0.5</v>
      </c>
      <c r="O83" s="23">
        <v>0.23</v>
      </c>
      <c r="P83" s="2">
        <v>0.67</v>
      </c>
      <c r="Q83" s="26">
        <v>0.28399999999999997</v>
      </c>
      <c r="R83" s="2">
        <v>9.8000000000000004E-2</v>
      </c>
      <c r="S83" s="25">
        <v>0.02</v>
      </c>
      <c r="T83" s="2">
        <v>1</v>
      </c>
      <c r="U83" s="23">
        <v>0.33</v>
      </c>
      <c r="V83" s="2">
        <v>1</v>
      </c>
      <c r="W83" s="26">
        <v>0.54</v>
      </c>
      <c r="X83" s="2">
        <v>1300</v>
      </c>
      <c r="Y83" s="26">
        <v>1558</v>
      </c>
      <c r="Z83" s="2">
        <v>35</v>
      </c>
      <c r="AA83" s="26">
        <v>31</v>
      </c>
      <c r="AB83" s="2">
        <v>60</v>
      </c>
      <c r="AC83" s="26">
        <v>32.74</v>
      </c>
      <c r="AD83" s="3">
        <v>20</v>
      </c>
      <c r="AE83" s="27">
        <v>4</v>
      </c>
    </row>
    <row r="84" spans="1:31" ht="15.75" thickBot="1" x14ac:dyDescent="0.3">
      <c r="A84" s="8" t="s">
        <v>17</v>
      </c>
      <c r="B84" s="9" t="s">
        <v>18</v>
      </c>
      <c r="C84" s="46">
        <v>44921</v>
      </c>
      <c r="D84" s="1">
        <v>90</v>
      </c>
      <c r="E84" s="23">
        <v>92.8</v>
      </c>
      <c r="F84" s="2">
        <v>9</v>
      </c>
      <c r="G84" s="23">
        <v>6.15</v>
      </c>
      <c r="H84" s="2">
        <v>0.03</v>
      </c>
      <c r="I84" s="24">
        <v>9.4999999999999998E-3</v>
      </c>
      <c r="J84" s="2">
        <v>0.28000000000000003</v>
      </c>
      <c r="K84" s="25">
        <v>0.128</v>
      </c>
      <c r="L84" s="2">
        <v>0.05</v>
      </c>
      <c r="M84" s="25">
        <v>0.01</v>
      </c>
      <c r="N84" s="2">
        <v>0.5</v>
      </c>
      <c r="O84" s="23">
        <v>0.15</v>
      </c>
      <c r="P84" s="2">
        <v>0.67</v>
      </c>
      <c r="Q84" s="25">
        <v>0.28799999999999998</v>
      </c>
      <c r="R84" s="2">
        <v>9.8000000000000004E-2</v>
      </c>
      <c r="S84" s="25">
        <v>1.7999999999999999E-2</v>
      </c>
      <c r="T84" s="2">
        <v>1</v>
      </c>
      <c r="U84" s="23">
        <v>0.24</v>
      </c>
      <c r="V84" s="2">
        <v>1</v>
      </c>
      <c r="W84" s="23">
        <v>0.45</v>
      </c>
      <c r="X84" s="2">
        <v>1300</v>
      </c>
      <c r="Y84" s="26">
        <v>1567</v>
      </c>
      <c r="Z84" s="2">
        <v>35</v>
      </c>
      <c r="AA84" s="23">
        <v>33.020000000000003</v>
      </c>
      <c r="AB84" s="2">
        <v>60</v>
      </c>
      <c r="AC84" s="26">
        <v>26.8</v>
      </c>
      <c r="AD84" s="3">
        <v>20</v>
      </c>
      <c r="AE84" s="27">
        <v>8.4499999999999993</v>
      </c>
    </row>
    <row r="85" spans="1:31" ht="15.75" thickBot="1" x14ac:dyDescent="0.3">
      <c r="A85" s="8" t="str">
        <f>A84</f>
        <v>Hunan</v>
      </c>
      <c r="B85" s="9" t="str">
        <f>B84</f>
        <v>HBD</v>
      </c>
      <c r="C85" s="46">
        <v>44921</v>
      </c>
      <c r="D85" s="1">
        <v>90</v>
      </c>
      <c r="E85" s="23">
        <v>92.82</v>
      </c>
      <c r="F85" s="2">
        <v>9</v>
      </c>
      <c r="G85" s="23">
        <v>6.3</v>
      </c>
      <c r="H85" s="2">
        <v>0.03</v>
      </c>
      <c r="I85" s="24">
        <v>9.9000000000000008E-3</v>
      </c>
      <c r="J85" s="2">
        <v>0.28000000000000003</v>
      </c>
      <c r="K85" s="25">
        <v>0.12</v>
      </c>
      <c r="L85" s="2">
        <v>0.05</v>
      </c>
      <c r="M85" s="25">
        <v>0.01</v>
      </c>
      <c r="N85" s="2">
        <v>0.5</v>
      </c>
      <c r="O85" s="23">
        <v>0.1</v>
      </c>
      <c r="P85" s="2">
        <v>0.67</v>
      </c>
      <c r="Q85" s="25">
        <v>0.29099999999999998</v>
      </c>
      <c r="R85" s="2">
        <v>9.8000000000000004E-2</v>
      </c>
      <c r="S85" s="25">
        <v>1.7999999999999999E-2</v>
      </c>
      <c r="T85" s="2">
        <v>1</v>
      </c>
      <c r="U85" s="23">
        <v>0.2</v>
      </c>
      <c r="V85" s="2">
        <v>1</v>
      </c>
      <c r="W85" s="23">
        <v>0.33</v>
      </c>
      <c r="X85" s="2">
        <v>1300</v>
      </c>
      <c r="Y85" s="26">
        <v>1548</v>
      </c>
      <c r="Z85" s="2">
        <v>35</v>
      </c>
      <c r="AA85" s="23">
        <v>32.619999999999997</v>
      </c>
      <c r="AB85" s="2">
        <v>60</v>
      </c>
      <c r="AC85" s="26">
        <v>24.64</v>
      </c>
      <c r="AD85" s="3">
        <v>20</v>
      </c>
      <c r="AE85" s="27">
        <v>5.65</v>
      </c>
    </row>
    <row r="86" spans="1:31" ht="15.75" thickBot="1" x14ac:dyDescent="0.3">
      <c r="A86" s="8" t="str">
        <f>A85</f>
        <v>Hunan</v>
      </c>
      <c r="B86" s="9" t="str">
        <f>B85</f>
        <v>HBD</v>
      </c>
      <c r="C86" s="46">
        <v>44921</v>
      </c>
      <c r="D86" s="1">
        <v>90</v>
      </c>
      <c r="E86" s="23">
        <v>92.85</v>
      </c>
      <c r="F86" s="2">
        <v>9</v>
      </c>
      <c r="G86" s="23">
        <v>6.29</v>
      </c>
      <c r="H86" s="2">
        <v>0.03</v>
      </c>
      <c r="I86" s="24">
        <v>0.01</v>
      </c>
      <c r="J86" s="2">
        <v>0.28000000000000003</v>
      </c>
      <c r="K86" s="25">
        <v>0.13400000000000001</v>
      </c>
      <c r="L86" s="2">
        <v>0.05</v>
      </c>
      <c r="M86" s="25">
        <v>8.9999999999999993E-3</v>
      </c>
      <c r="N86" s="2">
        <v>0.5</v>
      </c>
      <c r="O86" s="23">
        <v>0.13</v>
      </c>
      <c r="P86" s="2">
        <v>0.67</v>
      </c>
      <c r="Q86" s="25">
        <v>0.29199999999999998</v>
      </c>
      <c r="R86" s="2">
        <v>9.8000000000000004E-2</v>
      </c>
      <c r="S86" s="25">
        <v>1.7999999999999999E-2</v>
      </c>
      <c r="T86" s="2">
        <v>1</v>
      </c>
      <c r="U86" s="23">
        <v>0.21</v>
      </c>
      <c r="V86" s="2">
        <v>1</v>
      </c>
      <c r="W86" s="23">
        <v>0.27</v>
      </c>
      <c r="X86" s="2">
        <v>1300</v>
      </c>
      <c r="Y86" s="26">
        <v>1552</v>
      </c>
      <c r="Z86" s="2">
        <v>35</v>
      </c>
      <c r="AA86" s="23">
        <v>32.619999999999997</v>
      </c>
      <c r="AB86" s="2">
        <v>60</v>
      </c>
      <c r="AC86" s="26">
        <v>24.12</v>
      </c>
      <c r="AD86" s="3">
        <v>20</v>
      </c>
      <c r="AE86" s="27">
        <v>5.59</v>
      </c>
    </row>
    <row r="87" spans="1:31" ht="15.75" thickBot="1" x14ac:dyDescent="0.3">
      <c r="A87" s="8" t="s">
        <v>19</v>
      </c>
      <c r="B87" s="9" t="s">
        <v>18</v>
      </c>
      <c r="C87" s="37">
        <v>44921</v>
      </c>
      <c r="D87" s="1">
        <v>90</v>
      </c>
      <c r="E87" s="23">
        <v>92.99</v>
      </c>
      <c r="F87" s="2">
        <v>9</v>
      </c>
      <c r="G87" s="23">
        <v>6.06</v>
      </c>
      <c r="H87" s="2">
        <v>0.03</v>
      </c>
      <c r="I87" s="24">
        <v>0.01</v>
      </c>
      <c r="J87" s="2">
        <v>0.28000000000000003</v>
      </c>
      <c r="K87" s="25">
        <v>0.182</v>
      </c>
      <c r="L87" s="2">
        <v>0.05</v>
      </c>
      <c r="M87" s="26">
        <v>8.0000000000000002E-3</v>
      </c>
      <c r="N87" s="2">
        <v>0.5</v>
      </c>
      <c r="O87" s="23">
        <v>0.23</v>
      </c>
      <c r="P87" s="2">
        <v>0.67</v>
      </c>
      <c r="Q87" s="26">
        <v>0.28299999999999997</v>
      </c>
      <c r="R87" s="2">
        <v>9.8000000000000004E-2</v>
      </c>
      <c r="S87" s="25">
        <v>0.02</v>
      </c>
      <c r="T87" s="2">
        <v>1</v>
      </c>
      <c r="U87" s="23">
        <v>0.24</v>
      </c>
      <c r="V87" s="2">
        <v>1</v>
      </c>
      <c r="W87" s="26">
        <v>0.22</v>
      </c>
      <c r="X87" s="2">
        <v>1300</v>
      </c>
      <c r="Y87" s="26">
        <v>1545</v>
      </c>
      <c r="Z87" s="2">
        <v>35</v>
      </c>
      <c r="AA87" s="26">
        <v>31</v>
      </c>
      <c r="AB87" s="2">
        <v>60</v>
      </c>
      <c r="AC87" s="26">
        <v>22.13</v>
      </c>
      <c r="AD87" s="3">
        <v>20</v>
      </c>
      <c r="AE87" s="27">
        <v>4.82</v>
      </c>
    </row>
    <row r="88" spans="1:31" ht="15.75" thickBot="1" x14ac:dyDescent="0.3">
      <c r="A88" s="8" t="s">
        <v>17</v>
      </c>
      <c r="B88" s="9" t="s">
        <v>18</v>
      </c>
      <c r="C88" s="46">
        <v>44925</v>
      </c>
      <c r="D88" s="1">
        <v>90</v>
      </c>
      <c r="E88" s="23">
        <v>92.96</v>
      </c>
      <c r="F88" s="2">
        <v>9</v>
      </c>
      <c r="G88" s="23">
        <v>6.15</v>
      </c>
      <c r="H88" s="2">
        <v>0.03</v>
      </c>
      <c r="I88" s="24">
        <v>1.35E-2</v>
      </c>
      <c r="J88" s="2">
        <v>0.28000000000000003</v>
      </c>
      <c r="K88" s="25">
        <v>0.115</v>
      </c>
      <c r="L88" s="2">
        <v>0.05</v>
      </c>
      <c r="M88" s="25">
        <v>8.9999999999999993E-3</v>
      </c>
      <c r="N88" s="2">
        <v>0.5</v>
      </c>
      <c r="O88" s="23">
        <v>0.12</v>
      </c>
      <c r="P88" s="2">
        <v>0.67</v>
      </c>
      <c r="Q88" s="25">
        <v>0.28799999999999998</v>
      </c>
      <c r="R88" s="2">
        <v>9.8000000000000004E-2</v>
      </c>
      <c r="S88" s="25">
        <v>1.7999999999999999E-2</v>
      </c>
      <c r="T88" s="2">
        <v>1</v>
      </c>
      <c r="U88" s="23">
        <v>0.15</v>
      </c>
      <c r="V88" s="2">
        <v>1</v>
      </c>
      <c r="W88" s="23">
        <v>0.33</v>
      </c>
      <c r="X88" s="2">
        <v>1300</v>
      </c>
      <c r="Y88" s="26">
        <v>1533</v>
      </c>
      <c r="Z88" s="2">
        <v>35</v>
      </c>
      <c r="AA88" s="23">
        <v>32.409999999999997</v>
      </c>
      <c r="AB88" s="2">
        <v>60</v>
      </c>
      <c r="AC88" s="26">
        <v>23.88</v>
      </c>
      <c r="AD88" s="3">
        <v>20</v>
      </c>
      <c r="AE88" s="27">
        <v>5.61</v>
      </c>
    </row>
    <row r="89" spans="1:31" ht="15.75" thickBot="1" x14ac:dyDescent="0.3">
      <c r="A89" s="8" t="str">
        <f>A88</f>
        <v>Hunan</v>
      </c>
      <c r="B89" s="9" t="str">
        <f>B88</f>
        <v>HBD</v>
      </c>
      <c r="C89" s="46">
        <v>44925</v>
      </c>
      <c r="D89" s="1">
        <v>90</v>
      </c>
      <c r="E89" s="23">
        <v>92.94</v>
      </c>
      <c r="F89" s="2">
        <v>9</v>
      </c>
      <c r="G89" s="23">
        <v>6.15</v>
      </c>
      <c r="H89" s="2">
        <v>0.03</v>
      </c>
      <c r="I89" s="24">
        <v>1.3899999999999999E-2</v>
      </c>
      <c r="J89" s="2">
        <v>0.28000000000000003</v>
      </c>
      <c r="K89" s="25">
        <v>0.123</v>
      </c>
      <c r="L89" s="2">
        <v>0.05</v>
      </c>
      <c r="M89" s="25">
        <v>0.01</v>
      </c>
      <c r="N89" s="2">
        <v>0.5</v>
      </c>
      <c r="O89" s="23">
        <v>0.14000000000000001</v>
      </c>
      <c r="P89" s="2">
        <v>0.67</v>
      </c>
      <c r="Q89" s="25">
        <v>0.28799999999999998</v>
      </c>
      <c r="R89" s="2">
        <v>9.8000000000000004E-2</v>
      </c>
      <c r="S89" s="25">
        <v>1.7999999999999999E-2</v>
      </c>
      <c r="T89" s="2">
        <v>1</v>
      </c>
      <c r="U89" s="23">
        <v>0.21</v>
      </c>
      <c r="V89" s="2">
        <v>1</v>
      </c>
      <c r="W89" s="23">
        <v>0.32</v>
      </c>
      <c r="X89" s="2">
        <v>1300</v>
      </c>
      <c r="Y89" s="26">
        <v>1546</v>
      </c>
      <c r="Z89" s="2">
        <v>35</v>
      </c>
      <c r="AA89" s="23">
        <v>32</v>
      </c>
      <c r="AB89" s="2">
        <v>60</v>
      </c>
      <c r="AC89" s="26">
        <v>25.45</v>
      </c>
      <c r="AD89" s="3">
        <v>20</v>
      </c>
      <c r="AE89" s="27">
        <v>4.8</v>
      </c>
    </row>
    <row r="90" spans="1:31" ht="15.75" thickBot="1" x14ac:dyDescent="0.3">
      <c r="A90" s="8" t="s">
        <v>19</v>
      </c>
      <c r="B90" s="9" t="s">
        <v>18</v>
      </c>
      <c r="C90" s="37">
        <v>44925</v>
      </c>
      <c r="D90" s="1">
        <v>90</v>
      </c>
      <c r="E90" s="23">
        <v>93.09</v>
      </c>
      <c r="F90" s="2">
        <v>9</v>
      </c>
      <c r="G90" s="23">
        <v>6.04</v>
      </c>
      <c r="H90" s="2">
        <v>0.03</v>
      </c>
      <c r="I90" s="24">
        <v>1.15E-2</v>
      </c>
      <c r="J90" s="2">
        <v>0.28000000000000003</v>
      </c>
      <c r="K90" s="25">
        <v>0.13800000000000001</v>
      </c>
      <c r="L90" s="2">
        <v>0.05</v>
      </c>
      <c r="M90" s="26">
        <v>8.9999999999999993E-3</v>
      </c>
      <c r="N90" s="2">
        <v>0.5</v>
      </c>
      <c r="O90" s="23">
        <v>0.23</v>
      </c>
      <c r="P90" s="2">
        <v>0.67</v>
      </c>
      <c r="Q90" s="25">
        <v>0.28000000000000003</v>
      </c>
      <c r="R90" s="2">
        <v>9.8000000000000004E-2</v>
      </c>
      <c r="S90" s="25">
        <v>0.02</v>
      </c>
      <c r="T90" s="2">
        <v>1</v>
      </c>
      <c r="U90" s="23">
        <v>0.17</v>
      </c>
      <c r="V90" s="2">
        <v>1</v>
      </c>
      <c r="W90" s="26">
        <v>0.18</v>
      </c>
      <c r="X90" s="2">
        <v>1300</v>
      </c>
      <c r="Y90" s="26">
        <v>1555</v>
      </c>
      <c r="Z90" s="2">
        <v>35</v>
      </c>
      <c r="AA90" s="26">
        <v>31</v>
      </c>
      <c r="AB90" s="2">
        <v>60</v>
      </c>
      <c r="AC90" s="26">
        <v>21.61</v>
      </c>
      <c r="AD90" s="3">
        <v>20</v>
      </c>
      <c r="AE90" s="27">
        <v>6.01</v>
      </c>
    </row>
    <row r="91" spans="1:31" ht="15.75" thickBot="1" x14ac:dyDescent="0.3">
      <c r="A91" s="8" t="s">
        <v>19</v>
      </c>
      <c r="B91" s="9" t="s">
        <v>18</v>
      </c>
      <c r="C91" s="37">
        <v>44926</v>
      </c>
      <c r="D91" s="1">
        <v>90</v>
      </c>
      <c r="E91" s="23">
        <v>92.97</v>
      </c>
      <c r="F91" s="2">
        <v>9</v>
      </c>
      <c r="G91" s="23">
        <v>5.9</v>
      </c>
      <c r="H91" s="2">
        <v>0.03</v>
      </c>
      <c r="I91" s="24">
        <v>1.21E-2</v>
      </c>
      <c r="J91" s="2">
        <v>0.28000000000000003</v>
      </c>
      <c r="K91" s="25">
        <v>0.182</v>
      </c>
      <c r="L91" s="2">
        <v>0.05</v>
      </c>
      <c r="M91" s="26">
        <v>8.0000000000000002E-3</v>
      </c>
      <c r="N91" s="2">
        <v>0.5</v>
      </c>
      <c r="O91" s="23">
        <v>0.23</v>
      </c>
      <c r="P91" s="2">
        <v>0.67</v>
      </c>
      <c r="Q91" s="25">
        <v>0.27700000000000002</v>
      </c>
      <c r="R91" s="2">
        <v>9.8000000000000004E-2</v>
      </c>
      <c r="S91" s="25">
        <v>0.02</v>
      </c>
      <c r="T91" s="2">
        <v>1</v>
      </c>
      <c r="U91" s="23">
        <v>0.32</v>
      </c>
      <c r="V91" s="2">
        <v>1</v>
      </c>
      <c r="W91" s="23">
        <v>0.4</v>
      </c>
      <c r="X91" s="2">
        <v>1300</v>
      </c>
      <c r="Y91" s="26">
        <v>1533</v>
      </c>
      <c r="Z91" s="2">
        <v>35</v>
      </c>
      <c r="AA91" s="26">
        <v>32</v>
      </c>
      <c r="AB91" s="2">
        <v>60</v>
      </c>
      <c r="AC91" s="26">
        <v>21.94</v>
      </c>
      <c r="AD91" s="3">
        <v>20</v>
      </c>
      <c r="AE91" s="27">
        <v>5.01</v>
      </c>
    </row>
    <row r="92" spans="1:31" ht="15.75" thickBot="1" x14ac:dyDescent="0.3">
      <c r="A92" s="8" t="s">
        <v>19</v>
      </c>
      <c r="B92" s="9" t="s">
        <v>18</v>
      </c>
      <c r="C92" s="37">
        <v>44926</v>
      </c>
      <c r="D92" s="1">
        <v>90</v>
      </c>
      <c r="E92" s="23">
        <v>92.99</v>
      </c>
      <c r="F92" s="2">
        <v>9</v>
      </c>
      <c r="G92" s="23">
        <v>5.97</v>
      </c>
      <c r="H92" s="2">
        <v>0.03</v>
      </c>
      <c r="I92" s="24">
        <v>1.2200000000000001E-2</v>
      </c>
      <c r="J92" s="2">
        <v>0.28000000000000003</v>
      </c>
      <c r="K92" s="25">
        <v>0.188</v>
      </c>
      <c r="L92" s="2">
        <v>0.05</v>
      </c>
      <c r="M92" s="26">
        <v>8.0000000000000002E-3</v>
      </c>
      <c r="N92" s="2">
        <v>0.5</v>
      </c>
      <c r="O92" s="23">
        <v>0.2</v>
      </c>
      <c r="P92" s="2">
        <v>0.67</v>
      </c>
      <c r="Q92" s="25">
        <v>0.28000000000000003</v>
      </c>
      <c r="R92" s="2">
        <v>9.8000000000000004E-2</v>
      </c>
      <c r="S92" s="25">
        <v>0.02</v>
      </c>
      <c r="T92" s="2">
        <v>1</v>
      </c>
      <c r="U92" s="23">
        <v>0.3</v>
      </c>
      <c r="V92" s="2">
        <v>1</v>
      </c>
      <c r="W92" s="26">
        <v>0.33</v>
      </c>
      <c r="X92" s="2">
        <v>1300</v>
      </c>
      <c r="Y92" s="26">
        <v>1518</v>
      </c>
      <c r="Z92" s="2">
        <v>35</v>
      </c>
      <c r="AA92" s="26">
        <v>32</v>
      </c>
      <c r="AB92" s="2">
        <v>60</v>
      </c>
      <c r="AC92" s="26">
        <v>22.1</v>
      </c>
      <c r="AD92" s="3">
        <v>20</v>
      </c>
      <c r="AE92" s="27">
        <v>6.21</v>
      </c>
    </row>
    <row r="93" spans="1:31" ht="15.75" thickBot="1" x14ac:dyDescent="0.3">
      <c r="A93" s="8" t="s">
        <v>19</v>
      </c>
      <c r="B93" s="9" t="s">
        <v>18</v>
      </c>
      <c r="C93" s="37">
        <v>44932</v>
      </c>
      <c r="D93" s="1">
        <v>90</v>
      </c>
      <c r="E93" s="23">
        <v>93</v>
      </c>
      <c r="F93" s="2">
        <v>9</v>
      </c>
      <c r="G93" s="23">
        <v>5.97</v>
      </c>
      <c r="H93" s="2">
        <v>0.03</v>
      </c>
      <c r="I93" s="24">
        <v>1.12E-2</v>
      </c>
      <c r="J93" s="2">
        <v>0.28000000000000003</v>
      </c>
      <c r="K93" s="25">
        <v>0.129</v>
      </c>
      <c r="L93" s="2">
        <v>0.05</v>
      </c>
      <c r="M93" s="26">
        <v>1.4E-2</v>
      </c>
      <c r="N93" s="2">
        <v>0.5</v>
      </c>
      <c r="O93" s="23">
        <v>0.16</v>
      </c>
      <c r="P93" s="2">
        <v>0.67</v>
      </c>
      <c r="Q93" s="25">
        <v>0.29899999999999999</v>
      </c>
      <c r="R93" s="2">
        <v>9.8000000000000004E-2</v>
      </c>
      <c r="S93" s="25">
        <v>0.02</v>
      </c>
      <c r="T93" s="2">
        <v>1</v>
      </c>
      <c r="U93" s="23">
        <v>0.32</v>
      </c>
      <c r="V93" s="2">
        <v>1</v>
      </c>
      <c r="W93" s="23">
        <v>0.4</v>
      </c>
      <c r="X93" s="2">
        <v>1300</v>
      </c>
      <c r="Y93" s="26">
        <v>1597</v>
      </c>
      <c r="Z93" s="2">
        <v>35</v>
      </c>
      <c r="AA93" s="26">
        <v>32</v>
      </c>
      <c r="AB93" s="2">
        <v>60</v>
      </c>
      <c r="AC93" s="26">
        <v>23.61</v>
      </c>
      <c r="AD93" s="3">
        <v>20</v>
      </c>
      <c r="AE93" s="27">
        <v>5.09</v>
      </c>
    </row>
    <row r="94" spans="1:31" ht="15.75" thickBot="1" x14ac:dyDescent="0.3">
      <c r="A94" s="8" t="s">
        <v>19</v>
      </c>
      <c r="B94" s="9" t="s">
        <v>18</v>
      </c>
      <c r="C94" s="37">
        <v>44932</v>
      </c>
      <c r="D94" s="1">
        <v>90</v>
      </c>
      <c r="E94" s="23">
        <v>92.97</v>
      </c>
      <c r="F94" s="2">
        <v>9</v>
      </c>
      <c r="G94" s="23">
        <v>5.94</v>
      </c>
      <c r="H94" s="2">
        <v>0.03</v>
      </c>
      <c r="I94" s="24">
        <v>1.17E-2</v>
      </c>
      <c r="J94" s="2">
        <v>0.28000000000000003</v>
      </c>
      <c r="K94" s="25">
        <v>0.13200000000000001</v>
      </c>
      <c r="L94" s="2">
        <v>0.05</v>
      </c>
      <c r="M94" s="26">
        <v>1.2E-2</v>
      </c>
      <c r="N94" s="2">
        <v>0.5</v>
      </c>
      <c r="O94" s="23">
        <v>0.18</v>
      </c>
      <c r="P94" s="2">
        <v>0.67</v>
      </c>
      <c r="Q94" s="25">
        <v>0.29299999999999998</v>
      </c>
      <c r="R94" s="2">
        <v>9.8000000000000004E-2</v>
      </c>
      <c r="S94" s="25">
        <v>0.02</v>
      </c>
      <c r="T94" s="2">
        <v>1</v>
      </c>
      <c r="U94" s="23">
        <v>0.4</v>
      </c>
      <c r="V94" s="2">
        <v>1</v>
      </c>
      <c r="W94" s="26">
        <v>0.34</v>
      </c>
      <c r="X94" s="2">
        <v>1300</v>
      </c>
      <c r="Y94" s="26">
        <v>1588</v>
      </c>
      <c r="Z94" s="2">
        <v>35</v>
      </c>
      <c r="AA94" s="26">
        <v>31</v>
      </c>
      <c r="AB94" s="2">
        <v>60</v>
      </c>
      <c r="AC94" s="26">
        <v>26.89</v>
      </c>
      <c r="AD94" s="3">
        <v>20</v>
      </c>
      <c r="AE94" s="27">
        <v>2.2400000000000002</v>
      </c>
    </row>
    <row r="95" spans="1:31" ht="15.75" thickBot="1" x14ac:dyDescent="0.3">
      <c r="A95" s="8" t="str">
        <f>A94</f>
        <v>Jiaozio City</v>
      </c>
      <c r="B95" s="9" t="str">
        <f>B94</f>
        <v>HBD</v>
      </c>
      <c r="C95" s="34">
        <v>44996</v>
      </c>
      <c r="D95" s="1">
        <v>90</v>
      </c>
      <c r="E95" s="9">
        <v>92.96</v>
      </c>
      <c r="F95" s="2">
        <v>9</v>
      </c>
      <c r="G95" s="9">
        <v>6.28</v>
      </c>
      <c r="H95" s="2">
        <v>0.03</v>
      </c>
      <c r="I95" s="9">
        <v>2E-3</v>
      </c>
      <c r="J95" s="2">
        <v>0.28000000000000003</v>
      </c>
      <c r="K95" s="18">
        <v>0.02</v>
      </c>
      <c r="L95" s="2">
        <v>0.05</v>
      </c>
      <c r="M95" s="18">
        <v>8.9999999999999993E-3</v>
      </c>
      <c r="N95" s="2">
        <v>0.5</v>
      </c>
      <c r="O95" s="19">
        <v>0.1</v>
      </c>
      <c r="P95" s="2">
        <v>0.67</v>
      </c>
      <c r="Q95" s="18">
        <v>0.29299999999999998</v>
      </c>
      <c r="R95" s="2">
        <v>9.8000000000000004E-2</v>
      </c>
      <c r="S95" s="18">
        <v>0.02</v>
      </c>
      <c r="T95" s="2">
        <v>1</v>
      </c>
      <c r="U95" s="19">
        <v>0.15</v>
      </c>
      <c r="V95" s="2">
        <v>1</v>
      </c>
      <c r="W95" s="19">
        <v>0.32</v>
      </c>
      <c r="X95" s="2">
        <v>1300</v>
      </c>
      <c r="Y95" s="20">
        <v>1542</v>
      </c>
      <c r="Z95" s="2">
        <v>35</v>
      </c>
      <c r="AA95" s="20">
        <v>34.21</v>
      </c>
      <c r="AB95" s="2">
        <v>60</v>
      </c>
      <c r="AC95" s="20">
        <v>40.6</v>
      </c>
      <c r="AD95" s="3">
        <v>20</v>
      </c>
      <c r="AE95" s="22">
        <v>11.75</v>
      </c>
    </row>
    <row r="96" spans="1:31" ht="15.75" thickBot="1" x14ac:dyDescent="0.3">
      <c r="A96" s="8" t="s">
        <v>17</v>
      </c>
      <c r="B96" s="9" t="s">
        <v>18</v>
      </c>
      <c r="C96" s="34">
        <v>45001</v>
      </c>
      <c r="D96" s="1">
        <v>90</v>
      </c>
      <c r="E96" s="9">
        <v>92.98</v>
      </c>
      <c r="F96" s="2">
        <v>9</v>
      </c>
      <c r="G96" s="19">
        <v>6.2050000000000125</v>
      </c>
      <c r="H96" s="2">
        <v>0.03</v>
      </c>
      <c r="I96" s="9">
        <v>2E-3</v>
      </c>
      <c r="J96" s="2">
        <v>0.28000000000000003</v>
      </c>
      <c r="K96" s="18">
        <v>4.3999999999999997E-2</v>
      </c>
      <c r="L96" s="2">
        <v>0.05</v>
      </c>
      <c r="M96" s="18">
        <v>8.9999999999999993E-3</v>
      </c>
      <c r="N96" s="2">
        <v>0.5</v>
      </c>
      <c r="O96" s="19">
        <v>0.09</v>
      </c>
      <c r="P96" s="2">
        <v>0.67</v>
      </c>
      <c r="Q96" s="18">
        <v>0.26700000000000002</v>
      </c>
      <c r="R96" s="2">
        <v>9.8000000000000004E-2</v>
      </c>
      <c r="S96" s="18">
        <v>0.02</v>
      </c>
      <c r="T96" s="2">
        <v>1</v>
      </c>
      <c r="U96" s="19">
        <v>0.26</v>
      </c>
      <c r="V96" s="2">
        <v>1</v>
      </c>
      <c r="W96" s="19">
        <v>0.33</v>
      </c>
      <c r="X96" s="2">
        <v>1300</v>
      </c>
      <c r="Y96" s="20">
        <v>1542</v>
      </c>
      <c r="Z96" s="2">
        <v>35</v>
      </c>
      <c r="AA96" s="20">
        <v>34.6</v>
      </c>
      <c r="AB96" s="2">
        <v>60</v>
      </c>
      <c r="AC96" s="20">
        <v>44.32</v>
      </c>
      <c r="AD96" s="3">
        <v>20</v>
      </c>
      <c r="AE96" s="22">
        <v>8.25</v>
      </c>
    </row>
    <row r="97" spans="1:31" ht="15.75" thickBot="1" x14ac:dyDescent="0.3">
      <c r="A97" s="8" t="str">
        <f t="shared" ref="A97:C98" si="0">A96</f>
        <v>Hunan</v>
      </c>
      <c r="B97" s="9" t="str">
        <f t="shared" si="0"/>
        <v>HBD</v>
      </c>
      <c r="C97" s="34">
        <f t="shared" si="0"/>
        <v>45001</v>
      </c>
      <c r="D97" s="1">
        <v>90</v>
      </c>
      <c r="E97" s="9">
        <v>92.99</v>
      </c>
      <c r="F97" s="2">
        <v>9</v>
      </c>
      <c r="G97" s="19">
        <v>6.1538000000000039</v>
      </c>
      <c r="H97" s="2">
        <v>0.03</v>
      </c>
      <c r="I97" s="9">
        <v>2.2000000000000001E-3</v>
      </c>
      <c r="J97" s="2">
        <v>0.28000000000000003</v>
      </c>
      <c r="K97" s="18">
        <v>4.7E-2</v>
      </c>
      <c r="L97" s="2">
        <v>0.05</v>
      </c>
      <c r="M97" s="18">
        <v>8.9999999999999993E-3</v>
      </c>
      <c r="N97" s="2">
        <v>0.5</v>
      </c>
      <c r="O97" s="19">
        <v>0.09</v>
      </c>
      <c r="P97" s="2">
        <v>0.67</v>
      </c>
      <c r="Q97" s="18">
        <v>0.27200000000000002</v>
      </c>
      <c r="R97" s="2">
        <v>9.8000000000000004E-2</v>
      </c>
      <c r="S97" s="18">
        <v>0.02</v>
      </c>
      <c r="T97" s="2">
        <v>1</v>
      </c>
      <c r="U97" s="19">
        <v>0.25</v>
      </c>
      <c r="V97" s="2">
        <v>1</v>
      </c>
      <c r="W97" s="19">
        <v>0.36</v>
      </c>
      <c r="X97" s="2">
        <v>1300</v>
      </c>
      <c r="Y97" s="20">
        <v>1536</v>
      </c>
      <c r="Z97" s="2">
        <v>35</v>
      </c>
      <c r="AA97" s="20">
        <v>34.6</v>
      </c>
      <c r="AB97" s="2">
        <v>60</v>
      </c>
      <c r="AC97" s="20">
        <v>44.27</v>
      </c>
      <c r="AD97" s="3">
        <v>20</v>
      </c>
      <c r="AE97" s="22">
        <v>9.83</v>
      </c>
    </row>
    <row r="98" spans="1:31" ht="15.75" thickBot="1" x14ac:dyDescent="0.3">
      <c r="A98" s="8" t="str">
        <f t="shared" si="0"/>
        <v>Hunan</v>
      </c>
      <c r="B98" s="9" t="str">
        <f t="shared" si="0"/>
        <v>HBD</v>
      </c>
      <c r="C98" s="34">
        <f t="shared" si="0"/>
        <v>45001</v>
      </c>
      <c r="D98" s="1">
        <v>90</v>
      </c>
      <c r="E98" s="9">
        <v>92.96</v>
      </c>
      <c r="F98" s="2">
        <v>9</v>
      </c>
      <c r="G98" s="9">
        <v>6.23</v>
      </c>
      <c r="H98" s="2">
        <v>0.03</v>
      </c>
      <c r="I98" s="9">
        <v>2.5999999999999999E-3</v>
      </c>
      <c r="J98" s="2">
        <v>0.28000000000000003</v>
      </c>
      <c r="K98" s="18">
        <v>4.9000000000000002E-2</v>
      </c>
      <c r="L98" s="2">
        <v>0.05</v>
      </c>
      <c r="M98" s="18">
        <v>8.9999999999999993E-3</v>
      </c>
      <c r="N98" s="2">
        <v>0.5</v>
      </c>
      <c r="O98" s="19">
        <v>0.1</v>
      </c>
      <c r="P98" s="2">
        <v>0.67</v>
      </c>
      <c r="Q98" s="18">
        <v>0.26900000000000002</v>
      </c>
      <c r="R98" s="2">
        <v>9.8000000000000004E-2</v>
      </c>
      <c r="S98" s="18">
        <v>1.9E-2</v>
      </c>
      <c r="T98" s="2">
        <v>1</v>
      </c>
      <c r="U98" s="19">
        <v>0.22</v>
      </c>
      <c r="V98" s="2">
        <v>1</v>
      </c>
      <c r="W98" s="19">
        <v>0.36</v>
      </c>
      <c r="X98" s="2">
        <v>1300</v>
      </c>
      <c r="Y98" s="20">
        <v>1546</v>
      </c>
      <c r="Z98" s="2">
        <v>35</v>
      </c>
      <c r="AA98" s="20">
        <v>34</v>
      </c>
      <c r="AB98" s="2">
        <v>60</v>
      </c>
      <c r="AC98" s="20">
        <v>44.39</v>
      </c>
      <c r="AD98" s="3">
        <v>20</v>
      </c>
      <c r="AE98" s="22">
        <v>8.9499999999999993</v>
      </c>
    </row>
    <row r="99" spans="1:31" ht="15.75" thickBot="1" x14ac:dyDescent="0.3">
      <c r="A99" s="8" t="s">
        <v>19</v>
      </c>
      <c r="B99" s="9" t="s">
        <v>18</v>
      </c>
      <c r="C99" s="34">
        <v>45001</v>
      </c>
      <c r="D99" s="1">
        <v>90</v>
      </c>
      <c r="E99" s="19">
        <v>92.946300000000008</v>
      </c>
      <c r="F99" s="2">
        <v>9</v>
      </c>
      <c r="G99" s="19">
        <v>6.2249999999999996</v>
      </c>
      <c r="H99" s="2">
        <v>0.03</v>
      </c>
      <c r="I99" s="9">
        <v>1.0699999999999999E-2</v>
      </c>
      <c r="J99" s="2">
        <v>0.28000000000000003</v>
      </c>
      <c r="K99" s="18">
        <v>0.13200000000000001</v>
      </c>
      <c r="L99" s="2">
        <v>0.05</v>
      </c>
      <c r="M99" s="18">
        <v>8.0000000000000002E-3</v>
      </c>
      <c r="N99" s="2">
        <v>0.5</v>
      </c>
      <c r="O99" s="19">
        <v>0.18</v>
      </c>
      <c r="P99" s="2">
        <v>0.67</v>
      </c>
      <c r="Q99" s="18">
        <v>0.26800000000000002</v>
      </c>
      <c r="R99" s="2">
        <v>9.8000000000000004E-2</v>
      </c>
      <c r="S99" s="18">
        <v>0.02</v>
      </c>
      <c r="T99" s="2">
        <v>1</v>
      </c>
      <c r="U99" s="19">
        <v>0.19</v>
      </c>
      <c r="V99" s="2">
        <v>1</v>
      </c>
      <c r="W99" s="19">
        <v>0.21</v>
      </c>
      <c r="X99" s="2">
        <v>1300</v>
      </c>
      <c r="Y99" s="20">
        <v>1545</v>
      </c>
      <c r="Z99" s="2">
        <v>35</v>
      </c>
      <c r="AA99" s="20">
        <v>33</v>
      </c>
      <c r="AB99" s="2">
        <v>60</v>
      </c>
      <c r="AC99" s="20">
        <v>22.96</v>
      </c>
      <c r="AD99" s="3">
        <v>20</v>
      </c>
      <c r="AE99" s="22">
        <v>6.79</v>
      </c>
    </row>
    <row r="100" spans="1:31" ht="15.75" thickBot="1" x14ac:dyDescent="0.3">
      <c r="A100" s="8" t="s">
        <v>19</v>
      </c>
      <c r="B100" s="9" t="s">
        <v>18</v>
      </c>
      <c r="C100" s="34">
        <v>45003</v>
      </c>
      <c r="D100" s="1">
        <v>90</v>
      </c>
      <c r="E100" s="9">
        <v>92.47</v>
      </c>
      <c r="F100" s="2">
        <v>9</v>
      </c>
      <c r="G100" s="9">
        <v>6.68</v>
      </c>
      <c r="H100" s="2">
        <v>0.03</v>
      </c>
      <c r="I100" s="9">
        <v>7.3000000000000001E-3</v>
      </c>
      <c r="J100" s="2">
        <v>0.28000000000000003</v>
      </c>
      <c r="K100" s="18">
        <v>0.153</v>
      </c>
      <c r="L100" s="2">
        <v>0.05</v>
      </c>
      <c r="M100" s="18">
        <v>8.0000000000000002E-3</v>
      </c>
      <c r="N100" s="2">
        <v>0.5</v>
      </c>
      <c r="O100" s="19">
        <v>0.19</v>
      </c>
      <c r="P100" s="2">
        <v>0.67</v>
      </c>
      <c r="Q100" s="18">
        <v>0.223</v>
      </c>
      <c r="R100" s="2">
        <v>9.8000000000000004E-2</v>
      </c>
      <c r="S100" s="18">
        <v>2.1000000000000001E-2</v>
      </c>
      <c r="T100" s="2">
        <v>1</v>
      </c>
      <c r="U100" s="19">
        <v>0.16</v>
      </c>
      <c r="V100" s="2">
        <v>1</v>
      </c>
      <c r="W100" s="19">
        <v>0.25</v>
      </c>
      <c r="X100" s="2">
        <v>1300</v>
      </c>
      <c r="Y100" s="20">
        <v>1576</v>
      </c>
      <c r="Z100" s="2">
        <v>35</v>
      </c>
      <c r="AA100" s="20">
        <v>31</v>
      </c>
      <c r="AB100" s="2">
        <v>60</v>
      </c>
      <c r="AC100" s="20">
        <v>23.07</v>
      </c>
      <c r="AD100" s="3">
        <v>20</v>
      </c>
      <c r="AE100" s="22">
        <v>5.18</v>
      </c>
    </row>
    <row r="101" spans="1:31" ht="15.75" thickBot="1" x14ac:dyDescent="0.3">
      <c r="A101" s="8" t="s">
        <v>19</v>
      </c>
      <c r="B101" s="9" t="s">
        <v>18</v>
      </c>
      <c r="C101" s="34">
        <v>45014</v>
      </c>
      <c r="D101" s="1">
        <v>90</v>
      </c>
      <c r="E101" s="9">
        <v>92.93</v>
      </c>
      <c r="F101" s="2">
        <v>9</v>
      </c>
      <c r="G101" s="9">
        <v>5.93</v>
      </c>
      <c r="H101" s="2">
        <v>0.03</v>
      </c>
      <c r="I101" s="9">
        <v>1.29E-2</v>
      </c>
      <c r="J101" s="2">
        <v>0.28000000000000003</v>
      </c>
      <c r="K101" s="18">
        <v>0.16800000000000001</v>
      </c>
      <c r="L101" s="2">
        <v>0.05</v>
      </c>
      <c r="M101" s="18">
        <v>8.9999999999999993E-3</v>
      </c>
      <c r="N101" s="2">
        <v>0.5</v>
      </c>
      <c r="O101" s="19">
        <v>0.33</v>
      </c>
      <c r="P101" s="2">
        <v>0.67</v>
      </c>
      <c r="Q101" s="18">
        <v>0.28199999999999997</v>
      </c>
      <c r="R101" s="2">
        <v>9.8000000000000004E-2</v>
      </c>
      <c r="S101" s="18">
        <v>0.02</v>
      </c>
      <c r="T101" s="2">
        <v>1</v>
      </c>
      <c r="U101" s="19">
        <v>0.17</v>
      </c>
      <c r="V101" s="2">
        <v>1</v>
      </c>
      <c r="W101" s="19">
        <v>0.32</v>
      </c>
      <c r="X101" s="2">
        <v>1300</v>
      </c>
      <c r="Y101" s="20">
        <v>1543</v>
      </c>
      <c r="Z101" s="2">
        <v>35</v>
      </c>
      <c r="AA101" s="20">
        <v>32</v>
      </c>
      <c r="AB101" s="2">
        <v>60</v>
      </c>
      <c r="AC101" s="20">
        <v>23.74</v>
      </c>
      <c r="AD101" s="3">
        <v>20</v>
      </c>
      <c r="AE101" s="22">
        <v>6.33</v>
      </c>
    </row>
    <row r="102" spans="1:31" ht="15.75" thickBot="1" x14ac:dyDescent="0.3">
      <c r="A102" s="8" t="s">
        <v>25</v>
      </c>
      <c r="B102" s="9" t="s">
        <v>18</v>
      </c>
      <c r="C102" s="35">
        <v>45017</v>
      </c>
      <c r="D102" s="1">
        <v>90</v>
      </c>
      <c r="E102" s="23">
        <v>91.61</v>
      </c>
      <c r="F102" s="2">
        <v>9</v>
      </c>
      <c r="G102" s="23">
        <v>7.78</v>
      </c>
      <c r="H102" s="2">
        <v>0.03</v>
      </c>
      <c r="I102" s="24">
        <v>8.9999999999999998E-4</v>
      </c>
      <c r="J102" s="2">
        <v>0.28000000000000003</v>
      </c>
      <c r="K102" s="25">
        <v>1.7000000000000001E-2</v>
      </c>
      <c r="L102" s="2">
        <v>0.05</v>
      </c>
      <c r="M102" s="25">
        <v>4.0000000000000001E-3</v>
      </c>
      <c r="N102" s="2">
        <v>0.5</v>
      </c>
      <c r="O102" s="23">
        <v>0.11</v>
      </c>
      <c r="P102" s="2">
        <v>0.67</v>
      </c>
      <c r="Q102" s="25">
        <v>0.223</v>
      </c>
      <c r="R102" s="2">
        <v>9.8000000000000004E-2</v>
      </c>
      <c r="S102" s="25">
        <v>0.01</v>
      </c>
      <c r="T102" s="2">
        <v>1</v>
      </c>
      <c r="U102" s="23">
        <v>0.17</v>
      </c>
      <c r="V102" s="2">
        <v>1</v>
      </c>
      <c r="W102" s="23">
        <v>0.25</v>
      </c>
      <c r="X102" s="2">
        <v>1300</v>
      </c>
      <c r="Y102" s="26">
        <v>1480</v>
      </c>
      <c r="Z102" s="2">
        <v>35</v>
      </c>
      <c r="AA102" s="26">
        <v>32.22</v>
      </c>
      <c r="AB102" s="2">
        <v>60</v>
      </c>
      <c r="AC102" s="26">
        <v>27.38</v>
      </c>
      <c r="AD102" s="3">
        <v>20</v>
      </c>
      <c r="AE102" s="27">
        <v>3.8</v>
      </c>
    </row>
    <row r="103" spans="1:31" ht="15.75" thickBot="1" x14ac:dyDescent="0.3">
      <c r="A103" s="8" t="s">
        <v>17</v>
      </c>
      <c r="B103" s="9" t="s">
        <v>18</v>
      </c>
      <c r="C103" s="34">
        <v>45023</v>
      </c>
      <c r="D103" s="1">
        <v>90</v>
      </c>
      <c r="E103" s="9">
        <v>92.92</v>
      </c>
      <c r="F103" s="2">
        <v>9</v>
      </c>
      <c r="G103" s="9">
        <v>6.41</v>
      </c>
      <c r="H103" s="2">
        <v>0.03</v>
      </c>
      <c r="I103" s="9">
        <v>3.5999999999999999E-3</v>
      </c>
      <c r="J103" s="2">
        <v>0.28000000000000003</v>
      </c>
      <c r="K103" s="18">
        <v>2.4E-2</v>
      </c>
      <c r="L103" s="2">
        <v>0.05</v>
      </c>
      <c r="M103" s="18">
        <v>8.0000000000000002E-3</v>
      </c>
      <c r="N103" s="2">
        <v>0.5</v>
      </c>
      <c r="O103" s="19">
        <v>0.11</v>
      </c>
      <c r="P103" s="2">
        <v>0.67</v>
      </c>
      <c r="Q103" s="18">
        <v>0.251</v>
      </c>
      <c r="R103" s="2">
        <v>9.8000000000000004E-2</v>
      </c>
      <c r="S103" s="18">
        <v>1.7999999999999999E-2</v>
      </c>
      <c r="T103" s="2">
        <v>1</v>
      </c>
      <c r="U103" s="19">
        <v>0.15</v>
      </c>
      <c r="V103" s="2">
        <v>1</v>
      </c>
      <c r="W103" s="19">
        <v>0.26</v>
      </c>
      <c r="X103" s="2">
        <v>1300</v>
      </c>
      <c r="Y103" s="20">
        <v>1555</v>
      </c>
      <c r="Z103" s="2">
        <v>35</v>
      </c>
      <c r="AA103" s="20">
        <v>32.61</v>
      </c>
      <c r="AB103" s="2">
        <v>60</v>
      </c>
      <c r="AC103" s="20">
        <v>24.76</v>
      </c>
      <c r="AD103" s="3">
        <v>20</v>
      </c>
      <c r="AE103" s="22">
        <v>8.77</v>
      </c>
    </row>
    <row r="104" spans="1:31" ht="15.75" thickBot="1" x14ac:dyDescent="0.3">
      <c r="A104" s="8" t="s">
        <v>17</v>
      </c>
      <c r="B104" s="9" t="s">
        <v>18</v>
      </c>
      <c r="C104" s="34">
        <v>45024</v>
      </c>
      <c r="D104" s="1">
        <v>90</v>
      </c>
      <c r="E104" s="9">
        <v>92.96</v>
      </c>
      <c r="F104" s="2">
        <v>9</v>
      </c>
      <c r="G104" s="9">
        <v>6.27</v>
      </c>
      <c r="H104" s="2">
        <v>0.03</v>
      </c>
      <c r="I104" s="9">
        <v>7.4000000000000003E-3</v>
      </c>
      <c r="J104" s="2">
        <v>0.28000000000000003</v>
      </c>
      <c r="K104" s="18">
        <v>2.5999999999999999E-2</v>
      </c>
      <c r="L104" s="2">
        <v>0.05</v>
      </c>
      <c r="M104" s="18">
        <v>8.0000000000000002E-3</v>
      </c>
      <c r="N104" s="2">
        <v>0.5</v>
      </c>
      <c r="O104" s="19">
        <v>0.12</v>
      </c>
      <c r="P104" s="2">
        <v>0.67</v>
      </c>
      <c r="Q104" s="18">
        <v>0.29799999999999999</v>
      </c>
      <c r="R104" s="2">
        <v>9.8000000000000004E-2</v>
      </c>
      <c r="S104" s="18">
        <v>1.7999999999999999E-2</v>
      </c>
      <c r="T104" s="2">
        <v>1</v>
      </c>
      <c r="U104" s="19">
        <v>0.19</v>
      </c>
      <c r="V104" s="2">
        <v>1</v>
      </c>
      <c r="W104" s="19">
        <v>0.28999999999999998</v>
      </c>
      <c r="X104" s="2">
        <v>1300</v>
      </c>
      <c r="Y104" s="20">
        <v>1545</v>
      </c>
      <c r="Z104" s="2">
        <v>35</v>
      </c>
      <c r="AA104" s="20">
        <v>31.38</v>
      </c>
      <c r="AB104" s="2">
        <v>60</v>
      </c>
      <c r="AC104" s="20">
        <v>24.5</v>
      </c>
      <c r="AD104" s="3">
        <v>20</v>
      </c>
      <c r="AE104" s="22">
        <v>9.85</v>
      </c>
    </row>
    <row r="105" spans="1:31" ht="15.75" thickBot="1" x14ac:dyDescent="0.3">
      <c r="A105" s="8" t="s">
        <v>17</v>
      </c>
      <c r="B105" s="9" t="s">
        <v>18</v>
      </c>
      <c r="C105" s="34">
        <v>45027</v>
      </c>
      <c r="D105" s="1">
        <v>90</v>
      </c>
      <c r="E105" s="9">
        <v>92.98</v>
      </c>
      <c r="F105" s="2">
        <v>9</v>
      </c>
      <c r="G105" s="9">
        <v>6.34</v>
      </c>
      <c r="H105" s="2">
        <v>0.03</v>
      </c>
      <c r="I105" s="9">
        <v>2.5000000000000001E-3</v>
      </c>
      <c r="J105" s="2">
        <v>0.28000000000000003</v>
      </c>
      <c r="K105" s="18">
        <v>1.4E-2</v>
      </c>
      <c r="L105" s="2">
        <v>0.05</v>
      </c>
      <c r="M105" s="18">
        <v>8.0000000000000002E-3</v>
      </c>
      <c r="N105" s="2">
        <v>0.5</v>
      </c>
      <c r="O105" s="19">
        <v>0.11</v>
      </c>
      <c r="P105" s="2">
        <v>0.67</v>
      </c>
      <c r="Q105" s="18">
        <v>0.27900000000000003</v>
      </c>
      <c r="R105" s="2">
        <v>9.8000000000000004E-2</v>
      </c>
      <c r="S105" s="18">
        <v>1.7999999999999999E-2</v>
      </c>
      <c r="T105" s="2">
        <v>1</v>
      </c>
      <c r="U105" s="19">
        <v>0.18</v>
      </c>
      <c r="V105" s="2">
        <v>1</v>
      </c>
      <c r="W105" s="19">
        <v>0.25</v>
      </c>
      <c r="X105" s="2">
        <v>1300</v>
      </c>
      <c r="Y105" s="20">
        <v>1570</v>
      </c>
      <c r="Z105" s="2">
        <v>35</v>
      </c>
      <c r="AA105" s="20">
        <v>32.21</v>
      </c>
      <c r="AB105" s="2">
        <v>60</v>
      </c>
      <c r="AC105" s="20">
        <v>23.05</v>
      </c>
      <c r="AD105" s="3">
        <v>20</v>
      </c>
      <c r="AE105" s="22">
        <v>5.38</v>
      </c>
    </row>
    <row r="106" spans="1:31" ht="15.75" thickBot="1" x14ac:dyDescent="0.3">
      <c r="A106" s="8" t="s">
        <v>17</v>
      </c>
      <c r="B106" s="9" t="s">
        <v>18</v>
      </c>
      <c r="C106" s="34">
        <v>45040</v>
      </c>
      <c r="D106" s="1">
        <v>90</v>
      </c>
      <c r="E106" s="9">
        <v>93.02</v>
      </c>
      <c r="F106" s="2">
        <v>9</v>
      </c>
      <c r="G106" s="9">
        <v>5.8</v>
      </c>
      <c r="H106" s="2">
        <v>0.03</v>
      </c>
      <c r="I106" s="9">
        <v>1.2999999999999999E-2</v>
      </c>
      <c r="J106" s="2">
        <v>0.28000000000000003</v>
      </c>
      <c r="K106" s="18">
        <v>0.109</v>
      </c>
      <c r="L106" s="2">
        <v>0.05</v>
      </c>
      <c r="M106" s="18">
        <v>8.0000000000000002E-3</v>
      </c>
      <c r="N106" s="2">
        <v>0.5</v>
      </c>
      <c r="O106" s="19">
        <v>0.14000000000000001</v>
      </c>
      <c r="P106" s="2">
        <v>0.67</v>
      </c>
      <c r="Q106" s="18">
        <v>0.29599999999999999</v>
      </c>
      <c r="R106" s="2">
        <v>9.8000000000000004E-2</v>
      </c>
      <c r="S106" s="18">
        <v>1.7999999999999999E-2</v>
      </c>
      <c r="T106" s="2">
        <v>1</v>
      </c>
      <c r="U106" s="19">
        <v>0.18</v>
      </c>
      <c r="V106" s="2">
        <v>1</v>
      </c>
      <c r="W106" s="19">
        <v>0.6</v>
      </c>
      <c r="X106" s="2">
        <v>1300</v>
      </c>
      <c r="Y106" s="20">
        <v>1513</v>
      </c>
      <c r="Z106" s="2">
        <v>35</v>
      </c>
      <c r="AA106" s="20">
        <v>33.020000000000003</v>
      </c>
      <c r="AB106" s="2">
        <v>60</v>
      </c>
      <c r="AC106" s="20">
        <v>24.66</v>
      </c>
      <c r="AD106" s="3">
        <v>20</v>
      </c>
      <c r="AE106" s="22">
        <v>6.1</v>
      </c>
    </row>
    <row r="107" spans="1:31" ht="15.75" thickBot="1" x14ac:dyDescent="0.3">
      <c r="A107" s="8" t="s">
        <v>17</v>
      </c>
      <c r="B107" s="9" t="s">
        <v>18</v>
      </c>
      <c r="C107" s="34">
        <v>45040</v>
      </c>
      <c r="D107" s="1">
        <v>90</v>
      </c>
      <c r="E107" s="9">
        <v>93</v>
      </c>
      <c r="F107" s="2">
        <v>9</v>
      </c>
      <c r="G107" s="9">
        <v>5.62</v>
      </c>
      <c r="H107" s="2">
        <v>0.03</v>
      </c>
      <c r="I107" s="9">
        <v>1.43E-2</v>
      </c>
      <c r="J107" s="2">
        <v>0.28000000000000003</v>
      </c>
      <c r="K107" s="18">
        <v>0.13900000000000001</v>
      </c>
      <c r="L107" s="2">
        <v>0.05</v>
      </c>
      <c r="M107" s="18">
        <v>8.0000000000000002E-3</v>
      </c>
      <c r="N107" s="2">
        <v>0.5</v>
      </c>
      <c r="O107" s="19">
        <v>0.13</v>
      </c>
      <c r="P107" s="2">
        <v>0.67</v>
      </c>
      <c r="Q107" s="18">
        <v>0.28699999999999998</v>
      </c>
      <c r="R107" s="2">
        <v>9.8000000000000004E-2</v>
      </c>
      <c r="S107" s="18">
        <v>1.7999999999999999E-2</v>
      </c>
      <c r="T107" s="2">
        <v>1</v>
      </c>
      <c r="U107" s="19">
        <v>0.21</v>
      </c>
      <c r="V107" s="2">
        <v>1</v>
      </c>
      <c r="W107" s="19">
        <v>0.78</v>
      </c>
      <c r="X107" s="2">
        <v>1300</v>
      </c>
      <c r="Y107" s="20">
        <v>1512</v>
      </c>
      <c r="Z107" s="2">
        <v>35</v>
      </c>
      <c r="AA107" s="20">
        <v>33.020000000000003</v>
      </c>
      <c r="AB107" s="2">
        <v>60</v>
      </c>
      <c r="AC107" s="20">
        <v>24.93</v>
      </c>
      <c r="AD107" s="3">
        <v>20</v>
      </c>
      <c r="AE107" s="22">
        <v>6.28</v>
      </c>
    </row>
    <row r="108" spans="1:31" ht="15.75" thickBot="1" x14ac:dyDescent="0.3">
      <c r="A108" s="8" t="s">
        <v>17</v>
      </c>
      <c r="B108" s="9" t="s">
        <v>18</v>
      </c>
      <c r="C108" s="34">
        <v>45042</v>
      </c>
      <c r="D108" s="1">
        <v>90</v>
      </c>
      <c r="E108" s="9">
        <v>92.93</v>
      </c>
      <c r="F108" s="2">
        <v>9</v>
      </c>
      <c r="G108" s="9">
        <v>5.69</v>
      </c>
      <c r="H108" s="2">
        <v>0.03</v>
      </c>
      <c r="I108" s="9">
        <v>1.04E-2</v>
      </c>
      <c r="J108" s="2">
        <v>0.28000000000000003</v>
      </c>
      <c r="K108" s="18">
        <v>7.8E-2</v>
      </c>
      <c r="L108" s="2">
        <v>0.05</v>
      </c>
      <c r="M108" s="18">
        <v>7.0000000000000001E-3</v>
      </c>
      <c r="N108" s="2">
        <v>0.5</v>
      </c>
      <c r="O108" s="19">
        <v>0.11</v>
      </c>
      <c r="P108" s="2">
        <v>0.67</v>
      </c>
      <c r="Q108" s="18">
        <v>0.28799999999999998</v>
      </c>
      <c r="R108" s="2">
        <v>9.8000000000000004E-2</v>
      </c>
      <c r="S108" s="18">
        <v>1.7999999999999999E-2</v>
      </c>
      <c r="T108" s="2">
        <v>1</v>
      </c>
      <c r="U108" s="19">
        <v>0.27</v>
      </c>
      <c r="V108" s="2">
        <v>1</v>
      </c>
      <c r="W108" s="19">
        <v>0.87</v>
      </c>
      <c r="X108" s="2">
        <v>1300</v>
      </c>
      <c r="Y108" s="20">
        <v>1505</v>
      </c>
      <c r="Z108" s="2">
        <v>35</v>
      </c>
      <c r="AA108" s="20">
        <v>33.020000000000003</v>
      </c>
      <c r="AB108" s="2">
        <v>60</v>
      </c>
      <c r="AC108" s="20">
        <v>26.1</v>
      </c>
      <c r="AD108" s="3">
        <v>20</v>
      </c>
      <c r="AE108" s="22">
        <v>4.71</v>
      </c>
    </row>
    <row r="109" spans="1:31" ht="15.75" thickBot="1" x14ac:dyDescent="0.3">
      <c r="A109" s="8" t="s">
        <v>17</v>
      </c>
      <c r="B109" s="9" t="s">
        <v>18</v>
      </c>
      <c r="C109" s="34">
        <v>45042</v>
      </c>
      <c r="D109" s="1">
        <v>90</v>
      </c>
      <c r="E109" s="9">
        <v>92.96</v>
      </c>
      <c r="F109" s="2">
        <v>9</v>
      </c>
      <c r="G109" s="9">
        <v>5.7</v>
      </c>
      <c r="H109" s="2">
        <v>0.03</v>
      </c>
      <c r="I109" s="9">
        <v>1.37E-2</v>
      </c>
      <c r="J109" s="2">
        <v>0.28000000000000003</v>
      </c>
      <c r="K109" s="18">
        <v>0.13300000000000001</v>
      </c>
      <c r="L109" s="2">
        <v>0.05</v>
      </c>
      <c r="M109" s="18">
        <v>8.0000000000000002E-3</v>
      </c>
      <c r="N109" s="2">
        <v>0.5</v>
      </c>
      <c r="O109" s="19">
        <v>0.1</v>
      </c>
      <c r="P109" s="2">
        <v>0.67</v>
      </c>
      <c r="Q109" s="18">
        <v>0.28499999999999998</v>
      </c>
      <c r="R109" s="2">
        <v>9.8000000000000004E-2</v>
      </c>
      <c r="S109" s="18">
        <v>1.7999999999999999E-2</v>
      </c>
      <c r="T109" s="2">
        <v>1</v>
      </c>
      <c r="U109" s="19">
        <v>0.27</v>
      </c>
      <c r="V109" s="2">
        <v>1</v>
      </c>
      <c r="W109" s="19">
        <v>0.78</v>
      </c>
      <c r="X109" s="2">
        <v>1300</v>
      </c>
      <c r="Y109" s="20">
        <v>1500</v>
      </c>
      <c r="Z109" s="2">
        <v>35</v>
      </c>
      <c r="AA109" s="20">
        <v>33.020000000000003</v>
      </c>
      <c r="AB109" s="2">
        <v>60</v>
      </c>
      <c r="AC109" s="20">
        <v>25.44</v>
      </c>
      <c r="AD109" s="3">
        <v>20</v>
      </c>
      <c r="AE109" s="22">
        <v>3.61</v>
      </c>
    </row>
    <row r="110" spans="1:31" ht="15.75" thickBot="1" x14ac:dyDescent="0.3">
      <c r="A110" s="8" t="s">
        <v>17</v>
      </c>
      <c r="B110" s="9" t="s">
        <v>18</v>
      </c>
      <c r="C110" s="34">
        <v>45057</v>
      </c>
      <c r="D110" s="1">
        <v>90</v>
      </c>
      <c r="E110" s="9">
        <v>93.08</v>
      </c>
      <c r="F110" s="2">
        <v>9</v>
      </c>
      <c r="G110" s="9">
        <v>5.85</v>
      </c>
      <c r="H110" s="2">
        <v>0.03</v>
      </c>
      <c r="I110" s="9">
        <v>1.2699999999999999E-2</v>
      </c>
      <c r="J110" s="2">
        <v>0.28000000000000003</v>
      </c>
      <c r="K110" s="18">
        <v>0.104</v>
      </c>
      <c r="L110" s="2">
        <v>0.05</v>
      </c>
      <c r="M110" s="18">
        <v>8.9999999999999993E-3</v>
      </c>
      <c r="N110" s="2">
        <v>0.5</v>
      </c>
      <c r="O110" s="19">
        <v>0.14000000000000001</v>
      </c>
      <c r="P110" s="2">
        <v>0.67</v>
      </c>
      <c r="Q110" s="18">
        <v>0.3</v>
      </c>
      <c r="R110" s="2">
        <v>9.8000000000000004E-2</v>
      </c>
      <c r="S110" s="18">
        <v>1.7999999999999999E-2</v>
      </c>
      <c r="T110" s="2">
        <v>1</v>
      </c>
      <c r="U110" s="19">
        <v>0.28999999999999998</v>
      </c>
      <c r="V110" s="2">
        <v>1</v>
      </c>
      <c r="W110" s="19">
        <v>0.49</v>
      </c>
      <c r="X110" s="2">
        <v>1300</v>
      </c>
      <c r="Y110" s="20">
        <v>1520</v>
      </c>
      <c r="Z110" s="2">
        <v>35</v>
      </c>
      <c r="AA110" s="20">
        <v>33.020000000000003</v>
      </c>
      <c r="AB110" s="2">
        <v>60</v>
      </c>
      <c r="AC110" s="20">
        <v>29.46</v>
      </c>
      <c r="AD110" s="3">
        <v>20</v>
      </c>
      <c r="AE110" s="22">
        <v>5.81</v>
      </c>
    </row>
    <row r="111" spans="1:31" ht="15.75" thickBot="1" x14ac:dyDescent="0.3">
      <c r="A111" s="8" t="s">
        <v>25</v>
      </c>
      <c r="B111" s="9" t="s">
        <v>18</v>
      </c>
      <c r="C111" s="35">
        <v>45070</v>
      </c>
      <c r="D111" s="1">
        <v>90</v>
      </c>
      <c r="E111" s="23">
        <v>91.77</v>
      </c>
      <c r="F111" s="2">
        <v>9</v>
      </c>
      <c r="G111" s="23">
        <v>7.44</v>
      </c>
      <c r="H111" s="2">
        <v>0.03</v>
      </c>
      <c r="I111" s="24">
        <v>6.9999999999999999E-4</v>
      </c>
      <c r="J111" s="2">
        <v>0.28000000000000003</v>
      </c>
      <c r="K111" s="25">
        <v>1.4999999999999999E-2</v>
      </c>
      <c r="L111" s="2">
        <v>0.05</v>
      </c>
      <c r="M111" s="25">
        <v>0.01</v>
      </c>
      <c r="N111" s="2">
        <v>0.5</v>
      </c>
      <c r="O111" s="23">
        <v>0.08</v>
      </c>
      <c r="P111" s="2">
        <v>0.67</v>
      </c>
      <c r="Q111" s="25">
        <v>0.29599999999999999</v>
      </c>
      <c r="R111" s="2">
        <v>9.8000000000000004E-2</v>
      </c>
      <c r="S111" s="25">
        <v>0.02</v>
      </c>
      <c r="T111" s="2">
        <v>1</v>
      </c>
      <c r="U111" s="23">
        <v>0.17</v>
      </c>
      <c r="V111" s="2">
        <v>1</v>
      </c>
      <c r="W111" s="23">
        <v>0.37</v>
      </c>
      <c r="X111" s="2">
        <v>1300</v>
      </c>
      <c r="Y111" s="26">
        <v>1468</v>
      </c>
      <c r="Z111" s="2">
        <v>35</v>
      </c>
      <c r="AA111" s="26">
        <v>31.47</v>
      </c>
      <c r="AB111" s="2">
        <v>60</v>
      </c>
      <c r="AC111" s="26">
        <v>21.8</v>
      </c>
      <c r="AD111" s="3">
        <v>20</v>
      </c>
      <c r="AE111" s="27">
        <v>2.88</v>
      </c>
    </row>
    <row r="112" spans="1:31" ht="15.75" thickBot="1" x14ac:dyDescent="0.3">
      <c r="A112" s="8" t="s">
        <v>19</v>
      </c>
      <c r="B112" s="9" t="s">
        <v>18</v>
      </c>
      <c r="C112" s="34">
        <v>45079</v>
      </c>
      <c r="D112" s="1">
        <v>90</v>
      </c>
      <c r="E112" s="19">
        <v>93.09</v>
      </c>
      <c r="F112" s="2">
        <v>9</v>
      </c>
      <c r="G112" s="19">
        <v>5.68</v>
      </c>
      <c r="H112" s="2">
        <v>0.03</v>
      </c>
      <c r="I112" s="21">
        <v>3.3E-3</v>
      </c>
      <c r="J112" s="2">
        <v>0.28000000000000003</v>
      </c>
      <c r="K112" s="18">
        <v>1.2999999999999999E-2</v>
      </c>
      <c r="L112" s="2">
        <v>0.05</v>
      </c>
      <c r="M112" s="18">
        <v>8.0000000000000002E-3</v>
      </c>
      <c r="N112" s="2">
        <v>0.5</v>
      </c>
      <c r="O112" s="19">
        <v>0.17</v>
      </c>
      <c r="P112" s="2">
        <v>0.67</v>
      </c>
      <c r="Q112" s="18">
        <v>0.26300000000000001</v>
      </c>
      <c r="R112" s="2">
        <v>9.8000000000000004E-2</v>
      </c>
      <c r="S112" s="18">
        <v>0.02</v>
      </c>
      <c r="T112" s="2">
        <v>1</v>
      </c>
      <c r="U112" s="19">
        <v>0.8</v>
      </c>
      <c r="V112" s="2">
        <v>1</v>
      </c>
      <c r="W112" s="19">
        <v>0.75</v>
      </c>
      <c r="X112" s="2">
        <v>1300</v>
      </c>
      <c r="Y112" s="20">
        <v>1606</v>
      </c>
      <c r="Z112" s="2">
        <v>35</v>
      </c>
      <c r="AA112" s="20">
        <v>32</v>
      </c>
      <c r="AB112" s="2">
        <v>60</v>
      </c>
      <c r="AC112" s="20">
        <v>26.24</v>
      </c>
      <c r="AD112" s="3">
        <v>20</v>
      </c>
      <c r="AE112" s="29">
        <v>5.29</v>
      </c>
    </row>
    <row r="113" spans="1:31" ht="15.75" thickBot="1" x14ac:dyDescent="0.3">
      <c r="A113" s="8" t="s">
        <v>19</v>
      </c>
      <c r="B113" s="9" t="s">
        <v>18</v>
      </c>
      <c r="C113" s="34">
        <v>45081</v>
      </c>
      <c r="D113" s="1">
        <v>90</v>
      </c>
      <c r="E113" s="19">
        <v>92.55</v>
      </c>
      <c r="F113" s="2">
        <v>9</v>
      </c>
      <c r="G113" s="19">
        <v>6.74</v>
      </c>
      <c r="H113" s="2">
        <v>0.03</v>
      </c>
      <c r="I113" s="21">
        <v>4.8999999999999998E-3</v>
      </c>
      <c r="J113" s="2">
        <v>0.28000000000000003</v>
      </c>
      <c r="K113" s="18">
        <v>1.6E-2</v>
      </c>
      <c r="L113" s="2">
        <v>0.05</v>
      </c>
      <c r="M113" s="18">
        <v>8.9999999999999993E-3</v>
      </c>
      <c r="N113" s="2">
        <v>0.5</v>
      </c>
      <c r="O113" s="19">
        <v>0.17</v>
      </c>
      <c r="P113" s="2">
        <v>0.67</v>
      </c>
      <c r="Q113" s="18">
        <v>0.28299999999999997</v>
      </c>
      <c r="R113" s="2">
        <v>9.8000000000000004E-2</v>
      </c>
      <c r="S113" s="18">
        <v>1.7999999999999999E-2</v>
      </c>
      <c r="T113" s="2">
        <v>1</v>
      </c>
      <c r="U113" s="19">
        <v>0.12</v>
      </c>
      <c r="V113" s="2">
        <v>1</v>
      </c>
      <c r="W113" s="19">
        <v>0.21</v>
      </c>
      <c r="X113" s="2">
        <v>1300</v>
      </c>
      <c r="Y113" s="20">
        <v>1572</v>
      </c>
      <c r="Z113" s="2">
        <v>35</v>
      </c>
      <c r="AA113" s="20">
        <v>32</v>
      </c>
      <c r="AB113" s="2">
        <v>60</v>
      </c>
      <c r="AC113" s="20">
        <v>22.3</v>
      </c>
      <c r="AD113" s="3">
        <v>20</v>
      </c>
      <c r="AE113" s="29">
        <v>3.83</v>
      </c>
    </row>
    <row r="114" spans="1:31" ht="15.75" thickBot="1" x14ac:dyDescent="0.3">
      <c r="A114" s="8" t="s">
        <v>19</v>
      </c>
      <c r="B114" s="9" t="s">
        <v>18</v>
      </c>
      <c r="C114" s="34">
        <v>45083</v>
      </c>
      <c r="D114" s="1">
        <v>90</v>
      </c>
      <c r="E114" s="19">
        <v>93.1</v>
      </c>
      <c r="F114" s="2">
        <v>9</v>
      </c>
      <c r="G114" s="19">
        <v>5.61</v>
      </c>
      <c r="H114" s="2">
        <v>0.03</v>
      </c>
      <c r="I114" s="21">
        <v>1.2999999999999999E-2</v>
      </c>
      <c r="J114" s="2">
        <v>0.28000000000000003</v>
      </c>
      <c r="K114" s="18">
        <v>0.121</v>
      </c>
      <c r="L114" s="2">
        <v>0.05</v>
      </c>
      <c r="M114" s="18">
        <v>8.9999999999999993E-3</v>
      </c>
      <c r="N114" s="2">
        <v>0.5</v>
      </c>
      <c r="O114" s="19">
        <v>0.19</v>
      </c>
      <c r="P114" s="2">
        <v>0.67</v>
      </c>
      <c r="Q114" s="18">
        <v>0.32600000000000001</v>
      </c>
      <c r="R114" s="2">
        <v>9.8000000000000004E-2</v>
      </c>
      <c r="S114" s="18">
        <v>0.02</v>
      </c>
      <c r="T114" s="2">
        <v>1</v>
      </c>
      <c r="U114" s="19">
        <v>0.36</v>
      </c>
      <c r="V114" s="2">
        <v>1</v>
      </c>
      <c r="W114" s="19">
        <v>0.61</v>
      </c>
      <c r="X114" s="2">
        <v>1300</v>
      </c>
      <c r="Y114" s="20">
        <v>1583</v>
      </c>
      <c r="Z114" s="2">
        <v>35</v>
      </c>
      <c r="AA114" s="20">
        <v>31</v>
      </c>
      <c r="AB114" s="2">
        <v>60</v>
      </c>
      <c r="AC114" s="20">
        <v>27</v>
      </c>
      <c r="AD114" s="3">
        <v>20</v>
      </c>
      <c r="AE114" s="29">
        <v>7.03</v>
      </c>
    </row>
    <row r="115" spans="1:31" ht="15.75" thickBot="1" x14ac:dyDescent="0.3">
      <c r="A115" s="8" t="s">
        <v>19</v>
      </c>
      <c r="B115" s="9" t="s">
        <v>18</v>
      </c>
      <c r="C115" s="34">
        <v>45084</v>
      </c>
      <c r="D115" s="1">
        <v>90</v>
      </c>
      <c r="E115" s="19">
        <v>93.15</v>
      </c>
      <c r="F115" s="2">
        <v>9</v>
      </c>
      <c r="G115" s="19">
        <v>5.89</v>
      </c>
      <c r="H115" s="2">
        <v>0.03</v>
      </c>
      <c r="I115" s="21">
        <v>1.5699999999999999E-2</v>
      </c>
      <c r="J115" s="2">
        <v>0.28000000000000003</v>
      </c>
      <c r="K115" s="18">
        <v>0.192</v>
      </c>
      <c r="L115" s="2">
        <v>0.05</v>
      </c>
      <c r="M115" s="18">
        <v>8.9999999999999993E-3</v>
      </c>
      <c r="N115" s="2">
        <v>0.5</v>
      </c>
      <c r="O115" s="19">
        <v>0.16</v>
      </c>
      <c r="P115" s="2">
        <v>0.67</v>
      </c>
      <c r="Q115" s="18">
        <v>0.33</v>
      </c>
      <c r="R115" s="2">
        <v>9.8000000000000004E-2</v>
      </c>
      <c r="S115" s="18">
        <v>1.9E-2</v>
      </c>
      <c r="T115" s="2">
        <v>1</v>
      </c>
      <c r="U115" s="19">
        <v>0.14000000000000001</v>
      </c>
      <c r="V115" s="2">
        <v>1</v>
      </c>
      <c r="W115" s="19">
        <v>0.23</v>
      </c>
      <c r="X115" s="2">
        <v>1300</v>
      </c>
      <c r="Y115" s="20">
        <v>1603</v>
      </c>
      <c r="Z115" s="2">
        <v>35</v>
      </c>
      <c r="AA115" s="20">
        <v>32</v>
      </c>
      <c r="AB115" s="2">
        <v>60</v>
      </c>
      <c r="AC115" s="20">
        <v>23.28</v>
      </c>
      <c r="AD115" s="3">
        <v>20</v>
      </c>
      <c r="AE115" s="29">
        <v>5.35</v>
      </c>
    </row>
    <row r="116" spans="1:31" ht="15.75" thickBot="1" x14ac:dyDescent="0.3">
      <c r="A116" s="8" t="s">
        <v>19</v>
      </c>
      <c r="B116" s="9" t="s">
        <v>18</v>
      </c>
      <c r="C116" s="34">
        <v>45085</v>
      </c>
      <c r="D116" s="1">
        <v>90</v>
      </c>
      <c r="E116" s="19">
        <v>93.29</v>
      </c>
      <c r="F116" s="2">
        <v>9</v>
      </c>
      <c r="G116" s="19">
        <v>5.83</v>
      </c>
      <c r="H116" s="2">
        <v>0.03</v>
      </c>
      <c r="I116" s="21">
        <v>1.41E-2</v>
      </c>
      <c r="J116" s="2">
        <v>0.28000000000000003</v>
      </c>
      <c r="K116" s="18">
        <v>0.125</v>
      </c>
      <c r="L116" s="2">
        <v>0.05</v>
      </c>
      <c r="M116" s="18">
        <v>8.0000000000000002E-3</v>
      </c>
      <c r="N116" s="2">
        <v>0.5</v>
      </c>
      <c r="O116" s="19">
        <v>0.2</v>
      </c>
      <c r="P116" s="2">
        <v>0.67</v>
      </c>
      <c r="Q116" s="18">
        <v>0.32600000000000001</v>
      </c>
      <c r="R116" s="2">
        <v>9.8000000000000004E-2</v>
      </c>
      <c r="S116" s="18">
        <v>1.9E-2</v>
      </c>
      <c r="T116" s="2">
        <v>1</v>
      </c>
      <c r="U116" s="19">
        <v>0.22</v>
      </c>
      <c r="V116" s="2">
        <v>1</v>
      </c>
      <c r="W116" s="19">
        <v>0.19</v>
      </c>
      <c r="X116" s="2">
        <v>1300</v>
      </c>
      <c r="Y116" s="20">
        <v>1611</v>
      </c>
      <c r="Z116" s="2">
        <v>35</v>
      </c>
      <c r="AA116" s="20">
        <v>33</v>
      </c>
      <c r="AB116" s="2">
        <v>60</v>
      </c>
      <c r="AC116" s="20">
        <v>21.99</v>
      </c>
      <c r="AD116" s="3">
        <v>20</v>
      </c>
      <c r="AE116" s="29">
        <v>3.52</v>
      </c>
    </row>
    <row r="117" spans="1:31" ht="15.75" thickBot="1" x14ac:dyDescent="0.3">
      <c r="A117" s="8" t="s">
        <v>19</v>
      </c>
      <c r="B117" s="9" t="s">
        <v>18</v>
      </c>
      <c r="C117" s="34">
        <v>45088</v>
      </c>
      <c r="D117" s="1">
        <v>90</v>
      </c>
      <c r="E117" s="19">
        <v>93.1</v>
      </c>
      <c r="F117" s="2">
        <v>9</v>
      </c>
      <c r="G117" s="19">
        <v>5.69</v>
      </c>
      <c r="H117" s="2">
        <v>0.03</v>
      </c>
      <c r="I117" s="21" t="s">
        <v>24</v>
      </c>
      <c r="J117" s="2">
        <v>0.28000000000000003</v>
      </c>
      <c r="K117" s="18">
        <v>0.13900000000000001</v>
      </c>
      <c r="L117" s="2">
        <v>0.05</v>
      </c>
      <c r="M117" s="18">
        <v>8.9999999999999993E-3</v>
      </c>
      <c r="N117" s="2">
        <v>0.5</v>
      </c>
      <c r="O117" s="19">
        <v>0.25</v>
      </c>
      <c r="P117" s="2">
        <v>0.67</v>
      </c>
      <c r="Q117" s="18">
        <v>0.313</v>
      </c>
      <c r="R117" s="2">
        <v>9.8000000000000004E-2</v>
      </c>
      <c r="S117" s="18">
        <v>0.02</v>
      </c>
      <c r="T117" s="2">
        <v>1</v>
      </c>
      <c r="U117" s="19">
        <v>0.14000000000000001</v>
      </c>
      <c r="V117" s="2">
        <v>1</v>
      </c>
      <c r="W117" s="19">
        <v>0.46</v>
      </c>
      <c r="X117" s="2">
        <v>1300</v>
      </c>
      <c r="Y117" s="20">
        <v>1577</v>
      </c>
      <c r="Z117" s="2">
        <v>35</v>
      </c>
      <c r="AA117" s="20">
        <v>33</v>
      </c>
      <c r="AB117" s="2">
        <v>60</v>
      </c>
      <c r="AC117" s="20">
        <v>24.81</v>
      </c>
      <c r="AD117" s="3">
        <v>20</v>
      </c>
      <c r="AE117" s="29">
        <v>4.82</v>
      </c>
    </row>
    <row r="118" spans="1:31" ht="15.75" thickBot="1" x14ac:dyDescent="0.3">
      <c r="A118" s="8" t="s">
        <v>17</v>
      </c>
      <c r="B118" s="9" t="s">
        <v>18</v>
      </c>
      <c r="C118" s="34">
        <v>45090</v>
      </c>
      <c r="D118" s="1">
        <v>90</v>
      </c>
      <c r="E118" s="9">
        <v>92.36</v>
      </c>
      <c r="F118" s="2">
        <v>9</v>
      </c>
      <c r="G118" s="9">
        <v>6.89</v>
      </c>
      <c r="H118" s="2">
        <v>0.03</v>
      </c>
      <c r="I118" s="9">
        <v>8.0999999999999996E-3</v>
      </c>
      <c r="J118" s="2">
        <v>0.28000000000000003</v>
      </c>
      <c r="K118" s="18">
        <v>2.5999999999999999E-2</v>
      </c>
      <c r="L118" s="2">
        <v>0.05</v>
      </c>
      <c r="M118" s="18">
        <v>8.9999999999999993E-3</v>
      </c>
      <c r="N118" s="2">
        <v>0.5</v>
      </c>
      <c r="O118" s="19">
        <v>0.11</v>
      </c>
      <c r="P118" s="2">
        <v>0.67</v>
      </c>
      <c r="Q118" s="18">
        <v>0.33500000000000002</v>
      </c>
      <c r="R118" s="2">
        <v>9.8000000000000004E-2</v>
      </c>
      <c r="S118" s="18">
        <v>1.9E-2</v>
      </c>
      <c r="T118" s="2">
        <v>1</v>
      </c>
      <c r="U118" s="19">
        <v>0.18</v>
      </c>
      <c r="V118" s="2">
        <v>1</v>
      </c>
      <c r="W118" s="19">
        <v>0.24</v>
      </c>
      <c r="X118" s="2">
        <v>1300</v>
      </c>
      <c r="Y118" s="20">
        <v>1589</v>
      </c>
      <c r="Z118" s="2">
        <v>35</v>
      </c>
      <c r="AA118" s="20">
        <v>33.020000000000003</v>
      </c>
      <c r="AB118" s="2">
        <v>60</v>
      </c>
      <c r="AC118" s="20">
        <v>24.83</v>
      </c>
      <c r="AD118" s="3">
        <v>20</v>
      </c>
      <c r="AE118" s="27">
        <v>3.48</v>
      </c>
    </row>
    <row r="119" spans="1:31" ht="15.75" thickBot="1" x14ac:dyDescent="0.3">
      <c r="A119" s="8" t="s">
        <v>17</v>
      </c>
      <c r="B119" s="9" t="s">
        <v>18</v>
      </c>
      <c r="C119" s="34">
        <v>45090</v>
      </c>
      <c r="D119" s="1">
        <v>90</v>
      </c>
      <c r="E119" s="9">
        <v>92.45</v>
      </c>
      <c r="F119" s="2">
        <v>9</v>
      </c>
      <c r="G119" s="9">
        <v>6.76</v>
      </c>
      <c r="H119" s="2">
        <v>0.03</v>
      </c>
      <c r="I119" s="9">
        <v>9.4999999999999998E-3</v>
      </c>
      <c r="J119" s="2">
        <v>0.28000000000000003</v>
      </c>
      <c r="K119" s="18">
        <v>2.7E-2</v>
      </c>
      <c r="L119" s="2">
        <v>0.05</v>
      </c>
      <c r="M119" s="18">
        <v>8.9999999999999993E-3</v>
      </c>
      <c r="N119" s="2">
        <v>0.5</v>
      </c>
      <c r="O119" s="19">
        <v>0.1</v>
      </c>
      <c r="P119" s="2">
        <v>0.67</v>
      </c>
      <c r="Q119" s="18">
        <v>0.33800000000000002</v>
      </c>
      <c r="R119" s="2">
        <v>9.8000000000000004E-2</v>
      </c>
      <c r="S119" s="18">
        <v>1.9E-2</v>
      </c>
      <c r="T119" s="2">
        <v>1</v>
      </c>
      <c r="U119" s="19">
        <v>0.3</v>
      </c>
      <c r="V119" s="2">
        <v>1</v>
      </c>
      <c r="W119" s="19">
        <v>0.28999999999999998</v>
      </c>
      <c r="X119" s="2">
        <v>1300</v>
      </c>
      <c r="Y119" s="20">
        <v>1569</v>
      </c>
      <c r="Z119" s="2">
        <v>35</v>
      </c>
      <c r="AA119" s="20">
        <v>32.619999999999997</v>
      </c>
      <c r="AB119" s="2">
        <v>60</v>
      </c>
      <c r="AC119" s="20">
        <v>26.16</v>
      </c>
      <c r="AD119" s="3">
        <v>20</v>
      </c>
      <c r="AE119" s="27">
        <v>2.84</v>
      </c>
    </row>
    <row r="120" spans="1:31" ht="15.75" thickBot="1" x14ac:dyDescent="0.3">
      <c r="A120" s="8" t="s">
        <v>17</v>
      </c>
      <c r="B120" s="9" t="s">
        <v>18</v>
      </c>
      <c r="C120" s="34">
        <v>45091</v>
      </c>
      <c r="D120" s="1">
        <v>90</v>
      </c>
      <c r="E120" s="9">
        <v>93.01</v>
      </c>
      <c r="F120" s="2">
        <v>9</v>
      </c>
      <c r="G120" s="9">
        <v>6.11</v>
      </c>
      <c r="H120" s="2">
        <v>0.03</v>
      </c>
      <c r="I120" s="9">
        <v>1.1299999999999999E-2</v>
      </c>
      <c r="J120" s="2">
        <v>0.28000000000000003</v>
      </c>
      <c r="K120" s="18">
        <v>6.3E-2</v>
      </c>
      <c r="L120" s="2">
        <v>0.05</v>
      </c>
      <c r="M120" s="18">
        <v>8.9999999999999993E-3</v>
      </c>
      <c r="N120" s="2">
        <v>0.5</v>
      </c>
      <c r="O120" s="19">
        <v>0.1</v>
      </c>
      <c r="P120" s="2">
        <v>0.67</v>
      </c>
      <c r="Q120" s="18">
        <v>0.33300000000000002</v>
      </c>
      <c r="R120" s="2">
        <v>9.8000000000000004E-2</v>
      </c>
      <c r="S120" s="18">
        <v>1.7999999999999999E-2</v>
      </c>
      <c r="T120" s="2">
        <v>1</v>
      </c>
      <c r="U120" s="19">
        <v>0.19</v>
      </c>
      <c r="V120" s="2">
        <v>1</v>
      </c>
      <c r="W120" s="19">
        <v>0.35</v>
      </c>
      <c r="X120" s="2">
        <v>1300</v>
      </c>
      <c r="Y120" s="20">
        <v>1573</v>
      </c>
      <c r="Z120" s="2">
        <v>35</v>
      </c>
      <c r="AA120" s="20">
        <v>32.21</v>
      </c>
      <c r="AB120" s="2">
        <v>60</v>
      </c>
      <c r="AC120" s="20">
        <v>23.1</v>
      </c>
      <c r="AD120" s="3">
        <v>20</v>
      </c>
      <c r="AE120" s="27">
        <v>5.43</v>
      </c>
    </row>
    <row r="121" spans="1:31" ht="15.75" thickBot="1" x14ac:dyDescent="0.3">
      <c r="A121" s="8" t="s">
        <v>17</v>
      </c>
      <c r="B121" s="9" t="s">
        <v>18</v>
      </c>
      <c r="C121" s="34">
        <v>45093</v>
      </c>
      <c r="D121" s="1">
        <v>90</v>
      </c>
      <c r="E121" s="9">
        <v>92.98</v>
      </c>
      <c r="F121" s="2">
        <v>9</v>
      </c>
      <c r="G121" s="9">
        <v>6.29</v>
      </c>
      <c r="H121" s="2">
        <v>0.03</v>
      </c>
      <c r="I121" s="9">
        <v>1.0999999999999999E-2</v>
      </c>
      <c r="J121" s="2">
        <v>0.28000000000000003</v>
      </c>
      <c r="K121" s="18">
        <v>9.8000000000000004E-2</v>
      </c>
      <c r="L121" s="2">
        <v>0.05</v>
      </c>
      <c r="M121" s="18">
        <v>8.9999999999999993E-3</v>
      </c>
      <c r="N121" s="2">
        <v>0.5</v>
      </c>
      <c r="O121" s="19">
        <v>0.11</v>
      </c>
      <c r="P121" s="2">
        <v>0.67</v>
      </c>
      <c r="Q121" s="18">
        <v>0.32200000000000001</v>
      </c>
      <c r="R121" s="2">
        <v>9.8000000000000004E-2</v>
      </c>
      <c r="S121" s="18">
        <v>1.7999999999999999E-2</v>
      </c>
      <c r="T121" s="2">
        <v>1</v>
      </c>
      <c r="U121" s="19">
        <v>0.13</v>
      </c>
      <c r="V121" s="2">
        <v>1</v>
      </c>
      <c r="W121" s="19">
        <v>0.16</v>
      </c>
      <c r="X121" s="2">
        <v>1300</v>
      </c>
      <c r="Y121" s="20">
        <v>1562</v>
      </c>
      <c r="Z121" s="2">
        <v>35</v>
      </c>
      <c r="AA121" s="20">
        <v>33.42</v>
      </c>
      <c r="AB121" s="2">
        <v>60</v>
      </c>
      <c r="AC121" s="20">
        <v>25.1</v>
      </c>
      <c r="AD121" s="3">
        <v>20</v>
      </c>
      <c r="AE121" s="27">
        <v>6.75</v>
      </c>
    </row>
    <row r="122" spans="1:31" ht="15.75" thickBot="1" x14ac:dyDescent="0.3">
      <c r="A122" s="8" t="s">
        <v>17</v>
      </c>
      <c r="B122" s="9" t="s">
        <v>18</v>
      </c>
      <c r="C122" s="34">
        <v>45094</v>
      </c>
      <c r="D122" s="1">
        <v>90</v>
      </c>
      <c r="E122" s="19">
        <v>92.150880000000015</v>
      </c>
      <c r="F122" s="2">
        <v>9</v>
      </c>
      <c r="G122" s="9">
        <v>6.87</v>
      </c>
      <c r="H122" s="2">
        <v>0.03</v>
      </c>
      <c r="I122" s="9">
        <v>7.7999999999999996E-3</v>
      </c>
      <c r="J122" s="2">
        <v>0.28000000000000003</v>
      </c>
      <c r="K122" s="18">
        <v>0.02</v>
      </c>
      <c r="L122" s="2">
        <v>0.05</v>
      </c>
      <c r="M122" s="18">
        <v>8.9999999999999993E-3</v>
      </c>
      <c r="N122" s="2">
        <v>0.5</v>
      </c>
      <c r="O122" s="19">
        <v>0.09</v>
      </c>
      <c r="P122" s="2">
        <v>0.67</v>
      </c>
      <c r="Q122" s="18">
        <v>0.33800000000000002</v>
      </c>
      <c r="R122" s="2">
        <v>9.8000000000000004E-2</v>
      </c>
      <c r="S122" s="18">
        <v>1.7999999999999999E-2</v>
      </c>
      <c r="T122" s="2">
        <v>1</v>
      </c>
      <c r="U122" s="19">
        <v>0.15</v>
      </c>
      <c r="V122" s="2">
        <v>1</v>
      </c>
      <c r="W122" s="19">
        <v>0.5</v>
      </c>
      <c r="X122" s="2">
        <v>1300</v>
      </c>
      <c r="Y122" s="20">
        <v>1573</v>
      </c>
      <c r="Z122" s="2">
        <v>35</v>
      </c>
      <c r="AA122" s="20">
        <v>32.61</v>
      </c>
      <c r="AB122" s="2">
        <v>60</v>
      </c>
      <c r="AC122" s="20">
        <v>25.05</v>
      </c>
      <c r="AD122" s="3">
        <v>20</v>
      </c>
      <c r="AE122" s="27">
        <v>8.11</v>
      </c>
    </row>
    <row r="123" spans="1:31" ht="15.75" thickBot="1" x14ac:dyDescent="0.3">
      <c r="A123" s="8" t="s">
        <v>19</v>
      </c>
      <c r="B123" s="9" t="s">
        <v>18</v>
      </c>
      <c r="C123" s="34">
        <v>45094</v>
      </c>
      <c r="D123" s="1">
        <v>90</v>
      </c>
      <c r="E123" s="9">
        <v>93.24</v>
      </c>
      <c r="F123" s="2">
        <v>9</v>
      </c>
      <c r="G123" s="9">
        <v>5.69</v>
      </c>
      <c r="H123" s="2">
        <v>0.03</v>
      </c>
      <c r="I123" s="9">
        <v>1.3899999999999999E-2</v>
      </c>
      <c r="J123" s="2">
        <v>0.28000000000000003</v>
      </c>
      <c r="K123" s="18">
        <v>0.14299999999999999</v>
      </c>
      <c r="L123" s="2">
        <v>0.05</v>
      </c>
      <c r="M123" s="18">
        <v>8.9999999999999993E-3</v>
      </c>
      <c r="N123" s="2">
        <v>0.5</v>
      </c>
      <c r="O123" s="19">
        <v>0.23</v>
      </c>
      <c r="P123" s="2">
        <v>0.67</v>
      </c>
      <c r="Q123" s="18">
        <v>0.315</v>
      </c>
      <c r="R123" s="2">
        <v>9.8000000000000004E-2</v>
      </c>
      <c r="S123" s="18">
        <v>0.02</v>
      </c>
      <c r="T123" s="2">
        <v>1</v>
      </c>
      <c r="U123" s="19">
        <v>0.16</v>
      </c>
      <c r="V123" s="2">
        <v>1</v>
      </c>
      <c r="W123" s="19">
        <v>0.34</v>
      </c>
      <c r="X123" s="2">
        <v>1300</v>
      </c>
      <c r="Y123" s="20">
        <v>1536</v>
      </c>
      <c r="Z123" s="2">
        <v>35</v>
      </c>
      <c r="AA123" s="20">
        <v>33</v>
      </c>
      <c r="AB123" s="2">
        <v>60</v>
      </c>
      <c r="AC123" s="20">
        <v>25.25</v>
      </c>
      <c r="AD123" s="3">
        <v>20</v>
      </c>
      <c r="AE123" s="22">
        <v>4.1100000000000003</v>
      </c>
    </row>
    <row r="124" spans="1:31" ht="15.75" thickBot="1" x14ac:dyDescent="0.3">
      <c r="A124" s="8" t="s">
        <v>19</v>
      </c>
      <c r="B124" s="9" t="s">
        <v>18</v>
      </c>
      <c r="C124" s="34">
        <v>45101</v>
      </c>
      <c r="D124" s="1">
        <v>90</v>
      </c>
      <c r="E124" s="9">
        <v>93.08</v>
      </c>
      <c r="F124" s="2">
        <v>9</v>
      </c>
      <c r="G124" s="9">
        <v>5.89</v>
      </c>
      <c r="H124" s="2">
        <v>0.03</v>
      </c>
      <c r="I124" s="9">
        <v>1.5699999999999999E-2</v>
      </c>
      <c r="J124" s="2">
        <v>0.28000000000000003</v>
      </c>
      <c r="K124" s="18">
        <v>0.16500000000000001</v>
      </c>
      <c r="L124" s="2">
        <v>0.05</v>
      </c>
      <c r="M124" s="18">
        <v>8.9999999999999993E-3</v>
      </c>
      <c r="N124" s="2">
        <v>0.5</v>
      </c>
      <c r="O124" s="19">
        <v>0.21</v>
      </c>
      <c r="P124" s="2">
        <v>0.67</v>
      </c>
      <c r="Q124" s="18">
        <v>0.318</v>
      </c>
      <c r="R124" s="2">
        <v>9.8000000000000004E-2</v>
      </c>
      <c r="S124" s="18">
        <v>0.02</v>
      </c>
      <c r="T124" s="2">
        <v>1</v>
      </c>
      <c r="U124" s="19">
        <v>0.16</v>
      </c>
      <c r="V124" s="2">
        <v>1</v>
      </c>
      <c r="W124" s="19">
        <v>0.28999999999999998</v>
      </c>
      <c r="X124" s="2">
        <v>1300</v>
      </c>
      <c r="Y124" s="20">
        <v>1525</v>
      </c>
      <c r="Z124" s="2">
        <v>35</v>
      </c>
      <c r="AA124" s="20">
        <v>33</v>
      </c>
      <c r="AB124" s="2">
        <v>60</v>
      </c>
      <c r="AC124" s="20">
        <v>22.31</v>
      </c>
      <c r="AD124" s="3">
        <v>20</v>
      </c>
      <c r="AE124" s="22">
        <v>6.27</v>
      </c>
    </row>
    <row r="125" spans="1:31" ht="15.75" thickBot="1" x14ac:dyDescent="0.3">
      <c r="A125" s="8" t="s">
        <v>17</v>
      </c>
      <c r="B125" s="9" t="s">
        <v>18</v>
      </c>
      <c r="C125" s="34">
        <v>45103</v>
      </c>
      <c r="D125" s="1">
        <v>90</v>
      </c>
      <c r="E125" s="9">
        <v>93.09</v>
      </c>
      <c r="F125" s="2">
        <v>9</v>
      </c>
      <c r="G125" s="9">
        <v>5.88</v>
      </c>
      <c r="H125" s="2">
        <v>0.03</v>
      </c>
      <c r="I125" s="9">
        <v>9.4000000000000004E-3</v>
      </c>
      <c r="J125" s="2">
        <v>0.28000000000000003</v>
      </c>
      <c r="K125" s="18">
        <v>3.9E-2</v>
      </c>
      <c r="L125" s="2">
        <v>0.05</v>
      </c>
      <c r="M125" s="18">
        <v>8.0000000000000002E-3</v>
      </c>
      <c r="N125" s="2">
        <v>0.5</v>
      </c>
      <c r="O125" s="19">
        <v>0.09</v>
      </c>
      <c r="P125" s="2">
        <v>0.67</v>
      </c>
      <c r="Q125" s="18">
        <v>0.33400000000000002</v>
      </c>
      <c r="R125" s="2">
        <v>9.8000000000000004E-2</v>
      </c>
      <c r="S125" s="18">
        <v>1.7999999999999999E-2</v>
      </c>
      <c r="T125" s="2">
        <v>1</v>
      </c>
      <c r="U125" s="19">
        <v>0.14000000000000001</v>
      </c>
      <c r="V125" s="2">
        <v>1</v>
      </c>
      <c r="W125" s="19">
        <v>0.53</v>
      </c>
      <c r="X125" s="2">
        <v>1300</v>
      </c>
      <c r="Y125" s="20">
        <v>1553</v>
      </c>
      <c r="Z125" s="2">
        <v>35</v>
      </c>
      <c r="AA125" s="20">
        <v>34.21</v>
      </c>
      <c r="AB125" s="2">
        <v>60</v>
      </c>
      <c r="AC125" s="20">
        <v>32.42</v>
      </c>
      <c r="AD125" s="3">
        <v>20</v>
      </c>
      <c r="AE125" s="22">
        <v>6.61</v>
      </c>
    </row>
    <row r="126" spans="1:31" ht="15.75" thickBot="1" x14ac:dyDescent="0.3">
      <c r="A126" s="8" t="s">
        <v>19</v>
      </c>
      <c r="B126" s="9" t="s">
        <v>18</v>
      </c>
      <c r="C126" s="34">
        <v>45103</v>
      </c>
      <c r="D126" s="1">
        <v>90</v>
      </c>
      <c r="E126" s="9">
        <v>93.21</v>
      </c>
      <c r="F126" s="2">
        <v>9</v>
      </c>
      <c r="G126" s="9">
        <v>5.96</v>
      </c>
      <c r="H126" s="2">
        <v>0.03</v>
      </c>
      <c r="I126" s="9">
        <v>9.7000000000000003E-3</v>
      </c>
      <c r="J126" s="2">
        <v>0.28000000000000003</v>
      </c>
      <c r="K126" s="18">
        <v>4.2000000000000003E-2</v>
      </c>
      <c r="L126" s="2">
        <v>0.05</v>
      </c>
      <c r="M126" s="18">
        <v>8.0000000000000002E-3</v>
      </c>
      <c r="N126" s="2">
        <v>0.5</v>
      </c>
      <c r="O126" s="19">
        <v>0.1</v>
      </c>
      <c r="P126" s="2">
        <v>0.67</v>
      </c>
      <c r="Q126" s="18">
        <v>0.33900000000000002</v>
      </c>
      <c r="R126" s="2">
        <v>9.8000000000000004E-2</v>
      </c>
      <c r="S126" s="18">
        <v>1.7999999999999999E-2</v>
      </c>
      <c r="T126" s="2">
        <v>1</v>
      </c>
      <c r="U126" s="19">
        <v>0.16</v>
      </c>
      <c r="V126" s="2">
        <v>1</v>
      </c>
      <c r="W126" s="19">
        <v>0.31</v>
      </c>
      <c r="X126" s="2">
        <v>1300</v>
      </c>
      <c r="Y126" s="20">
        <v>1517</v>
      </c>
      <c r="Z126" s="2">
        <v>35</v>
      </c>
      <c r="AA126" s="20">
        <v>32</v>
      </c>
      <c r="AB126" s="2">
        <v>60</v>
      </c>
      <c r="AC126" s="20">
        <v>24.07</v>
      </c>
      <c r="AD126" s="3">
        <v>20</v>
      </c>
      <c r="AE126" s="22">
        <v>4.7300000000000004</v>
      </c>
    </row>
    <row r="127" spans="1:31" ht="15.75" thickBot="1" x14ac:dyDescent="0.3">
      <c r="A127" s="8" t="s">
        <v>19</v>
      </c>
      <c r="B127" s="9" t="s">
        <v>18</v>
      </c>
      <c r="C127" s="34">
        <v>45103</v>
      </c>
      <c r="D127" s="1">
        <v>90</v>
      </c>
      <c r="E127" s="9">
        <v>93.17</v>
      </c>
      <c r="F127" s="2">
        <v>9</v>
      </c>
      <c r="G127" s="9">
        <v>5.81</v>
      </c>
      <c r="H127" s="2">
        <v>0.03</v>
      </c>
      <c r="I127" s="9">
        <v>1.47E-2</v>
      </c>
      <c r="J127" s="2">
        <v>0.28000000000000003</v>
      </c>
      <c r="K127" s="18">
        <v>0.16300000000000001</v>
      </c>
      <c r="L127" s="2">
        <v>0.05</v>
      </c>
      <c r="M127" s="18">
        <v>8.9999999999999993E-3</v>
      </c>
      <c r="N127" s="2">
        <v>0.5</v>
      </c>
      <c r="O127" s="19">
        <v>0.17</v>
      </c>
      <c r="P127" s="2">
        <v>0.67</v>
      </c>
      <c r="Q127" s="18">
        <v>0.314</v>
      </c>
      <c r="R127" s="2">
        <v>9.8000000000000004E-2</v>
      </c>
      <c r="S127" s="18">
        <v>0.02</v>
      </c>
      <c r="T127" s="2">
        <v>1</v>
      </c>
      <c r="U127" s="19">
        <v>0.14000000000000001</v>
      </c>
      <c r="V127" s="2">
        <v>1</v>
      </c>
      <c r="W127" s="19">
        <v>0.33</v>
      </c>
      <c r="X127" s="2">
        <v>1300</v>
      </c>
      <c r="Y127" s="20">
        <v>1542</v>
      </c>
      <c r="Z127" s="2">
        <v>35</v>
      </c>
      <c r="AA127" s="20">
        <v>33</v>
      </c>
      <c r="AB127" s="2">
        <v>60</v>
      </c>
      <c r="AC127" s="20">
        <v>22.18</v>
      </c>
      <c r="AD127" s="3">
        <v>20</v>
      </c>
      <c r="AE127" s="22">
        <v>3.57</v>
      </c>
    </row>
    <row r="128" spans="1:31" ht="15.75" thickBot="1" x14ac:dyDescent="0.3">
      <c r="A128" s="8" t="s">
        <v>19</v>
      </c>
      <c r="B128" s="9" t="s">
        <v>18</v>
      </c>
      <c r="C128" s="34">
        <v>45103</v>
      </c>
      <c r="D128" s="1">
        <v>90</v>
      </c>
      <c r="E128" s="9">
        <v>93.27</v>
      </c>
      <c r="F128" s="2">
        <v>9</v>
      </c>
      <c r="G128" s="9">
        <v>5.75</v>
      </c>
      <c r="H128" s="2">
        <v>0.03</v>
      </c>
      <c r="I128" s="9">
        <v>1.61E-2</v>
      </c>
      <c r="J128" s="2">
        <v>0.28000000000000003</v>
      </c>
      <c r="K128" s="18">
        <v>0.17399999999999999</v>
      </c>
      <c r="L128" s="2">
        <v>0.05</v>
      </c>
      <c r="M128" s="18">
        <v>8.9999999999999993E-3</v>
      </c>
      <c r="N128" s="2">
        <v>0.5</v>
      </c>
      <c r="O128" s="19">
        <v>0.24</v>
      </c>
      <c r="P128" s="2">
        <v>0.67</v>
      </c>
      <c r="Q128" s="18">
        <v>0.315</v>
      </c>
      <c r="R128" s="2">
        <v>9.8000000000000004E-2</v>
      </c>
      <c r="S128" s="18">
        <v>1.9E-2</v>
      </c>
      <c r="T128" s="2">
        <v>1</v>
      </c>
      <c r="U128" s="19">
        <v>0.13</v>
      </c>
      <c r="V128" s="2">
        <v>1</v>
      </c>
      <c r="W128" s="19">
        <v>0.21</v>
      </c>
      <c r="X128" s="2">
        <v>1300</v>
      </c>
      <c r="Y128" s="20">
        <v>1579</v>
      </c>
      <c r="Z128" s="2">
        <v>35</v>
      </c>
      <c r="AA128" s="20">
        <v>33</v>
      </c>
      <c r="AB128" s="2">
        <v>60</v>
      </c>
      <c r="AC128" s="20">
        <v>22.26</v>
      </c>
      <c r="AD128" s="3">
        <v>20</v>
      </c>
      <c r="AE128" s="22">
        <v>4.79</v>
      </c>
    </row>
    <row r="129" spans="1:31" ht="15.75" thickBot="1" x14ac:dyDescent="0.3">
      <c r="A129" s="8" t="s">
        <v>25</v>
      </c>
      <c r="B129" s="9" t="s">
        <v>18</v>
      </c>
      <c r="C129" s="35">
        <v>45383</v>
      </c>
      <c r="D129" s="1">
        <v>90</v>
      </c>
      <c r="E129" s="23">
        <f>62.62*1.473</f>
        <v>92.239260000000002</v>
      </c>
      <c r="F129" s="2">
        <v>9</v>
      </c>
      <c r="G129" s="23">
        <v>7.19</v>
      </c>
      <c r="H129" s="2">
        <v>0.03</v>
      </c>
      <c r="I129" s="24">
        <v>6.9999999999999999E-4</v>
      </c>
      <c r="J129" s="2">
        <v>0.28000000000000003</v>
      </c>
      <c r="K129" s="25">
        <v>1.2999999999999999E-2</v>
      </c>
      <c r="L129" s="2">
        <v>0.05</v>
      </c>
      <c r="M129" s="25">
        <v>5.0000000000000001E-3</v>
      </c>
      <c r="N129" s="2">
        <v>0.5</v>
      </c>
      <c r="O129" s="23">
        <v>0.11</v>
      </c>
      <c r="P129" s="2">
        <v>0.67</v>
      </c>
      <c r="Q129" s="25">
        <v>0.21099999999999999</v>
      </c>
      <c r="R129" s="2">
        <v>9.8000000000000004E-2</v>
      </c>
      <c r="S129" s="25">
        <v>6.0000000000000001E-3</v>
      </c>
      <c r="T129" s="2">
        <v>1</v>
      </c>
      <c r="U129" s="23">
        <v>0.18</v>
      </c>
      <c r="V129" s="2">
        <v>1</v>
      </c>
      <c r="W129" s="23">
        <v>0.23</v>
      </c>
      <c r="X129" s="2">
        <v>1300</v>
      </c>
      <c r="Y129" s="26">
        <v>1471</v>
      </c>
      <c r="Z129" s="2">
        <v>35</v>
      </c>
      <c r="AA129" s="23">
        <v>32.07</v>
      </c>
      <c r="AB129" s="2">
        <v>60</v>
      </c>
      <c r="AC129" s="26">
        <v>24.5</v>
      </c>
      <c r="AD129" s="3">
        <v>20</v>
      </c>
      <c r="AE129" s="27">
        <v>3.93</v>
      </c>
    </row>
    <row r="130" spans="1:31" ht="15.75" thickBot="1" x14ac:dyDescent="0.3">
      <c r="A130" s="8" t="s">
        <v>25</v>
      </c>
      <c r="B130" s="9" t="s">
        <v>18</v>
      </c>
      <c r="C130" s="35">
        <v>45436</v>
      </c>
      <c r="D130" s="1">
        <v>90</v>
      </c>
      <c r="E130" s="23">
        <v>92.02</v>
      </c>
      <c r="F130" s="2">
        <v>9</v>
      </c>
      <c r="G130" s="23">
        <v>7.22</v>
      </c>
      <c r="H130" s="2">
        <v>0.03</v>
      </c>
      <c r="I130" s="24">
        <v>5.9999999999999995E-4</v>
      </c>
      <c r="J130" s="2">
        <v>0.28000000000000003</v>
      </c>
      <c r="K130" s="25">
        <v>1.4999999999999999E-2</v>
      </c>
      <c r="L130" s="2">
        <v>0.05</v>
      </c>
      <c r="M130" s="25">
        <v>7.0000000000000001E-3</v>
      </c>
      <c r="N130" s="2">
        <v>0.5</v>
      </c>
      <c r="O130" s="23">
        <v>0.09</v>
      </c>
      <c r="P130" s="2">
        <v>0.67</v>
      </c>
      <c r="Q130" s="25">
        <v>0.28000000000000003</v>
      </c>
      <c r="R130" s="2">
        <v>9.8000000000000004E-2</v>
      </c>
      <c r="S130" s="25">
        <v>2.1000000000000001E-2</v>
      </c>
      <c r="T130" s="2">
        <v>1</v>
      </c>
      <c r="U130" s="23">
        <v>0.25</v>
      </c>
      <c r="V130" s="2">
        <v>1</v>
      </c>
      <c r="W130" s="23">
        <v>0.35</v>
      </c>
      <c r="X130" s="2">
        <v>1300</v>
      </c>
      <c r="Y130" s="26">
        <v>1463</v>
      </c>
      <c r="Z130" s="2">
        <v>35</v>
      </c>
      <c r="AA130" s="23">
        <v>31.09</v>
      </c>
      <c r="AB130" s="2">
        <v>60</v>
      </c>
      <c r="AC130" s="26">
        <v>22.15</v>
      </c>
      <c r="AD130" s="3">
        <v>20</v>
      </c>
      <c r="AE130" s="27">
        <v>2.82</v>
      </c>
    </row>
  </sheetData>
  <phoneticPr fontId="5"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F59EC-61E4-4A01-8634-10D6B867AF46}">
  <dimension ref="A1"/>
  <sheetViews>
    <sheetView workbookViewId="0">
      <selection activeCell="M21" sqref="M21"/>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04ED5-C4FA-4A8F-A64B-BA0EAF3406FC}">
  <dimension ref="A1:AE98"/>
  <sheetViews>
    <sheetView tabSelected="1" workbookViewId="0">
      <selection activeCell="G5" sqref="G5"/>
    </sheetView>
  </sheetViews>
  <sheetFormatPr defaultRowHeight="15" x14ac:dyDescent="0.25"/>
  <cols>
    <col min="1" max="1" width="12.5703125" bestFit="1" customWidth="1"/>
    <col min="2" max="2" width="11.42578125" bestFit="1" customWidth="1"/>
    <col min="3" max="3" width="25.28515625" style="39" bestFit="1" customWidth="1"/>
    <col min="4" max="4" width="20.42578125" bestFit="1" customWidth="1"/>
    <col min="5" max="5" width="18.140625" bestFit="1" customWidth="1"/>
    <col min="6" max="6" width="20.140625" bestFit="1" customWidth="1"/>
    <col min="7" max="7" width="15.5703125" bestFit="1" customWidth="1"/>
    <col min="8" max="8" width="14.7109375" bestFit="1" customWidth="1"/>
    <col min="9" max="9" width="10.28515625" bestFit="1" customWidth="1"/>
    <col min="10" max="10" width="13.7109375" bestFit="1" customWidth="1"/>
    <col min="11" max="11" width="9.85546875" bestFit="1" customWidth="1"/>
    <col min="12" max="12" width="15.140625" bestFit="1" customWidth="1"/>
    <col min="13" max="13" width="11.28515625" bestFit="1" customWidth="1"/>
    <col min="14" max="14" width="13.140625" bestFit="1" customWidth="1"/>
    <col min="15" max="15" width="9.28515625" bestFit="1" customWidth="1"/>
    <col min="16" max="16" width="14.28515625" bestFit="1" customWidth="1"/>
    <col min="17" max="17" width="10.42578125" bestFit="1" customWidth="1"/>
    <col min="18" max="18" width="13.28515625" bestFit="1" customWidth="1"/>
    <col min="19" max="19" width="9.42578125" bestFit="1" customWidth="1"/>
    <col min="20" max="20" width="24.28515625" bestFit="1" customWidth="1"/>
    <col min="21" max="21" width="20.28515625" bestFit="1" customWidth="1"/>
    <col min="22" max="22" width="33.140625" bestFit="1" customWidth="1"/>
    <col min="23" max="23" width="29.42578125" bestFit="1" customWidth="1"/>
    <col min="24" max="24" width="28.42578125" bestFit="1" customWidth="1"/>
    <col min="25" max="25" width="24.42578125" bestFit="1" customWidth="1"/>
    <col min="26" max="26" width="29.28515625" bestFit="1" customWidth="1"/>
    <col min="27" max="27" width="25.28515625" bestFit="1" customWidth="1"/>
    <col min="28" max="28" width="24.42578125" bestFit="1" customWidth="1"/>
    <col min="29" max="29" width="20.42578125" bestFit="1" customWidth="1"/>
    <col min="30" max="30" width="22" bestFit="1" customWidth="1"/>
    <col min="31" max="31" width="18" bestFit="1" customWidth="1"/>
  </cols>
  <sheetData>
    <row r="1" spans="1:31" ht="17.25" thickBot="1" x14ac:dyDescent="0.3">
      <c r="A1" s="4" t="s">
        <v>8</v>
      </c>
      <c r="B1" s="5" t="s">
        <v>27</v>
      </c>
      <c r="C1" s="33" t="s">
        <v>9</v>
      </c>
      <c r="D1" s="5" t="s">
        <v>28</v>
      </c>
      <c r="E1" s="6" t="s">
        <v>5</v>
      </c>
      <c r="F1" s="6" t="s">
        <v>29</v>
      </c>
      <c r="G1" s="6" t="s">
        <v>6</v>
      </c>
      <c r="H1" s="6" t="s">
        <v>30</v>
      </c>
      <c r="I1" s="6" t="s">
        <v>2</v>
      </c>
      <c r="J1" s="6" t="s">
        <v>31</v>
      </c>
      <c r="K1" s="6" t="s">
        <v>0</v>
      </c>
      <c r="L1" s="6" t="s">
        <v>32</v>
      </c>
      <c r="M1" s="6" t="s">
        <v>1</v>
      </c>
      <c r="N1" s="6" t="s">
        <v>33</v>
      </c>
      <c r="O1" s="6" t="s">
        <v>7</v>
      </c>
      <c r="P1" s="6" t="s">
        <v>34</v>
      </c>
      <c r="Q1" s="6" t="s">
        <v>3</v>
      </c>
      <c r="R1" s="6" t="s">
        <v>35</v>
      </c>
      <c r="S1" s="6" t="s">
        <v>4</v>
      </c>
      <c r="T1" s="6" t="s">
        <v>36</v>
      </c>
      <c r="U1" s="6" t="s">
        <v>10</v>
      </c>
      <c r="V1" s="6" t="s">
        <v>37</v>
      </c>
      <c r="W1" s="6" t="s">
        <v>11</v>
      </c>
      <c r="X1" s="6" t="s">
        <v>38</v>
      </c>
      <c r="Y1" s="6" t="s">
        <v>12</v>
      </c>
      <c r="Z1" s="6" t="s">
        <v>39</v>
      </c>
      <c r="AA1" s="6" t="s">
        <v>13</v>
      </c>
      <c r="AB1" s="6" t="s">
        <v>40</v>
      </c>
      <c r="AC1" s="6" t="s">
        <v>14</v>
      </c>
      <c r="AD1" s="7" t="s">
        <v>41</v>
      </c>
      <c r="AE1" s="7" t="s">
        <v>15</v>
      </c>
    </row>
    <row r="2" spans="1:31" ht="15.75" thickBot="1" x14ac:dyDescent="0.3">
      <c r="A2" s="8" t="s">
        <v>19</v>
      </c>
      <c r="B2" s="9" t="s">
        <v>16</v>
      </c>
      <c r="C2" s="37">
        <v>44660</v>
      </c>
      <c r="D2" s="1">
        <v>95</v>
      </c>
      <c r="E2" s="26">
        <v>95.43</v>
      </c>
      <c r="F2" s="2">
        <v>5</v>
      </c>
      <c r="G2" s="26">
        <v>3.54</v>
      </c>
      <c r="H2" s="2">
        <v>0.02</v>
      </c>
      <c r="I2" s="26">
        <v>1.47E-2</v>
      </c>
      <c r="J2" s="2">
        <v>0.15</v>
      </c>
      <c r="K2" s="25">
        <v>0.12</v>
      </c>
      <c r="L2" s="2">
        <v>0.05</v>
      </c>
      <c r="M2" s="26">
        <v>1.2999999999999999E-2</v>
      </c>
      <c r="N2" s="2">
        <v>0.3</v>
      </c>
      <c r="O2" s="23">
        <v>0.1</v>
      </c>
      <c r="P2" s="2">
        <v>0.3</v>
      </c>
      <c r="Q2" s="26">
        <v>0.183</v>
      </c>
      <c r="R2" s="2">
        <v>9.8000000000000004E-2</v>
      </c>
      <c r="S2" s="26">
        <v>5.0000000000000001E-3</v>
      </c>
      <c r="T2" s="2">
        <v>1</v>
      </c>
      <c r="U2" s="26">
        <v>0.22</v>
      </c>
      <c r="V2" s="2">
        <v>1</v>
      </c>
      <c r="W2" s="26">
        <v>0.59</v>
      </c>
      <c r="X2" s="2">
        <v>730</v>
      </c>
      <c r="Y2" s="26">
        <v>822</v>
      </c>
      <c r="Z2" s="2">
        <v>35</v>
      </c>
      <c r="AA2" s="26">
        <v>32.619999999999997</v>
      </c>
      <c r="AB2" s="2">
        <v>150</v>
      </c>
      <c r="AC2" s="26">
        <v>59.74</v>
      </c>
      <c r="AD2" s="3">
        <v>15</v>
      </c>
      <c r="AE2" s="28">
        <v>7.84</v>
      </c>
    </row>
    <row r="3" spans="1:31" ht="15.75" thickBot="1" x14ac:dyDescent="0.3">
      <c r="A3" s="8" t="s">
        <v>19</v>
      </c>
      <c r="B3" s="9" t="s">
        <v>16</v>
      </c>
      <c r="C3" s="37">
        <f>C2</f>
        <v>44660</v>
      </c>
      <c r="D3" s="1">
        <v>95</v>
      </c>
      <c r="E3" s="26">
        <v>95.93</v>
      </c>
      <c r="F3" s="2">
        <v>5</v>
      </c>
      <c r="G3" s="26">
        <v>3.07</v>
      </c>
      <c r="H3" s="2">
        <v>0.02</v>
      </c>
      <c r="I3" s="26">
        <v>1.72E-2</v>
      </c>
      <c r="J3" s="2">
        <v>0.15</v>
      </c>
      <c r="K3" s="26">
        <v>0.123</v>
      </c>
      <c r="L3" s="2">
        <v>0.05</v>
      </c>
      <c r="M3" s="26">
        <v>1.0999999999999999E-2</v>
      </c>
      <c r="N3" s="2">
        <v>0.3</v>
      </c>
      <c r="O3" s="23">
        <v>0.1</v>
      </c>
      <c r="P3" s="2">
        <v>0.3</v>
      </c>
      <c r="Q3" s="26">
        <v>0.16500000000000001</v>
      </c>
      <c r="R3" s="2">
        <v>9.8000000000000004E-2</v>
      </c>
      <c r="S3" s="26">
        <v>6.0000000000000001E-3</v>
      </c>
      <c r="T3" s="2">
        <v>1</v>
      </c>
      <c r="U3" s="26">
        <v>0.23</v>
      </c>
      <c r="V3" s="2">
        <v>1</v>
      </c>
      <c r="W3" s="26">
        <v>0.57999999999999996</v>
      </c>
      <c r="X3" s="2">
        <v>730</v>
      </c>
      <c r="Y3" s="26">
        <v>818</v>
      </c>
      <c r="Z3" s="2">
        <v>35</v>
      </c>
      <c r="AA3" s="26">
        <v>32.369999999999997</v>
      </c>
      <c r="AB3" s="2">
        <v>150</v>
      </c>
      <c r="AC3" s="26">
        <v>57.91</v>
      </c>
      <c r="AD3" s="3">
        <v>15</v>
      </c>
      <c r="AE3" s="28">
        <v>7.02</v>
      </c>
    </row>
    <row r="4" spans="1:31" ht="15.75" thickBot="1" x14ac:dyDescent="0.3">
      <c r="A4" s="8" t="s">
        <v>19</v>
      </c>
      <c r="B4" s="9" t="s">
        <v>16</v>
      </c>
      <c r="C4" s="38">
        <v>44664</v>
      </c>
      <c r="D4" s="1">
        <v>95</v>
      </c>
      <c r="E4" s="23">
        <v>95.69</v>
      </c>
      <c r="F4" s="2">
        <v>5</v>
      </c>
      <c r="G4" s="26">
        <v>3.59</v>
      </c>
      <c r="H4" s="2">
        <v>0.02</v>
      </c>
      <c r="I4" s="24">
        <f>0.0291*0.47</f>
        <v>1.3677E-2</v>
      </c>
      <c r="J4" s="2">
        <v>0.15</v>
      </c>
      <c r="K4" s="26">
        <v>0.16400000000000001</v>
      </c>
      <c r="L4" s="2">
        <v>0.05</v>
      </c>
      <c r="M4" s="26">
        <v>1.2999999999999999E-2</v>
      </c>
      <c r="N4" s="2">
        <v>0.3</v>
      </c>
      <c r="O4" s="23">
        <v>0.1</v>
      </c>
      <c r="P4" s="2">
        <v>0.3</v>
      </c>
      <c r="Q4" s="26">
        <v>0.193</v>
      </c>
      <c r="R4" s="2">
        <v>9.8000000000000004E-2</v>
      </c>
      <c r="S4" s="26">
        <v>7.0000000000000001E-3</v>
      </c>
      <c r="T4" s="2">
        <v>1</v>
      </c>
      <c r="U4" s="26">
        <v>0.23</v>
      </c>
      <c r="V4" s="2">
        <v>1</v>
      </c>
      <c r="W4" s="26">
        <v>0.19</v>
      </c>
      <c r="X4" s="2">
        <v>730</v>
      </c>
      <c r="Y4" s="26">
        <v>821</v>
      </c>
      <c r="Z4" s="2">
        <v>35</v>
      </c>
      <c r="AA4" s="26">
        <v>32.909999999999997</v>
      </c>
      <c r="AB4" s="2">
        <v>150</v>
      </c>
      <c r="AC4" s="26">
        <v>59.13</v>
      </c>
      <c r="AD4" s="3">
        <v>15</v>
      </c>
      <c r="AE4" s="28">
        <v>7.28</v>
      </c>
    </row>
    <row r="5" spans="1:31" ht="15.75" thickBot="1" x14ac:dyDescent="0.3">
      <c r="A5" s="8" t="s">
        <v>19</v>
      </c>
      <c r="B5" s="9" t="s">
        <v>16</v>
      </c>
      <c r="C5" s="38">
        <v>44665</v>
      </c>
      <c r="D5" s="1">
        <v>95</v>
      </c>
      <c r="E5" s="23">
        <v>95.46</v>
      </c>
      <c r="F5" s="2">
        <v>5</v>
      </c>
      <c r="G5" s="26">
        <v>3.83</v>
      </c>
      <c r="H5" s="2">
        <v>0.02</v>
      </c>
      <c r="I5" s="24">
        <v>1.2E-2</v>
      </c>
      <c r="J5" s="2">
        <v>0.15</v>
      </c>
      <c r="K5" s="26">
        <v>0.16700000000000001</v>
      </c>
      <c r="L5" s="2">
        <v>0.05</v>
      </c>
      <c r="M5" s="26">
        <v>1.4E-2</v>
      </c>
      <c r="N5" s="2">
        <v>0.3</v>
      </c>
      <c r="O5" s="23">
        <v>0.1</v>
      </c>
      <c r="P5" s="2">
        <v>0.3</v>
      </c>
      <c r="Q5" s="26">
        <v>0.17399999999999999</v>
      </c>
      <c r="R5" s="2">
        <v>9.8000000000000004E-2</v>
      </c>
      <c r="S5" s="26">
        <v>1.9E-2</v>
      </c>
      <c r="T5" s="2">
        <v>1</v>
      </c>
      <c r="U5" s="26">
        <v>0.24</v>
      </c>
      <c r="V5" s="2">
        <v>1</v>
      </c>
      <c r="W5" s="26">
        <v>0.27</v>
      </c>
      <c r="X5" s="2">
        <v>730</v>
      </c>
      <c r="Y5" s="26">
        <v>817</v>
      </c>
      <c r="Z5" s="2">
        <v>35</v>
      </c>
      <c r="AA5" s="26">
        <v>32.01</v>
      </c>
      <c r="AB5" s="2">
        <v>150</v>
      </c>
      <c r="AC5" s="26">
        <v>58.86</v>
      </c>
      <c r="AD5" s="3">
        <v>15</v>
      </c>
      <c r="AE5" s="28">
        <v>10.52</v>
      </c>
    </row>
    <row r="6" spans="1:31" ht="15.75" thickBot="1" x14ac:dyDescent="0.3">
      <c r="A6" s="8" t="s">
        <v>19</v>
      </c>
      <c r="B6" s="9" t="s">
        <v>16</v>
      </c>
      <c r="C6" s="38">
        <v>44670</v>
      </c>
      <c r="D6" s="1">
        <v>95</v>
      </c>
      <c r="E6" s="23">
        <v>95.83</v>
      </c>
      <c r="F6" s="2">
        <v>5</v>
      </c>
      <c r="G6" s="26">
        <v>3.41</v>
      </c>
      <c r="H6" s="2">
        <v>0.02</v>
      </c>
      <c r="I6" s="24">
        <v>1.9300000000000001E-2</v>
      </c>
      <c r="J6" s="2">
        <v>0.15</v>
      </c>
      <c r="K6" s="25">
        <v>0.19</v>
      </c>
      <c r="L6" s="2">
        <v>0.05</v>
      </c>
      <c r="M6" s="26">
        <v>1.4E-2</v>
      </c>
      <c r="N6" s="2">
        <v>0.3</v>
      </c>
      <c r="O6" s="23">
        <v>0.1</v>
      </c>
      <c r="P6" s="2">
        <v>0.3</v>
      </c>
      <c r="Q6" s="26">
        <v>0.18099999999999999</v>
      </c>
      <c r="R6" s="2">
        <v>9.8000000000000004E-2</v>
      </c>
      <c r="S6" s="26">
        <v>2.5000000000000001E-2</v>
      </c>
      <c r="T6" s="2">
        <v>1</v>
      </c>
      <c r="U6" s="26">
        <v>0.19</v>
      </c>
      <c r="V6" s="2">
        <v>1</v>
      </c>
      <c r="W6" s="26">
        <v>0.23</v>
      </c>
      <c r="X6" s="2">
        <v>730</v>
      </c>
      <c r="Y6" s="26">
        <v>825</v>
      </c>
      <c r="Z6" s="2">
        <v>35</v>
      </c>
      <c r="AA6" s="26">
        <v>31.88</v>
      </c>
      <c r="AB6" s="2">
        <v>150</v>
      </c>
      <c r="AC6" s="26">
        <v>58.12</v>
      </c>
      <c r="AD6" s="3">
        <v>15</v>
      </c>
      <c r="AE6" s="28">
        <v>9.76</v>
      </c>
    </row>
    <row r="7" spans="1:31" ht="15.75" thickBot="1" x14ac:dyDescent="0.3">
      <c r="A7" s="8" t="s">
        <v>19</v>
      </c>
      <c r="B7" s="9" t="s">
        <v>16</v>
      </c>
      <c r="C7" s="38">
        <v>44677</v>
      </c>
      <c r="D7" s="1">
        <v>95</v>
      </c>
      <c r="E7" s="23">
        <v>95.64</v>
      </c>
      <c r="F7" s="2">
        <v>5</v>
      </c>
      <c r="G7" s="26">
        <v>2.85</v>
      </c>
      <c r="H7" s="2">
        <v>0.02</v>
      </c>
      <c r="I7" s="24">
        <v>1.72E-2</v>
      </c>
      <c r="J7" s="2">
        <v>0.15</v>
      </c>
      <c r="K7" s="25">
        <v>0.215</v>
      </c>
      <c r="L7" s="2">
        <v>0.05</v>
      </c>
      <c r="M7" s="25">
        <v>0.01</v>
      </c>
      <c r="N7" s="2">
        <v>0.3</v>
      </c>
      <c r="O7" s="23">
        <v>0.09</v>
      </c>
      <c r="P7" s="2">
        <v>0.3</v>
      </c>
      <c r="Q7" s="26">
        <v>0.27100000000000002</v>
      </c>
      <c r="R7" s="2">
        <v>9.8000000000000004E-2</v>
      </c>
      <c r="S7" s="25">
        <v>0.02</v>
      </c>
      <c r="T7" s="2">
        <v>1</v>
      </c>
      <c r="U7" s="26">
        <v>0.38</v>
      </c>
      <c r="V7" s="2">
        <v>1</v>
      </c>
      <c r="W7" s="26">
        <v>0.89</v>
      </c>
      <c r="X7" s="2">
        <v>730</v>
      </c>
      <c r="Y7" s="26">
        <v>809</v>
      </c>
      <c r="Z7" s="2">
        <v>35</v>
      </c>
      <c r="AA7" s="26">
        <v>32.54</v>
      </c>
      <c r="AB7" s="2">
        <v>150</v>
      </c>
      <c r="AC7" s="26">
        <v>57.15</v>
      </c>
      <c r="AD7" s="3">
        <v>15</v>
      </c>
      <c r="AE7" s="28">
        <v>8.44</v>
      </c>
    </row>
    <row r="8" spans="1:31" ht="15.75" thickBot="1" x14ac:dyDescent="0.3">
      <c r="A8" s="8" t="s">
        <v>19</v>
      </c>
      <c r="B8" s="9" t="s">
        <v>16</v>
      </c>
      <c r="C8" s="38">
        <f>C7</f>
        <v>44677</v>
      </c>
      <c r="D8" s="1">
        <v>95</v>
      </c>
      <c r="E8" s="23">
        <v>95.24</v>
      </c>
      <c r="F8" s="2">
        <v>5</v>
      </c>
      <c r="G8" s="26">
        <v>3.29</v>
      </c>
      <c r="H8" s="2">
        <v>0.02</v>
      </c>
      <c r="I8" s="24">
        <v>1.9E-2</v>
      </c>
      <c r="J8" s="2">
        <v>0.15</v>
      </c>
      <c r="K8" s="25">
        <v>0.154</v>
      </c>
      <c r="L8" s="2">
        <v>0.05</v>
      </c>
      <c r="M8" s="26">
        <v>1.0999999999999999E-2</v>
      </c>
      <c r="N8" s="2">
        <v>0.3</v>
      </c>
      <c r="O8" s="23">
        <v>0.09</v>
      </c>
      <c r="P8" s="2">
        <v>0.3</v>
      </c>
      <c r="Q8" s="26">
        <v>0.27100000000000002</v>
      </c>
      <c r="R8" s="2">
        <v>9.8000000000000004E-2</v>
      </c>
      <c r="S8" s="25">
        <v>0.02</v>
      </c>
      <c r="T8" s="2">
        <v>1</v>
      </c>
      <c r="U8" s="26">
        <v>0.39</v>
      </c>
      <c r="V8" s="2">
        <v>1</v>
      </c>
      <c r="W8" s="26">
        <v>0.91</v>
      </c>
      <c r="X8" s="2">
        <v>730</v>
      </c>
      <c r="Y8" s="26">
        <v>815</v>
      </c>
      <c r="Z8" s="2">
        <v>35</v>
      </c>
      <c r="AA8" s="26">
        <v>32.67</v>
      </c>
      <c r="AB8" s="2">
        <v>150</v>
      </c>
      <c r="AC8" s="26">
        <v>55.62</v>
      </c>
      <c r="AD8" s="3">
        <v>15</v>
      </c>
      <c r="AE8" s="28">
        <v>6.9</v>
      </c>
    </row>
    <row r="9" spans="1:31" ht="15.75" thickBot="1" x14ac:dyDescent="0.3">
      <c r="A9" s="8" t="s">
        <v>19</v>
      </c>
      <c r="B9" s="9" t="s">
        <v>16</v>
      </c>
      <c r="C9" s="38">
        <f>C8</f>
        <v>44677</v>
      </c>
      <c r="D9" s="1">
        <v>95</v>
      </c>
      <c r="E9" s="23">
        <v>95.62</v>
      </c>
      <c r="F9" s="2">
        <v>5</v>
      </c>
      <c r="G9" s="26">
        <v>2.94</v>
      </c>
      <c r="H9" s="2">
        <v>0.02</v>
      </c>
      <c r="I9" s="24">
        <v>1.8200000000000001E-2</v>
      </c>
      <c r="J9" s="2">
        <v>0.15</v>
      </c>
      <c r="K9" s="25">
        <v>0.152</v>
      </c>
      <c r="L9" s="2">
        <v>0.05</v>
      </c>
      <c r="M9" s="26">
        <v>1.0999999999999999E-2</v>
      </c>
      <c r="N9" s="2">
        <v>0.3</v>
      </c>
      <c r="O9" s="23">
        <v>0.09</v>
      </c>
      <c r="P9" s="2">
        <v>0.3</v>
      </c>
      <c r="Q9" s="26">
        <v>0.27800000000000002</v>
      </c>
      <c r="R9" s="2">
        <v>9.8000000000000004E-2</v>
      </c>
      <c r="S9" s="25">
        <v>0.02</v>
      </c>
      <c r="T9" s="2">
        <v>1</v>
      </c>
      <c r="U9" s="26">
        <v>0.54</v>
      </c>
      <c r="V9" s="2">
        <v>1</v>
      </c>
      <c r="W9" s="26">
        <v>0.88</v>
      </c>
      <c r="X9" s="2">
        <v>730</v>
      </c>
      <c r="Y9" s="26">
        <v>819</v>
      </c>
      <c r="Z9" s="2">
        <v>35</v>
      </c>
      <c r="AA9" s="26">
        <v>32.619999999999997</v>
      </c>
      <c r="AB9" s="2">
        <v>150</v>
      </c>
      <c r="AC9" s="26">
        <v>57.79</v>
      </c>
      <c r="AD9" s="3">
        <v>15</v>
      </c>
      <c r="AE9" s="28">
        <v>8.83</v>
      </c>
    </row>
    <row r="10" spans="1:31" ht="15.75" thickBot="1" x14ac:dyDescent="0.3">
      <c r="A10" s="8" t="s">
        <v>19</v>
      </c>
      <c r="B10" s="9" t="s">
        <v>16</v>
      </c>
      <c r="C10" s="37">
        <v>44678</v>
      </c>
      <c r="D10" s="1">
        <v>95</v>
      </c>
      <c r="E10" s="23">
        <v>95.2</v>
      </c>
      <c r="F10" s="2">
        <v>5</v>
      </c>
      <c r="G10" s="26">
        <v>3.46</v>
      </c>
      <c r="H10" s="2">
        <v>0.02</v>
      </c>
      <c r="I10" s="26">
        <v>1.8700000000000001E-2</v>
      </c>
      <c r="J10" s="2">
        <v>0.15</v>
      </c>
      <c r="K10" s="25">
        <v>0.17199999999999999</v>
      </c>
      <c r="L10" s="2">
        <v>0.05</v>
      </c>
      <c r="M10" s="26">
        <v>5.0000000000000001E-3</v>
      </c>
      <c r="N10" s="2">
        <v>0.3</v>
      </c>
      <c r="O10" s="23">
        <v>0.08</v>
      </c>
      <c r="P10" s="2">
        <v>0.3</v>
      </c>
      <c r="Q10" s="26">
        <v>0.26300000000000001</v>
      </c>
      <c r="R10" s="2">
        <v>9.8000000000000004E-2</v>
      </c>
      <c r="S10" s="26">
        <v>2.1000000000000001E-2</v>
      </c>
      <c r="T10" s="2">
        <v>1</v>
      </c>
      <c r="U10" s="23">
        <v>0.8</v>
      </c>
      <c r="V10" s="2">
        <v>1</v>
      </c>
      <c r="W10" s="26">
        <v>0.78</v>
      </c>
      <c r="X10" s="2">
        <v>730</v>
      </c>
      <c r="Y10" s="26">
        <v>817</v>
      </c>
      <c r="Z10" s="2">
        <v>35</v>
      </c>
      <c r="AA10" s="26">
        <v>31.8</v>
      </c>
      <c r="AB10" s="2">
        <v>150</v>
      </c>
      <c r="AC10" s="26">
        <v>58.44</v>
      </c>
      <c r="AD10" s="3">
        <v>15</v>
      </c>
      <c r="AE10" s="28">
        <v>10.029999999999999</v>
      </c>
    </row>
    <row r="11" spans="1:31" ht="15.75" thickBot="1" x14ac:dyDescent="0.3">
      <c r="A11" s="8" t="s">
        <v>19</v>
      </c>
      <c r="B11" s="9" t="s">
        <v>16</v>
      </c>
      <c r="C11" s="37">
        <f>C10</f>
        <v>44678</v>
      </c>
      <c r="D11" s="1">
        <v>95</v>
      </c>
      <c r="E11" s="26">
        <v>95.06</v>
      </c>
      <c r="F11" s="2">
        <v>5</v>
      </c>
      <c r="G11" s="26">
        <v>3.63</v>
      </c>
      <c r="H11" s="2">
        <v>0.02</v>
      </c>
      <c r="I11" s="26">
        <v>1.52E-2</v>
      </c>
      <c r="J11" s="2">
        <v>0.15</v>
      </c>
      <c r="K11" s="26">
        <v>0.187</v>
      </c>
      <c r="L11" s="2">
        <v>0.05</v>
      </c>
      <c r="M11" s="26">
        <v>5.0000000000000001E-3</v>
      </c>
      <c r="N11" s="2">
        <v>0.3</v>
      </c>
      <c r="O11" s="23">
        <v>0.08</v>
      </c>
      <c r="P11" s="2">
        <v>0.3</v>
      </c>
      <c r="Q11" s="26">
        <v>0.26500000000000001</v>
      </c>
      <c r="R11" s="2">
        <v>9.8000000000000004E-2</v>
      </c>
      <c r="S11" s="26">
        <v>2.1000000000000001E-2</v>
      </c>
      <c r="T11" s="2">
        <v>1</v>
      </c>
      <c r="U11" s="26">
        <v>0.73</v>
      </c>
      <c r="V11" s="2">
        <v>1</v>
      </c>
      <c r="W11" s="26">
        <v>0.74</v>
      </c>
      <c r="X11" s="2">
        <v>730</v>
      </c>
      <c r="Y11" s="26">
        <v>816</v>
      </c>
      <c r="Z11" s="2">
        <v>35</v>
      </c>
      <c r="AA11" s="26">
        <v>31.91</v>
      </c>
      <c r="AB11" s="2">
        <v>150</v>
      </c>
      <c r="AC11" s="26">
        <v>57.42</v>
      </c>
      <c r="AD11" s="3">
        <v>15</v>
      </c>
      <c r="AE11" s="28">
        <v>10.15</v>
      </c>
    </row>
    <row r="12" spans="1:31" ht="15.75" thickBot="1" x14ac:dyDescent="0.3">
      <c r="A12" s="8" t="s">
        <v>19</v>
      </c>
      <c r="B12" s="9" t="s">
        <v>16</v>
      </c>
      <c r="C12" s="37">
        <v>44683</v>
      </c>
      <c r="D12" s="1">
        <v>95</v>
      </c>
      <c r="E12" s="23">
        <v>95.74</v>
      </c>
      <c r="F12" s="2">
        <v>5</v>
      </c>
      <c r="G12" s="23">
        <v>3.1</v>
      </c>
      <c r="H12" s="2">
        <v>0.02</v>
      </c>
      <c r="I12" s="26">
        <v>1.7299999999999999E-2</v>
      </c>
      <c r="J12" s="2">
        <v>0.15</v>
      </c>
      <c r="K12" s="25">
        <v>0.19</v>
      </c>
      <c r="L12" s="2">
        <v>0.05</v>
      </c>
      <c r="M12" s="26">
        <v>7.0000000000000001E-3</v>
      </c>
      <c r="N12" s="2">
        <v>0.3</v>
      </c>
      <c r="O12" s="23">
        <v>0.09</v>
      </c>
      <c r="P12" s="2">
        <v>0.3</v>
      </c>
      <c r="Q12" s="26">
        <v>0.27500000000000002</v>
      </c>
      <c r="R12" s="2">
        <v>9.8000000000000004E-2</v>
      </c>
      <c r="S12" s="26">
        <v>2.1000000000000001E-2</v>
      </c>
      <c r="T12" s="2">
        <v>1</v>
      </c>
      <c r="U12" s="23">
        <v>0.42</v>
      </c>
      <c r="V12" s="2">
        <v>1</v>
      </c>
      <c r="W12" s="26">
        <v>0.56000000000000005</v>
      </c>
      <c r="X12" s="2">
        <v>730</v>
      </c>
      <c r="Y12" s="26">
        <v>811</v>
      </c>
      <c r="Z12" s="2">
        <v>35</v>
      </c>
      <c r="AA12" s="26">
        <v>31.91</v>
      </c>
      <c r="AB12" s="2">
        <v>150</v>
      </c>
      <c r="AC12" s="26">
        <v>60.04</v>
      </c>
      <c r="AD12" s="3">
        <v>15</v>
      </c>
      <c r="AE12" s="28">
        <v>9.8800000000000008</v>
      </c>
    </row>
    <row r="13" spans="1:31" ht="15.75" thickBot="1" x14ac:dyDescent="0.3">
      <c r="A13" s="8" t="s">
        <v>19</v>
      </c>
      <c r="B13" s="9" t="s">
        <v>16</v>
      </c>
      <c r="C13" s="37">
        <f>C12</f>
        <v>44683</v>
      </c>
      <c r="D13" s="1">
        <v>95</v>
      </c>
      <c r="E13" s="26">
        <v>95.36</v>
      </c>
      <c r="F13" s="2">
        <v>5</v>
      </c>
      <c r="G13" s="26">
        <v>3.45</v>
      </c>
      <c r="H13" s="2">
        <v>0.02</v>
      </c>
      <c r="I13" s="26">
        <v>1.9099999999999999E-2</v>
      </c>
      <c r="J13" s="2">
        <v>0.15</v>
      </c>
      <c r="K13" s="26">
        <v>0.188</v>
      </c>
      <c r="L13" s="2">
        <v>0.05</v>
      </c>
      <c r="M13" s="26">
        <v>7.0000000000000001E-3</v>
      </c>
      <c r="N13" s="2">
        <v>0.3</v>
      </c>
      <c r="O13" s="23">
        <v>0.09</v>
      </c>
      <c r="P13" s="2">
        <v>0.3</v>
      </c>
      <c r="Q13" s="26">
        <v>0.27200000000000002</v>
      </c>
      <c r="R13" s="2">
        <v>9.8000000000000004E-2</v>
      </c>
      <c r="S13" s="26">
        <v>2.1999999999999999E-2</v>
      </c>
      <c r="T13" s="2">
        <v>1</v>
      </c>
      <c r="U13" s="26">
        <v>0.35</v>
      </c>
      <c r="V13" s="2">
        <v>1</v>
      </c>
      <c r="W13" s="23">
        <v>0.6</v>
      </c>
      <c r="X13" s="2">
        <v>730</v>
      </c>
      <c r="Y13" s="26">
        <v>817</v>
      </c>
      <c r="Z13" s="2">
        <v>35</v>
      </c>
      <c r="AA13" s="26">
        <v>32.119999999999997</v>
      </c>
      <c r="AB13" s="2">
        <v>150</v>
      </c>
      <c r="AC13" s="26">
        <v>61.75</v>
      </c>
      <c r="AD13" s="3">
        <v>15</v>
      </c>
      <c r="AE13" s="28">
        <v>10.4</v>
      </c>
    </row>
    <row r="14" spans="1:31" ht="15.75" thickBot="1" x14ac:dyDescent="0.3">
      <c r="A14" s="8" t="s">
        <v>19</v>
      </c>
      <c r="B14" s="9" t="s">
        <v>16</v>
      </c>
      <c r="C14" s="37">
        <v>44687</v>
      </c>
      <c r="D14" s="1">
        <v>95</v>
      </c>
      <c r="E14" s="26">
        <v>95.58</v>
      </c>
      <c r="F14" s="2">
        <v>5</v>
      </c>
      <c r="G14" s="26">
        <v>3.12</v>
      </c>
      <c r="H14" s="2">
        <v>0.02</v>
      </c>
      <c r="I14" s="26">
        <v>1.84E-2</v>
      </c>
      <c r="J14" s="2">
        <v>0.15</v>
      </c>
      <c r="K14" s="26">
        <v>0.193</v>
      </c>
      <c r="L14" s="2">
        <v>0.05</v>
      </c>
      <c r="M14" s="25">
        <v>0.01</v>
      </c>
      <c r="N14" s="2">
        <v>0.3</v>
      </c>
      <c r="O14" s="23">
        <v>0.09</v>
      </c>
      <c r="P14" s="2">
        <v>0.3</v>
      </c>
      <c r="Q14" s="26">
        <v>0.28199999999999997</v>
      </c>
      <c r="R14" s="2">
        <v>9.8000000000000004E-2</v>
      </c>
      <c r="S14" s="26">
        <v>2.4E-2</v>
      </c>
      <c r="T14" s="2">
        <v>1</v>
      </c>
      <c r="U14" s="26">
        <v>0.33</v>
      </c>
      <c r="V14" s="2">
        <v>1</v>
      </c>
      <c r="W14" s="23">
        <v>0.68</v>
      </c>
      <c r="X14" s="2">
        <v>730</v>
      </c>
      <c r="Y14" s="26">
        <v>819</v>
      </c>
      <c r="Z14" s="2">
        <v>35</v>
      </c>
      <c r="AA14" s="26">
        <v>32.97</v>
      </c>
      <c r="AB14" s="2">
        <v>150</v>
      </c>
      <c r="AC14" s="26">
        <v>59.27</v>
      </c>
      <c r="AD14" s="3">
        <v>15</v>
      </c>
      <c r="AE14" s="28">
        <v>9.44</v>
      </c>
    </row>
    <row r="15" spans="1:31" ht="15.75" thickBot="1" x14ac:dyDescent="0.3">
      <c r="A15" s="8" t="s">
        <v>19</v>
      </c>
      <c r="B15" s="9" t="s">
        <v>16</v>
      </c>
      <c r="C15" s="37">
        <v>44707</v>
      </c>
      <c r="D15" s="1">
        <v>95</v>
      </c>
      <c r="E15" s="26">
        <v>95.16</v>
      </c>
      <c r="F15" s="2">
        <v>5</v>
      </c>
      <c r="G15" s="26">
        <v>3.46</v>
      </c>
      <c r="H15" s="2">
        <v>0.02</v>
      </c>
      <c r="I15" s="26">
        <v>1.9699999999999999E-2</v>
      </c>
      <c r="J15" s="2">
        <v>0.15</v>
      </c>
      <c r="K15" s="26">
        <v>0.186</v>
      </c>
      <c r="L15" s="2">
        <v>0.05</v>
      </c>
      <c r="M15" s="25">
        <v>8.0000000000000002E-3</v>
      </c>
      <c r="N15" s="2">
        <v>0.3</v>
      </c>
      <c r="O15" s="23">
        <v>0.09</v>
      </c>
      <c r="P15" s="2">
        <v>0.3</v>
      </c>
      <c r="Q15" s="26">
        <v>0.26400000000000001</v>
      </c>
      <c r="R15" s="2">
        <v>9.8000000000000004E-2</v>
      </c>
      <c r="S15" s="26">
        <v>2.1000000000000001E-2</v>
      </c>
      <c r="T15" s="2">
        <v>1</v>
      </c>
      <c r="U15" s="26">
        <v>0.28000000000000003</v>
      </c>
      <c r="V15" s="2">
        <v>1</v>
      </c>
      <c r="W15" s="23">
        <v>0.61</v>
      </c>
      <c r="X15" s="2">
        <v>730</v>
      </c>
      <c r="Y15" s="26">
        <v>823</v>
      </c>
      <c r="Z15" s="2">
        <v>35</v>
      </c>
      <c r="AA15" s="26">
        <v>32.619999999999997</v>
      </c>
      <c r="AB15" s="2">
        <v>150</v>
      </c>
      <c r="AC15" s="26">
        <v>52.8</v>
      </c>
      <c r="AD15" s="3">
        <v>15</v>
      </c>
      <c r="AE15" s="28">
        <v>9.16</v>
      </c>
    </row>
    <row r="16" spans="1:31" ht="15.75" thickBot="1" x14ac:dyDescent="0.3">
      <c r="A16" s="8" t="s">
        <v>19</v>
      </c>
      <c r="B16" s="9" t="s">
        <v>16</v>
      </c>
      <c r="C16" s="37">
        <v>44716</v>
      </c>
      <c r="D16" s="1">
        <v>95</v>
      </c>
      <c r="E16" s="23">
        <f>64.59*1.473</f>
        <v>95.141070000000013</v>
      </c>
      <c r="F16" s="2">
        <v>5</v>
      </c>
      <c r="G16" s="26">
        <v>3.49</v>
      </c>
      <c r="H16" s="2">
        <v>0.02</v>
      </c>
      <c r="I16" s="26">
        <v>1.6799999999999999E-2</v>
      </c>
      <c r="J16" s="2">
        <v>0.15</v>
      </c>
      <c r="K16" s="26">
        <v>0.17599999999999999</v>
      </c>
      <c r="L16" s="2">
        <v>0.05</v>
      </c>
      <c r="M16" s="25">
        <v>8.0000000000000002E-3</v>
      </c>
      <c r="N16" s="2">
        <v>0.3</v>
      </c>
      <c r="O16" s="23">
        <v>0.09</v>
      </c>
      <c r="P16" s="2">
        <v>0.3</v>
      </c>
      <c r="Q16" s="26">
        <v>0.26400000000000001</v>
      </c>
      <c r="R16" s="2">
        <v>9.8000000000000004E-2</v>
      </c>
      <c r="S16" s="26">
        <v>2.5000000000000001E-2</v>
      </c>
      <c r="T16" s="2">
        <v>1</v>
      </c>
      <c r="U16" s="26">
        <v>0.36</v>
      </c>
      <c r="V16" s="2">
        <v>1</v>
      </c>
      <c r="W16" s="23">
        <v>0.79</v>
      </c>
      <c r="X16" s="2">
        <v>730</v>
      </c>
      <c r="Y16" s="26">
        <v>830</v>
      </c>
      <c r="Z16" s="2">
        <v>35</v>
      </c>
      <c r="AA16" s="26">
        <v>32.909999999999997</v>
      </c>
      <c r="AB16" s="2">
        <v>150</v>
      </c>
      <c r="AC16" s="26">
        <v>59.93</v>
      </c>
      <c r="AD16" s="3">
        <v>15</v>
      </c>
      <c r="AE16" s="28">
        <v>8.35</v>
      </c>
    </row>
    <row r="17" spans="1:31" ht="15.75" thickBot="1" x14ac:dyDescent="0.3">
      <c r="A17" s="8" t="s">
        <v>20</v>
      </c>
      <c r="B17" s="9" t="s">
        <v>16</v>
      </c>
      <c r="C17" s="35">
        <v>44722</v>
      </c>
      <c r="D17" s="1">
        <v>95</v>
      </c>
      <c r="E17" s="11">
        <v>95.06</v>
      </c>
      <c r="F17" s="2">
        <v>5</v>
      </c>
      <c r="G17" s="11">
        <v>3.87</v>
      </c>
      <c r="H17" s="2">
        <v>0.02</v>
      </c>
      <c r="I17" s="12">
        <v>6.8999999999999999E-3</v>
      </c>
      <c r="J17" s="2">
        <v>0.15</v>
      </c>
      <c r="K17" s="13">
        <v>5.8999999999999997E-2</v>
      </c>
      <c r="L17" s="2">
        <v>0.05</v>
      </c>
      <c r="M17" s="13">
        <v>8.9999999999999993E-3</v>
      </c>
      <c r="N17" s="2">
        <v>0.3</v>
      </c>
      <c r="O17" s="11">
        <v>0.1</v>
      </c>
      <c r="P17" s="2">
        <v>0.3</v>
      </c>
      <c r="Q17" s="13">
        <v>0.25600000000000001</v>
      </c>
      <c r="R17" s="2">
        <v>9.8000000000000004E-2</v>
      </c>
      <c r="S17" s="13">
        <v>0.02</v>
      </c>
      <c r="T17" s="2">
        <v>1</v>
      </c>
      <c r="U17" s="11">
        <v>0.39</v>
      </c>
      <c r="V17" s="2">
        <v>1</v>
      </c>
      <c r="W17" s="11">
        <v>0.62</v>
      </c>
      <c r="X17" s="2">
        <v>730</v>
      </c>
      <c r="Y17" s="14">
        <v>785</v>
      </c>
      <c r="Z17" s="2">
        <v>35</v>
      </c>
      <c r="AA17" s="15">
        <v>33</v>
      </c>
      <c r="AB17" s="2">
        <v>150</v>
      </c>
      <c r="AC17" s="15">
        <v>48</v>
      </c>
      <c r="AD17" s="3">
        <v>15</v>
      </c>
      <c r="AE17" s="16">
        <v>2.97</v>
      </c>
    </row>
    <row r="18" spans="1:31" ht="15.75" thickBot="1" x14ac:dyDescent="0.3">
      <c r="A18" s="8" t="s">
        <v>20</v>
      </c>
      <c r="B18" s="9" t="s">
        <v>16</v>
      </c>
      <c r="C18" s="35">
        <v>44724</v>
      </c>
      <c r="D18" s="1">
        <v>95</v>
      </c>
      <c r="E18" s="11">
        <v>95.1</v>
      </c>
      <c r="F18" s="2">
        <v>5</v>
      </c>
      <c r="G18" s="11">
        <v>3.7</v>
      </c>
      <c r="H18" s="2">
        <v>0.02</v>
      </c>
      <c r="I18" s="12">
        <v>5.1999999999999998E-3</v>
      </c>
      <c r="J18" s="2">
        <v>0.15</v>
      </c>
      <c r="K18" s="13">
        <v>2.1000000000000001E-2</v>
      </c>
      <c r="L18" s="2">
        <v>0.05</v>
      </c>
      <c r="M18" s="13">
        <v>7.0000000000000001E-3</v>
      </c>
      <c r="N18" s="2">
        <v>0.3</v>
      </c>
      <c r="O18" s="11">
        <v>0.1</v>
      </c>
      <c r="P18" s="2">
        <v>0.3</v>
      </c>
      <c r="Q18" s="13">
        <v>0.26</v>
      </c>
      <c r="R18" s="2">
        <v>9.8000000000000004E-2</v>
      </c>
      <c r="S18" s="13">
        <v>1.9E-2</v>
      </c>
      <c r="T18" s="2">
        <v>1</v>
      </c>
      <c r="U18" s="11">
        <v>0.68</v>
      </c>
      <c r="V18" s="2">
        <v>1</v>
      </c>
      <c r="W18" s="11">
        <v>0.79</v>
      </c>
      <c r="X18" s="2">
        <v>730</v>
      </c>
      <c r="Y18" s="14">
        <v>800</v>
      </c>
      <c r="Z18" s="2">
        <v>35</v>
      </c>
      <c r="AA18" s="15">
        <v>32</v>
      </c>
      <c r="AB18" s="2">
        <v>150</v>
      </c>
      <c r="AC18" s="15">
        <v>46</v>
      </c>
      <c r="AD18" s="3">
        <v>15</v>
      </c>
      <c r="AE18" s="16">
        <v>2.48</v>
      </c>
    </row>
    <row r="19" spans="1:31" ht="15.75" thickBot="1" x14ac:dyDescent="0.3">
      <c r="A19" s="8" t="s">
        <v>20</v>
      </c>
      <c r="B19" s="9" t="s">
        <v>16</v>
      </c>
      <c r="C19" s="35">
        <f>C18</f>
        <v>44724</v>
      </c>
      <c r="D19" s="1">
        <v>95</v>
      </c>
      <c r="E19" s="11">
        <v>95.11</v>
      </c>
      <c r="F19" s="2">
        <v>5</v>
      </c>
      <c r="G19" s="11">
        <v>3.72</v>
      </c>
      <c r="H19" s="2">
        <v>0.02</v>
      </c>
      <c r="I19" s="12">
        <v>5.3E-3</v>
      </c>
      <c r="J19" s="2">
        <v>0.15</v>
      </c>
      <c r="K19" s="13">
        <v>1.7000000000000001E-2</v>
      </c>
      <c r="L19" s="2">
        <v>0.05</v>
      </c>
      <c r="M19" s="13">
        <v>8.9999999999999993E-3</v>
      </c>
      <c r="N19" s="2">
        <v>0.3</v>
      </c>
      <c r="O19" s="11">
        <v>0.1</v>
      </c>
      <c r="P19" s="2">
        <v>0.3</v>
      </c>
      <c r="Q19" s="13">
        <v>0.255</v>
      </c>
      <c r="R19" s="2">
        <v>9.8000000000000004E-2</v>
      </c>
      <c r="S19" s="13">
        <v>0.02</v>
      </c>
      <c r="T19" s="2">
        <v>1</v>
      </c>
      <c r="U19" s="11">
        <v>0.67</v>
      </c>
      <c r="V19" s="2">
        <v>1</v>
      </c>
      <c r="W19" s="11">
        <v>0.76</v>
      </c>
      <c r="X19" s="2">
        <v>730</v>
      </c>
      <c r="Y19" s="14">
        <v>797</v>
      </c>
      <c r="Z19" s="2">
        <v>35</v>
      </c>
      <c r="AA19" s="15">
        <v>32</v>
      </c>
      <c r="AB19" s="2">
        <v>150</v>
      </c>
      <c r="AC19" s="15">
        <v>45</v>
      </c>
      <c r="AD19" s="3">
        <v>15</v>
      </c>
      <c r="AE19" s="16">
        <v>2.81</v>
      </c>
    </row>
    <row r="20" spans="1:31" ht="15.75" thickBot="1" x14ac:dyDescent="0.3">
      <c r="A20" s="8" t="s">
        <v>20</v>
      </c>
      <c r="B20" s="9" t="s">
        <v>16</v>
      </c>
      <c r="C20" s="35">
        <v>44736</v>
      </c>
      <c r="D20" s="1">
        <v>95</v>
      </c>
      <c r="E20" s="11">
        <v>95.51</v>
      </c>
      <c r="F20" s="2">
        <v>5</v>
      </c>
      <c r="G20" s="11">
        <v>3.52</v>
      </c>
      <c r="H20" s="2">
        <v>0.02</v>
      </c>
      <c r="I20" s="12">
        <v>5.1999999999999998E-3</v>
      </c>
      <c r="J20" s="2">
        <v>0.15</v>
      </c>
      <c r="K20" s="13">
        <v>2.1000000000000001E-2</v>
      </c>
      <c r="L20" s="2">
        <v>0.05</v>
      </c>
      <c r="M20" s="13">
        <v>0.01</v>
      </c>
      <c r="N20" s="2">
        <v>0.3</v>
      </c>
      <c r="O20" s="11">
        <v>0.08</v>
      </c>
      <c r="P20" s="2">
        <v>0.3</v>
      </c>
      <c r="Q20" s="13">
        <v>0.26900000000000002</v>
      </c>
      <c r="R20" s="2">
        <v>9.8000000000000004E-2</v>
      </c>
      <c r="S20" s="13">
        <v>0.02</v>
      </c>
      <c r="T20" s="2">
        <v>1</v>
      </c>
      <c r="U20" s="11">
        <v>0.34</v>
      </c>
      <c r="V20" s="2">
        <v>1</v>
      </c>
      <c r="W20" s="11">
        <v>0.56000000000000005</v>
      </c>
      <c r="X20" s="2">
        <v>730</v>
      </c>
      <c r="Y20" s="14">
        <v>799</v>
      </c>
      <c r="Z20" s="2">
        <v>35</v>
      </c>
      <c r="AA20" s="15">
        <v>33</v>
      </c>
      <c r="AB20" s="2">
        <v>150</v>
      </c>
      <c r="AC20" s="15">
        <v>49</v>
      </c>
      <c r="AD20" s="3">
        <v>15</v>
      </c>
      <c r="AE20" s="16">
        <v>3.6</v>
      </c>
    </row>
    <row r="21" spans="1:31" ht="15.75" thickBot="1" x14ac:dyDescent="0.3">
      <c r="A21" s="8" t="s">
        <v>20</v>
      </c>
      <c r="B21" s="9" t="s">
        <v>16</v>
      </c>
      <c r="C21" s="35">
        <v>44803</v>
      </c>
      <c r="D21" s="1">
        <v>95</v>
      </c>
      <c r="E21" s="11">
        <v>95</v>
      </c>
      <c r="F21" s="2">
        <v>5</v>
      </c>
      <c r="G21" s="11">
        <v>4.01</v>
      </c>
      <c r="H21" s="2">
        <v>0.02</v>
      </c>
      <c r="I21" s="12">
        <v>6.6E-3</v>
      </c>
      <c r="J21" s="2">
        <v>0.15</v>
      </c>
      <c r="K21" s="13">
        <v>2.1000000000000001E-2</v>
      </c>
      <c r="L21" s="2">
        <v>0.05</v>
      </c>
      <c r="M21" s="13">
        <v>1.2E-2</v>
      </c>
      <c r="N21" s="2">
        <v>0.3</v>
      </c>
      <c r="O21" s="11">
        <v>0.1</v>
      </c>
      <c r="P21" s="2">
        <v>0.3</v>
      </c>
      <c r="Q21" s="13">
        <v>0.26600000000000001</v>
      </c>
      <c r="R21" s="2">
        <v>9.8000000000000004E-2</v>
      </c>
      <c r="S21" s="13">
        <v>2.1000000000000001E-2</v>
      </c>
      <c r="T21" s="2">
        <v>1</v>
      </c>
      <c r="U21" s="11">
        <v>0.31</v>
      </c>
      <c r="V21" s="2">
        <v>1</v>
      </c>
      <c r="W21" s="11">
        <v>0.56000000000000005</v>
      </c>
      <c r="X21" s="2">
        <v>730</v>
      </c>
      <c r="Y21" s="14">
        <v>806</v>
      </c>
      <c r="Z21" s="2">
        <v>35</v>
      </c>
      <c r="AA21" s="15">
        <v>33</v>
      </c>
      <c r="AB21" s="2">
        <v>150</v>
      </c>
      <c r="AC21" s="15">
        <v>48</v>
      </c>
      <c r="AD21" s="3">
        <v>15</v>
      </c>
      <c r="AE21" s="16">
        <v>2.0099999999999998</v>
      </c>
    </row>
    <row r="22" spans="1:31" ht="15.75" thickBot="1" x14ac:dyDescent="0.3">
      <c r="A22" s="8" t="s">
        <v>20</v>
      </c>
      <c r="B22" s="9" t="s">
        <v>16</v>
      </c>
      <c r="C22" s="35">
        <f>C21</f>
        <v>44803</v>
      </c>
      <c r="D22" s="1">
        <v>95</v>
      </c>
      <c r="E22" s="11">
        <v>95.06</v>
      </c>
      <c r="F22" s="2">
        <v>5</v>
      </c>
      <c r="G22" s="11">
        <v>4.05</v>
      </c>
      <c r="H22" s="2">
        <v>0.02</v>
      </c>
      <c r="I22" s="12">
        <v>5.7000000000000002E-3</v>
      </c>
      <c r="J22" s="2">
        <v>0.15</v>
      </c>
      <c r="K22" s="13">
        <v>2.1000000000000001E-2</v>
      </c>
      <c r="L22" s="2">
        <v>0.05</v>
      </c>
      <c r="M22" s="13">
        <v>1.2E-2</v>
      </c>
      <c r="N22" s="2">
        <v>0.3</v>
      </c>
      <c r="O22" s="11">
        <v>0.09</v>
      </c>
      <c r="P22" s="2">
        <v>0.3</v>
      </c>
      <c r="Q22" s="13">
        <v>0.251</v>
      </c>
      <c r="R22" s="2">
        <v>9.8000000000000004E-2</v>
      </c>
      <c r="S22" s="13">
        <v>0.02</v>
      </c>
      <c r="T22" s="2">
        <v>1</v>
      </c>
      <c r="U22" s="11">
        <v>0.3</v>
      </c>
      <c r="V22" s="2">
        <v>1</v>
      </c>
      <c r="W22" s="11">
        <v>0.49</v>
      </c>
      <c r="X22" s="2">
        <v>730</v>
      </c>
      <c r="Y22" s="14">
        <v>801</v>
      </c>
      <c r="Z22" s="2">
        <v>35</v>
      </c>
      <c r="AA22" s="15">
        <v>32</v>
      </c>
      <c r="AB22" s="2">
        <v>150</v>
      </c>
      <c r="AC22" s="15">
        <v>49</v>
      </c>
      <c r="AD22" s="3">
        <v>15</v>
      </c>
      <c r="AE22" s="16">
        <v>4.34</v>
      </c>
    </row>
    <row r="23" spans="1:31" ht="15.75" thickBot="1" x14ac:dyDescent="0.3">
      <c r="A23" s="8" t="s">
        <v>20</v>
      </c>
      <c r="B23" s="9" t="s">
        <v>16</v>
      </c>
      <c r="C23" s="35">
        <v>44805</v>
      </c>
      <c r="D23" s="1">
        <v>95</v>
      </c>
      <c r="E23" s="11">
        <v>95.23</v>
      </c>
      <c r="F23" s="2">
        <v>5</v>
      </c>
      <c r="G23" s="11">
        <v>3.95</v>
      </c>
      <c r="H23" s="2">
        <v>0.02</v>
      </c>
      <c r="I23" s="12">
        <v>7.4000000000000003E-3</v>
      </c>
      <c r="J23" s="2">
        <v>0.15</v>
      </c>
      <c r="K23" s="13">
        <v>2.1000000000000001E-2</v>
      </c>
      <c r="L23" s="2">
        <v>0.05</v>
      </c>
      <c r="M23" s="13">
        <v>1.2999999999999999E-2</v>
      </c>
      <c r="N23" s="2">
        <v>0.3</v>
      </c>
      <c r="O23" s="11">
        <v>0.1</v>
      </c>
      <c r="P23" s="2">
        <v>0.3</v>
      </c>
      <c r="Q23" s="13">
        <v>0.26700000000000002</v>
      </c>
      <c r="R23" s="2">
        <v>9.8000000000000004E-2</v>
      </c>
      <c r="S23" s="13">
        <v>0.02</v>
      </c>
      <c r="T23" s="2">
        <v>1</v>
      </c>
      <c r="U23" s="14">
        <v>0.34</v>
      </c>
      <c r="V23" s="2">
        <v>1</v>
      </c>
      <c r="W23" s="11">
        <v>0.39</v>
      </c>
      <c r="X23" s="2">
        <v>730</v>
      </c>
      <c r="Y23" s="15">
        <v>799</v>
      </c>
      <c r="Z23" s="2">
        <v>35</v>
      </c>
      <c r="AA23" s="14">
        <v>33</v>
      </c>
      <c r="AB23" s="2">
        <v>150</v>
      </c>
      <c r="AC23" s="14">
        <v>49</v>
      </c>
      <c r="AD23" s="3">
        <v>15</v>
      </c>
      <c r="AE23" s="16">
        <v>3.56</v>
      </c>
    </row>
    <row r="24" spans="1:31" ht="15.75" thickBot="1" x14ac:dyDescent="0.3">
      <c r="A24" s="8" t="s">
        <v>23</v>
      </c>
      <c r="B24" s="9" t="s">
        <v>16</v>
      </c>
      <c r="C24" s="37">
        <v>44819</v>
      </c>
      <c r="D24" s="1">
        <v>95</v>
      </c>
      <c r="E24" s="11">
        <v>95.02</v>
      </c>
      <c r="F24" s="2">
        <v>5</v>
      </c>
      <c r="G24" s="11">
        <f>100-SUM(F24,H24,I24,J24,K24,L24,M24,O24)</f>
        <v>94.548199999999994</v>
      </c>
      <c r="H24" s="2">
        <v>0.02</v>
      </c>
      <c r="I24" s="12">
        <v>1.8E-3</v>
      </c>
      <c r="J24" s="2">
        <v>0.15</v>
      </c>
      <c r="K24" s="13">
        <v>4.8000000000000001E-2</v>
      </c>
      <c r="L24" s="2">
        <v>0.05</v>
      </c>
      <c r="M24" s="13">
        <v>1.2E-2</v>
      </c>
      <c r="N24" s="2">
        <v>0.3</v>
      </c>
      <c r="O24" s="11">
        <v>0.17</v>
      </c>
      <c r="P24" s="2">
        <v>0.3</v>
      </c>
      <c r="Q24" s="13">
        <v>0.26100000000000001</v>
      </c>
      <c r="R24" s="2">
        <v>9.8000000000000004E-2</v>
      </c>
      <c r="S24" s="13">
        <v>0.02</v>
      </c>
      <c r="T24" s="2">
        <v>1</v>
      </c>
      <c r="U24" s="11">
        <v>0.19</v>
      </c>
      <c r="V24" s="2">
        <v>1</v>
      </c>
      <c r="W24" s="11">
        <v>0.27</v>
      </c>
      <c r="X24" s="2">
        <v>730</v>
      </c>
      <c r="Y24" s="14">
        <v>777</v>
      </c>
      <c r="Z24" s="2">
        <v>35</v>
      </c>
      <c r="AA24" s="15">
        <v>34</v>
      </c>
      <c r="AB24" s="2">
        <v>150</v>
      </c>
      <c r="AC24" s="15">
        <v>71.78</v>
      </c>
      <c r="AD24" s="3">
        <v>15</v>
      </c>
      <c r="AE24" s="17">
        <v>2.08</v>
      </c>
    </row>
    <row r="25" spans="1:31" ht="15.75" thickBot="1" x14ac:dyDescent="0.3">
      <c r="A25" s="8" t="s">
        <v>20</v>
      </c>
      <c r="B25" s="9" t="s">
        <v>16</v>
      </c>
      <c r="C25" s="35">
        <v>44820</v>
      </c>
      <c r="D25" s="1">
        <v>95</v>
      </c>
      <c r="E25" s="11">
        <v>95.12</v>
      </c>
      <c r="F25" s="2">
        <v>5</v>
      </c>
      <c r="G25" s="11">
        <v>3.75</v>
      </c>
      <c r="H25" s="2">
        <v>0.02</v>
      </c>
      <c r="I25" s="12">
        <v>7.0000000000000001E-3</v>
      </c>
      <c r="J25" s="2">
        <v>0.15</v>
      </c>
      <c r="K25" s="13">
        <v>3.3000000000000002E-2</v>
      </c>
      <c r="L25" s="2">
        <v>0.05</v>
      </c>
      <c r="M25" s="13">
        <v>1.2999999999999999E-2</v>
      </c>
      <c r="N25" s="2">
        <v>0.3</v>
      </c>
      <c r="O25" s="11">
        <v>0.06</v>
      </c>
      <c r="P25" s="2">
        <v>0.3</v>
      </c>
      <c r="Q25" s="13">
        <v>0.26700000000000002</v>
      </c>
      <c r="R25" s="2">
        <v>9.8000000000000004E-2</v>
      </c>
      <c r="S25" s="13">
        <v>0.02</v>
      </c>
      <c r="T25" s="2">
        <v>1</v>
      </c>
      <c r="U25" s="14">
        <v>0.55000000000000004</v>
      </c>
      <c r="V25" s="2">
        <v>1</v>
      </c>
      <c r="W25" s="11">
        <v>0.73</v>
      </c>
      <c r="X25" s="2">
        <v>730</v>
      </c>
      <c r="Y25" s="15">
        <v>775</v>
      </c>
      <c r="Z25" s="2">
        <v>35</v>
      </c>
      <c r="AA25" s="14">
        <v>33</v>
      </c>
      <c r="AB25" s="2">
        <v>150</v>
      </c>
      <c r="AC25" s="14">
        <v>50</v>
      </c>
      <c r="AD25" s="3">
        <v>15</v>
      </c>
      <c r="AE25" s="16">
        <v>1.4</v>
      </c>
    </row>
    <row r="26" spans="1:31" ht="15.75" thickBot="1" x14ac:dyDescent="0.3">
      <c r="A26" s="8" t="s">
        <v>20</v>
      </c>
      <c r="B26" s="9" t="s">
        <v>16</v>
      </c>
      <c r="C26" s="35">
        <v>44825</v>
      </c>
      <c r="D26" s="1">
        <v>95</v>
      </c>
      <c r="E26" s="11">
        <v>95.15</v>
      </c>
      <c r="F26" s="2">
        <v>5</v>
      </c>
      <c r="G26" s="11">
        <v>3.69</v>
      </c>
      <c r="H26" s="2">
        <v>0.02</v>
      </c>
      <c r="I26" s="12">
        <v>5.5999999999999999E-3</v>
      </c>
      <c r="J26" s="2">
        <v>0.15</v>
      </c>
      <c r="K26" s="13">
        <v>3.6999999999999998E-2</v>
      </c>
      <c r="L26" s="2">
        <v>0.05</v>
      </c>
      <c r="M26" s="13">
        <v>1.2999999999999999E-2</v>
      </c>
      <c r="N26" s="2">
        <v>0.3</v>
      </c>
      <c r="O26" s="11">
        <v>0.05</v>
      </c>
      <c r="P26" s="2">
        <v>0.3</v>
      </c>
      <c r="Q26" s="13">
        <v>0.26300000000000001</v>
      </c>
      <c r="R26" s="2">
        <v>9.8000000000000004E-2</v>
      </c>
      <c r="S26" s="13">
        <v>0.02</v>
      </c>
      <c r="T26" s="2">
        <v>1</v>
      </c>
      <c r="U26" s="11">
        <v>0.53</v>
      </c>
      <c r="V26" s="2">
        <v>1</v>
      </c>
      <c r="W26" s="11">
        <v>0.77</v>
      </c>
      <c r="X26" s="2">
        <v>730</v>
      </c>
      <c r="Y26" s="14">
        <v>769</v>
      </c>
      <c r="Z26" s="2">
        <v>35</v>
      </c>
      <c r="AA26" s="15">
        <v>33</v>
      </c>
      <c r="AB26" s="2">
        <v>150</v>
      </c>
      <c r="AC26" s="15">
        <v>49</v>
      </c>
      <c r="AD26" s="3">
        <v>15</v>
      </c>
      <c r="AE26" s="16">
        <v>1.37</v>
      </c>
    </row>
    <row r="27" spans="1:31" ht="15.75" thickBot="1" x14ac:dyDescent="0.3">
      <c r="A27" s="8" t="s">
        <v>20</v>
      </c>
      <c r="B27" s="9" t="s">
        <v>16</v>
      </c>
      <c r="C27" s="35">
        <f>C26</f>
        <v>44825</v>
      </c>
      <c r="D27" s="1">
        <v>95</v>
      </c>
      <c r="E27" s="11">
        <v>95.26</v>
      </c>
      <c r="F27" s="2">
        <v>5</v>
      </c>
      <c r="G27" s="11">
        <v>3.47</v>
      </c>
      <c r="H27" s="2">
        <v>0.02</v>
      </c>
      <c r="I27" s="12">
        <v>7.4000000000000003E-3</v>
      </c>
      <c r="J27" s="2">
        <v>0.15</v>
      </c>
      <c r="K27" s="13">
        <v>4.2000000000000003E-2</v>
      </c>
      <c r="L27" s="2">
        <v>0.05</v>
      </c>
      <c r="M27" s="13">
        <v>1.2999999999999999E-2</v>
      </c>
      <c r="N27" s="2">
        <v>0.3</v>
      </c>
      <c r="O27" s="11">
        <v>0.05</v>
      </c>
      <c r="P27" s="2">
        <v>0.3</v>
      </c>
      <c r="Q27" s="13">
        <v>0.26300000000000001</v>
      </c>
      <c r="R27" s="2">
        <v>9.8000000000000004E-2</v>
      </c>
      <c r="S27" s="13">
        <v>0.02</v>
      </c>
      <c r="T27" s="2">
        <v>1</v>
      </c>
      <c r="U27" s="11">
        <v>0.8</v>
      </c>
      <c r="V27" s="2">
        <v>1</v>
      </c>
      <c r="W27" s="11">
        <v>0.88</v>
      </c>
      <c r="X27" s="2">
        <v>730</v>
      </c>
      <c r="Y27" s="14">
        <v>785</v>
      </c>
      <c r="Z27" s="2">
        <v>35</v>
      </c>
      <c r="AA27" s="15">
        <v>33</v>
      </c>
      <c r="AB27" s="2">
        <v>150</v>
      </c>
      <c r="AC27" s="15">
        <v>47</v>
      </c>
      <c r="AD27" s="3">
        <v>15</v>
      </c>
      <c r="AE27" s="16">
        <v>2.99</v>
      </c>
    </row>
    <row r="28" spans="1:31" ht="15.75" thickBot="1" x14ac:dyDescent="0.3">
      <c r="A28" s="8" t="s">
        <v>23</v>
      </c>
      <c r="B28" s="9" t="s">
        <v>16</v>
      </c>
      <c r="C28" s="37">
        <v>44825</v>
      </c>
      <c r="D28" s="1">
        <v>95</v>
      </c>
      <c r="E28" s="11">
        <f>63.88*1.473*1.01</f>
        <v>95.036192400000004</v>
      </c>
      <c r="F28" s="2">
        <v>5</v>
      </c>
      <c r="G28" s="11">
        <v>4.0599999999999996</v>
      </c>
      <c r="H28" s="2">
        <v>0.02</v>
      </c>
      <c r="I28" s="12">
        <v>1.6000000000000001E-3</v>
      </c>
      <c r="J28" s="2">
        <v>0.15</v>
      </c>
      <c r="K28" s="13">
        <v>0.05</v>
      </c>
      <c r="L28" s="2">
        <v>0.05</v>
      </c>
      <c r="M28" s="13">
        <v>1.0999999999999999E-2</v>
      </c>
      <c r="N28" s="2">
        <v>0.3</v>
      </c>
      <c r="O28" s="11">
        <v>0.19</v>
      </c>
      <c r="P28" s="2">
        <v>0.3</v>
      </c>
      <c r="Q28" s="13">
        <v>0.26</v>
      </c>
      <c r="R28" s="2">
        <v>9.8000000000000004E-2</v>
      </c>
      <c r="S28" s="13">
        <v>0.02</v>
      </c>
      <c r="T28" s="2">
        <v>1</v>
      </c>
      <c r="U28" s="11">
        <v>0.21</v>
      </c>
      <c r="V28" s="2">
        <v>1</v>
      </c>
      <c r="W28" s="11">
        <v>0.16</v>
      </c>
      <c r="X28" s="2">
        <v>730</v>
      </c>
      <c r="Y28" s="14">
        <v>789</v>
      </c>
      <c r="Z28" s="2">
        <v>35</v>
      </c>
      <c r="AA28" s="15">
        <v>34</v>
      </c>
      <c r="AB28" s="2">
        <v>150</v>
      </c>
      <c r="AC28" s="15">
        <v>71</v>
      </c>
      <c r="AD28" s="3">
        <v>15</v>
      </c>
      <c r="AE28" s="17">
        <v>3.28</v>
      </c>
    </row>
    <row r="29" spans="1:31" ht="15.75" thickBot="1" x14ac:dyDescent="0.3">
      <c r="A29" s="8" t="s">
        <v>20</v>
      </c>
      <c r="B29" s="9" t="s">
        <v>16</v>
      </c>
      <c r="C29" s="35">
        <v>44828</v>
      </c>
      <c r="D29" s="1">
        <v>95</v>
      </c>
      <c r="E29" s="11">
        <v>95</v>
      </c>
      <c r="F29" s="2">
        <v>5</v>
      </c>
      <c r="G29" s="11">
        <v>3.95</v>
      </c>
      <c r="H29" s="2">
        <v>0.02</v>
      </c>
      <c r="I29" s="12">
        <v>6.1000000000000004E-3</v>
      </c>
      <c r="J29" s="2">
        <v>0.15</v>
      </c>
      <c r="K29" s="13">
        <v>2.4E-2</v>
      </c>
      <c r="L29" s="2">
        <v>0.05</v>
      </c>
      <c r="M29" s="13">
        <v>1.2999999999999999E-2</v>
      </c>
      <c r="N29" s="2">
        <v>0.3</v>
      </c>
      <c r="O29" s="11">
        <v>0.05</v>
      </c>
      <c r="P29" s="2">
        <v>0.3</v>
      </c>
      <c r="Q29" s="13">
        <v>0.27100000000000002</v>
      </c>
      <c r="R29" s="2">
        <v>9.8000000000000004E-2</v>
      </c>
      <c r="S29" s="13">
        <v>0.02</v>
      </c>
      <c r="T29" s="2">
        <v>1</v>
      </c>
      <c r="U29" s="11">
        <v>0.31</v>
      </c>
      <c r="V29" s="2">
        <v>1</v>
      </c>
      <c r="W29" s="11">
        <v>0.67</v>
      </c>
      <c r="X29" s="2">
        <v>730</v>
      </c>
      <c r="Y29" s="14">
        <v>781</v>
      </c>
      <c r="Z29" s="2">
        <v>35</v>
      </c>
      <c r="AA29" s="15">
        <v>33</v>
      </c>
      <c r="AB29" s="2">
        <v>150</v>
      </c>
      <c r="AC29" s="15">
        <v>50</v>
      </c>
      <c r="AD29" s="3">
        <v>15</v>
      </c>
      <c r="AE29" s="16">
        <v>1.57</v>
      </c>
    </row>
    <row r="30" spans="1:31" ht="15.75" thickBot="1" x14ac:dyDescent="0.3">
      <c r="A30" s="8" t="s">
        <v>20</v>
      </c>
      <c r="B30" s="9" t="s">
        <v>16</v>
      </c>
      <c r="C30" s="35">
        <f>C29</f>
        <v>44828</v>
      </c>
      <c r="D30" s="1">
        <v>95</v>
      </c>
      <c r="E30" s="11">
        <v>95.11</v>
      </c>
      <c r="F30" s="2">
        <v>5</v>
      </c>
      <c r="G30" s="11">
        <v>3.96</v>
      </c>
      <c r="H30" s="2">
        <v>0.02</v>
      </c>
      <c r="I30" s="12">
        <v>6.0000000000000001E-3</v>
      </c>
      <c r="J30" s="2">
        <v>0.15</v>
      </c>
      <c r="K30" s="13">
        <v>2.1999999999999999E-2</v>
      </c>
      <c r="L30" s="2">
        <v>0.05</v>
      </c>
      <c r="M30" s="13">
        <v>1.2999999999999999E-2</v>
      </c>
      <c r="N30" s="2">
        <v>0.3</v>
      </c>
      <c r="O30" s="11">
        <v>0.05</v>
      </c>
      <c r="P30" s="2">
        <v>0.3</v>
      </c>
      <c r="Q30" s="13">
        <v>0.26700000000000002</v>
      </c>
      <c r="R30" s="2">
        <v>9.8000000000000004E-2</v>
      </c>
      <c r="S30" s="13">
        <v>0.02</v>
      </c>
      <c r="T30" s="2">
        <v>1</v>
      </c>
      <c r="U30" s="11">
        <v>0.34</v>
      </c>
      <c r="V30" s="2">
        <v>1</v>
      </c>
      <c r="W30" s="11">
        <v>0.56000000000000005</v>
      </c>
      <c r="X30" s="2">
        <v>730</v>
      </c>
      <c r="Y30" s="14">
        <v>774</v>
      </c>
      <c r="Z30" s="2">
        <v>35</v>
      </c>
      <c r="AA30" s="15">
        <v>33</v>
      </c>
      <c r="AB30" s="2">
        <v>150</v>
      </c>
      <c r="AC30" s="15">
        <v>51</v>
      </c>
      <c r="AD30" s="3">
        <v>15</v>
      </c>
      <c r="AE30" s="16">
        <v>1.57</v>
      </c>
    </row>
    <row r="31" spans="1:31" ht="15.75" thickBot="1" x14ac:dyDescent="0.3">
      <c r="A31" s="8" t="s">
        <v>20</v>
      </c>
      <c r="B31" s="9" t="s">
        <v>16</v>
      </c>
      <c r="C31" s="35">
        <v>44831</v>
      </c>
      <c r="D31" s="1">
        <v>95</v>
      </c>
      <c r="E31" s="11">
        <v>95.81</v>
      </c>
      <c r="F31" s="2">
        <v>5</v>
      </c>
      <c r="G31" s="11">
        <v>3.29</v>
      </c>
      <c r="H31" s="2">
        <v>0.02</v>
      </c>
      <c r="I31" s="12">
        <v>9.9000000000000008E-3</v>
      </c>
      <c r="J31" s="2">
        <v>0.15</v>
      </c>
      <c r="K31" s="13">
        <v>3.7999999999999999E-2</v>
      </c>
      <c r="L31" s="2">
        <v>0.05</v>
      </c>
      <c r="M31" s="13">
        <v>1.4E-2</v>
      </c>
      <c r="N31" s="2">
        <v>0.3</v>
      </c>
      <c r="O31" s="11">
        <v>0.05</v>
      </c>
      <c r="P31" s="2">
        <v>0.3</v>
      </c>
      <c r="Q31" s="13">
        <v>0.26300000000000001</v>
      </c>
      <c r="R31" s="2">
        <v>9.8000000000000004E-2</v>
      </c>
      <c r="S31" s="13">
        <v>0.02</v>
      </c>
      <c r="T31" s="2">
        <v>1</v>
      </c>
      <c r="U31" s="11">
        <v>0.4</v>
      </c>
      <c r="V31" s="2">
        <v>1</v>
      </c>
      <c r="W31" s="11">
        <v>0.51</v>
      </c>
      <c r="X31" s="2">
        <v>730</v>
      </c>
      <c r="Y31" s="14">
        <v>765</v>
      </c>
      <c r="Z31" s="2">
        <v>35</v>
      </c>
      <c r="AA31" s="15">
        <v>33</v>
      </c>
      <c r="AB31" s="2">
        <v>150</v>
      </c>
      <c r="AC31" s="15">
        <v>51</v>
      </c>
      <c r="AD31" s="3">
        <v>15</v>
      </c>
      <c r="AE31" s="16">
        <v>2.5499999999999998</v>
      </c>
    </row>
    <row r="32" spans="1:31" ht="15.75" thickBot="1" x14ac:dyDescent="0.3">
      <c r="A32" s="8" t="s">
        <v>20</v>
      </c>
      <c r="B32" s="9" t="s">
        <v>16</v>
      </c>
      <c r="C32" s="35">
        <v>44840</v>
      </c>
      <c r="D32" s="1">
        <v>95</v>
      </c>
      <c r="E32" s="11">
        <v>95.21</v>
      </c>
      <c r="F32" s="2">
        <v>5</v>
      </c>
      <c r="G32" s="11">
        <v>3.83</v>
      </c>
      <c r="H32" s="2">
        <v>0.02</v>
      </c>
      <c r="I32" s="12">
        <v>6.7000000000000002E-3</v>
      </c>
      <c r="J32" s="2">
        <v>0.15</v>
      </c>
      <c r="K32" s="13">
        <v>4.7E-2</v>
      </c>
      <c r="L32" s="2">
        <v>0.05</v>
      </c>
      <c r="M32" s="13">
        <v>1.2E-2</v>
      </c>
      <c r="N32" s="2">
        <v>0.3</v>
      </c>
      <c r="O32" s="11">
        <v>0.06</v>
      </c>
      <c r="P32" s="2">
        <v>0.3</v>
      </c>
      <c r="Q32" s="13">
        <v>0.26700000000000002</v>
      </c>
      <c r="R32" s="2">
        <v>9.8000000000000004E-2</v>
      </c>
      <c r="S32" s="13">
        <v>0.02</v>
      </c>
      <c r="T32" s="2">
        <v>1</v>
      </c>
      <c r="U32" s="11">
        <v>0.6</v>
      </c>
      <c r="V32" s="2">
        <v>1</v>
      </c>
      <c r="W32" s="11">
        <v>0.55000000000000004</v>
      </c>
      <c r="X32" s="2">
        <v>730</v>
      </c>
      <c r="Y32" s="14">
        <v>804</v>
      </c>
      <c r="Z32" s="2">
        <v>35</v>
      </c>
      <c r="AA32" s="15">
        <v>33</v>
      </c>
      <c r="AB32" s="2">
        <v>150</v>
      </c>
      <c r="AC32" s="15">
        <v>49</v>
      </c>
      <c r="AD32" s="3">
        <v>15</v>
      </c>
      <c r="AE32" s="16">
        <v>1.78</v>
      </c>
    </row>
    <row r="33" spans="1:31" ht="15.75" thickBot="1" x14ac:dyDescent="0.3">
      <c r="A33" s="8" t="s">
        <v>20</v>
      </c>
      <c r="B33" s="9" t="s">
        <v>16</v>
      </c>
      <c r="C33" s="35">
        <v>44842</v>
      </c>
      <c r="D33" s="1">
        <v>95</v>
      </c>
      <c r="E33" s="11">
        <v>95.03</v>
      </c>
      <c r="F33" s="2">
        <v>5</v>
      </c>
      <c r="G33" s="11">
        <v>3.97</v>
      </c>
      <c r="H33" s="2">
        <v>0.02</v>
      </c>
      <c r="I33" s="12">
        <v>3.3E-3</v>
      </c>
      <c r="J33" s="2">
        <v>0.15</v>
      </c>
      <c r="K33" s="13">
        <v>1.2999999999999999E-2</v>
      </c>
      <c r="L33" s="2">
        <v>0.05</v>
      </c>
      <c r="M33" s="13">
        <v>1.4E-2</v>
      </c>
      <c r="N33" s="2">
        <v>0.3</v>
      </c>
      <c r="O33" s="11">
        <v>0.05</v>
      </c>
      <c r="P33" s="2">
        <v>0.3</v>
      </c>
      <c r="Q33" s="13">
        <v>0.26300000000000001</v>
      </c>
      <c r="R33" s="2">
        <v>9.8000000000000004E-2</v>
      </c>
      <c r="S33" s="13">
        <v>2.1000000000000001E-2</v>
      </c>
      <c r="T33" s="2">
        <v>1</v>
      </c>
      <c r="U33" s="11">
        <v>0.6</v>
      </c>
      <c r="V33" s="2">
        <v>1</v>
      </c>
      <c r="W33" s="11">
        <v>0.64</v>
      </c>
      <c r="X33" s="2">
        <v>730</v>
      </c>
      <c r="Y33" s="14">
        <v>763</v>
      </c>
      <c r="Z33" s="2">
        <v>35</v>
      </c>
      <c r="AA33" s="15">
        <v>32</v>
      </c>
      <c r="AB33" s="2">
        <v>150</v>
      </c>
      <c r="AC33" s="15">
        <v>45</v>
      </c>
      <c r="AD33" s="3">
        <v>15</v>
      </c>
      <c r="AE33" s="16">
        <v>1.94</v>
      </c>
    </row>
    <row r="34" spans="1:31" ht="15.75" thickBot="1" x14ac:dyDescent="0.3">
      <c r="A34" s="8" t="s">
        <v>20</v>
      </c>
      <c r="B34" s="9" t="s">
        <v>16</v>
      </c>
      <c r="C34" s="35">
        <f>C33</f>
        <v>44842</v>
      </c>
      <c r="D34" s="1">
        <v>95</v>
      </c>
      <c r="E34" s="11">
        <v>95.04</v>
      </c>
      <c r="F34" s="2">
        <v>5</v>
      </c>
      <c r="G34" s="11">
        <v>3.99</v>
      </c>
      <c r="H34" s="2">
        <v>0.02</v>
      </c>
      <c r="I34" s="12">
        <v>4.1999999999999997E-3</v>
      </c>
      <c r="J34" s="2">
        <v>0.15</v>
      </c>
      <c r="K34" s="13">
        <v>2.1999999999999999E-2</v>
      </c>
      <c r="L34" s="2">
        <v>0.05</v>
      </c>
      <c r="M34" s="13">
        <v>1.2999999999999999E-2</v>
      </c>
      <c r="N34" s="2">
        <v>0.3</v>
      </c>
      <c r="O34" s="11">
        <v>0.05</v>
      </c>
      <c r="P34" s="2">
        <v>0.3</v>
      </c>
      <c r="Q34" s="13">
        <v>0.26200000000000001</v>
      </c>
      <c r="R34" s="2">
        <v>9.8000000000000004E-2</v>
      </c>
      <c r="S34" s="13">
        <v>2.1000000000000001E-2</v>
      </c>
      <c r="T34" s="2">
        <v>1</v>
      </c>
      <c r="U34" s="11">
        <v>0.56000000000000005</v>
      </c>
      <c r="V34" s="2">
        <v>1</v>
      </c>
      <c r="W34" s="11">
        <v>0.6</v>
      </c>
      <c r="X34" s="2">
        <v>730</v>
      </c>
      <c r="Y34" s="14">
        <v>799</v>
      </c>
      <c r="Z34" s="2">
        <v>35</v>
      </c>
      <c r="AA34" s="15">
        <v>32</v>
      </c>
      <c r="AB34" s="2">
        <v>150</v>
      </c>
      <c r="AC34" s="15">
        <v>48</v>
      </c>
      <c r="AD34" s="3">
        <v>15</v>
      </c>
      <c r="AE34" s="16">
        <v>1.1499999999999999</v>
      </c>
    </row>
    <row r="35" spans="1:31" ht="15.75" thickBot="1" x14ac:dyDescent="0.3">
      <c r="A35" s="8" t="s">
        <v>23</v>
      </c>
      <c r="B35" s="9" t="s">
        <v>16</v>
      </c>
      <c r="C35" s="37">
        <v>44847</v>
      </c>
      <c r="D35" s="1">
        <v>95</v>
      </c>
      <c r="E35" s="11">
        <f>63.24*1.473*1.02</f>
        <v>95.015570400000016</v>
      </c>
      <c r="F35" s="2">
        <v>5</v>
      </c>
      <c r="G35" s="11">
        <v>4.16</v>
      </c>
      <c r="H35" s="2">
        <v>0.02</v>
      </c>
      <c r="I35" s="12">
        <v>6.9999999999999999E-4</v>
      </c>
      <c r="J35" s="2">
        <v>0.15</v>
      </c>
      <c r="K35" s="13">
        <v>2.1999999999999999E-2</v>
      </c>
      <c r="L35" s="2">
        <v>0.05</v>
      </c>
      <c r="M35" s="13">
        <v>0.01</v>
      </c>
      <c r="N35" s="2">
        <v>0.3</v>
      </c>
      <c r="O35" s="11">
        <v>0.15</v>
      </c>
      <c r="P35" s="2">
        <v>0.3</v>
      </c>
      <c r="Q35" s="13">
        <v>0.26300000000000001</v>
      </c>
      <c r="R35" s="2">
        <v>9.8000000000000004E-2</v>
      </c>
      <c r="S35" s="13">
        <v>0.02</v>
      </c>
      <c r="T35" s="2">
        <v>1</v>
      </c>
      <c r="U35" s="11">
        <v>0.22</v>
      </c>
      <c r="V35" s="2">
        <v>1</v>
      </c>
      <c r="W35" s="11">
        <v>0.36</v>
      </c>
      <c r="X35" s="2">
        <v>730</v>
      </c>
      <c r="Y35" s="14">
        <v>763</v>
      </c>
      <c r="Z35" s="2">
        <v>35</v>
      </c>
      <c r="AA35" s="15">
        <v>33</v>
      </c>
      <c r="AB35" s="2">
        <v>150</v>
      </c>
      <c r="AC35" s="15">
        <v>56</v>
      </c>
      <c r="AD35" s="3">
        <v>15</v>
      </c>
      <c r="AE35" s="17">
        <v>2.2200000000000002</v>
      </c>
    </row>
    <row r="36" spans="1:31" ht="15.75" thickBot="1" x14ac:dyDescent="0.3">
      <c r="A36" s="8" t="s">
        <v>23</v>
      </c>
      <c r="B36" s="9" t="s">
        <v>16</v>
      </c>
      <c r="C36" s="37">
        <v>44850</v>
      </c>
      <c r="D36" s="1">
        <v>95</v>
      </c>
      <c r="E36" s="11">
        <v>95.02</v>
      </c>
      <c r="F36" s="2">
        <v>5</v>
      </c>
      <c r="G36" s="11">
        <f>100-SUM(F36,H36,I36,J36,K36,L36,M36,O36)</f>
        <v>94.6113</v>
      </c>
      <c r="H36" s="2">
        <v>0.02</v>
      </c>
      <c r="I36" s="12">
        <v>6.9999999999999999E-4</v>
      </c>
      <c r="J36" s="2">
        <v>0.15</v>
      </c>
      <c r="K36" s="13">
        <v>1.9E-2</v>
      </c>
      <c r="L36" s="2">
        <v>0.05</v>
      </c>
      <c r="M36" s="13">
        <v>8.9999999999999993E-3</v>
      </c>
      <c r="N36" s="2">
        <v>0.3</v>
      </c>
      <c r="O36" s="11">
        <v>0.14000000000000001</v>
      </c>
      <c r="P36" s="2">
        <v>0.3</v>
      </c>
      <c r="Q36" s="13">
        <v>0.26700000000000002</v>
      </c>
      <c r="R36" s="2">
        <v>9.8000000000000004E-2</v>
      </c>
      <c r="S36" s="13">
        <v>0.02</v>
      </c>
      <c r="T36" s="2">
        <v>1</v>
      </c>
      <c r="U36" s="11">
        <v>0.46</v>
      </c>
      <c r="V36" s="2">
        <v>1</v>
      </c>
      <c r="W36" s="11">
        <v>0.47</v>
      </c>
      <c r="X36" s="2">
        <v>730</v>
      </c>
      <c r="Y36" s="14">
        <v>766</v>
      </c>
      <c r="Z36" s="2">
        <v>35</v>
      </c>
      <c r="AA36" s="15">
        <v>32</v>
      </c>
      <c r="AB36" s="2">
        <v>150</v>
      </c>
      <c r="AC36" s="15">
        <v>59</v>
      </c>
      <c r="AD36" s="3">
        <v>15</v>
      </c>
      <c r="AE36" s="17">
        <v>1.5</v>
      </c>
    </row>
    <row r="37" spans="1:31" ht="15.75" thickBot="1" x14ac:dyDescent="0.3">
      <c r="A37" s="8" t="s">
        <v>23</v>
      </c>
      <c r="B37" s="9" t="s">
        <v>16</v>
      </c>
      <c r="C37" s="37">
        <v>44855</v>
      </c>
      <c r="D37" s="1">
        <v>95</v>
      </c>
      <c r="E37" s="11">
        <v>95.02</v>
      </c>
      <c r="F37" s="2">
        <v>5</v>
      </c>
      <c r="G37" s="11">
        <v>4.2</v>
      </c>
      <c r="H37" s="2">
        <v>0.02</v>
      </c>
      <c r="I37" s="12">
        <v>3.3999999999999998E-3</v>
      </c>
      <c r="J37" s="2">
        <v>0.15</v>
      </c>
      <c r="K37" s="13">
        <v>2.1999999999999999E-2</v>
      </c>
      <c r="L37" s="2">
        <v>0.05</v>
      </c>
      <c r="M37" s="13">
        <v>8.0000000000000002E-3</v>
      </c>
      <c r="N37" s="2">
        <v>0.3</v>
      </c>
      <c r="O37" s="11">
        <v>0.14000000000000001</v>
      </c>
      <c r="P37" s="2">
        <v>0.3</v>
      </c>
      <c r="Q37" s="13">
        <v>0.26500000000000001</v>
      </c>
      <c r="R37" s="2">
        <v>9.8000000000000004E-2</v>
      </c>
      <c r="S37" s="13">
        <v>1.9E-2</v>
      </c>
      <c r="T37" s="2">
        <v>1</v>
      </c>
      <c r="U37" s="11">
        <v>0.18</v>
      </c>
      <c r="V37" s="2">
        <v>1</v>
      </c>
      <c r="W37" s="11">
        <v>0.32</v>
      </c>
      <c r="X37" s="2">
        <v>730</v>
      </c>
      <c r="Y37" s="14">
        <v>787</v>
      </c>
      <c r="Z37" s="2">
        <v>35</v>
      </c>
      <c r="AA37" s="15">
        <v>34</v>
      </c>
      <c r="AB37" s="2">
        <v>150</v>
      </c>
      <c r="AC37" s="15">
        <v>66</v>
      </c>
      <c r="AD37" s="3">
        <v>15</v>
      </c>
      <c r="AE37" s="17">
        <v>1.61</v>
      </c>
    </row>
    <row r="38" spans="1:31" ht="15.75" thickBot="1" x14ac:dyDescent="0.3">
      <c r="A38" s="8" t="s">
        <v>20</v>
      </c>
      <c r="B38" s="9" t="s">
        <v>16</v>
      </c>
      <c r="C38" s="35">
        <v>44869</v>
      </c>
      <c r="D38" s="1">
        <v>95</v>
      </c>
      <c r="E38" s="11">
        <v>95.76</v>
      </c>
      <c r="F38" s="2">
        <v>5</v>
      </c>
      <c r="G38" s="11">
        <v>3.17</v>
      </c>
      <c r="H38" s="2">
        <v>0.02</v>
      </c>
      <c r="I38" s="12">
        <v>9.7000000000000003E-3</v>
      </c>
      <c r="J38" s="2">
        <v>0.15</v>
      </c>
      <c r="K38" s="13">
        <v>6.6000000000000003E-2</v>
      </c>
      <c r="L38" s="2">
        <v>0.05</v>
      </c>
      <c r="M38" s="13">
        <v>1.2999999999999999E-2</v>
      </c>
      <c r="N38" s="2">
        <v>0.3</v>
      </c>
      <c r="O38" s="11">
        <v>0.05</v>
      </c>
      <c r="P38" s="2">
        <v>0.3</v>
      </c>
      <c r="Q38" s="13">
        <v>0.26900000000000002</v>
      </c>
      <c r="R38" s="2">
        <v>9.8000000000000004E-2</v>
      </c>
      <c r="S38" s="13">
        <v>0.02</v>
      </c>
      <c r="T38" s="2">
        <v>1</v>
      </c>
      <c r="U38" s="11">
        <v>0.39</v>
      </c>
      <c r="V38" s="2">
        <v>1</v>
      </c>
      <c r="W38" s="11">
        <v>0.64</v>
      </c>
      <c r="X38" s="2">
        <v>730</v>
      </c>
      <c r="Y38" s="14">
        <v>771</v>
      </c>
      <c r="Z38" s="2">
        <v>35</v>
      </c>
      <c r="AA38" s="15">
        <v>33</v>
      </c>
      <c r="AB38" s="2">
        <v>150</v>
      </c>
      <c r="AC38" s="15">
        <v>50</v>
      </c>
      <c r="AD38" s="3">
        <v>15</v>
      </c>
      <c r="AE38" s="16">
        <v>1.04</v>
      </c>
    </row>
    <row r="39" spans="1:31" ht="15.75" thickBot="1" x14ac:dyDescent="0.3">
      <c r="A39" s="8" t="s">
        <v>20</v>
      </c>
      <c r="B39" s="9" t="s">
        <v>16</v>
      </c>
      <c r="C39" s="35">
        <v>44869</v>
      </c>
      <c r="D39" s="1">
        <v>95</v>
      </c>
      <c r="E39" s="11">
        <v>95.85</v>
      </c>
      <c r="F39" s="2">
        <v>5</v>
      </c>
      <c r="G39" s="11">
        <v>3.23</v>
      </c>
      <c r="H39" s="2">
        <v>0.02</v>
      </c>
      <c r="I39" s="12">
        <v>1.2E-2</v>
      </c>
      <c r="J39" s="2">
        <v>0.15</v>
      </c>
      <c r="K39" s="13">
        <v>3.9E-2</v>
      </c>
      <c r="L39" s="2">
        <v>0.05</v>
      </c>
      <c r="M39" s="13">
        <v>1.2E-2</v>
      </c>
      <c r="N39" s="2">
        <v>0.3</v>
      </c>
      <c r="O39" s="11">
        <v>0.05</v>
      </c>
      <c r="P39" s="2">
        <v>0.3</v>
      </c>
      <c r="Q39" s="13">
        <v>0.26800000000000002</v>
      </c>
      <c r="R39" s="2">
        <v>9.8000000000000004E-2</v>
      </c>
      <c r="S39" s="13">
        <v>0.02</v>
      </c>
      <c r="T39" s="2">
        <v>1</v>
      </c>
      <c r="U39" s="11">
        <v>0.38</v>
      </c>
      <c r="V39" s="2">
        <v>1</v>
      </c>
      <c r="W39" s="11">
        <v>0.52</v>
      </c>
      <c r="X39" s="2">
        <v>730</v>
      </c>
      <c r="Y39" s="14">
        <v>779</v>
      </c>
      <c r="Z39" s="2">
        <v>35</v>
      </c>
      <c r="AA39" s="15">
        <v>33</v>
      </c>
      <c r="AB39" s="2">
        <v>150</v>
      </c>
      <c r="AC39" s="15">
        <v>48</v>
      </c>
      <c r="AD39" s="3">
        <v>15</v>
      </c>
      <c r="AE39" s="16">
        <v>1.17</v>
      </c>
    </row>
    <row r="40" spans="1:31" ht="15.75" thickBot="1" x14ac:dyDescent="0.3">
      <c r="A40" s="8" t="s">
        <v>20</v>
      </c>
      <c r="B40" s="9" t="s">
        <v>16</v>
      </c>
      <c r="C40" s="35">
        <v>44870</v>
      </c>
      <c r="D40" s="1">
        <v>95</v>
      </c>
      <c r="E40" s="11">
        <v>95.54</v>
      </c>
      <c r="F40" s="2">
        <v>5</v>
      </c>
      <c r="G40" s="11">
        <v>3.65</v>
      </c>
      <c r="H40" s="2">
        <v>0.02</v>
      </c>
      <c r="I40" s="12">
        <v>1.09E-2</v>
      </c>
      <c r="J40" s="2">
        <v>0.15</v>
      </c>
      <c r="K40" s="13">
        <v>0.124</v>
      </c>
      <c r="L40" s="2">
        <v>0.05</v>
      </c>
      <c r="M40" s="13">
        <v>1.7999999999999999E-2</v>
      </c>
      <c r="N40" s="2">
        <v>0.3</v>
      </c>
      <c r="O40" s="11">
        <v>0.08</v>
      </c>
      <c r="P40" s="2">
        <v>0.3</v>
      </c>
      <c r="Q40" s="13">
        <v>0.246</v>
      </c>
      <c r="R40" s="2">
        <v>9.8000000000000004E-2</v>
      </c>
      <c r="S40" s="13">
        <v>2.1999999999999999E-2</v>
      </c>
      <c r="T40" s="2">
        <v>1</v>
      </c>
      <c r="U40" s="11">
        <v>0.1</v>
      </c>
      <c r="V40" s="2">
        <v>1</v>
      </c>
      <c r="W40" s="11">
        <v>0.31</v>
      </c>
      <c r="X40" s="2">
        <v>730</v>
      </c>
      <c r="Y40" s="14">
        <v>786</v>
      </c>
      <c r="Z40" s="2">
        <v>35</v>
      </c>
      <c r="AA40" s="15">
        <v>33</v>
      </c>
      <c r="AB40" s="2">
        <v>150</v>
      </c>
      <c r="AC40" s="15">
        <v>48</v>
      </c>
      <c r="AD40" s="3">
        <v>15</v>
      </c>
      <c r="AE40" s="16">
        <v>0.78</v>
      </c>
    </row>
    <row r="41" spans="1:31" ht="15.75" thickBot="1" x14ac:dyDescent="0.3">
      <c r="A41" s="8" t="s">
        <v>20</v>
      </c>
      <c r="B41" s="9" t="s">
        <v>16</v>
      </c>
      <c r="C41" s="35">
        <f>C40</f>
        <v>44870</v>
      </c>
      <c r="D41" s="1">
        <v>95</v>
      </c>
      <c r="E41" s="11">
        <v>95.24</v>
      </c>
      <c r="F41" s="2">
        <v>5</v>
      </c>
      <c r="G41" s="11">
        <v>4.01</v>
      </c>
      <c r="H41" s="2">
        <v>0.02</v>
      </c>
      <c r="I41" s="12">
        <v>1.09E-2</v>
      </c>
      <c r="J41" s="2">
        <v>0.15</v>
      </c>
      <c r="K41" s="13">
        <v>0.12</v>
      </c>
      <c r="L41" s="2">
        <v>0.05</v>
      </c>
      <c r="M41" s="13">
        <v>2.1000000000000001E-2</v>
      </c>
      <c r="N41" s="2">
        <v>0.3</v>
      </c>
      <c r="O41" s="11">
        <v>0.08</v>
      </c>
      <c r="P41" s="2">
        <v>0.3</v>
      </c>
      <c r="Q41" s="13">
        <v>0.27400000000000002</v>
      </c>
      <c r="R41" s="2">
        <v>9.8000000000000004E-2</v>
      </c>
      <c r="S41" s="13">
        <v>2.3E-2</v>
      </c>
      <c r="T41" s="2">
        <v>1</v>
      </c>
      <c r="U41" s="11">
        <v>0.13</v>
      </c>
      <c r="V41" s="2">
        <v>1</v>
      </c>
      <c r="W41" s="11">
        <v>0.22</v>
      </c>
      <c r="X41" s="2">
        <v>730</v>
      </c>
      <c r="Y41" s="14">
        <v>788</v>
      </c>
      <c r="Z41" s="2">
        <v>35</v>
      </c>
      <c r="AA41" s="15">
        <v>33</v>
      </c>
      <c r="AB41" s="2">
        <v>150</v>
      </c>
      <c r="AC41" s="15">
        <v>50</v>
      </c>
      <c r="AD41" s="3">
        <v>15</v>
      </c>
      <c r="AE41" s="16">
        <v>1.4</v>
      </c>
    </row>
    <row r="42" spans="1:31" ht="15.75" thickBot="1" x14ac:dyDescent="0.3">
      <c r="A42" s="8" t="s">
        <v>23</v>
      </c>
      <c r="B42" s="9" t="s">
        <v>16</v>
      </c>
      <c r="C42" s="37">
        <v>44870</v>
      </c>
      <c r="D42" s="1">
        <v>95</v>
      </c>
      <c r="E42" s="11">
        <v>95.67</v>
      </c>
      <c r="F42" s="2">
        <v>5</v>
      </c>
      <c r="G42" s="11">
        <v>3.54</v>
      </c>
      <c r="H42" s="2">
        <v>0.02</v>
      </c>
      <c r="I42" s="12">
        <v>1.17E-2</v>
      </c>
      <c r="J42" s="2">
        <v>0.15</v>
      </c>
      <c r="K42" s="13">
        <v>0.128</v>
      </c>
      <c r="L42" s="2">
        <v>0.05</v>
      </c>
      <c r="M42" s="13">
        <v>2.1000000000000001E-2</v>
      </c>
      <c r="N42" s="2">
        <v>0.3</v>
      </c>
      <c r="O42" s="11">
        <v>0.15</v>
      </c>
      <c r="P42" s="2">
        <v>0.3</v>
      </c>
      <c r="Q42" s="13">
        <v>0.26600000000000001</v>
      </c>
      <c r="R42" s="2">
        <v>9.8000000000000004E-2</v>
      </c>
      <c r="S42" s="13">
        <v>2.5999999999999999E-2</v>
      </c>
      <c r="T42" s="2">
        <v>1</v>
      </c>
      <c r="U42" s="11">
        <v>0.16</v>
      </c>
      <c r="V42" s="2">
        <v>1</v>
      </c>
      <c r="W42" s="11">
        <v>0.19</v>
      </c>
      <c r="X42" s="2">
        <v>730</v>
      </c>
      <c r="Y42" s="14">
        <v>795</v>
      </c>
      <c r="Z42" s="2">
        <v>35</v>
      </c>
      <c r="AA42" s="15">
        <v>34</v>
      </c>
      <c r="AB42" s="2">
        <v>150</v>
      </c>
      <c r="AC42" s="15">
        <v>62</v>
      </c>
      <c r="AD42" s="3">
        <v>15</v>
      </c>
      <c r="AE42" s="17">
        <v>2.79</v>
      </c>
    </row>
    <row r="43" spans="1:31" ht="15.75" thickBot="1" x14ac:dyDescent="0.3">
      <c r="A43" s="8" t="s">
        <v>23</v>
      </c>
      <c r="B43" s="9" t="s">
        <v>16</v>
      </c>
      <c r="C43" s="37">
        <v>44879</v>
      </c>
      <c r="D43" s="1">
        <v>95</v>
      </c>
      <c r="E43" s="11">
        <v>95.75</v>
      </c>
      <c r="F43" s="2">
        <v>5</v>
      </c>
      <c r="G43" s="11">
        <v>3.3</v>
      </c>
      <c r="H43" s="2">
        <v>0.02</v>
      </c>
      <c r="I43" s="12">
        <v>2E-3</v>
      </c>
      <c r="J43" s="2">
        <v>0.15</v>
      </c>
      <c r="K43" s="13">
        <v>3.2000000000000001E-2</v>
      </c>
      <c r="L43" s="2">
        <v>0.05</v>
      </c>
      <c r="M43" s="13">
        <v>1.2E-2</v>
      </c>
      <c r="N43" s="2">
        <v>0.3</v>
      </c>
      <c r="O43" s="11">
        <v>0.23</v>
      </c>
      <c r="P43" s="2">
        <v>0.3</v>
      </c>
      <c r="Q43" s="13">
        <v>0.217</v>
      </c>
      <c r="R43" s="2">
        <v>9.8000000000000004E-2</v>
      </c>
      <c r="S43" s="13">
        <v>2.3E-2</v>
      </c>
      <c r="T43" s="2">
        <v>1</v>
      </c>
      <c r="U43" s="11">
        <v>0.18</v>
      </c>
      <c r="V43" s="2">
        <v>1</v>
      </c>
      <c r="W43" s="11">
        <v>0.43</v>
      </c>
      <c r="X43" s="2">
        <v>730</v>
      </c>
      <c r="Y43" s="14">
        <v>773</v>
      </c>
      <c r="Z43" s="2">
        <v>35</v>
      </c>
      <c r="AA43" s="15">
        <v>33</v>
      </c>
      <c r="AB43" s="2">
        <v>150</v>
      </c>
      <c r="AC43" s="15">
        <v>80</v>
      </c>
      <c r="AD43" s="3">
        <v>15</v>
      </c>
      <c r="AE43" s="17">
        <v>1.83</v>
      </c>
    </row>
    <row r="44" spans="1:31" ht="15.75" thickBot="1" x14ac:dyDescent="0.3">
      <c r="A44" s="8" t="s">
        <v>23</v>
      </c>
      <c r="B44" s="9" t="s">
        <v>16</v>
      </c>
      <c r="C44" s="37">
        <v>44885</v>
      </c>
      <c r="D44" s="1">
        <v>95</v>
      </c>
      <c r="E44" s="11">
        <v>95.8</v>
      </c>
      <c r="F44" s="2">
        <v>5</v>
      </c>
      <c r="G44" s="11">
        <v>3.48</v>
      </c>
      <c r="H44" s="2">
        <v>0.02</v>
      </c>
      <c r="I44" s="12">
        <v>1E-3</v>
      </c>
      <c r="J44" s="2">
        <v>0.15</v>
      </c>
      <c r="K44" s="13">
        <v>0.02</v>
      </c>
      <c r="L44" s="2">
        <v>0.05</v>
      </c>
      <c r="M44" s="13">
        <v>1.7999999999999999E-2</v>
      </c>
      <c r="N44" s="2">
        <v>0.3</v>
      </c>
      <c r="O44" s="11">
        <v>0.26</v>
      </c>
      <c r="P44" s="2">
        <v>0.3</v>
      </c>
      <c r="Q44" s="13">
        <v>0.219</v>
      </c>
      <c r="R44" s="2">
        <v>9.8000000000000004E-2</v>
      </c>
      <c r="S44" s="13">
        <v>2.4E-2</v>
      </c>
      <c r="T44" s="2">
        <v>1</v>
      </c>
      <c r="U44" s="11">
        <v>0.14000000000000001</v>
      </c>
      <c r="V44" s="2">
        <v>1</v>
      </c>
      <c r="W44" s="11">
        <v>0.18</v>
      </c>
      <c r="X44" s="2">
        <v>730</v>
      </c>
      <c r="Y44" s="15">
        <v>760</v>
      </c>
      <c r="Z44" s="2">
        <v>35</v>
      </c>
      <c r="AA44" s="15">
        <v>34</v>
      </c>
      <c r="AB44" s="2">
        <v>150</v>
      </c>
      <c r="AC44" s="15">
        <v>75</v>
      </c>
      <c r="AD44" s="3">
        <v>15</v>
      </c>
      <c r="AE44" s="17">
        <v>2.5299999999999998</v>
      </c>
    </row>
    <row r="45" spans="1:31" ht="15.75" thickBot="1" x14ac:dyDescent="0.3">
      <c r="A45" s="8" t="s">
        <v>23</v>
      </c>
      <c r="B45" s="9" t="s">
        <v>16</v>
      </c>
      <c r="C45" s="37">
        <v>44890</v>
      </c>
      <c r="D45" s="1">
        <v>95</v>
      </c>
      <c r="E45" s="11">
        <v>95.88</v>
      </c>
      <c r="F45" s="2">
        <v>5</v>
      </c>
      <c r="G45" s="11">
        <v>3.21</v>
      </c>
      <c r="H45" s="2">
        <v>0.02</v>
      </c>
      <c r="I45" s="12">
        <v>2.5999999999999999E-3</v>
      </c>
      <c r="J45" s="2">
        <v>0.15</v>
      </c>
      <c r="K45" s="13">
        <v>2.5999999999999999E-2</v>
      </c>
      <c r="L45" s="2">
        <v>0.05</v>
      </c>
      <c r="M45" s="13">
        <v>1.4999999999999999E-2</v>
      </c>
      <c r="N45" s="2">
        <v>0.3</v>
      </c>
      <c r="O45" s="11">
        <v>0.26</v>
      </c>
      <c r="P45" s="2">
        <v>0.3</v>
      </c>
      <c r="Q45" s="13">
        <v>0.216</v>
      </c>
      <c r="R45" s="2">
        <v>9.8000000000000004E-2</v>
      </c>
      <c r="S45" s="13">
        <v>2.4E-2</v>
      </c>
      <c r="T45" s="2">
        <v>1</v>
      </c>
      <c r="U45" s="11">
        <v>0.21</v>
      </c>
      <c r="V45" s="2">
        <v>1</v>
      </c>
      <c r="W45" s="11">
        <v>0.37</v>
      </c>
      <c r="X45" s="2">
        <v>730</v>
      </c>
      <c r="Y45" s="15">
        <v>794</v>
      </c>
      <c r="Z45" s="2">
        <v>35</v>
      </c>
      <c r="AA45" s="15">
        <v>33</v>
      </c>
      <c r="AB45" s="2">
        <v>150</v>
      </c>
      <c r="AC45" s="15">
        <v>80</v>
      </c>
      <c r="AD45" s="3">
        <v>15</v>
      </c>
      <c r="AE45" s="17">
        <v>3.39</v>
      </c>
    </row>
    <row r="46" spans="1:31" ht="15.75" thickBot="1" x14ac:dyDescent="0.3">
      <c r="A46" s="8" t="s">
        <v>20</v>
      </c>
      <c r="B46" s="9" t="s">
        <v>16</v>
      </c>
      <c r="C46" s="35">
        <v>44902</v>
      </c>
      <c r="D46" s="1">
        <v>95</v>
      </c>
      <c r="E46" s="11">
        <v>95.96</v>
      </c>
      <c r="F46" s="2">
        <v>5</v>
      </c>
      <c r="G46" s="11">
        <v>2.94</v>
      </c>
      <c r="H46" s="2">
        <v>0.02</v>
      </c>
      <c r="I46" s="12">
        <v>1.4999999999999999E-2</v>
      </c>
      <c r="J46" s="2">
        <v>0.15</v>
      </c>
      <c r="K46" s="13">
        <v>0.1</v>
      </c>
      <c r="L46" s="2">
        <v>0.05</v>
      </c>
      <c r="M46" s="13">
        <v>2.1999999999999999E-2</v>
      </c>
      <c r="N46" s="2">
        <v>0.3</v>
      </c>
      <c r="O46" s="11">
        <v>7.0000000000000007E-2</v>
      </c>
      <c r="P46" s="2">
        <v>0.3</v>
      </c>
      <c r="Q46" s="13">
        <v>0.23100000000000001</v>
      </c>
      <c r="R46" s="2">
        <v>9.8000000000000004E-2</v>
      </c>
      <c r="S46" s="13">
        <v>2.3E-2</v>
      </c>
      <c r="T46" s="2">
        <v>1</v>
      </c>
      <c r="U46" s="11">
        <v>0.61</v>
      </c>
      <c r="V46" s="2">
        <v>1</v>
      </c>
      <c r="W46" s="11">
        <v>0.64</v>
      </c>
      <c r="X46" s="2">
        <v>730</v>
      </c>
      <c r="Y46" s="14">
        <v>785</v>
      </c>
      <c r="Z46" s="2">
        <v>35</v>
      </c>
      <c r="AA46" s="15">
        <v>32</v>
      </c>
      <c r="AB46" s="2">
        <v>150</v>
      </c>
      <c r="AC46" s="15">
        <v>48.24</v>
      </c>
      <c r="AD46" s="3">
        <v>15</v>
      </c>
      <c r="AE46" s="16">
        <v>2.14</v>
      </c>
    </row>
    <row r="47" spans="1:31" ht="15.75" thickBot="1" x14ac:dyDescent="0.3">
      <c r="A47" s="8" t="s">
        <v>20</v>
      </c>
      <c r="B47" s="9" t="s">
        <v>16</v>
      </c>
      <c r="C47" s="35">
        <v>44902</v>
      </c>
      <c r="D47" s="1">
        <v>95</v>
      </c>
      <c r="E47" s="11">
        <v>95.98</v>
      </c>
      <c r="F47" s="2">
        <v>5</v>
      </c>
      <c r="G47" s="11">
        <v>2.88</v>
      </c>
      <c r="H47" s="2">
        <v>0.02</v>
      </c>
      <c r="I47" s="12">
        <v>1.4E-2</v>
      </c>
      <c r="J47" s="2">
        <v>0.15</v>
      </c>
      <c r="K47" s="13">
        <v>0.11</v>
      </c>
      <c r="L47" s="2">
        <v>0.05</v>
      </c>
      <c r="M47" s="13">
        <v>2.3E-2</v>
      </c>
      <c r="N47" s="2">
        <v>0.3</v>
      </c>
      <c r="O47" s="11">
        <v>0.06</v>
      </c>
      <c r="P47" s="2">
        <v>0.3</v>
      </c>
      <c r="Q47" s="13">
        <v>0.22700000000000001</v>
      </c>
      <c r="R47" s="2">
        <v>9.8000000000000004E-2</v>
      </c>
      <c r="S47" s="13">
        <v>2.3E-2</v>
      </c>
      <c r="T47" s="2">
        <v>1</v>
      </c>
      <c r="U47" s="11">
        <v>0.52</v>
      </c>
      <c r="V47" s="2">
        <v>1</v>
      </c>
      <c r="W47" s="11">
        <v>0.68</v>
      </c>
      <c r="X47" s="2">
        <v>730</v>
      </c>
      <c r="Y47" s="14">
        <v>785</v>
      </c>
      <c r="Z47" s="2">
        <v>35</v>
      </c>
      <c r="AA47" s="15">
        <v>32</v>
      </c>
      <c r="AB47" s="2">
        <v>150</v>
      </c>
      <c r="AC47" s="15">
        <v>46.73</v>
      </c>
      <c r="AD47" s="3">
        <v>15</v>
      </c>
      <c r="AE47" s="16">
        <v>3.9</v>
      </c>
    </row>
    <row r="48" spans="1:31" ht="15.75" thickBot="1" x14ac:dyDescent="0.3">
      <c r="A48" s="8" t="s">
        <v>20</v>
      </c>
      <c r="B48" s="9" t="s">
        <v>16</v>
      </c>
      <c r="C48" s="35">
        <v>44904</v>
      </c>
      <c r="D48" s="1">
        <v>95</v>
      </c>
      <c r="E48" s="11">
        <v>95.02</v>
      </c>
      <c r="F48" s="2">
        <v>5</v>
      </c>
      <c r="G48" s="11">
        <v>4.26</v>
      </c>
      <c r="H48" s="2">
        <v>0.02</v>
      </c>
      <c r="I48" s="12">
        <v>1.18E-2</v>
      </c>
      <c r="J48" s="2">
        <v>0.15</v>
      </c>
      <c r="K48" s="13">
        <v>7.6999999999999999E-2</v>
      </c>
      <c r="L48" s="2">
        <v>0.05</v>
      </c>
      <c r="M48" s="13">
        <v>2.4E-2</v>
      </c>
      <c r="N48" s="2">
        <v>0.3</v>
      </c>
      <c r="O48" s="11">
        <v>0.06</v>
      </c>
      <c r="P48" s="2">
        <v>0.3</v>
      </c>
      <c r="Q48" s="13">
        <v>0.223</v>
      </c>
      <c r="R48" s="2">
        <v>9.8000000000000004E-2</v>
      </c>
      <c r="S48" s="13">
        <v>2.3E-2</v>
      </c>
      <c r="T48" s="2">
        <v>1</v>
      </c>
      <c r="U48" s="11">
        <v>0.26</v>
      </c>
      <c r="V48" s="2">
        <v>1</v>
      </c>
      <c r="W48" s="11">
        <v>0.3</v>
      </c>
      <c r="X48" s="2">
        <v>730</v>
      </c>
      <c r="Y48" s="14">
        <v>784</v>
      </c>
      <c r="Z48" s="2">
        <v>35</v>
      </c>
      <c r="AA48" s="15">
        <v>32</v>
      </c>
      <c r="AB48" s="2">
        <v>150</v>
      </c>
      <c r="AC48" s="15">
        <v>50</v>
      </c>
      <c r="AD48" s="3">
        <v>15</v>
      </c>
      <c r="AE48" s="16">
        <v>1.95</v>
      </c>
    </row>
    <row r="49" spans="1:31" ht="15.75" thickBot="1" x14ac:dyDescent="0.3">
      <c r="A49" s="8" t="s">
        <v>20</v>
      </c>
      <c r="B49" s="9" t="s">
        <v>16</v>
      </c>
      <c r="C49" s="35">
        <v>44910</v>
      </c>
      <c r="D49" s="1">
        <v>95</v>
      </c>
      <c r="E49" s="11">
        <v>95.02</v>
      </c>
      <c r="F49" s="2">
        <v>5</v>
      </c>
      <c r="G49" s="11">
        <v>4.2699999999999996</v>
      </c>
      <c r="H49" s="2">
        <v>0.02</v>
      </c>
      <c r="I49" s="12">
        <v>8.6999999999999994E-3</v>
      </c>
      <c r="J49" s="2">
        <v>0.15</v>
      </c>
      <c r="K49" s="13">
        <v>3.3000000000000002E-2</v>
      </c>
      <c r="L49" s="2">
        <v>0.05</v>
      </c>
      <c r="M49" s="13">
        <v>0.01</v>
      </c>
      <c r="N49" s="2">
        <v>0.3</v>
      </c>
      <c r="O49" s="11">
        <v>7.0000000000000007E-2</v>
      </c>
      <c r="P49" s="2">
        <v>0.3</v>
      </c>
      <c r="Q49" s="13">
        <v>0.26800000000000002</v>
      </c>
      <c r="R49" s="2">
        <v>9.8000000000000004E-2</v>
      </c>
      <c r="S49" s="13">
        <v>0.02</v>
      </c>
      <c r="T49" s="2">
        <v>1</v>
      </c>
      <c r="U49" s="11">
        <v>0.28000000000000003</v>
      </c>
      <c r="V49" s="2">
        <v>1</v>
      </c>
      <c r="W49" s="11">
        <v>0.3</v>
      </c>
      <c r="X49" s="2">
        <v>730</v>
      </c>
      <c r="Y49" s="14">
        <v>790</v>
      </c>
      <c r="Z49" s="2">
        <v>35</v>
      </c>
      <c r="AA49" s="15">
        <v>32</v>
      </c>
      <c r="AB49" s="2">
        <v>150</v>
      </c>
      <c r="AC49" s="15">
        <v>49</v>
      </c>
      <c r="AD49" s="3">
        <v>15</v>
      </c>
      <c r="AE49" s="16">
        <v>1.61</v>
      </c>
    </row>
    <row r="50" spans="1:31" ht="15.75" thickBot="1" x14ac:dyDescent="0.3">
      <c r="A50" s="8" t="s">
        <v>23</v>
      </c>
      <c r="B50" s="9" t="s">
        <v>16</v>
      </c>
      <c r="C50" s="37">
        <v>44910</v>
      </c>
      <c r="D50" s="1">
        <v>95</v>
      </c>
      <c r="E50" s="11">
        <v>95.02</v>
      </c>
      <c r="F50" s="2">
        <v>5</v>
      </c>
      <c r="G50" s="11">
        <v>4.08</v>
      </c>
      <c r="H50" s="2">
        <v>0.02</v>
      </c>
      <c r="I50" s="12">
        <v>9.5999999999999992E-3</v>
      </c>
      <c r="J50" s="2">
        <v>0.15</v>
      </c>
      <c r="K50" s="13">
        <v>4.9000000000000002E-2</v>
      </c>
      <c r="L50" s="2">
        <v>0.05</v>
      </c>
      <c r="M50" s="13">
        <v>0.01</v>
      </c>
      <c r="N50" s="2">
        <v>0.3</v>
      </c>
      <c r="O50" s="11">
        <v>0.27</v>
      </c>
      <c r="P50" s="2">
        <v>0.3</v>
      </c>
      <c r="Q50" s="13">
        <v>0.26800000000000002</v>
      </c>
      <c r="R50" s="2">
        <v>9.8000000000000004E-2</v>
      </c>
      <c r="S50" s="13">
        <v>3.5999999999999997E-2</v>
      </c>
      <c r="T50" s="2">
        <v>1</v>
      </c>
      <c r="U50" s="11">
        <v>0.24</v>
      </c>
      <c r="V50" s="2">
        <v>1</v>
      </c>
      <c r="W50" s="11">
        <v>0.26</v>
      </c>
      <c r="X50" s="2">
        <v>730</v>
      </c>
      <c r="Y50" s="15">
        <v>781</v>
      </c>
      <c r="Z50" s="2">
        <v>35</v>
      </c>
      <c r="AA50" s="15">
        <v>33</v>
      </c>
      <c r="AB50" s="2">
        <v>150</v>
      </c>
      <c r="AC50" s="15">
        <v>92</v>
      </c>
      <c r="AD50" s="3">
        <v>15</v>
      </c>
      <c r="AE50" s="17">
        <v>4.32</v>
      </c>
    </row>
    <row r="51" spans="1:31" ht="15.75" thickBot="1" x14ac:dyDescent="0.3">
      <c r="A51" s="8" t="s">
        <v>23</v>
      </c>
      <c r="B51" s="9" t="s">
        <v>16</v>
      </c>
      <c r="C51" s="37">
        <v>44910</v>
      </c>
      <c r="D51" s="1">
        <v>95</v>
      </c>
      <c r="E51" s="11">
        <v>95.08</v>
      </c>
      <c r="F51" s="2">
        <v>5</v>
      </c>
      <c r="G51" s="11">
        <v>4.1100000000000003</v>
      </c>
      <c r="H51" s="2">
        <v>0.02</v>
      </c>
      <c r="I51" s="12">
        <v>1.12E-2</v>
      </c>
      <c r="J51" s="2">
        <v>0.15</v>
      </c>
      <c r="K51" s="13">
        <v>6.2E-2</v>
      </c>
      <c r="L51" s="2">
        <v>0.05</v>
      </c>
      <c r="M51" s="13">
        <v>8.0000000000000002E-3</v>
      </c>
      <c r="N51" s="2">
        <v>0.3</v>
      </c>
      <c r="O51" s="11">
        <v>0.18</v>
      </c>
      <c r="P51" s="2">
        <v>0.3</v>
      </c>
      <c r="Q51" s="13">
        <v>0.26200000000000001</v>
      </c>
      <c r="R51" s="2">
        <v>9.8000000000000004E-2</v>
      </c>
      <c r="S51" s="13">
        <v>2.1999999999999999E-2</v>
      </c>
      <c r="T51" s="2">
        <v>1</v>
      </c>
      <c r="U51" s="11">
        <v>0.25</v>
      </c>
      <c r="V51" s="2">
        <v>1</v>
      </c>
      <c r="W51" s="11">
        <v>0.26</v>
      </c>
      <c r="X51" s="2">
        <v>730</v>
      </c>
      <c r="Y51" s="15">
        <v>792</v>
      </c>
      <c r="Z51" s="2">
        <v>35</v>
      </c>
      <c r="AA51" s="15">
        <v>33</v>
      </c>
      <c r="AB51" s="2">
        <v>150</v>
      </c>
      <c r="AC51" s="15">
        <v>91</v>
      </c>
      <c r="AD51" s="3">
        <v>15</v>
      </c>
      <c r="AE51" s="17">
        <v>4.1100000000000003</v>
      </c>
    </row>
    <row r="52" spans="1:31" ht="15.75" thickBot="1" x14ac:dyDescent="0.3">
      <c r="A52" s="8" t="s">
        <v>20</v>
      </c>
      <c r="B52" s="9" t="s">
        <v>16</v>
      </c>
      <c r="C52" s="35">
        <v>44915</v>
      </c>
      <c r="D52" s="1">
        <v>95</v>
      </c>
      <c r="E52" s="11">
        <v>95.03</v>
      </c>
      <c r="F52" s="2">
        <v>5</v>
      </c>
      <c r="G52" s="11">
        <v>4.41</v>
      </c>
      <c r="H52" s="2">
        <v>0.02</v>
      </c>
      <c r="I52" s="12">
        <v>6.4999999999999997E-3</v>
      </c>
      <c r="J52" s="2">
        <v>0.15</v>
      </c>
      <c r="K52" s="13">
        <v>1.2999999999999999E-2</v>
      </c>
      <c r="L52" s="2">
        <v>0.05</v>
      </c>
      <c r="M52" s="13">
        <v>0.01</v>
      </c>
      <c r="N52" s="2">
        <v>0.3</v>
      </c>
      <c r="O52" s="11">
        <v>7.0000000000000007E-2</v>
      </c>
      <c r="P52" s="2">
        <v>0.3</v>
      </c>
      <c r="Q52" s="13">
        <v>0.28999999999999998</v>
      </c>
      <c r="R52" s="2">
        <v>9.8000000000000004E-2</v>
      </c>
      <c r="S52" s="13">
        <v>2.1000000000000001E-2</v>
      </c>
      <c r="T52" s="2">
        <v>1</v>
      </c>
      <c r="U52" s="11">
        <v>0.28000000000000003</v>
      </c>
      <c r="V52" s="2">
        <v>1</v>
      </c>
      <c r="W52" s="11">
        <v>0.15</v>
      </c>
      <c r="X52" s="2">
        <v>730</v>
      </c>
      <c r="Y52" s="14">
        <v>786</v>
      </c>
      <c r="Z52" s="2">
        <v>35</v>
      </c>
      <c r="AA52" s="15">
        <v>32</v>
      </c>
      <c r="AB52" s="2">
        <v>150</v>
      </c>
      <c r="AC52" s="15">
        <v>47</v>
      </c>
      <c r="AD52" s="3">
        <v>15</v>
      </c>
      <c r="AE52" s="16">
        <v>2.23</v>
      </c>
    </row>
    <row r="53" spans="1:31" ht="15.75" thickBot="1" x14ac:dyDescent="0.3">
      <c r="A53" s="8" t="s">
        <v>23</v>
      </c>
      <c r="B53" s="9" t="s">
        <v>16</v>
      </c>
      <c r="C53" s="37">
        <v>44915</v>
      </c>
      <c r="D53" s="1">
        <v>95</v>
      </c>
      <c r="E53" s="11">
        <v>95.34</v>
      </c>
      <c r="F53" s="2">
        <v>5</v>
      </c>
      <c r="G53" s="11">
        <v>4.0199999999999996</v>
      </c>
      <c r="H53" s="2">
        <v>0.02</v>
      </c>
      <c r="I53" s="12">
        <v>4.8999999999999998E-3</v>
      </c>
      <c r="J53" s="2">
        <v>0.15</v>
      </c>
      <c r="K53" s="13">
        <v>1.9E-2</v>
      </c>
      <c r="L53" s="2">
        <v>0.05</v>
      </c>
      <c r="M53" s="13">
        <v>8.0000000000000002E-3</v>
      </c>
      <c r="N53" s="2">
        <v>0.3</v>
      </c>
      <c r="O53" s="11">
        <v>0.19</v>
      </c>
      <c r="P53" s="2">
        <v>0.3</v>
      </c>
      <c r="Q53" s="13">
        <v>0.26</v>
      </c>
      <c r="R53" s="2">
        <v>9.8000000000000004E-2</v>
      </c>
      <c r="S53" s="13">
        <v>2.1999999999999999E-2</v>
      </c>
      <c r="T53" s="2">
        <v>1</v>
      </c>
      <c r="U53" s="11">
        <v>0.24</v>
      </c>
      <c r="V53" s="2">
        <v>1</v>
      </c>
      <c r="W53" s="11">
        <v>0.14000000000000001</v>
      </c>
      <c r="X53" s="2">
        <v>730</v>
      </c>
      <c r="Y53" s="15">
        <v>789</v>
      </c>
      <c r="Z53" s="2">
        <v>35</v>
      </c>
      <c r="AA53" s="15">
        <v>33</v>
      </c>
      <c r="AB53" s="2">
        <v>150</v>
      </c>
      <c r="AC53" s="15">
        <v>72</v>
      </c>
      <c r="AD53" s="3">
        <v>15</v>
      </c>
      <c r="AE53" s="17">
        <v>2.98</v>
      </c>
    </row>
    <row r="54" spans="1:31" ht="15.75" thickBot="1" x14ac:dyDescent="0.3">
      <c r="A54" s="8" t="s">
        <v>23</v>
      </c>
      <c r="B54" s="9" t="s">
        <v>16</v>
      </c>
      <c r="C54" s="37">
        <v>44925</v>
      </c>
      <c r="D54" s="1">
        <v>95</v>
      </c>
      <c r="E54" s="11">
        <v>95.3</v>
      </c>
      <c r="F54" s="2">
        <v>5</v>
      </c>
      <c r="G54" s="11">
        <v>3.84</v>
      </c>
      <c r="H54" s="2">
        <v>0.02</v>
      </c>
      <c r="I54" s="12">
        <v>1.8E-3</v>
      </c>
      <c r="J54" s="2">
        <v>0.15</v>
      </c>
      <c r="K54" s="13">
        <v>1.4E-2</v>
      </c>
      <c r="L54" s="2">
        <v>0.05</v>
      </c>
      <c r="M54" s="13">
        <v>8.0000000000000002E-3</v>
      </c>
      <c r="N54" s="2">
        <v>0.3</v>
      </c>
      <c r="O54" s="11">
        <v>0.23</v>
      </c>
      <c r="P54" s="2">
        <v>0.3</v>
      </c>
      <c r="Q54" s="13">
        <v>0.25900000000000001</v>
      </c>
      <c r="R54" s="2">
        <v>9.8000000000000004E-2</v>
      </c>
      <c r="S54" s="13">
        <v>2.1000000000000001E-2</v>
      </c>
      <c r="T54" s="2">
        <v>1</v>
      </c>
      <c r="U54" s="11">
        <v>0.13</v>
      </c>
      <c r="V54" s="2">
        <v>1</v>
      </c>
      <c r="W54" s="11">
        <v>0.33</v>
      </c>
      <c r="X54" s="2">
        <v>730</v>
      </c>
      <c r="Y54" s="15">
        <v>780</v>
      </c>
      <c r="Z54" s="2">
        <v>35</v>
      </c>
      <c r="AA54" s="15">
        <v>32</v>
      </c>
      <c r="AB54" s="2">
        <v>150</v>
      </c>
      <c r="AC54" s="15">
        <v>54</v>
      </c>
      <c r="AD54" s="3">
        <v>15</v>
      </c>
      <c r="AE54" s="17">
        <v>3.61</v>
      </c>
    </row>
    <row r="55" spans="1:31" ht="15.75" thickBot="1" x14ac:dyDescent="0.3">
      <c r="A55" s="8" t="s">
        <v>20</v>
      </c>
      <c r="B55" s="9" t="s">
        <v>16</v>
      </c>
      <c r="C55" s="35">
        <v>44932</v>
      </c>
      <c r="D55" s="1">
        <v>95</v>
      </c>
      <c r="E55" s="11">
        <v>95.02</v>
      </c>
      <c r="F55" s="2">
        <v>5</v>
      </c>
      <c r="G55" s="11">
        <v>4.2300000000000004</v>
      </c>
      <c r="H55" s="2">
        <v>0.02</v>
      </c>
      <c r="I55" s="12">
        <v>9.4000000000000004E-3</v>
      </c>
      <c r="J55" s="2">
        <v>0.15</v>
      </c>
      <c r="K55" s="13">
        <v>4.2000000000000003E-2</v>
      </c>
      <c r="L55" s="2">
        <v>0.05</v>
      </c>
      <c r="M55" s="13">
        <v>1.0999999999999999E-2</v>
      </c>
      <c r="N55" s="2">
        <v>0.3</v>
      </c>
      <c r="O55" s="11">
        <v>0.1</v>
      </c>
      <c r="P55" s="2">
        <v>0.3</v>
      </c>
      <c r="Q55" s="13">
        <v>0.26400000000000001</v>
      </c>
      <c r="R55" s="2">
        <v>9.8000000000000004E-2</v>
      </c>
      <c r="S55" s="13">
        <v>0.02</v>
      </c>
      <c r="T55" s="2">
        <v>1</v>
      </c>
      <c r="U55" s="11">
        <v>0.28000000000000003</v>
      </c>
      <c r="V55" s="2">
        <v>1</v>
      </c>
      <c r="W55" s="11">
        <v>0.3</v>
      </c>
      <c r="X55" s="2">
        <v>730</v>
      </c>
      <c r="Y55" s="14">
        <v>790</v>
      </c>
      <c r="Z55" s="2">
        <v>35</v>
      </c>
      <c r="AA55" s="15">
        <v>32</v>
      </c>
      <c r="AB55" s="2">
        <v>150</v>
      </c>
      <c r="AC55" s="15">
        <v>47</v>
      </c>
      <c r="AD55" s="3">
        <v>15</v>
      </c>
      <c r="AE55" s="16">
        <v>1.31</v>
      </c>
    </row>
    <row r="56" spans="1:31" ht="15.75" thickBot="1" x14ac:dyDescent="0.3">
      <c r="A56" s="8" t="s">
        <v>20</v>
      </c>
      <c r="B56" s="9" t="s">
        <v>16</v>
      </c>
      <c r="C56" s="36">
        <v>44966</v>
      </c>
      <c r="D56" s="1">
        <v>95</v>
      </c>
      <c r="E56" s="11">
        <v>95</v>
      </c>
      <c r="F56" s="2">
        <v>5</v>
      </c>
      <c r="G56" s="11">
        <v>3.75</v>
      </c>
      <c r="H56" s="2">
        <v>0.02</v>
      </c>
      <c r="I56" s="12">
        <v>7.7000000000000002E-3</v>
      </c>
      <c r="J56" s="2">
        <v>0.15</v>
      </c>
      <c r="K56" s="13">
        <v>2.5000000000000001E-2</v>
      </c>
      <c r="L56" s="2">
        <v>0.05</v>
      </c>
      <c r="M56" s="13">
        <v>0.01</v>
      </c>
      <c r="N56" s="2">
        <v>0.3</v>
      </c>
      <c r="O56" s="11">
        <v>0.1</v>
      </c>
      <c r="P56" s="2">
        <v>0.3</v>
      </c>
      <c r="Q56" s="13">
        <v>0.27900000000000003</v>
      </c>
      <c r="R56" s="2">
        <v>9.8000000000000004E-2</v>
      </c>
      <c r="S56" s="13">
        <v>0.02</v>
      </c>
      <c r="T56" s="2">
        <v>1</v>
      </c>
      <c r="U56" s="11">
        <v>0.32</v>
      </c>
      <c r="V56" s="2">
        <v>1</v>
      </c>
      <c r="W56" s="11">
        <v>0.81</v>
      </c>
      <c r="X56" s="2">
        <v>730</v>
      </c>
      <c r="Y56" s="14">
        <v>805</v>
      </c>
      <c r="Z56" s="2">
        <v>35</v>
      </c>
      <c r="AA56" s="15">
        <v>32</v>
      </c>
      <c r="AB56" s="2">
        <v>150</v>
      </c>
      <c r="AC56" s="15">
        <v>59</v>
      </c>
      <c r="AD56" s="3">
        <v>15</v>
      </c>
      <c r="AE56" s="16">
        <v>4.18</v>
      </c>
    </row>
    <row r="57" spans="1:31" ht="15.75" thickBot="1" x14ac:dyDescent="0.3">
      <c r="A57" s="8" t="s">
        <v>20</v>
      </c>
      <c r="B57" s="9" t="s">
        <v>16</v>
      </c>
      <c r="C57" s="36">
        <v>44966</v>
      </c>
      <c r="D57" s="1">
        <v>95</v>
      </c>
      <c r="E57" s="11">
        <v>95.02</v>
      </c>
      <c r="F57" s="2">
        <v>5</v>
      </c>
      <c r="G57" s="11">
        <v>3.66</v>
      </c>
      <c r="H57" s="2">
        <v>0.02</v>
      </c>
      <c r="I57" s="12">
        <v>8.3999999999999995E-3</v>
      </c>
      <c r="J57" s="2">
        <v>0.15</v>
      </c>
      <c r="K57" s="13">
        <v>3.4000000000000002E-2</v>
      </c>
      <c r="L57" s="2">
        <v>0.05</v>
      </c>
      <c r="M57" s="13">
        <v>1.0999999999999999E-2</v>
      </c>
      <c r="N57" s="2">
        <v>0.3</v>
      </c>
      <c r="O57" s="11">
        <v>0.1</v>
      </c>
      <c r="P57" s="2">
        <v>0.3</v>
      </c>
      <c r="Q57" s="13">
        <v>0.26700000000000002</v>
      </c>
      <c r="R57" s="2">
        <v>9.8000000000000004E-2</v>
      </c>
      <c r="S57" s="13">
        <v>0.02</v>
      </c>
      <c r="T57" s="2">
        <v>1</v>
      </c>
      <c r="U57" s="11">
        <v>0.24</v>
      </c>
      <c r="V57" s="2">
        <v>1</v>
      </c>
      <c r="W57" s="11">
        <v>0.88</v>
      </c>
      <c r="X57" s="2">
        <v>730</v>
      </c>
      <c r="Y57" s="14">
        <v>803</v>
      </c>
      <c r="Z57" s="2">
        <v>35</v>
      </c>
      <c r="AA57" s="15">
        <v>32</v>
      </c>
      <c r="AB57" s="2">
        <v>150</v>
      </c>
      <c r="AC57" s="15">
        <v>58</v>
      </c>
      <c r="AD57" s="3">
        <v>15</v>
      </c>
      <c r="AE57" s="16">
        <v>4.38</v>
      </c>
    </row>
    <row r="58" spans="1:31" ht="15.75" thickBot="1" x14ac:dyDescent="0.3">
      <c r="A58" s="8" t="s">
        <v>20</v>
      </c>
      <c r="B58" s="9" t="s">
        <v>16</v>
      </c>
      <c r="C58" s="36">
        <v>44968</v>
      </c>
      <c r="D58" s="1">
        <v>95</v>
      </c>
      <c r="E58" s="11">
        <v>95.02</v>
      </c>
      <c r="F58" s="2">
        <v>5</v>
      </c>
      <c r="G58" s="11">
        <v>3.72</v>
      </c>
      <c r="H58" s="2">
        <v>0.02</v>
      </c>
      <c r="I58" s="12">
        <v>7.6E-3</v>
      </c>
      <c r="J58" s="2">
        <v>0.15</v>
      </c>
      <c r="K58" s="13">
        <v>2.3E-2</v>
      </c>
      <c r="L58" s="2">
        <v>0.05</v>
      </c>
      <c r="M58" s="13">
        <v>0.01</v>
      </c>
      <c r="N58" s="2">
        <v>0.3</v>
      </c>
      <c r="O58" s="11">
        <v>0.11</v>
      </c>
      <c r="P58" s="2">
        <v>0.3</v>
      </c>
      <c r="Q58" s="13">
        <v>0.254</v>
      </c>
      <c r="R58" s="2">
        <v>9.8000000000000004E-2</v>
      </c>
      <c r="S58" s="13">
        <v>0.02</v>
      </c>
      <c r="T58" s="2">
        <v>1</v>
      </c>
      <c r="U58" s="11">
        <v>0.38</v>
      </c>
      <c r="V58" s="2">
        <v>1</v>
      </c>
      <c r="W58" s="11">
        <v>0.84</v>
      </c>
      <c r="X58" s="2">
        <v>730</v>
      </c>
      <c r="Y58" s="14">
        <v>827</v>
      </c>
      <c r="Z58" s="2">
        <v>35</v>
      </c>
      <c r="AA58" s="15">
        <v>32</v>
      </c>
      <c r="AB58" s="2">
        <v>150</v>
      </c>
      <c r="AC58" s="15">
        <v>52</v>
      </c>
      <c r="AD58" s="3">
        <v>15</v>
      </c>
      <c r="AE58" s="16">
        <v>5.66</v>
      </c>
    </row>
    <row r="59" spans="1:31" ht="15.75" thickBot="1" x14ac:dyDescent="0.3">
      <c r="A59" s="8" t="s">
        <v>20</v>
      </c>
      <c r="B59" s="9" t="s">
        <v>16</v>
      </c>
      <c r="C59" s="36">
        <v>44972</v>
      </c>
      <c r="D59" s="1">
        <v>95</v>
      </c>
      <c r="E59" s="11">
        <v>95.04</v>
      </c>
      <c r="F59" s="2">
        <v>5</v>
      </c>
      <c r="G59" s="11">
        <v>3.7</v>
      </c>
      <c r="H59" s="2">
        <v>0.02</v>
      </c>
      <c r="I59" s="12">
        <v>7.9000000000000008E-3</v>
      </c>
      <c r="J59" s="2">
        <v>0.15</v>
      </c>
      <c r="K59" s="13">
        <v>2.9000000000000001E-2</v>
      </c>
      <c r="L59" s="2">
        <v>0.05</v>
      </c>
      <c r="M59" s="13">
        <v>1.0999999999999999E-2</v>
      </c>
      <c r="N59" s="2">
        <v>0.3</v>
      </c>
      <c r="O59" s="11">
        <v>0.1</v>
      </c>
      <c r="P59" s="2">
        <v>0.3</v>
      </c>
      <c r="Q59" s="13">
        <v>0.26700000000000002</v>
      </c>
      <c r="R59" s="2">
        <v>9.8000000000000004E-2</v>
      </c>
      <c r="S59" s="13">
        <v>0.02</v>
      </c>
      <c r="T59" s="2">
        <v>1</v>
      </c>
      <c r="U59" s="11">
        <v>0.44</v>
      </c>
      <c r="V59" s="2">
        <v>1</v>
      </c>
      <c r="W59" s="11">
        <v>0.83</v>
      </c>
      <c r="X59" s="2">
        <v>730</v>
      </c>
      <c r="Y59" s="14">
        <v>822</v>
      </c>
      <c r="Z59" s="2">
        <v>35</v>
      </c>
      <c r="AA59" s="15">
        <v>32</v>
      </c>
      <c r="AB59" s="2">
        <v>150</v>
      </c>
      <c r="AC59" s="15">
        <v>53</v>
      </c>
      <c r="AD59" s="3">
        <v>15</v>
      </c>
      <c r="AE59" s="16">
        <v>5.53</v>
      </c>
    </row>
    <row r="60" spans="1:31" ht="15.75" thickBot="1" x14ac:dyDescent="0.3">
      <c r="A60" s="8" t="s">
        <v>20</v>
      </c>
      <c r="B60" s="9" t="s">
        <v>16</v>
      </c>
      <c r="C60" s="36">
        <v>44977</v>
      </c>
      <c r="D60" s="1">
        <v>95</v>
      </c>
      <c r="E60" s="11">
        <v>95.02</v>
      </c>
      <c r="F60" s="2">
        <v>5</v>
      </c>
      <c r="G60" s="11">
        <v>3.72</v>
      </c>
      <c r="H60" s="2">
        <v>0.02</v>
      </c>
      <c r="I60" s="12">
        <v>8.5000000000000006E-3</v>
      </c>
      <c r="J60" s="2">
        <v>0.15</v>
      </c>
      <c r="K60" s="13">
        <v>4.2000000000000003E-2</v>
      </c>
      <c r="L60" s="2">
        <v>0.05</v>
      </c>
      <c r="M60" s="13">
        <v>8.9999999999999993E-3</v>
      </c>
      <c r="N60" s="2">
        <v>0.3</v>
      </c>
      <c r="O60" s="11">
        <v>0.1</v>
      </c>
      <c r="P60" s="2">
        <v>0.3</v>
      </c>
      <c r="Q60" s="13">
        <v>0.25800000000000001</v>
      </c>
      <c r="R60" s="2">
        <v>9.8000000000000004E-2</v>
      </c>
      <c r="S60" s="13">
        <v>0.02</v>
      </c>
      <c r="T60" s="2">
        <v>1</v>
      </c>
      <c r="U60" s="11">
        <v>0.34</v>
      </c>
      <c r="V60" s="2">
        <v>1</v>
      </c>
      <c r="W60" s="11">
        <v>0.82</v>
      </c>
      <c r="X60" s="2">
        <v>730</v>
      </c>
      <c r="Y60" s="14">
        <v>789</v>
      </c>
      <c r="Z60" s="2">
        <v>35</v>
      </c>
      <c r="AA60" s="15">
        <v>33</v>
      </c>
      <c r="AB60" s="2">
        <v>150</v>
      </c>
      <c r="AC60" s="15">
        <v>49</v>
      </c>
      <c r="AD60" s="3">
        <v>15</v>
      </c>
      <c r="AE60" s="16">
        <v>3.84</v>
      </c>
    </row>
    <row r="61" spans="1:31" ht="15.75" thickBot="1" x14ac:dyDescent="0.3">
      <c r="A61" s="8" t="s">
        <v>23</v>
      </c>
      <c r="B61" s="9" t="s">
        <v>16</v>
      </c>
      <c r="C61" s="34">
        <v>44977</v>
      </c>
      <c r="D61" s="1">
        <v>95</v>
      </c>
      <c r="E61" s="9">
        <v>95.02</v>
      </c>
      <c r="F61" s="2">
        <v>5</v>
      </c>
      <c r="G61" s="9">
        <v>3.88</v>
      </c>
      <c r="H61" s="2">
        <v>0.02</v>
      </c>
      <c r="I61" s="9">
        <v>1.11E-2</v>
      </c>
      <c r="J61" s="2">
        <v>0.15</v>
      </c>
      <c r="K61" s="9">
        <v>0.114</v>
      </c>
      <c r="L61" s="2">
        <v>0.05</v>
      </c>
      <c r="M61" s="9">
        <v>8.9999999999999993E-3</v>
      </c>
      <c r="N61" s="2">
        <v>0.3</v>
      </c>
      <c r="O61" s="9">
        <v>0.18</v>
      </c>
      <c r="P61" s="2">
        <v>0.3</v>
      </c>
      <c r="Q61" s="9">
        <v>0.253</v>
      </c>
      <c r="R61" s="2">
        <v>9.8000000000000004E-2</v>
      </c>
      <c r="S61" s="18">
        <v>2.1000000000000001E-2</v>
      </c>
      <c r="T61" s="2">
        <v>1</v>
      </c>
      <c r="U61" s="19">
        <v>0.15</v>
      </c>
      <c r="V61" s="2">
        <v>1</v>
      </c>
      <c r="W61" s="19">
        <v>0.51</v>
      </c>
      <c r="X61" s="2">
        <v>730</v>
      </c>
      <c r="Y61" s="20">
        <v>774</v>
      </c>
      <c r="Z61" s="2">
        <v>35</v>
      </c>
      <c r="AA61" s="20">
        <v>33</v>
      </c>
      <c r="AB61" s="2">
        <v>150</v>
      </c>
      <c r="AC61" s="20">
        <v>57</v>
      </c>
      <c r="AD61" s="3">
        <v>15</v>
      </c>
      <c r="AE61" s="22">
        <v>4.2300000000000004</v>
      </c>
    </row>
    <row r="62" spans="1:31" ht="15.75" thickBot="1" x14ac:dyDescent="0.3">
      <c r="A62" s="8" t="s">
        <v>23</v>
      </c>
      <c r="B62" s="9" t="s">
        <v>16</v>
      </c>
      <c r="C62" s="34">
        <v>44980</v>
      </c>
      <c r="D62" s="1">
        <v>95</v>
      </c>
      <c r="E62" s="9">
        <v>95.01</v>
      </c>
      <c r="F62" s="2">
        <v>5</v>
      </c>
      <c r="G62" s="9">
        <v>4.17</v>
      </c>
      <c r="H62" s="2">
        <v>0.02</v>
      </c>
      <c r="I62" s="9">
        <v>6.3E-3</v>
      </c>
      <c r="J62" s="2">
        <v>0.15</v>
      </c>
      <c r="K62" s="9">
        <v>1.4999999999999999E-2</v>
      </c>
      <c r="L62" s="2">
        <v>0.05</v>
      </c>
      <c r="M62" s="9">
        <v>8.0000000000000002E-3</v>
      </c>
      <c r="N62" s="2">
        <v>0.3</v>
      </c>
      <c r="O62" s="9">
        <v>0.18</v>
      </c>
      <c r="P62" s="2">
        <v>0.3</v>
      </c>
      <c r="Q62" s="18">
        <v>0.26</v>
      </c>
      <c r="R62" s="2">
        <v>9.8000000000000004E-2</v>
      </c>
      <c r="S62" s="18">
        <v>2.1000000000000001E-2</v>
      </c>
      <c r="T62" s="2">
        <v>1</v>
      </c>
      <c r="U62" s="19">
        <v>0.16</v>
      </c>
      <c r="V62" s="2">
        <v>1</v>
      </c>
      <c r="W62" s="19">
        <v>0.33</v>
      </c>
      <c r="X62" s="2">
        <v>730</v>
      </c>
      <c r="Y62" s="20">
        <v>758</v>
      </c>
      <c r="Z62" s="2">
        <v>35</v>
      </c>
      <c r="AA62" s="20">
        <v>32</v>
      </c>
      <c r="AB62" s="2">
        <v>150</v>
      </c>
      <c r="AC62" s="20">
        <v>58</v>
      </c>
      <c r="AD62" s="3">
        <v>15</v>
      </c>
      <c r="AE62" s="22">
        <v>5.97</v>
      </c>
    </row>
    <row r="63" spans="1:31" ht="15.75" thickBot="1" x14ac:dyDescent="0.3">
      <c r="A63" s="8" t="s">
        <v>20</v>
      </c>
      <c r="B63" s="9" t="s">
        <v>16</v>
      </c>
      <c r="C63" s="34">
        <v>44986</v>
      </c>
      <c r="D63" s="1">
        <v>95</v>
      </c>
      <c r="E63" s="19">
        <v>95</v>
      </c>
      <c r="F63" s="2">
        <v>5</v>
      </c>
      <c r="G63" s="9">
        <v>3.71</v>
      </c>
      <c r="H63" s="2">
        <v>0.02</v>
      </c>
      <c r="I63" s="9">
        <v>7.6E-3</v>
      </c>
      <c r="J63" s="2">
        <v>0.15</v>
      </c>
      <c r="K63" s="9">
        <v>2.7E-2</v>
      </c>
      <c r="L63" s="2">
        <v>0.05</v>
      </c>
      <c r="M63" s="18">
        <v>0.01</v>
      </c>
      <c r="N63" s="2">
        <v>0.3</v>
      </c>
      <c r="O63" s="9">
        <v>0.12</v>
      </c>
      <c r="P63" s="2">
        <v>0.3</v>
      </c>
      <c r="Q63" s="18">
        <v>0.26600000000000001</v>
      </c>
      <c r="R63" s="2">
        <v>9.8000000000000004E-2</v>
      </c>
      <c r="S63" s="18">
        <v>2.1999999999999999E-2</v>
      </c>
      <c r="T63" s="2">
        <v>1</v>
      </c>
      <c r="U63" s="19">
        <v>0.39</v>
      </c>
      <c r="V63" s="2">
        <v>1</v>
      </c>
      <c r="W63" s="19">
        <v>0.84</v>
      </c>
      <c r="X63" s="2">
        <v>730</v>
      </c>
      <c r="Y63" s="20">
        <v>799</v>
      </c>
      <c r="Z63" s="2">
        <v>35</v>
      </c>
      <c r="AA63" s="20">
        <v>32</v>
      </c>
      <c r="AB63" s="2">
        <v>150</v>
      </c>
      <c r="AC63" s="20">
        <v>50</v>
      </c>
      <c r="AD63" s="3">
        <v>15</v>
      </c>
      <c r="AE63" s="22">
        <v>5.51</v>
      </c>
    </row>
    <row r="64" spans="1:31" ht="15.75" thickBot="1" x14ac:dyDescent="0.3">
      <c r="A64" s="8" t="s">
        <v>20</v>
      </c>
      <c r="B64" s="9" t="s">
        <v>16</v>
      </c>
      <c r="C64" s="34">
        <v>44986</v>
      </c>
      <c r="D64" s="1">
        <v>95</v>
      </c>
      <c r="E64" s="9">
        <v>95.01</v>
      </c>
      <c r="F64" s="2">
        <v>5</v>
      </c>
      <c r="G64" s="9">
        <v>4.04</v>
      </c>
      <c r="H64" s="2">
        <v>0.02</v>
      </c>
      <c r="I64" s="9">
        <v>8.0999999999999996E-3</v>
      </c>
      <c r="J64" s="2">
        <v>0.15</v>
      </c>
      <c r="K64" s="9">
        <v>3.6999999999999998E-2</v>
      </c>
      <c r="L64" s="2">
        <v>0.05</v>
      </c>
      <c r="M64" s="9">
        <v>1.2E-2</v>
      </c>
      <c r="N64" s="2">
        <v>0.3</v>
      </c>
      <c r="O64" s="19">
        <v>0.1</v>
      </c>
      <c r="P64" s="2">
        <v>0.3</v>
      </c>
      <c r="Q64" s="18">
        <v>0.25900000000000001</v>
      </c>
      <c r="R64" s="2">
        <v>9.8000000000000004E-2</v>
      </c>
      <c r="S64" s="18">
        <v>2.3E-2</v>
      </c>
      <c r="T64" s="2">
        <v>1</v>
      </c>
      <c r="U64" s="19">
        <v>0.44</v>
      </c>
      <c r="V64" s="2">
        <v>1</v>
      </c>
      <c r="W64" s="19">
        <v>0.51</v>
      </c>
      <c r="X64" s="2">
        <v>730</v>
      </c>
      <c r="Y64" s="20">
        <v>795</v>
      </c>
      <c r="Z64" s="2">
        <v>35</v>
      </c>
      <c r="AA64" s="20">
        <v>32</v>
      </c>
      <c r="AB64" s="2">
        <v>150</v>
      </c>
      <c r="AC64" s="20">
        <v>51</v>
      </c>
      <c r="AD64" s="3">
        <v>15</v>
      </c>
      <c r="AE64" s="22">
        <v>4.8</v>
      </c>
    </row>
    <row r="65" spans="1:31" ht="15.75" thickBot="1" x14ac:dyDescent="0.3">
      <c r="A65" s="8" t="s">
        <v>23</v>
      </c>
      <c r="B65" s="9" t="s">
        <v>16</v>
      </c>
      <c r="C65" s="34">
        <v>44990</v>
      </c>
      <c r="D65" s="1">
        <v>95</v>
      </c>
      <c r="E65" s="9">
        <v>95.02</v>
      </c>
      <c r="F65" s="2">
        <v>5</v>
      </c>
      <c r="G65" s="9">
        <v>4.28</v>
      </c>
      <c r="H65" s="2">
        <v>0.02</v>
      </c>
      <c r="I65" s="9">
        <v>7.1999999999999998E-3</v>
      </c>
      <c r="J65" s="2">
        <v>0.15</v>
      </c>
      <c r="K65" s="18">
        <v>1.4E-2</v>
      </c>
      <c r="L65" s="2">
        <v>0.05</v>
      </c>
      <c r="M65" s="18">
        <v>8.9999999999999993E-3</v>
      </c>
      <c r="N65" s="2">
        <v>0.3</v>
      </c>
      <c r="O65" s="19">
        <v>0.18</v>
      </c>
      <c r="P65" s="2">
        <v>0.3</v>
      </c>
      <c r="Q65" s="18">
        <v>0.26</v>
      </c>
      <c r="R65" s="2">
        <v>9.8000000000000004E-2</v>
      </c>
      <c r="S65" s="18">
        <v>2.1000000000000001E-2</v>
      </c>
      <c r="T65" s="2">
        <v>1</v>
      </c>
      <c r="U65" s="19">
        <v>0.16</v>
      </c>
      <c r="V65" s="2">
        <v>1</v>
      </c>
      <c r="W65" s="19">
        <v>0.21</v>
      </c>
      <c r="X65" s="2">
        <v>730</v>
      </c>
      <c r="Y65" s="20">
        <v>778</v>
      </c>
      <c r="Z65" s="2">
        <v>35</v>
      </c>
      <c r="AA65" s="20">
        <v>34</v>
      </c>
      <c r="AB65" s="2">
        <v>150</v>
      </c>
      <c r="AC65" s="20">
        <v>92</v>
      </c>
      <c r="AD65" s="3">
        <v>15</v>
      </c>
      <c r="AE65" s="22">
        <v>2.2799999999999998</v>
      </c>
    </row>
    <row r="66" spans="1:31" ht="15.75" thickBot="1" x14ac:dyDescent="0.3">
      <c r="A66" s="8" t="s">
        <v>20</v>
      </c>
      <c r="B66" s="9" t="s">
        <v>16</v>
      </c>
      <c r="C66" s="34">
        <v>45034</v>
      </c>
      <c r="D66" s="1">
        <v>95</v>
      </c>
      <c r="E66" s="9">
        <v>95.04</v>
      </c>
      <c r="F66" s="2">
        <v>5</v>
      </c>
      <c r="G66" s="9">
        <v>3.8</v>
      </c>
      <c r="H66" s="2">
        <v>0.02</v>
      </c>
      <c r="I66" s="9">
        <v>5.4999999999999997E-3</v>
      </c>
      <c r="J66" s="2">
        <v>0.15</v>
      </c>
      <c r="K66" s="18">
        <v>1.4E-2</v>
      </c>
      <c r="L66" s="2">
        <v>0.05</v>
      </c>
      <c r="M66" s="18">
        <v>8.9999999999999993E-3</v>
      </c>
      <c r="N66" s="2">
        <v>0.3</v>
      </c>
      <c r="O66" s="19">
        <v>0.09</v>
      </c>
      <c r="P66" s="2">
        <v>0.3</v>
      </c>
      <c r="Q66" s="18">
        <v>0.249</v>
      </c>
      <c r="R66" s="2">
        <v>9.8000000000000004E-2</v>
      </c>
      <c r="S66" s="18">
        <v>1.7999999999999999E-2</v>
      </c>
      <c r="T66" s="2">
        <v>1</v>
      </c>
      <c r="U66" s="19">
        <v>0.34</v>
      </c>
      <c r="V66" s="2">
        <v>1</v>
      </c>
      <c r="W66" s="19">
        <v>0.77</v>
      </c>
      <c r="X66" s="2">
        <v>730</v>
      </c>
      <c r="Y66" s="20">
        <v>779</v>
      </c>
      <c r="Z66" s="2">
        <v>35</v>
      </c>
      <c r="AA66" s="20">
        <v>33</v>
      </c>
      <c r="AB66" s="2">
        <v>150</v>
      </c>
      <c r="AC66" s="20">
        <v>64</v>
      </c>
      <c r="AD66" s="3">
        <v>15</v>
      </c>
      <c r="AE66" s="22">
        <v>1.71</v>
      </c>
    </row>
    <row r="67" spans="1:31" ht="15.75" thickBot="1" x14ac:dyDescent="0.3">
      <c r="A67" s="8" t="s">
        <v>20</v>
      </c>
      <c r="B67" s="9" t="s">
        <v>16</v>
      </c>
      <c r="C67" s="34">
        <v>45034</v>
      </c>
      <c r="D67" s="1">
        <v>95</v>
      </c>
      <c r="E67" s="9">
        <v>95.03</v>
      </c>
      <c r="F67" s="2">
        <v>5</v>
      </c>
      <c r="G67" s="9">
        <v>3.78</v>
      </c>
      <c r="H67" s="2">
        <v>0.02</v>
      </c>
      <c r="I67" s="9">
        <v>7.1999999999999998E-3</v>
      </c>
      <c r="J67" s="2">
        <v>0.15</v>
      </c>
      <c r="K67" s="18">
        <v>1.4999999999999999E-2</v>
      </c>
      <c r="L67" s="2">
        <v>0.05</v>
      </c>
      <c r="M67" s="18">
        <v>8.9999999999999993E-3</v>
      </c>
      <c r="N67" s="2">
        <v>0.3</v>
      </c>
      <c r="O67" s="19">
        <v>0.1</v>
      </c>
      <c r="P67" s="2">
        <v>0.3</v>
      </c>
      <c r="Q67" s="18">
        <v>0.249</v>
      </c>
      <c r="R67" s="2">
        <v>9.8000000000000004E-2</v>
      </c>
      <c r="S67" s="18">
        <v>0.02</v>
      </c>
      <c r="T67" s="2">
        <v>1</v>
      </c>
      <c r="U67" s="19">
        <v>0.35</v>
      </c>
      <c r="V67" s="2">
        <v>1</v>
      </c>
      <c r="W67" s="19">
        <v>0.79</v>
      </c>
      <c r="X67" s="2">
        <v>730</v>
      </c>
      <c r="Y67" s="20">
        <v>772</v>
      </c>
      <c r="Z67" s="2">
        <v>35</v>
      </c>
      <c r="AA67" s="20">
        <v>34</v>
      </c>
      <c r="AB67" s="2">
        <v>150</v>
      </c>
      <c r="AC67" s="20">
        <v>67</v>
      </c>
      <c r="AD67" s="3">
        <v>15</v>
      </c>
      <c r="AE67" s="22">
        <v>2.2999999999999998</v>
      </c>
    </row>
    <row r="68" spans="1:31" ht="15.75" thickBot="1" x14ac:dyDescent="0.3">
      <c r="A68" s="8" t="s">
        <v>20</v>
      </c>
      <c r="B68" s="9" t="s">
        <v>16</v>
      </c>
      <c r="C68" s="34">
        <v>45034</v>
      </c>
      <c r="D68" s="1">
        <v>95</v>
      </c>
      <c r="E68" s="9">
        <v>95.01</v>
      </c>
      <c r="F68" s="2">
        <v>5</v>
      </c>
      <c r="G68" s="9">
        <v>3.82</v>
      </c>
      <c r="H68" s="2">
        <v>0.02</v>
      </c>
      <c r="I68" s="9">
        <v>7.3000000000000001E-3</v>
      </c>
      <c r="J68" s="2">
        <v>0.15</v>
      </c>
      <c r="K68" s="18">
        <v>1.6E-2</v>
      </c>
      <c r="L68" s="2">
        <v>0.05</v>
      </c>
      <c r="M68" s="18">
        <v>8.0000000000000002E-3</v>
      </c>
      <c r="N68" s="2">
        <v>0.3</v>
      </c>
      <c r="O68" s="19">
        <v>0.09</v>
      </c>
      <c r="P68" s="2">
        <v>0.3</v>
      </c>
      <c r="Q68" s="18">
        <v>0.25</v>
      </c>
      <c r="R68" s="2">
        <v>9.8000000000000004E-2</v>
      </c>
      <c r="S68" s="18">
        <v>1.9E-2</v>
      </c>
      <c r="T68" s="2">
        <v>1</v>
      </c>
      <c r="U68" s="19">
        <v>0.35</v>
      </c>
      <c r="V68" s="2">
        <v>1</v>
      </c>
      <c r="W68" s="19">
        <v>0.78</v>
      </c>
      <c r="X68" s="2">
        <v>730</v>
      </c>
      <c r="Y68" s="20">
        <v>775</v>
      </c>
      <c r="Z68" s="2">
        <v>35</v>
      </c>
      <c r="AA68" s="20">
        <v>34</v>
      </c>
      <c r="AB68" s="2">
        <v>150</v>
      </c>
      <c r="AC68" s="20">
        <v>64</v>
      </c>
      <c r="AD68" s="3">
        <v>15</v>
      </c>
      <c r="AE68" s="22">
        <v>2.48</v>
      </c>
    </row>
    <row r="69" spans="1:31" ht="15.75" thickBot="1" x14ac:dyDescent="0.3">
      <c r="A69" s="8" t="s">
        <v>20</v>
      </c>
      <c r="B69" s="9" t="s">
        <v>16</v>
      </c>
      <c r="C69" s="34">
        <v>45036</v>
      </c>
      <c r="D69" s="1">
        <v>95</v>
      </c>
      <c r="E69" s="9">
        <v>95.04</v>
      </c>
      <c r="F69" s="2">
        <v>5</v>
      </c>
      <c r="G69" s="9">
        <v>3.8</v>
      </c>
      <c r="H69" s="2">
        <v>0.02</v>
      </c>
      <c r="I69" s="9">
        <v>6.7999999999999996E-3</v>
      </c>
      <c r="J69" s="2">
        <v>0.15</v>
      </c>
      <c r="K69" s="18">
        <v>1.2999999999999999E-2</v>
      </c>
      <c r="L69" s="2">
        <v>0.05</v>
      </c>
      <c r="M69" s="18">
        <v>8.9999999999999993E-3</v>
      </c>
      <c r="N69" s="2">
        <v>0.3</v>
      </c>
      <c r="O69" s="19">
        <v>0.09</v>
      </c>
      <c r="P69" s="2">
        <v>0.3</v>
      </c>
      <c r="Q69" s="18">
        <v>0.249</v>
      </c>
      <c r="R69" s="2">
        <v>9.8000000000000004E-2</v>
      </c>
      <c r="S69" s="18">
        <v>1.9E-2</v>
      </c>
      <c r="T69" s="2">
        <v>1</v>
      </c>
      <c r="U69" s="19">
        <v>0.36</v>
      </c>
      <c r="V69" s="2">
        <v>1</v>
      </c>
      <c r="W69" s="19">
        <v>0.77</v>
      </c>
      <c r="X69" s="2">
        <v>730</v>
      </c>
      <c r="Y69" s="20">
        <v>784</v>
      </c>
      <c r="Z69" s="2">
        <v>35</v>
      </c>
      <c r="AA69" s="20">
        <v>34</v>
      </c>
      <c r="AB69" s="2">
        <v>150</v>
      </c>
      <c r="AC69" s="20">
        <v>64</v>
      </c>
      <c r="AD69" s="3">
        <v>15</v>
      </c>
      <c r="AE69" s="22">
        <v>3.56</v>
      </c>
    </row>
    <row r="70" spans="1:31" ht="15.75" thickBot="1" x14ac:dyDescent="0.3">
      <c r="A70" s="8" t="s">
        <v>20</v>
      </c>
      <c r="B70" s="9" t="s">
        <v>16</v>
      </c>
      <c r="C70" s="34">
        <v>45057</v>
      </c>
      <c r="D70" s="1">
        <v>95</v>
      </c>
      <c r="E70" s="9">
        <v>95.11</v>
      </c>
      <c r="F70" s="2">
        <v>5</v>
      </c>
      <c r="G70" s="9">
        <v>3.81</v>
      </c>
      <c r="H70" s="2">
        <v>0.02</v>
      </c>
      <c r="I70" s="9">
        <v>9.9000000000000008E-3</v>
      </c>
      <c r="J70" s="2">
        <v>0.15</v>
      </c>
      <c r="K70" s="18">
        <v>4.8000000000000001E-2</v>
      </c>
      <c r="L70" s="2">
        <v>0.05</v>
      </c>
      <c r="M70" s="18">
        <v>1.2E-2</v>
      </c>
      <c r="N70" s="2">
        <v>0.3</v>
      </c>
      <c r="O70" s="19">
        <v>0.09</v>
      </c>
      <c r="P70" s="2">
        <v>0.3</v>
      </c>
      <c r="Q70" s="18">
        <v>0.26</v>
      </c>
      <c r="R70" s="2">
        <v>9.8000000000000004E-2</v>
      </c>
      <c r="S70" s="18">
        <v>0.02</v>
      </c>
      <c r="T70" s="2">
        <v>1</v>
      </c>
      <c r="U70" s="19">
        <v>0.18</v>
      </c>
      <c r="V70" s="2">
        <v>1</v>
      </c>
      <c r="W70" s="19">
        <v>0.64</v>
      </c>
      <c r="X70" s="2">
        <v>730</v>
      </c>
      <c r="Y70" s="20">
        <v>770</v>
      </c>
      <c r="Z70" s="2">
        <v>35</v>
      </c>
      <c r="AA70" s="20">
        <v>35</v>
      </c>
      <c r="AB70" s="2">
        <v>150</v>
      </c>
      <c r="AC70" s="20">
        <v>65</v>
      </c>
      <c r="AD70" s="3">
        <v>15</v>
      </c>
      <c r="AE70" s="22">
        <v>1.18</v>
      </c>
    </row>
    <row r="71" spans="1:31" ht="15.75" thickBot="1" x14ac:dyDescent="0.3">
      <c r="A71" s="8" t="s">
        <v>23</v>
      </c>
      <c r="B71" s="9" t="s">
        <v>16</v>
      </c>
      <c r="C71" s="34">
        <v>45057</v>
      </c>
      <c r="D71" s="1">
        <v>95</v>
      </c>
      <c r="E71" s="9">
        <v>95.13</v>
      </c>
      <c r="F71" s="2">
        <v>5</v>
      </c>
      <c r="G71" s="9">
        <v>4.0599999999999996</v>
      </c>
      <c r="H71" s="2">
        <v>0.02</v>
      </c>
      <c r="I71" s="9">
        <v>1.8E-3</v>
      </c>
      <c r="J71" s="2">
        <v>0.15</v>
      </c>
      <c r="K71" s="18">
        <v>1.4E-2</v>
      </c>
      <c r="L71" s="2">
        <v>0.05</v>
      </c>
      <c r="M71" s="18">
        <v>0.01</v>
      </c>
      <c r="N71" s="2">
        <v>0.3</v>
      </c>
      <c r="O71" s="19">
        <v>0.17</v>
      </c>
      <c r="P71" s="2">
        <v>0.3</v>
      </c>
      <c r="Q71" s="18">
        <v>0.25600000000000001</v>
      </c>
      <c r="R71" s="2">
        <v>9.8000000000000004E-2</v>
      </c>
      <c r="S71" s="18">
        <v>0.02</v>
      </c>
      <c r="T71" s="2">
        <v>1</v>
      </c>
      <c r="U71" s="19">
        <v>0.13</v>
      </c>
      <c r="V71" s="2">
        <v>1</v>
      </c>
      <c r="W71" s="19">
        <v>0.34</v>
      </c>
      <c r="X71" s="2">
        <v>730</v>
      </c>
      <c r="Y71" s="20">
        <v>745</v>
      </c>
      <c r="Z71" s="2">
        <v>35</v>
      </c>
      <c r="AA71" s="20">
        <v>33</v>
      </c>
      <c r="AB71" s="2">
        <v>150</v>
      </c>
      <c r="AC71" s="20">
        <v>56</v>
      </c>
      <c r="AD71" s="3">
        <v>15</v>
      </c>
      <c r="AE71" s="22">
        <v>1.02</v>
      </c>
    </row>
    <row r="72" spans="1:31" ht="15.75" thickBot="1" x14ac:dyDescent="0.3">
      <c r="A72" s="8" t="s">
        <v>20</v>
      </c>
      <c r="B72" s="9" t="s">
        <v>16</v>
      </c>
      <c r="C72" s="34">
        <v>45065</v>
      </c>
      <c r="D72" s="1">
        <v>95</v>
      </c>
      <c r="E72" s="9">
        <v>95.05</v>
      </c>
      <c r="F72" s="2">
        <v>5</v>
      </c>
      <c r="G72" s="9">
        <v>4.08</v>
      </c>
      <c r="H72" s="2">
        <v>0.02</v>
      </c>
      <c r="I72" s="9">
        <v>5.5999999999999999E-3</v>
      </c>
      <c r="J72" s="2">
        <v>0.15</v>
      </c>
      <c r="K72" s="18">
        <v>1.2999999999999999E-2</v>
      </c>
      <c r="L72" s="2">
        <v>0.05</v>
      </c>
      <c r="M72" s="18">
        <v>1.2E-2</v>
      </c>
      <c r="N72" s="2">
        <v>0.3</v>
      </c>
      <c r="O72" s="19">
        <v>0.11</v>
      </c>
      <c r="P72" s="2">
        <v>0.3</v>
      </c>
      <c r="Q72" s="18">
        <v>0.255</v>
      </c>
      <c r="R72" s="2">
        <v>9.8000000000000004E-2</v>
      </c>
      <c r="S72" s="18">
        <v>2.1000000000000001E-2</v>
      </c>
      <c r="T72" s="2">
        <v>1</v>
      </c>
      <c r="U72" s="19">
        <v>0.5</v>
      </c>
      <c r="V72" s="2">
        <v>1</v>
      </c>
      <c r="W72" s="19">
        <v>0.45</v>
      </c>
      <c r="X72" s="2">
        <v>730</v>
      </c>
      <c r="Y72" s="20">
        <v>799</v>
      </c>
      <c r="Z72" s="2">
        <v>35</v>
      </c>
      <c r="AA72" s="20">
        <v>33</v>
      </c>
      <c r="AB72" s="2">
        <v>150</v>
      </c>
      <c r="AC72" s="20">
        <v>58.52</v>
      </c>
      <c r="AD72" s="3">
        <v>15</v>
      </c>
      <c r="AE72" s="22">
        <v>3.1</v>
      </c>
    </row>
    <row r="73" spans="1:31" ht="15.75" thickBot="1" x14ac:dyDescent="0.3">
      <c r="A73" s="8" t="s">
        <v>20</v>
      </c>
      <c r="B73" s="9" t="s">
        <v>16</v>
      </c>
      <c r="C73" s="34">
        <v>45065</v>
      </c>
      <c r="D73" s="1">
        <v>95</v>
      </c>
      <c r="E73" s="9">
        <v>95.02</v>
      </c>
      <c r="F73" s="2">
        <v>5</v>
      </c>
      <c r="G73" s="9">
        <v>4.1500000000000004</v>
      </c>
      <c r="H73" s="2">
        <v>0.02</v>
      </c>
      <c r="I73" s="9">
        <v>5.1999999999999998E-3</v>
      </c>
      <c r="J73" s="2">
        <v>0.15</v>
      </c>
      <c r="K73" s="18">
        <v>1.2999999999999999E-2</v>
      </c>
      <c r="L73" s="2">
        <v>0.05</v>
      </c>
      <c r="M73" s="18">
        <v>1.0999999999999999E-2</v>
      </c>
      <c r="N73" s="2">
        <v>0.3</v>
      </c>
      <c r="O73" s="19">
        <v>0.1</v>
      </c>
      <c r="P73" s="2">
        <v>0.3</v>
      </c>
      <c r="Q73" s="18">
        <v>0.26200000000000001</v>
      </c>
      <c r="R73" s="2">
        <v>9.8000000000000004E-2</v>
      </c>
      <c r="S73" s="18">
        <v>0.02</v>
      </c>
      <c r="T73" s="2">
        <v>1</v>
      </c>
      <c r="U73" s="19">
        <v>0.53</v>
      </c>
      <c r="V73" s="2">
        <v>1</v>
      </c>
      <c r="W73" s="19">
        <v>0.42</v>
      </c>
      <c r="X73" s="2">
        <v>730</v>
      </c>
      <c r="Y73" s="20">
        <v>798</v>
      </c>
      <c r="Z73" s="2">
        <v>35</v>
      </c>
      <c r="AA73" s="20">
        <v>33</v>
      </c>
      <c r="AB73" s="2">
        <v>150</v>
      </c>
      <c r="AC73" s="20">
        <v>59.02</v>
      </c>
      <c r="AD73" s="3">
        <v>15</v>
      </c>
      <c r="AE73" s="22">
        <v>4.3600000000000003</v>
      </c>
    </row>
    <row r="74" spans="1:31" ht="15.75" thickBot="1" x14ac:dyDescent="0.3">
      <c r="A74" s="8" t="s">
        <v>23</v>
      </c>
      <c r="B74" s="9" t="s">
        <v>16</v>
      </c>
      <c r="C74" s="34">
        <v>45065</v>
      </c>
      <c r="D74" s="1">
        <v>95</v>
      </c>
      <c r="E74" s="9">
        <v>95.14</v>
      </c>
      <c r="F74" s="2">
        <v>5</v>
      </c>
      <c r="G74" s="9">
        <v>4.12</v>
      </c>
      <c r="H74" s="2">
        <v>0.02</v>
      </c>
      <c r="I74" s="9">
        <v>3.0999999999999999E-3</v>
      </c>
      <c r="J74" s="2">
        <v>0.15</v>
      </c>
      <c r="K74" s="18">
        <v>1.4999999999999999E-2</v>
      </c>
      <c r="L74" s="2">
        <v>0.05</v>
      </c>
      <c r="M74" s="18">
        <v>8.9999999999999993E-3</v>
      </c>
      <c r="N74" s="2">
        <v>0.3</v>
      </c>
      <c r="O74" s="19">
        <v>0.19</v>
      </c>
      <c r="P74" s="2">
        <v>0.3</v>
      </c>
      <c r="Q74" s="18">
        <v>0.25900000000000001</v>
      </c>
      <c r="R74" s="2">
        <v>9.8000000000000004E-2</v>
      </c>
      <c r="S74" s="18">
        <v>0.02</v>
      </c>
      <c r="T74" s="2">
        <v>1</v>
      </c>
      <c r="U74" s="19">
        <v>0.26</v>
      </c>
      <c r="V74" s="2">
        <v>1</v>
      </c>
      <c r="W74" s="19">
        <v>0.24</v>
      </c>
      <c r="X74" s="2">
        <v>730</v>
      </c>
      <c r="Y74" s="20">
        <v>751</v>
      </c>
      <c r="Z74" s="2">
        <v>35</v>
      </c>
      <c r="AA74" s="20">
        <v>33</v>
      </c>
      <c r="AB74" s="2">
        <v>150</v>
      </c>
      <c r="AC74" s="20">
        <v>61.81</v>
      </c>
      <c r="AD74" s="3">
        <v>15</v>
      </c>
      <c r="AE74" s="22">
        <v>2.4500000000000002</v>
      </c>
    </row>
    <row r="75" spans="1:31" ht="15.75" thickBot="1" x14ac:dyDescent="0.3">
      <c r="A75" s="8" t="s">
        <v>21</v>
      </c>
      <c r="B75" s="9" t="s">
        <v>16</v>
      </c>
      <c r="C75" s="34">
        <v>45066</v>
      </c>
      <c r="D75" s="1">
        <v>95</v>
      </c>
      <c r="E75" s="19">
        <v>95.07</v>
      </c>
      <c r="F75" s="2">
        <v>5</v>
      </c>
      <c r="G75" s="9">
        <v>4.05</v>
      </c>
      <c r="H75" s="2">
        <v>0.02</v>
      </c>
      <c r="I75" s="9">
        <v>6.1000000000000004E-3</v>
      </c>
      <c r="J75" s="2">
        <v>0.15</v>
      </c>
      <c r="K75" s="18">
        <v>1.2999999999999999E-2</v>
      </c>
      <c r="L75" s="2">
        <v>0.05</v>
      </c>
      <c r="M75" s="18">
        <v>0.01</v>
      </c>
      <c r="N75" s="2">
        <v>0.3</v>
      </c>
      <c r="O75" s="19">
        <v>0.11</v>
      </c>
      <c r="P75" s="2">
        <v>0.3</v>
      </c>
      <c r="Q75" s="18">
        <v>0.25900000000000001</v>
      </c>
      <c r="R75" s="2">
        <v>9.8000000000000004E-2</v>
      </c>
      <c r="S75" s="18">
        <v>0.02</v>
      </c>
      <c r="T75" s="2">
        <v>1</v>
      </c>
      <c r="U75" s="19">
        <v>0.3</v>
      </c>
      <c r="V75" s="2">
        <v>1</v>
      </c>
      <c r="W75" s="19">
        <v>0.46</v>
      </c>
      <c r="X75" s="2">
        <v>730</v>
      </c>
      <c r="Y75" s="20">
        <v>802</v>
      </c>
      <c r="Z75" s="2">
        <v>35</v>
      </c>
      <c r="AA75" s="20">
        <v>35</v>
      </c>
      <c r="AB75" s="2">
        <v>150</v>
      </c>
      <c r="AC75" s="20">
        <v>68</v>
      </c>
      <c r="AD75" s="3">
        <v>15</v>
      </c>
      <c r="AE75" s="22">
        <v>2.57</v>
      </c>
    </row>
    <row r="76" spans="1:31" ht="15.75" thickBot="1" x14ac:dyDescent="0.3">
      <c r="A76" s="8" t="s">
        <v>21</v>
      </c>
      <c r="B76" s="9" t="s">
        <v>16</v>
      </c>
      <c r="C76" s="34">
        <v>45066</v>
      </c>
      <c r="D76" s="1">
        <v>95</v>
      </c>
      <c r="E76" s="19">
        <v>95.12</v>
      </c>
      <c r="F76" s="2">
        <v>5</v>
      </c>
      <c r="G76" s="9">
        <v>3.93</v>
      </c>
      <c r="H76" s="2">
        <v>0.02</v>
      </c>
      <c r="I76" s="9">
        <v>4.3E-3</v>
      </c>
      <c r="J76" s="2">
        <v>0.15</v>
      </c>
      <c r="K76" s="18">
        <v>1.4999999999999999E-2</v>
      </c>
      <c r="L76" s="2">
        <v>0.05</v>
      </c>
      <c r="M76" s="18">
        <v>1.4E-2</v>
      </c>
      <c r="N76" s="2">
        <v>0.3</v>
      </c>
      <c r="O76" s="19">
        <v>0.09</v>
      </c>
      <c r="P76" s="2">
        <v>0.3</v>
      </c>
      <c r="Q76" s="18">
        <v>0.254</v>
      </c>
      <c r="R76" s="2">
        <v>9.8000000000000004E-2</v>
      </c>
      <c r="S76" s="18">
        <v>0.02</v>
      </c>
      <c r="T76" s="2">
        <v>1</v>
      </c>
      <c r="U76" s="19">
        <v>0.36</v>
      </c>
      <c r="V76" s="2">
        <v>1</v>
      </c>
      <c r="W76" s="19">
        <v>0.55000000000000004</v>
      </c>
      <c r="X76" s="2">
        <v>730</v>
      </c>
      <c r="Y76" s="20">
        <v>784</v>
      </c>
      <c r="Z76" s="2">
        <v>35</v>
      </c>
      <c r="AA76" s="20">
        <v>35</v>
      </c>
      <c r="AB76" s="2">
        <v>150</v>
      </c>
      <c r="AC76" s="20">
        <v>79</v>
      </c>
      <c r="AD76" s="3">
        <v>15</v>
      </c>
      <c r="AE76" s="29">
        <v>2.23</v>
      </c>
    </row>
    <row r="77" spans="1:31" ht="15.75" thickBot="1" x14ac:dyDescent="0.3">
      <c r="A77" s="8" t="s">
        <v>23</v>
      </c>
      <c r="B77" s="9" t="s">
        <v>16</v>
      </c>
      <c r="C77" s="34">
        <v>45066</v>
      </c>
      <c r="D77" s="1">
        <v>95</v>
      </c>
      <c r="E77" s="19">
        <v>95.553510000000017</v>
      </c>
      <c r="F77" s="2">
        <v>5</v>
      </c>
      <c r="G77" s="9">
        <v>3.56</v>
      </c>
      <c r="H77" s="2">
        <v>0.02</v>
      </c>
      <c r="I77" s="9">
        <v>4.3E-3</v>
      </c>
      <c r="J77" s="2">
        <v>0.15</v>
      </c>
      <c r="K77" s="18">
        <v>1.6E-2</v>
      </c>
      <c r="L77" s="2">
        <v>0.05</v>
      </c>
      <c r="M77" s="18">
        <v>0.01</v>
      </c>
      <c r="N77" s="2">
        <v>0.3</v>
      </c>
      <c r="O77" s="19">
        <v>0.19</v>
      </c>
      <c r="P77" s="2">
        <v>0.3</v>
      </c>
      <c r="Q77" s="18">
        <v>0.25700000000000001</v>
      </c>
      <c r="R77" s="2">
        <v>9.8000000000000004E-2</v>
      </c>
      <c r="S77" s="18">
        <v>2.1000000000000001E-2</v>
      </c>
      <c r="T77" s="2">
        <v>1</v>
      </c>
      <c r="U77" s="19">
        <v>0.22</v>
      </c>
      <c r="V77" s="2">
        <v>1</v>
      </c>
      <c r="W77" s="19">
        <v>0.39</v>
      </c>
      <c r="X77" s="2">
        <v>730</v>
      </c>
      <c r="Y77" s="20">
        <v>767</v>
      </c>
      <c r="Z77" s="2">
        <v>35</v>
      </c>
      <c r="AA77" s="20">
        <v>34</v>
      </c>
      <c r="AB77" s="2">
        <v>150</v>
      </c>
      <c r="AC77" s="20">
        <v>64</v>
      </c>
      <c r="AD77" s="3">
        <v>15</v>
      </c>
      <c r="AE77" s="22">
        <v>2.0499999999999998</v>
      </c>
    </row>
    <row r="78" spans="1:31" ht="15.75" thickBot="1" x14ac:dyDescent="0.3">
      <c r="A78" s="8" t="s">
        <v>20</v>
      </c>
      <c r="B78" s="9" t="s">
        <v>16</v>
      </c>
      <c r="C78" s="34">
        <v>45069</v>
      </c>
      <c r="D78" s="1">
        <v>95</v>
      </c>
      <c r="E78" s="19">
        <v>95.111609999999999</v>
      </c>
      <c r="F78" s="2">
        <v>5</v>
      </c>
      <c r="G78" s="9">
        <v>3.91</v>
      </c>
      <c r="H78" s="2">
        <v>0.02</v>
      </c>
      <c r="I78" s="9">
        <v>7.0000000000000001E-3</v>
      </c>
      <c r="J78" s="2">
        <v>0.15</v>
      </c>
      <c r="K78" s="18">
        <v>4.7E-2</v>
      </c>
      <c r="L78" s="2">
        <v>0.05</v>
      </c>
      <c r="M78" s="18">
        <v>1.0999999999999999E-2</v>
      </c>
      <c r="N78" s="2">
        <v>0.3</v>
      </c>
      <c r="O78" s="19">
        <v>0.1</v>
      </c>
      <c r="P78" s="2">
        <v>0.3</v>
      </c>
      <c r="Q78" s="18">
        <v>0.26</v>
      </c>
      <c r="R78" s="2">
        <v>9.8000000000000004E-2</v>
      </c>
      <c r="S78" s="18">
        <v>0.02</v>
      </c>
      <c r="T78" s="2">
        <v>1</v>
      </c>
      <c r="U78" s="19">
        <v>0.46</v>
      </c>
      <c r="V78" s="2">
        <v>1</v>
      </c>
      <c r="W78" s="19">
        <v>0.53</v>
      </c>
      <c r="X78" s="2">
        <v>730</v>
      </c>
      <c r="Y78" s="20">
        <v>794</v>
      </c>
      <c r="Z78" s="2">
        <v>35</v>
      </c>
      <c r="AA78" s="20">
        <v>34</v>
      </c>
      <c r="AB78" s="2">
        <v>150</v>
      </c>
      <c r="AC78" s="20">
        <v>55</v>
      </c>
      <c r="AD78" s="3">
        <v>15</v>
      </c>
      <c r="AE78" s="29">
        <v>3.05</v>
      </c>
    </row>
    <row r="79" spans="1:31" ht="15.75" thickBot="1" x14ac:dyDescent="0.3">
      <c r="A79" s="8" t="s">
        <v>20</v>
      </c>
      <c r="B79" s="9" t="s">
        <v>16</v>
      </c>
      <c r="C79" s="34">
        <v>45069</v>
      </c>
      <c r="D79" s="1">
        <v>95</v>
      </c>
      <c r="E79" s="19">
        <v>95.02</v>
      </c>
      <c r="F79" s="2">
        <v>5</v>
      </c>
      <c r="G79" s="9">
        <v>3.76</v>
      </c>
      <c r="H79" s="2">
        <v>0.02</v>
      </c>
      <c r="I79" s="9">
        <v>7.4000000000000003E-3</v>
      </c>
      <c r="J79" s="2">
        <v>0.15</v>
      </c>
      <c r="K79" s="18">
        <v>1.7000000000000001E-2</v>
      </c>
      <c r="L79" s="2">
        <v>0.05</v>
      </c>
      <c r="M79" s="18">
        <v>0.01</v>
      </c>
      <c r="N79" s="2">
        <v>0.3</v>
      </c>
      <c r="O79" s="19">
        <v>0.1</v>
      </c>
      <c r="P79" s="2">
        <v>0.3</v>
      </c>
      <c r="Q79" s="18">
        <v>0.252</v>
      </c>
      <c r="R79" s="2">
        <v>9.8000000000000004E-2</v>
      </c>
      <c r="S79" s="18">
        <v>1.9E-2</v>
      </c>
      <c r="T79" s="2">
        <v>1</v>
      </c>
      <c r="U79" s="19">
        <v>0.19</v>
      </c>
      <c r="V79" s="2">
        <v>1</v>
      </c>
      <c r="W79" s="19">
        <v>0.81</v>
      </c>
      <c r="X79" s="2">
        <v>730</v>
      </c>
      <c r="Y79" s="20">
        <v>800</v>
      </c>
      <c r="Z79" s="2">
        <v>35</v>
      </c>
      <c r="AA79" s="20">
        <v>35</v>
      </c>
      <c r="AB79" s="2">
        <v>150</v>
      </c>
      <c r="AC79" s="20">
        <v>57</v>
      </c>
      <c r="AD79" s="3">
        <v>15</v>
      </c>
      <c r="AE79" s="29">
        <v>2.15</v>
      </c>
    </row>
    <row r="80" spans="1:31" ht="15.75" thickBot="1" x14ac:dyDescent="0.3">
      <c r="A80" s="8" t="s">
        <v>21</v>
      </c>
      <c r="B80" s="9" t="s">
        <v>16</v>
      </c>
      <c r="C80" s="34">
        <v>45069</v>
      </c>
      <c r="D80" s="1">
        <v>95</v>
      </c>
      <c r="E80" s="19">
        <v>95.02</v>
      </c>
      <c r="F80" s="2">
        <v>5</v>
      </c>
      <c r="G80" s="9">
        <v>3.96</v>
      </c>
      <c r="H80" s="2">
        <v>0.02</v>
      </c>
      <c r="I80" s="9">
        <v>4.3E-3</v>
      </c>
      <c r="J80" s="2">
        <v>0.15</v>
      </c>
      <c r="K80" s="18">
        <v>1.7000000000000001E-2</v>
      </c>
      <c r="L80" s="2">
        <v>0.05</v>
      </c>
      <c r="M80" s="18">
        <v>8.0000000000000002E-3</v>
      </c>
      <c r="N80" s="2">
        <v>0.3</v>
      </c>
      <c r="O80" s="19">
        <v>0.09</v>
      </c>
      <c r="P80" s="2">
        <v>0.3</v>
      </c>
      <c r="Q80" s="18">
        <v>0.251</v>
      </c>
      <c r="R80" s="2">
        <v>9.8000000000000004E-2</v>
      </c>
      <c r="S80" s="18">
        <v>0.02</v>
      </c>
      <c r="T80" s="2">
        <v>1</v>
      </c>
      <c r="U80" s="19">
        <v>0.39</v>
      </c>
      <c r="V80" s="2">
        <v>1</v>
      </c>
      <c r="W80" s="19">
        <v>0.63</v>
      </c>
      <c r="X80" s="2">
        <v>730</v>
      </c>
      <c r="Y80" s="20">
        <v>775</v>
      </c>
      <c r="Z80" s="2">
        <v>35</v>
      </c>
      <c r="AA80" s="20">
        <v>35</v>
      </c>
      <c r="AB80" s="2">
        <v>150</v>
      </c>
      <c r="AC80" s="20">
        <v>75</v>
      </c>
      <c r="AD80" s="3">
        <v>15</v>
      </c>
      <c r="AE80" s="29">
        <v>1.82</v>
      </c>
    </row>
    <row r="81" spans="1:31" ht="15.75" thickBot="1" x14ac:dyDescent="0.3">
      <c r="A81" s="8" t="s">
        <v>21</v>
      </c>
      <c r="B81" s="9" t="str">
        <f>B80</f>
        <v>LBD</v>
      </c>
      <c r="C81" s="34">
        <v>45069</v>
      </c>
      <c r="D81" s="1">
        <v>95</v>
      </c>
      <c r="E81" s="19">
        <v>95.02</v>
      </c>
      <c r="F81" s="2">
        <v>5</v>
      </c>
      <c r="G81" s="9">
        <v>4.08</v>
      </c>
      <c r="H81" s="2">
        <v>0.02</v>
      </c>
      <c r="I81" s="9">
        <v>4.4000000000000003E-3</v>
      </c>
      <c r="J81" s="2">
        <v>0.15</v>
      </c>
      <c r="K81" s="18">
        <v>1.4999999999999999E-2</v>
      </c>
      <c r="L81" s="2">
        <v>0.05</v>
      </c>
      <c r="M81" s="18">
        <v>8.9999999999999993E-3</v>
      </c>
      <c r="N81" s="2">
        <v>0.3</v>
      </c>
      <c r="O81" s="19">
        <v>0.09</v>
      </c>
      <c r="P81" s="2">
        <v>0.3</v>
      </c>
      <c r="Q81" s="18">
        <v>0.252</v>
      </c>
      <c r="R81" s="2">
        <v>9.8000000000000004E-2</v>
      </c>
      <c r="S81" s="18">
        <v>1.9E-2</v>
      </c>
      <c r="T81" s="2">
        <v>1</v>
      </c>
      <c r="U81" s="19">
        <v>0.34</v>
      </c>
      <c r="V81" s="2">
        <v>1</v>
      </c>
      <c r="W81" s="19">
        <v>0.51</v>
      </c>
      <c r="X81" s="2">
        <v>730</v>
      </c>
      <c r="Y81" s="20">
        <v>772</v>
      </c>
      <c r="Z81" s="2">
        <v>35</v>
      </c>
      <c r="AA81" s="20">
        <v>35</v>
      </c>
      <c r="AB81" s="2">
        <v>150</v>
      </c>
      <c r="AC81" s="20">
        <v>75</v>
      </c>
      <c r="AD81" s="3">
        <v>15</v>
      </c>
      <c r="AE81" s="29">
        <v>2.11</v>
      </c>
    </row>
    <row r="82" spans="1:31" ht="15.75" thickBot="1" x14ac:dyDescent="0.3">
      <c r="A82" s="8" t="s">
        <v>23</v>
      </c>
      <c r="B82" s="9" t="s">
        <v>16</v>
      </c>
      <c r="C82" s="34">
        <v>45069</v>
      </c>
      <c r="D82" s="1">
        <v>95</v>
      </c>
      <c r="E82" s="19">
        <v>95.376750000000001</v>
      </c>
      <c r="F82" s="2">
        <v>5</v>
      </c>
      <c r="G82" s="9">
        <v>3.72</v>
      </c>
      <c r="H82" s="2">
        <v>0.02</v>
      </c>
      <c r="I82" s="9">
        <v>3.2000000000000002E-3</v>
      </c>
      <c r="J82" s="2">
        <v>0.15</v>
      </c>
      <c r="K82" s="18">
        <v>1.4E-2</v>
      </c>
      <c r="L82" s="2">
        <v>0.05</v>
      </c>
      <c r="M82" s="18">
        <v>0.01</v>
      </c>
      <c r="N82" s="2">
        <v>0.3</v>
      </c>
      <c r="O82" s="19">
        <v>0.15</v>
      </c>
      <c r="P82" s="2">
        <v>0.3</v>
      </c>
      <c r="Q82" s="18">
        <v>0.25900000000000001</v>
      </c>
      <c r="R82" s="2">
        <v>9.8000000000000004E-2</v>
      </c>
      <c r="S82" s="18">
        <v>2.1000000000000001E-2</v>
      </c>
      <c r="T82" s="2">
        <v>1</v>
      </c>
      <c r="U82" s="19">
        <v>0.28000000000000003</v>
      </c>
      <c r="V82" s="2">
        <v>1</v>
      </c>
      <c r="W82" s="19">
        <v>0.45</v>
      </c>
      <c r="X82" s="2">
        <v>730</v>
      </c>
      <c r="Y82" s="20">
        <v>757</v>
      </c>
      <c r="Z82" s="2">
        <v>35</v>
      </c>
      <c r="AA82" s="20">
        <v>35</v>
      </c>
      <c r="AB82" s="2">
        <v>150</v>
      </c>
      <c r="AC82" s="20">
        <v>60</v>
      </c>
      <c r="AD82" s="3">
        <v>15</v>
      </c>
      <c r="AE82" s="29">
        <v>2.72</v>
      </c>
    </row>
    <row r="83" spans="1:31" ht="15.75" thickBot="1" x14ac:dyDescent="0.3">
      <c r="A83" s="8" t="s">
        <v>23</v>
      </c>
      <c r="B83" s="9" t="s">
        <v>16</v>
      </c>
      <c r="C83" s="34">
        <v>45069</v>
      </c>
      <c r="D83" s="1">
        <v>95</v>
      </c>
      <c r="E83" s="19">
        <v>95</v>
      </c>
      <c r="F83" s="2">
        <v>5</v>
      </c>
      <c r="G83" s="9">
        <v>4.1100000000000003</v>
      </c>
      <c r="H83" s="2">
        <v>0.02</v>
      </c>
      <c r="I83" s="9">
        <v>5.0000000000000001E-3</v>
      </c>
      <c r="J83" s="2">
        <v>0.15</v>
      </c>
      <c r="K83" s="18">
        <v>1.4E-2</v>
      </c>
      <c r="L83" s="2">
        <v>0.05</v>
      </c>
      <c r="M83" s="18">
        <v>8.0000000000000002E-3</v>
      </c>
      <c r="N83" s="2">
        <v>0.3</v>
      </c>
      <c r="O83" s="19">
        <v>0.17</v>
      </c>
      <c r="P83" s="2">
        <v>0.3</v>
      </c>
      <c r="Q83" s="18">
        <v>0.253</v>
      </c>
      <c r="R83" s="2">
        <v>9.8000000000000004E-2</v>
      </c>
      <c r="S83" s="18">
        <v>0.02</v>
      </c>
      <c r="T83" s="2">
        <v>1</v>
      </c>
      <c r="U83" s="19">
        <v>0.27</v>
      </c>
      <c r="V83" s="2">
        <v>1</v>
      </c>
      <c r="W83" s="19">
        <v>0.42</v>
      </c>
      <c r="X83" s="2">
        <v>730</v>
      </c>
      <c r="Y83" s="20">
        <v>758</v>
      </c>
      <c r="Z83" s="2">
        <v>35</v>
      </c>
      <c r="AA83" s="20">
        <v>33</v>
      </c>
      <c r="AB83" s="2">
        <v>150</v>
      </c>
      <c r="AC83" s="20">
        <v>56</v>
      </c>
      <c r="AD83" s="3">
        <v>15</v>
      </c>
      <c r="AE83" s="29">
        <v>2.96</v>
      </c>
    </row>
    <row r="84" spans="1:31" ht="15.75" thickBot="1" x14ac:dyDescent="0.3">
      <c r="A84" s="8" t="s">
        <v>23</v>
      </c>
      <c r="B84" s="9" t="s">
        <v>16</v>
      </c>
      <c r="C84" s="34">
        <v>45069</v>
      </c>
      <c r="D84" s="1">
        <v>95</v>
      </c>
      <c r="E84" s="19">
        <v>95</v>
      </c>
      <c r="F84" s="2">
        <v>5</v>
      </c>
      <c r="G84" s="9">
        <v>4.08</v>
      </c>
      <c r="H84" s="2">
        <v>0.02</v>
      </c>
      <c r="I84" s="9">
        <v>4.7999999999999996E-3</v>
      </c>
      <c r="J84" s="2">
        <v>0.15</v>
      </c>
      <c r="K84" s="18">
        <v>1.4999999999999999E-2</v>
      </c>
      <c r="L84" s="2">
        <v>0.05</v>
      </c>
      <c r="M84" s="18">
        <v>8.9999999999999993E-3</v>
      </c>
      <c r="N84" s="2">
        <v>0.3</v>
      </c>
      <c r="O84" s="19">
        <v>0.18</v>
      </c>
      <c r="P84" s="2">
        <v>0.3</v>
      </c>
      <c r="Q84" s="18">
        <v>0.25600000000000001</v>
      </c>
      <c r="R84" s="2">
        <v>9.8000000000000004E-2</v>
      </c>
      <c r="S84" s="18">
        <v>1.9E-2</v>
      </c>
      <c r="T84" s="2">
        <v>1</v>
      </c>
      <c r="U84" s="19">
        <v>0.26</v>
      </c>
      <c r="V84" s="2">
        <v>1</v>
      </c>
      <c r="W84" s="19">
        <v>0.44</v>
      </c>
      <c r="X84" s="2">
        <v>730</v>
      </c>
      <c r="Y84" s="20">
        <v>756</v>
      </c>
      <c r="Z84" s="2">
        <v>35</v>
      </c>
      <c r="AA84" s="20">
        <v>33</v>
      </c>
      <c r="AB84" s="2">
        <v>150</v>
      </c>
      <c r="AC84" s="20">
        <v>59</v>
      </c>
      <c r="AD84" s="3">
        <v>15</v>
      </c>
      <c r="AE84" s="29">
        <v>3.64</v>
      </c>
    </row>
    <row r="85" spans="1:31" ht="15.75" thickBot="1" x14ac:dyDescent="0.3">
      <c r="A85" s="8" t="s">
        <v>21</v>
      </c>
      <c r="B85" s="9" t="s">
        <v>16</v>
      </c>
      <c r="C85" s="34">
        <v>45076</v>
      </c>
      <c r="D85" s="1">
        <v>95</v>
      </c>
      <c r="E85" s="19">
        <v>95.04</v>
      </c>
      <c r="F85" s="2">
        <v>5</v>
      </c>
      <c r="G85" s="19">
        <v>4</v>
      </c>
      <c r="H85" s="2">
        <v>0.02</v>
      </c>
      <c r="I85" s="21">
        <v>5.0000000000000001E-3</v>
      </c>
      <c r="J85" s="2">
        <v>0.15</v>
      </c>
      <c r="K85" s="18">
        <v>1.7000000000000001E-2</v>
      </c>
      <c r="L85" s="2">
        <v>0.05</v>
      </c>
      <c r="M85" s="18">
        <v>8.9999999999999993E-3</v>
      </c>
      <c r="N85" s="2">
        <v>0.3</v>
      </c>
      <c r="O85" s="19">
        <v>0.09</v>
      </c>
      <c r="P85" s="2">
        <v>0.3</v>
      </c>
      <c r="Q85" s="18">
        <v>0.26200000000000001</v>
      </c>
      <c r="R85" s="2">
        <v>9.8000000000000004E-2</v>
      </c>
      <c r="S85" s="18">
        <v>1.9E-2</v>
      </c>
      <c r="T85" s="2">
        <v>1</v>
      </c>
      <c r="U85" s="19">
        <v>0.36</v>
      </c>
      <c r="V85" s="2">
        <v>1</v>
      </c>
      <c r="W85" s="19">
        <v>0.56000000000000005</v>
      </c>
      <c r="X85" s="2">
        <v>730</v>
      </c>
      <c r="Y85" s="20">
        <v>775</v>
      </c>
      <c r="Z85" s="2">
        <v>35</v>
      </c>
      <c r="AA85" s="20">
        <v>35</v>
      </c>
      <c r="AB85" s="2">
        <v>150</v>
      </c>
      <c r="AC85" s="20">
        <v>72</v>
      </c>
      <c r="AD85" s="3">
        <v>15</v>
      </c>
      <c r="AE85" s="29">
        <v>1.92</v>
      </c>
    </row>
    <row r="86" spans="1:31" ht="15.75" thickBot="1" x14ac:dyDescent="0.3">
      <c r="A86" s="8" t="s">
        <v>21</v>
      </c>
      <c r="B86" s="9" t="s">
        <v>16</v>
      </c>
      <c r="C86" s="34">
        <v>45079</v>
      </c>
      <c r="D86" s="1">
        <v>95</v>
      </c>
      <c r="E86" s="19">
        <v>95.02</v>
      </c>
      <c r="F86" s="2">
        <v>5</v>
      </c>
      <c r="G86" s="19">
        <v>4.01</v>
      </c>
      <c r="H86" s="2">
        <v>0.02</v>
      </c>
      <c r="I86" s="21">
        <v>4.7000000000000002E-3</v>
      </c>
      <c r="J86" s="2">
        <v>0.15</v>
      </c>
      <c r="K86" s="18">
        <v>1.4999999999999999E-2</v>
      </c>
      <c r="L86" s="2">
        <v>0.05</v>
      </c>
      <c r="M86" s="18">
        <v>8.0000000000000002E-3</v>
      </c>
      <c r="N86" s="2">
        <v>0.3</v>
      </c>
      <c r="O86" s="19">
        <v>0.09</v>
      </c>
      <c r="P86" s="2">
        <v>0.3</v>
      </c>
      <c r="Q86" s="18">
        <v>0.27900000000000003</v>
      </c>
      <c r="R86" s="2">
        <v>9.8000000000000004E-2</v>
      </c>
      <c r="S86" s="18">
        <v>1.9E-2</v>
      </c>
      <c r="T86" s="2">
        <v>1</v>
      </c>
      <c r="U86" s="19">
        <v>0.37</v>
      </c>
      <c r="V86" s="2">
        <v>1</v>
      </c>
      <c r="W86" s="19">
        <v>0.55000000000000004</v>
      </c>
      <c r="X86" s="2">
        <v>730</v>
      </c>
      <c r="Y86" s="20">
        <v>758</v>
      </c>
      <c r="Z86" s="2">
        <v>35</v>
      </c>
      <c r="AA86" s="20" t="s">
        <v>22</v>
      </c>
      <c r="AB86" s="2">
        <v>150</v>
      </c>
      <c r="AC86" s="20">
        <v>72</v>
      </c>
      <c r="AD86" s="3">
        <v>15</v>
      </c>
      <c r="AE86" s="29">
        <v>1.08</v>
      </c>
    </row>
    <row r="87" spans="1:31" ht="15.75" thickBot="1" x14ac:dyDescent="0.3">
      <c r="A87" s="8" t="s">
        <v>23</v>
      </c>
      <c r="B87" s="9" t="s">
        <v>16</v>
      </c>
      <c r="C87" s="34">
        <v>45079</v>
      </c>
      <c r="D87" s="1">
        <v>95</v>
      </c>
      <c r="E87" s="19">
        <v>95.01</v>
      </c>
      <c r="F87" s="2">
        <v>5</v>
      </c>
      <c r="G87" s="19">
        <v>3.97</v>
      </c>
      <c r="H87" s="2">
        <v>0.02</v>
      </c>
      <c r="I87" s="21">
        <v>3.8E-3</v>
      </c>
      <c r="J87" s="2">
        <v>0.15</v>
      </c>
      <c r="K87" s="18">
        <v>1.6E-2</v>
      </c>
      <c r="L87" s="2">
        <v>0.05</v>
      </c>
      <c r="M87" s="18">
        <v>8.9999999999999993E-3</v>
      </c>
      <c r="N87" s="2">
        <v>0.3</v>
      </c>
      <c r="O87" s="19">
        <v>0.17</v>
      </c>
      <c r="P87" s="2">
        <v>0.3</v>
      </c>
      <c r="Q87" s="18">
        <v>0.26700000000000002</v>
      </c>
      <c r="R87" s="2">
        <v>9.8000000000000004E-2</v>
      </c>
      <c r="S87" s="18">
        <v>0.02</v>
      </c>
      <c r="T87" s="2">
        <v>1</v>
      </c>
      <c r="U87" s="19">
        <v>0.4</v>
      </c>
      <c r="V87" s="2">
        <v>1</v>
      </c>
      <c r="W87" s="19">
        <v>0.53</v>
      </c>
      <c r="X87" s="2">
        <v>730</v>
      </c>
      <c r="Y87" s="20">
        <v>778</v>
      </c>
      <c r="Z87" s="2">
        <v>35</v>
      </c>
      <c r="AA87" s="20">
        <v>32</v>
      </c>
      <c r="AB87" s="2">
        <v>150</v>
      </c>
      <c r="AC87" s="20">
        <v>58</v>
      </c>
      <c r="AD87" s="3">
        <v>15</v>
      </c>
      <c r="AE87" s="29">
        <v>1.97</v>
      </c>
    </row>
    <row r="88" spans="1:31" ht="15.75" thickBot="1" x14ac:dyDescent="0.3">
      <c r="A88" s="8" t="s">
        <v>21</v>
      </c>
      <c r="B88" s="9" t="s">
        <v>16</v>
      </c>
      <c r="C88" s="34">
        <v>45082</v>
      </c>
      <c r="D88" s="1">
        <v>95</v>
      </c>
      <c r="E88" s="19">
        <v>95.01</v>
      </c>
      <c r="F88" s="2">
        <v>5</v>
      </c>
      <c r="G88" s="19">
        <v>4.21</v>
      </c>
      <c r="H88" s="2">
        <v>0.02</v>
      </c>
      <c r="I88" s="21">
        <v>4.7999999999999996E-3</v>
      </c>
      <c r="J88" s="2">
        <v>0.15</v>
      </c>
      <c r="K88" s="18">
        <v>1.6E-2</v>
      </c>
      <c r="L88" s="2">
        <v>0.05</v>
      </c>
      <c r="M88" s="18">
        <v>8.0000000000000002E-3</v>
      </c>
      <c r="N88" s="2">
        <v>0.3</v>
      </c>
      <c r="O88" s="19">
        <v>0.09</v>
      </c>
      <c r="P88" s="2">
        <v>0.3</v>
      </c>
      <c r="Q88" s="18">
        <v>0.26900000000000002</v>
      </c>
      <c r="R88" s="2">
        <v>9.8000000000000004E-2</v>
      </c>
      <c r="S88" s="18">
        <v>1.9E-2</v>
      </c>
      <c r="T88" s="2">
        <v>1</v>
      </c>
      <c r="U88" s="19">
        <v>0.22</v>
      </c>
      <c r="V88" s="2">
        <v>1</v>
      </c>
      <c r="W88" s="19">
        <v>0.37</v>
      </c>
      <c r="X88" s="2">
        <v>730</v>
      </c>
      <c r="Y88" s="20">
        <v>763</v>
      </c>
      <c r="Z88" s="2">
        <v>35</v>
      </c>
      <c r="AA88" s="20" t="s">
        <v>22</v>
      </c>
      <c r="AB88" s="2">
        <v>150</v>
      </c>
      <c r="AC88" s="20">
        <v>75</v>
      </c>
      <c r="AD88" s="3">
        <v>15</v>
      </c>
      <c r="AE88" s="29">
        <v>1.86</v>
      </c>
    </row>
    <row r="89" spans="1:31" ht="15.75" thickBot="1" x14ac:dyDescent="0.3">
      <c r="A89" s="8" t="s">
        <v>21</v>
      </c>
      <c r="B89" s="9" t="s">
        <v>16</v>
      </c>
      <c r="C89" s="34">
        <v>45083</v>
      </c>
      <c r="D89" s="1">
        <v>95</v>
      </c>
      <c r="E89" s="19">
        <v>95</v>
      </c>
      <c r="F89" s="2">
        <v>5</v>
      </c>
      <c r="G89" s="19">
        <v>4.1399999999999997</v>
      </c>
      <c r="H89" s="2">
        <v>0.02</v>
      </c>
      <c r="I89" s="21">
        <v>4.8999999999999998E-3</v>
      </c>
      <c r="J89" s="2">
        <v>0.15</v>
      </c>
      <c r="K89" s="18">
        <v>8.0000000000000002E-3</v>
      </c>
      <c r="L89" s="2">
        <v>0.05</v>
      </c>
      <c r="M89" s="18">
        <v>8.9999999999999993E-3</v>
      </c>
      <c r="N89" s="2">
        <v>0.3</v>
      </c>
      <c r="O89" s="19">
        <v>0.09</v>
      </c>
      <c r="P89" s="2">
        <v>0.3</v>
      </c>
      <c r="Q89" s="18">
        <v>0.29799999999999999</v>
      </c>
      <c r="R89" s="2">
        <v>9.8000000000000004E-2</v>
      </c>
      <c r="S89" s="18">
        <v>1.9E-2</v>
      </c>
      <c r="T89" s="2">
        <v>1</v>
      </c>
      <c r="U89" s="19">
        <v>0.39</v>
      </c>
      <c r="V89" s="2">
        <v>1</v>
      </c>
      <c r="W89" s="19">
        <v>0.43</v>
      </c>
      <c r="X89" s="2">
        <v>730</v>
      </c>
      <c r="Y89" s="20">
        <v>783</v>
      </c>
      <c r="Z89" s="2">
        <v>35</v>
      </c>
      <c r="AA89" s="20">
        <v>35</v>
      </c>
      <c r="AB89" s="2">
        <v>150</v>
      </c>
      <c r="AC89" s="20">
        <v>65</v>
      </c>
      <c r="AD89" s="3">
        <v>15</v>
      </c>
      <c r="AE89" s="29">
        <v>2.59</v>
      </c>
    </row>
    <row r="90" spans="1:31" ht="15.75" thickBot="1" x14ac:dyDescent="0.3">
      <c r="A90" s="8" t="s">
        <v>21</v>
      </c>
      <c r="B90" s="9" t="s">
        <v>16</v>
      </c>
      <c r="C90" s="34">
        <v>45085</v>
      </c>
      <c r="D90" s="1">
        <v>95</v>
      </c>
      <c r="E90" s="19">
        <v>95</v>
      </c>
      <c r="F90" s="2">
        <v>5</v>
      </c>
      <c r="G90" s="19">
        <v>4.1399999999999997</v>
      </c>
      <c r="H90" s="2">
        <v>0.02</v>
      </c>
      <c r="I90" s="21">
        <v>4.8999999999999998E-3</v>
      </c>
      <c r="J90" s="2">
        <v>0.15</v>
      </c>
      <c r="K90" s="18">
        <v>8.0000000000000002E-3</v>
      </c>
      <c r="L90" s="2">
        <v>0.05</v>
      </c>
      <c r="M90" s="18">
        <v>8.9999999999999993E-3</v>
      </c>
      <c r="N90" s="2">
        <v>0.3</v>
      </c>
      <c r="O90" s="19">
        <v>0.09</v>
      </c>
      <c r="P90" s="2">
        <v>0.3</v>
      </c>
      <c r="Q90" s="18">
        <v>0.29799999999999999</v>
      </c>
      <c r="R90" s="2">
        <v>9.8000000000000004E-2</v>
      </c>
      <c r="S90" s="18">
        <v>1.9E-2</v>
      </c>
      <c r="T90" s="2">
        <v>1</v>
      </c>
      <c r="U90" s="19">
        <v>0.39</v>
      </c>
      <c r="V90" s="2">
        <v>1</v>
      </c>
      <c r="W90" s="19">
        <v>0.43</v>
      </c>
      <c r="X90" s="2">
        <v>730</v>
      </c>
      <c r="Y90" s="20">
        <v>783</v>
      </c>
      <c r="Z90" s="2">
        <v>35</v>
      </c>
      <c r="AA90" s="20">
        <v>35</v>
      </c>
      <c r="AB90" s="2">
        <v>150</v>
      </c>
      <c r="AC90" s="20">
        <v>65</v>
      </c>
      <c r="AD90" s="3">
        <v>15</v>
      </c>
      <c r="AE90" s="29">
        <v>2.59</v>
      </c>
    </row>
    <row r="91" spans="1:31" ht="15.75" thickBot="1" x14ac:dyDescent="0.3">
      <c r="A91" s="8" t="s">
        <v>23</v>
      </c>
      <c r="B91" s="9" t="s">
        <v>16</v>
      </c>
      <c r="C91" s="34">
        <v>45091</v>
      </c>
      <c r="D91" s="1">
        <v>95</v>
      </c>
      <c r="E91" s="9">
        <v>95.03</v>
      </c>
      <c r="F91" s="2">
        <v>5</v>
      </c>
      <c r="G91" s="9">
        <v>4.0599999999999996</v>
      </c>
      <c r="H91" s="2">
        <v>0.02</v>
      </c>
      <c r="I91" s="9">
        <v>7.4000000000000003E-3</v>
      </c>
      <c r="J91" s="2">
        <v>0.15</v>
      </c>
      <c r="K91" s="18">
        <v>2.5999999999999999E-2</v>
      </c>
      <c r="L91" s="2">
        <v>0.05</v>
      </c>
      <c r="M91" s="18">
        <v>8.0000000000000002E-3</v>
      </c>
      <c r="N91" s="2">
        <v>0.3</v>
      </c>
      <c r="O91" s="19">
        <v>0.17</v>
      </c>
      <c r="P91" s="2">
        <v>0.3</v>
      </c>
      <c r="Q91" s="18">
        <v>0.28299999999999997</v>
      </c>
      <c r="R91" s="2">
        <v>9.8000000000000004E-2</v>
      </c>
      <c r="S91" s="18">
        <v>0.02</v>
      </c>
      <c r="T91" s="2">
        <v>1</v>
      </c>
      <c r="U91" s="19">
        <v>0.18</v>
      </c>
      <c r="V91" s="2">
        <v>1</v>
      </c>
      <c r="W91" s="19">
        <v>0.4</v>
      </c>
      <c r="X91" s="2">
        <v>730</v>
      </c>
      <c r="Y91" s="20">
        <v>767</v>
      </c>
      <c r="Z91" s="2">
        <v>35</v>
      </c>
      <c r="AA91" s="20">
        <v>33</v>
      </c>
      <c r="AB91" s="2">
        <v>150</v>
      </c>
      <c r="AC91" s="20">
        <v>64</v>
      </c>
      <c r="AD91" s="3">
        <v>15</v>
      </c>
      <c r="AE91" s="27">
        <v>2.09</v>
      </c>
    </row>
    <row r="92" spans="1:31" ht="15.75" thickBot="1" x14ac:dyDescent="0.3">
      <c r="A92" s="8" t="s">
        <v>20</v>
      </c>
      <c r="B92" s="9" t="s">
        <v>16</v>
      </c>
      <c r="C92" s="34">
        <v>45093</v>
      </c>
      <c r="D92" s="1">
        <v>95</v>
      </c>
      <c r="E92" s="9">
        <v>95.05</v>
      </c>
      <c r="F92" s="2">
        <v>5</v>
      </c>
      <c r="G92" s="9">
        <v>3.66</v>
      </c>
      <c r="H92" s="2">
        <v>0.02</v>
      </c>
      <c r="I92" s="9">
        <v>6.7999999999999996E-3</v>
      </c>
      <c r="J92" s="2">
        <v>0.15</v>
      </c>
      <c r="K92" s="18">
        <v>1.2999999999999999E-2</v>
      </c>
      <c r="L92" s="2">
        <v>0.05</v>
      </c>
      <c r="M92" s="18">
        <v>1.0999999999999999E-2</v>
      </c>
      <c r="N92" s="2">
        <v>0.3</v>
      </c>
      <c r="O92" s="19">
        <v>0.11</v>
      </c>
      <c r="P92" s="2">
        <v>0.3</v>
      </c>
      <c r="Q92" s="18">
        <v>0.28299999999999997</v>
      </c>
      <c r="R92" s="2">
        <v>9.8000000000000004E-2</v>
      </c>
      <c r="S92" s="18">
        <v>1.9E-2</v>
      </c>
      <c r="T92" s="2">
        <v>1</v>
      </c>
      <c r="U92" s="19">
        <v>0.43</v>
      </c>
      <c r="V92" s="2">
        <v>1</v>
      </c>
      <c r="W92" s="19">
        <v>0.85</v>
      </c>
      <c r="X92" s="2">
        <v>730</v>
      </c>
      <c r="Y92" s="20">
        <v>823</v>
      </c>
      <c r="Z92" s="2">
        <v>35</v>
      </c>
      <c r="AA92" s="20">
        <v>33</v>
      </c>
      <c r="AB92" s="2">
        <v>150</v>
      </c>
      <c r="AC92" s="20">
        <v>58.91</v>
      </c>
      <c r="AD92" s="3">
        <v>15</v>
      </c>
      <c r="AE92" s="22">
        <v>2.61</v>
      </c>
    </row>
    <row r="93" spans="1:31" ht="15.75" thickBot="1" x14ac:dyDescent="0.3">
      <c r="A93" s="8" t="s">
        <v>20</v>
      </c>
      <c r="B93" s="9" t="s">
        <v>16</v>
      </c>
      <c r="C93" s="34">
        <v>45101</v>
      </c>
      <c r="D93" s="1">
        <v>95</v>
      </c>
      <c r="E93" s="9">
        <v>95.13</v>
      </c>
      <c r="F93" s="2">
        <v>5</v>
      </c>
      <c r="G93" s="9">
        <v>3.53</v>
      </c>
      <c r="H93" s="2">
        <v>0.02</v>
      </c>
      <c r="I93" s="9">
        <v>9.4999999999999998E-3</v>
      </c>
      <c r="J93" s="2">
        <v>0.15</v>
      </c>
      <c r="K93" s="18">
        <v>5.7000000000000002E-2</v>
      </c>
      <c r="L93" s="2">
        <v>0.05</v>
      </c>
      <c r="M93" s="18">
        <v>1.4E-2</v>
      </c>
      <c r="N93" s="2">
        <v>0.3</v>
      </c>
      <c r="O93" s="19">
        <v>0.12</v>
      </c>
      <c r="P93" s="2">
        <v>0.3</v>
      </c>
      <c r="Q93" s="18">
        <v>0.29299999999999998</v>
      </c>
      <c r="R93" s="2">
        <v>9.8000000000000004E-2</v>
      </c>
      <c r="S93" s="18">
        <v>0.02</v>
      </c>
      <c r="T93" s="2">
        <v>1</v>
      </c>
      <c r="U93" s="19">
        <v>0.47</v>
      </c>
      <c r="V93" s="2">
        <v>1</v>
      </c>
      <c r="W93" s="19">
        <v>0.83</v>
      </c>
      <c r="X93" s="2">
        <v>730</v>
      </c>
      <c r="Y93" s="20">
        <v>811</v>
      </c>
      <c r="Z93" s="2">
        <v>35</v>
      </c>
      <c r="AA93" s="20">
        <v>33</v>
      </c>
      <c r="AB93" s="2">
        <v>150</v>
      </c>
      <c r="AC93" s="20">
        <v>60</v>
      </c>
      <c r="AD93" s="3">
        <v>15</v>
      </c>
      <c r="AE93" s="22">
        <v>3.08</v>
      </c>
    </row>
    <row r="94" spans="1:31" ht="15.75" thickBot="1" x14ac:dyDescent="0.3">
      <c r="A94" s="8" t="s">
        <v>20</v>
      </c>
      <c r="B94" s="9" t="s">
        <v>16</v>
      </c>
      <c r="C94" s="34">
        <v>45103</v>
      </c>
      <c r="D94" s="1">
        <v>95</v>
      </c>
      <c r="E94" s="9">
        <v>95.06</v>
      </c>
      <c r="F94" s="2">
        <v>5</v>
      </c>
      <c r="G94" s="9">
        <v>4.1900000000000004</v>
      </c>
      <c r="H94" s="2">
        <v>0.02</v>
      </c>
      <c r="I94" s="9">
        <v>8.3999999999999995E-3</v>
      </c>
      <c r="J94" s="2">
        <v>0.15</v>
      </c>
      <c r="K94" s="18">
        <v>0.04</v>
      </c>
      <c r="L94" s="2">
        <v>0.05</v>
      </c>
      <c r="M94" s="18">
        <v>0.01</v>
      </c>
      <c r="N94" s="2">
        <v>0.3</v>
      </c>
      <c r="O94" s="19">
        <v>0.11</v>
      </c>
      <c r="P94" s="2">
        <v>0.3</v>
      </c>
      <c r="Q94" s="18">
        <v>0.29299999999999998</v>
      </c>
      <c r="R94" s="2">
        <v>9.8000000000000004E-2</v>
      </c>
      <c r="S94" s="18">
        <v>1.9E-2</v>
      </c>
      <c r="T94" s="2">
        <v>1</v>
      </c>
      <c r="U94" s="19">
        <v>0.19</v>
      </c>
      <c r="V94" s="2">
        <v>1</v>
      </c>
      <c r="W94" s="19">
        <v>0.27</v>
      </c>
      <c r="X94" s="2">
        <v>730</v>
      </c>
      <c r="Y94" s="20">
        <v>791</v>
      </c>
      <c r="Z94" s="2">
        <v>35</v>
      </c>
      <c r="AA94" s="20">
        <v>35</v>
      </c>
      <c r="AB94" s="2">
        <v>150</v>
      </c>
      <c r="AC94" s="20">
        <v>118</v>
      </c>
      <c r="AD94" s="3">
        <v>15</v>
      </c>
      <c r="AE94" s="22">
        <v>2.0099999999999998</v>
      </c>
    </row>
    <row r="95" spans="1:31" ht="15.75" thickBot="1" x14ac:dyDescent="0.3">
      <c r="A95" s="8" t="s">
        <v>23</v>
      </c>
      <c r="B95" s="9" t="s">
        <v>16</v>
      </c>
      <c r="C95" s="34">
        <v>45103</v>
      </c>
      <c r="D95" s="1">
        <v>95</v>
      </c>
      <c r="E95" s="9">
        <v>95.01</v>
      </c>
      <c r="F95" s="2">
        <v>5</v>
      </c>
      <c r="G95" s="9">
        <v>4.1500000000000004</v>
      </c>
      <c r="H95" s="2">
        <v>0.02</v>
      </c>
      <c r="I95" s="9">
        <v>5.0000000000000001E-3</v>
      </c>
      <c r="J95" s="2">
        <v>0.15</v>
      </c>
      <c r="K95" s="18">
        <v>1.2999999999999999E-2</v>
      </c>
      <c r="L95" s="2">
        <v>0.05</v>
      </c>
      <c r="M95" s="18">
        <v>8.0000000000000002E-3</v>
      </c>
      <c r="N95" s="2">
        <v>0.3</v>
      </c>
      <c r="O95" s="19">
        <v>0.17</v>
      </c>
      <c r="P95" s="2">
        <v>0.3</v>
      </c>
      <c r="Q95" s="18">
        <v>0.29199999999999998</v>
      </c>
      <c r="R95" s="2">
        <v>9.8000000000000004E-2</v>
      </c>
      <c r="S95" s="18">
        <v>2.1000000000000001E-2</v>
      </c>
      <c r="T95" s="2">
        <v>1</v>
      </c>
      <c r="U95" s="19">
        <v>0.24</v>
      </c>
      <c r="V95" s="2">
        <v>1</v>
      </c>
      <c r="W95" s="19">
        <v>0.33</v>
      </c>
      <c r="X95" s="2">
        <v>730</v>
      </c>
      <c r="Y95" s="20">
        <v>759</v>
      </c>
      <c r="Z95" s="2">
        <v>35</v>
      </c>
      <c r="AA95" s="20">
        <v>34</v>
      </c>
      <c r="AB95" s="2">
        <v>150</v>
      </c>
      <c r="AC95" s="20">
        <v>60</v>
      </c>
      <c r="AD95" s="3">
        <v>15</v>
      </c>
      <c r="AE95" s="22">
        <v>3.02</v>
      </c>
    </row>
    <row r="96" spans="1:31" ht="15.75" thickBot="1" x14ac:dyDescent="0.3">
      <c r="A96" s="8" t="s">
        <v>23</v>
      </c>
      <c r="B96" s="9" t="s">
        <v>16</v>
      </c>
      <c r="C96" s="34">
        <v>45103</v>
      </c>
      <c r="D96" s="1">
        <v>95</v>
      </c>
      <c r="E96" s="9">
        <v>95.01</v>
      </c>
      <c r="F96" s="2">
        <v>5</v>
      </c>
      <c r="G96" s="9">
        <v>4.1500000000000004</v>
      </c>
      <c r="H96" s="2">
        <v>0.02</v>
      </c>
      <c r="I96" s="9">
        <v>5.0000000000000001E-3</v>
      </c>
      <c r="J96" s="2">
        <v>0.15</v>
      </c>
      <c r="K96" s="18">
        <v>1.2999999999999999E-2</v>
      </c>
      <c r="L96" s="2">
        <v>0.05</v>
      </c>
      <c r="M96" s="18">
        <v>8.0000000000000002E-3</v>
      </c>
      <c r="N96" s="2">
        <v>0.3</v>
      </c>
      <c r="O96" s="19">
        <v>0.17</v>
      </c>
      <c r="P96" s="2">
        <v>0.3</v>
      </c>
      <c r="Q96" s="18">
        <v>0.29199999999999998</v>
      </c>
      <c r="R96" s="2">
        <v>9.8000000000000004E-2</v>
      </c>
      <c r="S96" s="18">
        <v>2.1000000000000001E-2</v>
      </c>
      <c r="T96" s="2">
        <v>1</v>
      </c>
      <c r="U96" s="19">
        <v>0.24</v>
      </c>
      <c r="V96" s="2">
        <v>1</v>
      </c>
      <c r="W96" s="19">
        <v>0.33</v>
      </c>
      <c r="X96" s="2">
        <v>730</v>
      </c>
      <c r="Y96" s="20">
        <v>759</v>
      </c>
      <c r="Z96" s="2">
        <v>35</v>
      </c>
      <c r="AA96" s="20">
        <v>34</v>
      </c>
      <c r="AB96" s="2">
        <v>150</v>
      </c>
      <c r="AC96" s="20">
        <v>60</v>
      </c>
      <c r="AD96" s="3">
        <v>15</v>
      </c>
      <c r="AE96" s="22">
        <v>3.02</v>
      </c>
    </row>
    <row r="97" spans="1:31" ht="15.75" thickBot="1" x14ac:dyDescent="0.3">
      <c r="A97" s="8" t="s">
        <v>20</v>
      </c>
      <c r="B97" s="9" t="s">
        <v>16</v>
      </c>
      <c r="C97" s="34">
        <v>45108</v>
      </c>
      <c r="D97" s="1">
        <v>95</v>
      </c>
      <c r="E97" s="9">
        <v>95.17</v>
      </c>
      <c r="F97" s="2">
        <v>5</v>
      </c>
      <c r="G97" s="9">
        <v>3.63</v>
      </c>
      <c r="H97" s="2">
        <v>0.02</v>
      </c>
      <c r="I97" s="9">
        <v>8.8000000000000005E-3</v>
      </c>
      <c r="J97" s="2">
        <v>0.15</v>
      </c>
      <c r="K97" s="18">
        <v>4.4999999999999998E-2</v>
      </c>
      <c r="L97" s="2">
        <v>0.05</v>
      </c>
      <c r="M97" s="18">
        <v>1.4E-2</v>
      </c>
      <c r="N97" s="2">
        <v>0.3</v>
      </c>
      <c r="O97" s="19">
        <v>0.11</v>
      </c>
      <c r="P97" s="2">
        <v>0.3</v>
      </c>
      <c r="Q97" s="18">
        <v>0.28799999999999998</v>
      </c>
      <c r="R97" s="2">
        <v>9.8000000000000004E-2</v>
      </c>
      <c r="S97" s="18">
        <v>0.02</v>
      </c>
      <c r="T97" s="2">
        <v>1</v>
      </c>
      <c r="U97" s="19">
        <v>0.69</v>
      </c>
      <c r="V97" s="2">
        <v>1</v>
      </c>
      <c r="W97" s="19">
        <v>0.71</v>
      </c>
      <c r="X97" s="2">
        <v>730</v>
      </c>
      <c r="Y97" s="20">
        <v>800</v>
      </c>
      <c r="Z97" s="2">
        <v>35</v>
      </c>
      <c r="AA97" s="20">
        <v>35</v>
      </c>
      <c r="AB97" s="2">
        <v>150</v>
      </c>
      <c r="AC97" s="20">
        <v>69</v>
      </c>
      <c r="AD97" s="3">
        <v>15</v>
      </c>
      <c r="AE97" s="22">
        <v>3.39</v>
      </c>
    </row>
    <row r="98" spans="1:31" ht="15.75" thickBot="1" x14ac:dyDescent="0.3">
      <c r="A98" s="32" t="s">
        <v>23</v>
      </c>
      <c r="B98" s="9" t="s">
        <v>16</v>
      </c>
      <c r="C98" s="40">
        <v>45108</v>
      </c>
      <c r="D98" s="1">
        <v>95</v>
      </c>
      <c r="E98" s="41">
        <v>95.06</v>
      </c>
      <c r="F98" s="2">
        <v>5</v>
      </c>
      <c r="G98" s="41">
        <v>4.05</v>
      </c>
      <c r="H98" s="2">
        <v>0.02</v>
      </c>
      <c r="I98" s="41">
        <v>6.1999999999999998E-3</v>
      </c>
      <c r="J98" s="2">
        <v>0.15</v>
      </c>
      <c r="K98" s="42">
        <v>2.5999999999999999E-2</v>
      </c>
      <c r="L98" s="2">
        <v>0.05</v>
      </c>
      <c r="M98" s="42">
        <v>8.9999999999999993E-3</v>
      </c>
      <c r="N98" s="2">
        <v>0.3</v>
      </c>
      <c r="O98" s="43">
        <v>0.18</v>
      </c>
      <c r="P98" s="2">
        <v>0.3</v>
      </c>
      <c r="Q98" s="42">
        <v>0.28999999999999998</v>
      </c>
      <c r="R98" s="2">
        <v>9.8000000000000004E-2</v>
      </c>
      <c r="S98" s="42">
        <v>2.1000000000000001E-2</v>
      </c>
      <c r="T98" s="2">
        <v>1</v>
      </c>
      <c r="U98" s="43">
        <v>0.28999999999999998</v>
      </c>
      <c r="V98" s="2">
        <v>1</v>
      </c>
      <c r="W98" s="43">
        <v>0.36</v>
      </c>
      <c r="X98" s="2">
        <v>730</v>
      </c>
      <c r="Y98" s="44">
        <v>776</v>
      </c>
      <c r="Z98" s="2">
        <v>35</v>
      </c>
      <c r="AA98" s="44">
        <v>34</v>
      </c>
      <c r="AB98" s="2">
        <v>150</v>
      </c>
      <c r="AC98" s="44">
        <v>62</v>
      </c>
      <c r="AD98" s="3">
        <v>15</v>
      </c>
      <c r="AE98" s="45">
        <v>2.69</v>
      </c>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30BB4-921B-4CDF-BDB0-5CDCB4BFEFB3}">
  <dimension ref="A1"/>
  <sheetViews>
    <sheetView workbookViewId="0">
      <selection activeCell="O3" sqref="O3"/>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HBD</vt:lpstr>
      <vt:lpstr>HBD Graphs</vt:lpstr>
      <vt:lpstr>LBD</vt:lpstr>
      <vt:lpstr>LBD 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2023-07-20T17:25:10Z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2022-07-11T06:14:09Z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7999a402-8472-44c5-8132-8580806e7372</vt:lpwstr>
  </property>
  <property fmtid="{D5CDD505-2E9C-101B-9397-08002B2CF9AE}" pid="8" name="MSIP_Label_915151c4-9ba3-4bb3-87e1-8c80f2cce93a_ContentBits">
    <vt:lpwstr>2</vt:lpwstr>
  </property>
</Properties>
</file>