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ishikesanravichandran/Downloads/"/>
    </mc:Choice>
  </mc:AlternateContent>
  <xr:revisionPtr revIDLastSave="0" documentId="13_ncr:1_{6A200470-249B-6A45-A1D2-5A2F7A00F847}" xr6:coauthVersionLast="47" xr6:coauthVersionMax="47" xr10:uidLastSave="{00000000-0000-0000-0000-000000000000}"/>
  <bookViews>
    <workbookView xWindow="0" yWindow="500" windowWidth="23240" windowHeight="12440" firstSheet="1" activeTab="1" xr2:uid="{DF0EF64F-B4D5-48B3-A53F-AF2B7CFB32D8}"/>
  </bookViews>
  <sheets>
    <sheet name="Traditional Experiment" sheetId="1" r:id="rId1"/>
    <sheet name="MAB - Greedy " sheetId="3" r:id="rId2"/>
    <sheet name="MAB - Epsilon Greedy (ϵ=0.2)" sheetId="4" r:id="rId3"/>
    <sheet name="MAB - Epsilon Greedy (ϵ=0.5)" sheetId="16" r:id="rId4"/>
    <sheet name="MAB - Softmax " sheetId="11" r:id="rId5"/>
    <sheet name="MAB - UCB 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E14" i="6"/>
  <c r="G14" i="11"/>
  <c r="F14" i="11"/>
  <c r="E14" i="11"/>
  <c r="I13" i="1"/>
  <c r="J13" i="1"/>
  <c r="E33" i="4"/>
  <c r="F33" i="4" s="1"/>
  <c r="E39" i="4"/>
  <c r="F39" i="4" s="1"/>
  <c r="G39" i="4" s="1"/>
  <c r="E45" i="4"/>
  <c r="F45" i="4" s="1"/>
  <c r="G45" i="4" s="1"/>
  <c r="E49" i="4"/>
  <c r="F49" i="4" s="1"/>
  <c r="E55" i="4"/>
  <c r="F55" i="4" s="1"/>
  <c r="E57" i="4"/>
  <c r="F57" i="4" s="1"/>
  <c r="E61" i="4"/>
  <c r="F61" i="4" s="1"/>
  <c r="G61" i="4" s="1"/>
  <c r="E67" i="4"/>
  <c r="F67" i="4" s="1"/>
  <c r="E68" i="4"/>
  <c r="F68" i="4" s="1"/>
  <c r="E73" i="4"/>
  <c r="F73" i="4" s="1"/>
  <c r="G73" i="4" s="1"/>
  <c r="E75" i="4"/>
  <c r="F75" i="4" s="1"/>
  <c r="E77" i="4"/>
  <c r="F77" i="4" s="1"/>
  <c r="G77" i="4" s="1"/>
  <c r="E78" i="4"/>
  <c r="F78" i="4" s="1"/>
  <c r="E80" i="4"/>
  <c r="F80" i="4" s="1"/>
  <c r="G80" i="4" s="1"/>
  <c r="E82" i="4"/>
  <c r="F82" i="4" s="1"/>
  <c r="G82" i="4" s="1"/>
  <c r="E85" i="4"/>
  <c r="F85" i="4" s="1"/>
  <c r="G85" i="4" s="1"/>
  <c r="E97" i="4"/>
  <c r="F97" i="4" s="1"/>
  <c r="G97" i="4" s="1"/>
  <c r="E101" i="4"/>
  <c r="F101" i="4" s="1"/>
  <c r="G101" i="4" s="1"/>
  <c r="E110" i="4"/>
  <c r="F110" i="4" s="1"/>
  <c r="E18" i="16"/>
  <c r="F18" i="16" s="1"/>
  <c r="G18" i="16" s="1"/>
  <c r="E19" i="16"/>
  <c r="F19" i="16" s="1"/>
  <c r="G19" i="16" s="1"/>
  <c r="E22" i="16"/>
  <c r="F22" i="16" s="1"/>
  <c r="E25" i="16"/>
  <c r="F25" i="16" s="1"/>
  <c r="E28" i="16"/>
  <c r="F28" i="16" s="1"/>
  <c r="E33" i="16"/>
  <c r="F33" i="16" s="1"/>
  <c r="E35" i="16"/>
  <c r="F35" i="16" s="1"/>
  <c r="G35" i="16" s="1"/>
  <c r="E39" i="16"/>
  <c r="F39" i="16" s="1"/>
  <c r="E40" i="16"/>
  <c r="F40" i="16" s="1"/>
  <c r="G40" i="16" s="1"/>
  <c r="E45" i="16"/>
  <c r="F45" i="16" s="1"/>
  <c r="E48" i="16"/>
  <c r="F48" i="16" s="1"/>
  <c r="E49" i="16"/>
  <c r="F49" i="16" s="1"/>
  <c r="E52" i="16"/>
  <c r="F52" i="16" s="1"/>
  <c r="E55" i="16"/>
  <c r="F55" i="16" s="1"/>
  <c r="E56" i="16"/>
  <c r="F56" i="16" s="1"/>
  <c r="E57" i="16"/>
  <c r="F57" i="16" s="1"/>
  <c r="E58" i="16"/>
  <c r="F58" i="16" s="1"/>
  <c r="G58" i="16" s="1"/>
  <c r="E61" i="16"/>
  <c r="F61" i="16" s="1"/>
  <c r="E64" i="16"/>
  <c r="E67" i="16"/>
  <c r="F67" i="16" s="1"/>
  <c r="G67" i="16" s="1"/>
  <c r="E68" i="16"/>
  <c r="F68" i="16" s="1"/>
  <c r="E69" i="16"/>
  <c r="F69" i="16" s="1"/>
  <c r="E71" i="16"/>
  <c r="F71" i="16" s="1"/>
  <c r="E72" i="16"/>
  <c r="F72" i="16" s="1"/>
  <c r="E73" i="16"/>
  <c r="F73" i="16" s="1"/>
  <c r="E75" i="16"/>
  <c r="F75" i="16" s="1"/>
  <c r="G75" i="16" s="1"/>
  <c r="E76" i="16"/>
  <c r="F76" i="16" s="1"/>
  <c r="E77" i="16"/>
  <c r="F77" i="16" s="1"/>
  <c r="E78" i="16"/>
  <c r="F78" i="16" s="1"/>
  <c r="E80" i="16"/>
  <c r="F80" i="16" s="1"/>
  <c r="G80" i="16" s="1"/>
  <c r="E82" i="16"/>
  <c r="F82" i="16" s="1"/>
  <c r="G82" i="16" s="1"/>
  <c r="E84" i="16"/>
  <c r="F84" i="16" s="1"/>
  <c r="E85" i="16"/>
  <c r="E86" i="16"/>
  <c r="F86" i="16" s="1"/>
  <c r="G86" i="16" s="1"/>
  <c r="E87" i="16"/>
  <c r="E90" i="16"/>
  <c r="F90" i="16" s="1"/>
  <c r="G90" i="16" s="1"/>
  <c r="E94" i="16"/>
  <c r="F94" i="16" s="1"/>
  <c r="G94" i="16" s="1"/>
  <c r="E97" i="16"/>
  <c r="F97" i="16" s="1"/>
  <c r="E98" i="16"/>
  <c r="F98" i="16" s="1"/>
  <c r="G98" i="16" s="1"/>
  <c r="E99" i="16"/>
  <c r="F99" i="16" s="1"/>
  <c r="E100" i="16"/>
  <c r="F100" i="16" s="1"/>
  <c r="E101" i="16"/>
  <c r="F101" i="16" s="1"/>
  <c r="E107" i="16"/>
  <c r="F107" i="16" s="1"/>
  <c r="E110" i="16"/>
  <c r="F110" i="16" s="1"/>
  <c r="G110" i="16" s="1"/>
  <c r="E112" i="16"/>
  <c r="F112" i="16" s="1"/>
  <c r="G112" i="16" s="1"/>
  <c r="S13" i="16"/>
  <c r="R13" i="16"/>
  <c r="Q13" i="16"/>
  <c r="K13" i="16"/>
  <c r="J13" i="16"/>
  <c r="E13" i="16"/>
  <c r="I13" i="16" s="1"/>
  <c r="L4" i="16"/>
  <c r="AD112" i="11"/>
  <c r="AE112" i="11" s="1"/>
  <c r="AD111" i="11"/>
  <c r="AE111" i="11" s="1"/>
  <c r="AD110" i="11"/>
  <c r="AE110" i="11" s="1"/>
  <c r="AD109" i="11"/>
  <c r="AE109" i="11" s="1"/>
  <c r="AD108" i="11"/>
  <c r="AE108" i="11" s="1"/>
  <c r="AD107" i="11"/>
  <c r="AE107" i="11" s="1"/>
  <c r="AD106" i="11"/>
  <c r="AE106" i="11" s="1"/>
  <c r="AD105" i="11"/>
  <c r="AE105" i="11" s="1"/>
  <c r="AD104" i="11"/>
  <c r="AE104" i="11" s="1"/>
  <c r="AD103" i="11"/>
  <c r="AE103" i="11" s="1"/>
  <c r="AD102" i="11"/>
  <c r="AE102" i="11" s="1"/>
  <c r="AD101" i="11"/>
  <c r="AE101" i="11" s="1"/>
  <c r="AD100" i="11"/>
  <c r="AE100" i="11" s="1"/>
  <c r="AD99" i="11"/>
  <c r="AE99" i="11" s="1"/>
  <c r="AD98" i="11"/>
  <c r="AE98" i="11" s="1"/>
  <c r="AD97" i="11"/>
  <c r="AE97" i="11" s="1"/>
  <c r="AD96" i="11"/>
  <c r="AE96" i="11" s="1"/>
  <c r="AD95" i="11"/>
  <c r="AE95" i="11" s="1"/>
  <c r="AD94" i="11"/>
  <c r="AE94" i="11" s="1"/>
  <c r="AD93" i="11"/>
  <c r="AE93" i="11" s="1"/>
  <c r="AD92" i="11"/>
  <c r="AE92" i="11" s="1"/>
  <c r="AD91" i="11"/>
  <c r="AE91" i="11" s="1"/>
  <c r="AD90" i="11"/>
  <c r="AE90" i="11" s="1"/>
  <c r="AD89" i="11"/>
  <c r="AE89" i="11" s="1"/>
  <c r="AD88" i="11"/>
  <c r="AE88" i="11" s="1"/>
  <c r="AD87" i="11"/>
  <c r="AE87" i="11" s="1"/>
  <c r="AD86" i="11"/>
  <c r="AE86" i="11" s="1"/>
  <c r="AD85" i="11"/>
  <c r="AE85" i="11" s="1"/>
  <c r="AD84" i="11"/>
  <c r="AE84" i="11" s="1"/>
  <c r="AD83" i="11"/>
  <c r="AE83" i="11" s="1"/>
  <c r="AD82" i="11"/>
  <c r="AE82" i="11" s="1"/>
  <c r="AD81" i="11"/>
  <c r="AE81" i="11" s="1"/>
  <c r="AD80" i="11"/>
  <c r="AE80" i="11" s="1"/>
  <c r="AD79" i="11"/>
  <c r="AE79" i="11" s="1"/>
  <c r="AD78" i="11"/>
  <c r="AE78" i="11" s="1"/>
  <c r="AD77" i="11"/>
  <c r="AE77" i="11" s="1"/>
  <c r="AD76" i="11"/>
  <c r="AE76" i="11" s="1"/>
  <c r="AD75" i="11"/>
  <c r="AE75" i="11" s="1"/>
  <c r="AD74" i="11"/>
  <c r="AE74" i="11" s="1"/>
  <c r="AD73" i="11"/>
  <c r="AE73" i="11" s="1"/>
  <c r="AD72" i="11"/>
  <c r="AE72" i="11" s="1"/>
  <c r="AD71" i="11"/>
  <c r="AE71" i="11" s="1"/>
  <c r="AD70" i="11"/>
  <c r="AE70" i="11" s="1"/>
  <c r="AD69" i="11"/>
  <c r="AE69" i="11" s="1"/>
  <c r="AD68" i="11"/>
  <c r="AE68" i="11" s="1"/>
  <c r="AD67" i="11"/>
  <c r="AE67" i="11" s="1"/>
  <c r="AD66" i="11"/>
  <c r="AE66" i="11" s="1"/>
  <c r="AD65" i="11"/>
  <c r="AE65" i="11" s="1"/>
  <c r="AD64" i="11"/>
  <c r="AE64" i="11" s="1"/>
  <c r="AD63" i="11"/>
  <c r="AE63" i="11" s="1"/>
  <c r="AD62" i="11"/>
  <c r="AE62" i="11" s="1"/>
  <c r="AD61" i="11"/>
  <c r="AE61" i="11" s="1"/>
  <c r="AD60" i="11"/>
  <c r="AE60" i="11" s="1"/>
  <c r="AD59" i="11"/>
  <c r="AE59" i="11" s="1"/>
  <c r="AD58" i="11"/>
  <c r="AE58" i="11" s="1"/>
  <c r="AD57" i="11"/>
  <c r="AE57" i="11" s="1"/>
  <c r="AD56" i="11"/>
  <c r="AE56" i="11" s="1"/>
  <c r="AD55" i="11"/>
  <c r="AE55" i="11" s="1"/>
  <c r="AD54" i="11"/>
  <c r="AE54" i="11" s="1"/>
  <c r="AD53" i="11"/>
  <c r="AE53" i="11" s="1"/>
  <c r="AD52" i="11"/>
  <c r="AE52" i="11" s="1"/>
  <c r="AI51" i="11"/>
  <c r="AD51" i="11"/>
  <c r="AE51" i="11" s="1"/>
  <c r="AI50" i="11"/>
  <c r="AJ50" i="11" s="1"/>
  <c r="AK50" i="11" s="1"/>
  <c r="AD50" i="11"/>
  <c r="AE50" i="11" s="1"/>
  <c r="AI49" i="11"/>
  <c r="AJ49" i="11" s="1"/>
  <c r="AD49" i="11"/>
  <c r="AE49" i="11" s="1"/>
  <c r="AI48" i="11"/>
  <c r="AD48" i="11"/>
  <c r="AE48" i="11" s="1"/>
  <c r="AI47" i="11"/>
  <c r="AJ47" i="11" s="1"/>
  <c r="AK47" i="11" s="1"/>
  <c r="AD47" i="11"/>
  <c r="AE47" i="11" s="1"/>
  <c r="AI46" i="11"/>
  <c r="AJ46" i="11" s="1"/>
  <c r="AD46" i="11"/>
  <c r="AE46" i="11" s="1"/>
  <c r="AI45" i="11"/>
  <c r="AJ45" i="11" s="1"/>
  <c r="AD45" i="11"/>
  <c r="AE45" i="11" s="1"/>
  <c r="AI44" i="11"/>
  <c r="AJ44" i="11" s="1"/>
  <c r="AD44" i="11"/>
  <c r="AE44" i="11" s="1"/>
  <c r="AI43" i="11"/>
  <c r="AD43" i="11"/>
  <c r="AE43" i="11" s="1"/>
  <c r="AI42" i="11"/>
  <c r="AJ42" i="11" s="1"/>
  <c r="AK42" i="11" s="1"/>
  <c r="AD42" i="11"/>
  <c r="AE42" i="11" s="1"/>
  <c r="AI41" i="11"/>
  <c r="AJ41" i="11" s="1"/>
  <c r="AK41" i="11" s="1"/>
  <c r="AD41" i="11"/>
  <c r="AE41" i="11" s="1"/>
  <c r="AI40" i="11"/>
  <c r="AJ40" i="11" s="1"/>
  <c r="AK40" i="11" s="1"/>
  <c r="AD40" i="11"/>
  <c r="AE40" i="11" s="1"/>
  <c r="AI39" i="11"/>
  <c r="AD39" i="11"/>
  <c r="AE39" i="11" s="1"/>
  <c r="AI38" i="11"/>
  <c r="AD38" i="11"/>
  <c r="AE38" i="11" s="1"/>
  <c r="AI37" i="11"/>
  <c r="AJ37" i="11" s="1"/>
  <c r="AD37" i="11"/>
  <c r="AE37" i="11" s="1"/>
  <c r="AI36" i="11"/>
  <c r="AJ36" i="11" s="1"/>
  <c r="AD36" i="11"/>
  <c r="AE36" i="11" s="1"/>
  <c r="AI35" i="11"/>
  <c r="AD35" i="11"/>
  <c r="AE35" i="11" s="1"/>
  <c r="AI34" i="11"/>
  <c r="AJ34" i="11" s="1"/>
  <c r="AK34" i="11" s="1"/>
  <c r="AD34" i="11"/>
  <c r="AE34" i="11" s="1"/>
  <c r="AI33" i="11"/>
  <c r="AJ33" i="11" s="1"/>
  <c r="AK33" i="11" s="1"/>
  <c r="AD33" i="11"/>
  <c r="AE33" i="11" s="1"/>
  <c r="AI32" i="11"/>
  <c r="AJ32" i="11" s="1"/>
  <c r="AD32" i="11"/>
  <c r="AE32" i="11" s="1"/>
  <c r="AI31" i="11"/>
  <c r="AJ31" i="11" s="1"/>
  <c r="AK31" i="11" s="1"/>
  <c r="AD31" i="11"/>
  <c r="AE31" i="11" s="1"/>
  <c r="AI30" i="11"/>
  <c r="AJ30" i="11" s="1"/>
  <c r="AK30" i="11" s="1"/>
  <c r="AD30" i="11"/>
  <c r="AE30" i="11" s="1"/>
  <c r="AI29" i="11"/>
  <c r="AD29" i="11"/>
  <c r="AE29" i="11" s="1"/>
  <c r="AI28" i="11"/>
  <c r="AD28" i="11"/>
  <c r="AE28" i="11" s="1"/>
  <c r="AI27" i="11"/>
  <c r="AJ27" i="11" s="1"/>
  <c r="AK27" i="11" s="1"/>
  <c r="AD27" i="11"/>
  <c r="AE27" i="11" s="1"/>
  <c r="AI26" i="11"/>
  <c r="AJ26" i="11" s="1"/>
  <c r="AK26" i="11" s="1"/>
  <c r="AD26" i="11"/>
  <c r="AE26" i="11" s="1"/>
  <c r="AI25" i="11"/>
  <c r="AD25" i="11"/>
  <c r="AE25" i="11" s="1"/>
  <c r="AI24" i="11"/>
  <c r="AJ24" i="11" s="1"/>
  <c r="AD24" i="11"/>
  <c r="AE24" i="11" s="1"/>
  <c r="AI23" i="11"/>
  <c r="AD23" i="11"/>
  <c r="AE23" i="11" s="1"/>
  <c r="AD22" i="11"/>
  <c r="AE22" i="11" s="1"/>
  <c r="AD21" i="11"/>
  <c r="AE21" i="11" s="1"/>
  <c r="AD20" i="11"/>
  <c r="AE20" i="11" s="1"/>
  <c r="AD19" i="11"/>
  <c r="AE19" i="11" s="1"/>
  <c r="AD18" i="11"/>
  <c r="AE18" i="11" s="1"/>
  <c r="AD17" i="11"/>
  <c r="AE17" i="11" s="1"/>
  <c r="AD16" i="11"/>
  <c r="AE16" i="11" s="1"/>
  <c r="AD15" i="11"/>
  <c r="AE15" i="11" s="1"/>
  <c r="AE14" i="11"/>
  <c r="AD14" i="11"/>
  <c r="S13" i="11"/>
  <c r="R13" i="11"/>
  <c r="K13" i="11"/>
  <c r="O13" i="11" s="1"/>
  <c r="J13" i="11"/>
  <c r="N13" i="11" s="1"/>
  <c r="E13" i="11"/>
  <c r="Z13" i="11" l="1"/>
  <c r="V13" i="11"/>
  <c r="W13" i="11"/>
  <c r="AA13" i="11" s="1"/>
  <c r="H13" i="16"/>
  <c r="G57" i="4"/>
  <c r="G55" i="4"/>
  <c r="G75" i="4"/>
  <c r="G49" i="4"/>
  <c r="G22" i="16"/>
  <c r="G67" i="4"/>
  <c r="G33" i="4"/>
  <c r="G110" i="4"/>
  <c r="G78" i="4"/>
  <c r="G101" i="16"/>
  <c r="G68" i="4"/>
  <c r="G61" i="16"/>
  <c r="G77" i="16"/>
  <c r="H77" i="16" s="1"/>
  <c r="G72" i="16"/>
  <c r="G45" i="16"/>
  <c r="F85" i="16"/>
  <c r="G85" i="16" s="1"/>
  <c r="G78" i="16"/>
  <c r="F64" i="16"/>
  <c r="G64" i="16" s="1"/>
  <c r="G71" i="16"/>
  <c r="G57" i="16"/>
  <c r="G49" i="16"/>
  <c r="G33" i="16"/>
  <c r="G99" i="16"/>
  <c r="G69" i="16"/>
  <c r="G56" i="16"/>
  <c r="G48" i="16"/>
  <c r="G55" i="16"/>
  <c r="G97" i="16"/>
  <c r="G107" i="16"/>
  <c r="F87" i="16"/>
  <c r="G87" i="16" s="1"/>
  <c r="G73" i="16"/>
  <c r="G39" i="16"/>
  <c r="G25" i="16"/>
  <c r="G100" i="16"/>
  <c r="G84" i="16"/>
  <c r="G76" i="16"/>
  <c r="G68" i="16"/>
  <c r="G52" i="16"/>
  <c r="G28" i="16"/>
  <c r="I18" i="16"/>
  <c r="M18" i="16" s="1"/>
  <c r="I77" i="16"/>
  <c r="M77" i="16" s="1"/>
  <c r="V13" i="16"/>
  <c r="Z13" i="16" s="1"/>
  <c r="N13" i="16"/>
  <c r="I19" i="16"/>
  <c r="M19" i="16" s="1"/>
  <c r="I110" i="16"/>
  <c r="M110" i="16" s="1"/>
  <c r="T13" i="16"/>
  <c r="W13" i="16"/>
  <c r="AA13" i="16" s="1"/>
  <c r="O13" i="16"/>
  <c r="U13" i="16"/>
  <c r="M13" i="16"/>
  <c r="L13" i="16"/>
  <c r="P13" i="16" s="1"/>
  <c r="I39" i="16"/>
  <c r="I80" i="16"/>
  <c r="M80" i="16" s="1"/>
  <c r="I78" i="16"/>
  <c r="AK24" i="11"/>
  <c r="AJ23" i="11"/>
  <c r="AK23" i="11" s="1"/>
  <c r="AK32" i="11"/>
  <c r="AK37" i="11"/>
  <c r="AJ39" i="11"/>
  <c r="AK39" i="11" s="1"/>
  <c r="AJ25" i="11"/>
  <c r="AK25" i="11" s="1"/>
  <c r="AK49" i="11"/>
  <c r="AJ48" i="11"/>
  <c r="AK48" i="11" s="1"/>
  <c r="H13" i="11"/>
  <c r="AJ28" i="11"/>
  <c r="AK28" i="11" s="1"/>
  <c r="AJ51" i="11"/>
  <c r="AK51" i="11" s="1"/>
  <c r="Q13" i="11"/>
  <c r="I13" i="11"/>
  <c r="M13" i="11" s="1"/>
  <c r="AJ29" i="11"/>
  <c r="AK29" i="11" s="1"/>
  <c r="AJ38" i="11"/>
  <c r="AK38" i="11" s="1"/>
  <c r="AJ43" i="11"/>
  <c r="AK43" i="11" s="1"/>
  <c r="AK44" i="11"/>
  <c r="AJ35" i="11"/>
  <c r="AK35" i="11" s="1"/>
  <c r="AK36" i="11"/>
  <c r="AK45" i="11"/>
  <c r="AK46" i="11"/>
  <c r="J39" i="16" l="1"/>
  <c r="N39" i="16" s="1"/>
  <c r="H18" i="16"/>
  <c r="M39" i="16"/>
  <c r="J77" i="16"/>
  <c r="N77" i="16" s="1"/>
  <c r="M78" i="16"/>
  <c r="J19" i="16"/>
  <c r="N19" i="16" s="1"/>
  <c r="H19" i="16"/>
  <c r="J80" i="16"/>
  <c r="N80" i="16" s="1"/>
  <c r="J18" i="16"/>
  <c r="K18" i="16"/>
  <c r="O18" i="16" s="1"/>
  <c r="K80" i="16"/>
  <c r="O80" i="16" s="1"/>
  <c r="K77" i="16"/>
  <c r="J110" i="16"/>
  <c r="N110" i="16" s="1"/>
  <c r="J78" i="16"/>
  <c r="N78" i="16" s="1"/>
  <c r="X13" i="16"/>
  <c r="AB13" i="16" s="1"/>
  <c r="Y13" i="16"/>
  <c r="H110" i="16"/>
  <c r="H80" i="16"/>
  <c r="L13" i="11"/>
  <c r="P13" i="11" s="1"/>
  <c r="U13" i="11"/>
  <c r="X13" i="11" s="1"/>
  <c r="T13" i="11"/>
  <c r="AB13" i="11" l="1"/>
  <c r="G14" i="16"/>
  <c r="F14" i="16"/>
  <c r="E14" i="16"/>
  <c r="L77" i="16"/>
  <c r="P77" i="16" s="1"/>
  <c r="L18" i="16"/>
  <c r="P18" i="16" s="1"/>
  <c r="K39" i="16"/>
  <c r="L39" i="16" s="1"/>
  <c r="O77" i="16"/>
  <c r="H39" i="16"/>
  <c r="L80" i="16"/>
  <c r="P80" i="16" s="1"/>
  <c r="K19" i="16"/>
  <c r="L19" i="16" s="1"/>
  <c r="P19" i="16" s="1"/>
  <c r="N18" i="16"/>
  <c r="K78" i="16"/>
  <c r="L78" i="16" s="1"/>
  <c r="H78" i="16"/>
  <c r="K110" i="16"/>
  <c r="L110" i="16" s="1"/>
  <c r="P110" i="16" s="1"/>
  <c r="Y13" i="11"/>
  <c r="O39" i="16" l="1"/>
  <c r="P39" i="16"/>
  <c r="O78" i="16"/>
  <c r="O110" i="16"/>
  <c r="P78" i="16"/>
  <c r="O19" i="16"/>
  <c r="R14" i="16"/>
  <c r="J14" i="16"/>
  <c r="O14" i="16"/>
  <c r="S14" i="16"/>
  <c r="K14" i="16"/>
  <c r="H14" i="16"/>
  <c r="M14" i="16"/>
  <c r="Q14" i="16"/>
  <c r="I14" i="16"/>
  <c r="AG14" i="11"/>
  <c r="AF14" i="11"/>
  <c r="T14" i="16" l="1"/>
  <c r="V14" i="16"/>
  <c r="Z14" i="16" s="1"/>
  <c r="W14" i="16"/>
  <c r="AA14" i="16" s="1"/>
  <c r="L14" i="16"/>
  <c r="P14" i="16" s="1"/>
  <c r="U14" i="16"/>
  <c r="N14" i="16"/>
  <c r="S14" i="11"/>
  <c r="K14" i="11"/>
  <c r="O14" i="11" s="1"/>
  <c r="R14" i="11"/>
  <c r="J14" i="11"/>
  <c r="I14" i="11"/>
  <c r="M14" i="11" s="1"/>
  <c r="H14" i="11"/>
  <c r="Q14" i="11"/>
  <c r="X14" i="16" l="1"/>
  <c r="AB14" i="16" s="1"/>
  <c r="Y14" i="16"/>
  <c r="L14" i="11"/>
  <c r="P14" i="11" s="1"/>
  <c r="U14" i="11"/>
  <c r="Y14" i="11" s="1"/>
  <c r="T14" i="11"/>
  <c r="V14" i="11"/>
  <c r="Z14" i="11" s="1"/>
  <c r="N14" i="11"/>
  <c r="W14" i="11"/>
  <c r="AA14" i="11" s="1"/>
  <c r="E15" i="11" l="1"/>
  <c r="F15" i="11"/>
  <c r="G15" i="11"/>
  <c r="E15" i="16"/>
  <c r="F15" i="16"/>
  <c r="G15" i="16"/>
  <c r="X14" i="11"/>
  <c r="AB14" i="11" s="1"/>
  <c r="AG15" i="11"/>
  <c r="AF15" i="11"/>
  <c r="I15" i="16" l="1"/>
  <c r="H15" i="16"/>
  <c r="M15" i="16"/>
  <c r="Q15" i="16"/>
  <c r="J15" i="16"/>
  <c r="R15" i="16"/>
  <c r="K15" i="16"/>
  <c r="O15" i="16"/>
  <c r="S15" i="16"/>
  <c r="H15" i="11"/>
  <c r="M15" i="11"/>
  <c r="I15" i="11"/>
  <c r="Q15" i="11"/>
  <c r="J15" i="11"/>
  <c r="R15" i="11"/>
  <c r="V15" i="16" l="1"/>
  <c r="Z15" i="16" s="1"/>
  <c r="N15" i="16"/>
  <c r="T15" i="16"/>
  <c r="W15" i="16"/>
  <c r="AA15" i="16" s="1"/>
  <c r="L15" i="16"/>
  <c r="P15" i="16" s="1"/>
  <c r="U15" i="16"/>
  <c r="K15" i="11"/>
  <c r="W15" i="11" s="1"/>
  <c r="AA15" i="11" s="1"/>
  <c r="S15" i="11"/>
  <c r="T15" i="11" s="1"/>
  <c r="V15" i="11"/>
  <c r="Z15" i="11" s="1"/>
  <c r="U15" i="11"/>
  <c r="Y15" i="11" s="1"/>
  <c r="N15" i="11"/>
  <c r="E16" i="11" l="1"/>
  <c r="F16" i="11"/>
  <c r="G16" i="11"/>
  <c r="X15" i="16"/>
  <c r="AB15" i="16" s="1"/>
  <c r="Y15" i="16"/>
  <c r="O15" i="11"/>
  <c r="L15" i="11"/>
  <c r="P15" i="11" s="1"/>
  <c r="AG16" i="11"/>
  <c r="AF16" i="11"/>
  <c r="X15" i="11"/>
  <c r="AB15" i="11" s="1"/>
  <c r="G16" i="16" l="1"/>
  <c r="E16" i="16"/>
  <c r="F16" i="16"/>
  <c r="J16" i="11"/>
  <c r="N16" i="11" s="1"/>
  <c r="R16" i="11"/>
  <c r="K16" i="11"/>
  <c r="O16" i="11" s="1"/>
  <c r="S16" i="11"/>
  <c r="I16" i="11"/>
  <c r="M16" i="11" s="1"/>
  <c r="H16" i="11"/>
  <c r="Q16" i="11"/>
  <c r="H16" i="16" l="1"/>
  <c r="M16" i="16"/>
  <c r="I16" i="16"/>
  <c r="Q16" i="16"/>
  <c r="O16" i="16"/>
  <c r="K16" i="16"/>
  <c r="S16" i="16"/>
  <c r="J16" i="16"/>
  <c r="N16" i="16" s="1"/>
  <c r="R16" i="16"/>
  <c r="L16" i="11"/>
  <c r="P16" i="11" s="1"/>
  <c r="U16" i="11"/>
  <c r="Y16" i="11" s="1"/>
  <c r="T16" i="11"/>
  <c r="W16" i="11"/>
  <c r="AA16" i="11" s="1"/>
  <c r="V16" i="11"/>
  <c r="Z16" i="11" s="1"/>
  <c r="G17" i="11" l="1"/>
  <c r="F17" i="11"/>
  <c r="E17" i="11"/>
  <c r="T16" i="16"/>
  <c r="W16" i="16"/>
  <c r="AA16" i="16" s="1"/>
  <c r="L16" i="16"/>
  <c r="P16" i="16" s="1"/>
  <c r="U16" i="16"/>
  <c r="Y16" i="16" s="1"/>
  <c r="V16" i="16"/>
  <c r="Z16" i="16" s="1"/>
  <c r="AG17" i="11"/>
  <c r="AF17" i="11"/>
  <c r="X16" i="11"/>
  <c r="AB16" i="11" s="1"/>
  <c r="G17" i="16" l="1"/>
  <c r="E17" i="16"/>
  <c r="F17" i="16"/>
  <c r="X16" i="16"/>
  <c r="AB16" i="16" s="1"/>
  <c r="K17" i="11"/>
  <c r="I17" i="11"/>
  <c r="M17" i="11" s="1"/>
  <c r="Q17" i="11"/>
  <c r="J17" i="11"/>
  <c r="N17" i="11" s="1"/>
  <c r="R17" i="11"/>
  <c r="J17" i="16" l="1"/>
  <c r="N17" i="16" s="1"/>
  <c r="R19" i="16"/>
  <c r="R17" i="16"/>
  <c r="R18" i="16"/>
  <c r="I17" i="16"/>
  <c r="H17" i="16"/>
  <c r="M17" i="16"/>
  <c r="Q18" i="16"/>
  <c r="Q19" i="16"/>
  <c r="Q17" i="16"/>
  <c r="K17" i="16"/>
  <c r="O17" i="16"/>
  <c r="S19" i="16"/>
  <c r="S18" i="16"/>
  <c r="S17" i="16"/>
  <c r="O17" i="11"/>
  <c r="H17" i="11"/>
  <c r="S17" i="11"/>
  <c r="T17" i="11" s="1"/>
  <c r="L17" i="11"/>
  <c r="U17" i="11"/>
  <c r="V17" i="11"/>
  <c r="Z17" i="11" s="1"/>
  <c r="W17" i="11"/>
  <c r="AA17" i="11" l="1"/>
  <c r="T18" i="16"/>
  <c r="W19" i="16"/>
  <c r="AA19" i="16" s="1"/>
  <c r="W18" i="16"/>
  <c r="AA18" i="16" s="1"/>
  <c r="W17" i="16"/>
  <c r="AA17" i="16" s="1"/>
  <c r="T17" i="16"/>
  <c r="T19" i="16"/>
  <c r="L17" i="16"/>
  <c r="P17" i="16" s="1"/>
  <c r="U18" i="16"/>
  <c r="U19" i="16"/>
  <c r="U17" i="16"/>
  <c r="Y17" i="16" s="1"/>
  <c r="V19" i="16"/>
  <c r="Z19" i="16" s="1"/>
  <c r="V18" i="16"/>
  <c r="Z18" i="16" s="1"/>
  <c r="V17" i="16"/>
  <c r="Z17" i="16" s="1"/>
  <c r="P17" i="11"/>
  <c r="X17" i="11"/>
  <c r="AB17" i="11" s="1"/>
  <c r="Y17" i="11"/>
  <c r="E18" i="11" l="1"/>
  <c r="F18" i="11"/>
  <c r="G18" i="11"/>
  <c r="X17" i="16"/>
  <c r="AB17" i="16" s="1"/>
  <c r="X18" i="16"/>
  <c r="AB18" i="16" s="1"/>
  <c r="X19" i="16"/>
  <c r="AB19" i="16" s="1"/>
  <c r="Y18" i="16"/>
  <c r="Y19" i="16"/>
  <c r="AG18" i="11"/>
  <c r="AF18" i="11"/>
  <c r="F20" i="16" l="1"/>
  <c r="E20" i="16"/>
  <c r="G20" i="16"/>
  <c r="K18" i="11"/>
  <c r="O18" i="11" s="1"/>
  <c r="S18" i="11"/>
  <c r="I18" i="11"/>
  <c r="H18" i="11"/>
  <c r="M18" i="11"/>
  <c r="Q18" i="11"/>
  <c r="J18" i="11"/>
  <c r="N18" i="11" s="1"/>
  <c r="R18" i="11"/>
  <c r="H20" i="16" l="1"/>
  <c r="M20" i="16"/>
  <c r="I20" i="16"/>
  <c r="Q20" i="16"/>
  <c r="J20" i="16"/>
  <c r="V20" i="16" s="1"/>
  <c r="R20" i="16"/>
  <c r="O20" i="16"/>
  <c r="K20" i="16"/>
  <c r="S20" i="16"/>
  <c r="T18" i="11"/>
  <c r="L18" i="11"/>
  <c r="P18" i="11" s="1"/>
  <c r="U18" i="11"/>
  <c r="V18" i="11"/>
  <c r="Z18" i="11" s="1"/>
  <c r="W18" i="11"/>
  <c r="AA18" i="11" s="1"/>
  <c r="Z20" i="16" l="1"/>
  <c r="W20" i="16"/>
  <c r="AA20" i="16" s="1"/>
  <c r="N20" i="16"/>
  <c r="T20" i="16"/>
  <c r="L20" i="16"/>
  <c r="P20" i="16" s="1"/>
  <c r="U20" i="16"/>
  <c r="X18" i="11"/>
  <c r="AB18" i="11" s="1"/>
  <c r="Y18" i="11"/>
  <c r="F19" i="11" l="1"/>
  <c r="G19" i="11"/>
  <c r="E19" i="11"/>
  <c r="X20" i="16"/>
  <c r="AB20" i="16" s="1"/>
  <c r="Y20" i="16"/>
  <c r="AG19" i="11"/>
  <c r="AF19" i="11"/>
  <c r="E21" i="16" l="1"/>
  <c r="F21" i="16"/>
  <c r="G21" i="16"/>
  <c r="H19" i="11"/>
  <c r="I19" i="11"/>
  <c r="M19" i="11" s="1"/>
  <c r="Q19" i="11"/>
  <c r="J19" i="11"/>
  <c r="V19" i="11" s="1"/>
  <c r="R19" i="11"/>
  <c r="J21" i="16" l="1"/>
  <c r="V21" i="16" s="1"/>
  <c r="R21" i="16"/>
  <c r="K21" i="16"/>
  <c r="W21" i="16" s="1"/>
  <c r="O21" i="16"/>
  <c r="S21" i="16"/>
  <c r="I21" i="16"/>
  <c r="H21" i="16"/>
  <c r="M21" i="16"/>
  <c r="Q21" i="16"/>
  <c r="K19" i="11"/>
  <c r="W19" i="11" s="1"/>
  <c r="O19" i="11"/>
  <c r="S19" i="11"/>
  <c r="T19" i="11" s="1"/>
  <c r="U19" i="11"/>
  <c r="Y19" i="11" s="1"/>
  <c r="Z19" i="11"/>
  <c r="N19" i="11"/>
  <c r="AA21" i="16" l="1"/>
  <c r="Z21" i="16"/>
  <c r="T21" i="16"/>
  <c r="N21" i="16"/>
  <c r="L21" i="16"/>
  <c r="P21" i="16" s="1"/>
  <c r="U21" i="16"/>
  <c r="X21" i="16" s="1"/>
  <c r="AA19" i="11"/>
  <c r="F20" i="11" s="1"/>
  <c r="L19" i="11"/>
  <c r="P19" i="11" s="1"/>
  <c r="X19" i="11"/>
  <c r="AB19" i="11" s="1"/>
  <c r="E20" i="11" l="1"/>
  <c r="G20" i="11"/>
  <c r="AF20" i="11"/>
  <c r="AG20" i="11"/>
  <c r="AB21" i="16"/>
  <c r="Y21" i="16"/>
  <c r="I20" i="11"/>
  <c r="Q20" i="11" l="1"/>
  <c r="M20" i="11"/>
  <c r="S20" i="11"/>
  <c r="K20" i="11"/>
  <c r="W20" i="11" s="1"/>
  <c r="R20" i="11"/>
  <c r="J20" i="11"/>
  <c r="V20" i="11" s="1"/>
  <c r="H20" i="11"/>
  <c r="U20" i="11"/>
  <c r="J22" i="16" l="1"/>
  <c r="V22" i="16" s="1"/>
  <c r="R22" i="16"/>
  <c r="H22" i="16"/>
  <c r="I22" i="16"/>
  <c r="M22" i="16" s="1"/>
  <c r="Q22" i="16"/>
  <c r="K22" i="16"/>
  <c r="W22" i="16" s="1"/>
  <c r="S22" i="16"/>
  <c r="O20" i="11"/>
  <c r="AA20" i="11"/>
  <c r="Z20" i="11"/>
  <c r="X20" i="11"/>
  <c r="N20" i="11"/>
  <c r="Y20" i="11"/>
  <c r="T20" i="11"/>
  <c r="L20" i="11"/>
  <c r="P20" i="11" s="1"/>
  <c r="AB20" i="11" l="1"/>
  <c r="O22" i="16"/>
  <c r="E21" i="11"/>
  <c r="I21" i="11" s="1"/>
  <c r="M21" i="11" s="1"/>
  <c r="F21" i="11"/>
  <c r="J21" i="11" s="1"/>
  <c r="G21" i="11"/>
  <c r="AA22" i="16"/>
  <c r="Z22" i="16"/>
  <c r="T22" i="16"/>
  <c r="L22" i="16"/>
  <c r="P22" i="16" s="1"/>
  <c r="U22" i="16"/>
  <c r="X22" i="16" s="1"/>
  <c r="N22" i="16"/>
  <c r="AG21" i="11"/>
  <c r="AF21" i="11"/>
  <c r="AB22" i="16" l="1"/>
  <c r="Y22" i="16"/>
  <c r="Q21" i="11"/>
  <c r="K21" i="11"/>
  <c r="R21" i="11"/>
  <c r="V21" i="11"/>
  <c r="N21" i="11"/>
  <c r="U21" i="11"/>
  <c r="E23" i="16" l="1"/>
  <c r="F23" i="16"/>
  <c r="G23" i="16"/>
  <c r="Z21" i="11"/>
  <c r="W21" i="11"/>
  <c r="X21" i="11" s="1"/>
  <c r="L21" i="11"/>
  <c r="H21" i="11"/>
  <c r="O21" i="11"/>
  <c r="S21" i="11"/>
  <c r="T21" i="11" s="1"/>
  <c r="Y21" i="11"/>
  <c r="I23" i="16" l="1"/>
  <c r="M23" i="16" s="1"/>
  <c r="H23" i="16"/>
  <c r="Q23" i="16"/>
  <c r="J23" i="16"/>
  <c r="V23" i="16" s="1"/>
  <c r="R23" i="16"/>
  <c r="K23" i="16"/>
  <c r="W23" i="16" s="1"/>
  <c r="S23" i="16"/>
  <c r="AB21" i="11"/>
  <c r="P21" i="11"/>
  <c r="AA21" i="11"/>
  <c r="F22" i="11" s="1"/>
  <c r="AF22" i="11" l="1"/>
  <c r="AG22" i="11"/>
  <c r="G22" i="11"/>
  <c r="K22" i="11" s="1"/>
  <c r="O22" i="11" s="1"/>
  <c r="E22" i="11"/>
  <c r="I22" i="11" s="1"/>
  <c r="M22" i="11" s="1"/>
  <c r="O23" i="16"/>
  <c r="Z23" i="16"/>
  <c r="N23" i="16"/>
  <c r="T23" i="16"/>
  <c r="AA23" i="16"/>
  <c r="L23" i="16"/>
  <c r="P23" i="16" s="1"/>
  <c r="U23" i="16"/>
  <c r="X23" i="16" s="1"/>
  <c r="J22" i="11"/>
  <c r="S22" i="11" l="1"/>
  <c r="AB23" i="16"/>
  <c r="R22" i="11"/>
  <c r="Y23" i="16"/>
  <c r="Q22" i="11"/>
  <c r="H22" i="11"/>
  <c r="V22" i="11"/>
  <c r="W22" i="11"/>
  <c r="N22" i="11"/>
  <c r="L22" i="11"/>
  <c r="U22" i="11"/>
  <c r="T22" i="11" l="1"/>
  <c r="AA22" i="11"/>
  <c r="Z22" i="11"/>
  <c r="F24" i="16"/>
  <c r="E24" i="16"/>
  <c r="G24" i="16"/>
  <c r="P22" i="11"/>
  <c r="X22" i="11"/>
  <c r="Y22" i="11"/>
  <c r="AB22" i="11" l="1"/>
  <c r="E23" i="11"/>
  <c r="F23" i="11"/>
  <c r="G23" i="11"/>
  <c r="J24" i="16"/>
  <c r="V24" i="16" s="1"/>
  <c r="R24" i="16"/>
  <c r="K24" i="16"/>
  <c r="W24" i="16" s="1"/>
  <c r="O24" i="16"/>
  <c r="S24" i="16"/>
  <c r="M24" i="16"/>
  <c r="I24" i="16"/>
  <c r="H24" i="16"/>
  <c r="Q24" i="16"/>
  <c r="AF23" i="11"/>
  <c r="AG23" i="11"/>
  <c r="AA24" i="16" l="1"/>
  <c r="T24" i="16"/>
  <c r="L24" i="16"/>
  <c r="P24" i="16" s="1"/>
  <c r="U24" i="16"/>
  <c r="X24" i="16" s="1"/>
  <c r="Z24" i="16"/>
  <c r="N24" i="16"/>
  <c r="I23" i="11"/>
  <c r="M23" i="11" s="1"/>
  <c r="H23" i="11"/>
  <c r="Q23" i="11"/>
  <c r="J23" i="11"/>
  <c r="R23" i="11"/>
  <c r="K23" i="11"/>
  <c r="O23" i="11" s="1"/>
  <c r="S23" i="11"/>
  <c r="AB24" i="16" l="1"/>
  <c r="Y24" i="16"/>
  <c r="T23" i="11"/>
  <c r="V23" i="11"/>
  <c r="Z23" i="11" s="1"/>
  <c r="L23" i="11"/>
  <c r="P23" i="11" s="1"/>
  <c r="W23" i="11"/>
  <c r="AA23" i="11" s="1"/>
  <c r="U23" i="11"/>
  <c r="Y23" i="11" s="1"/>
  <c r="N23" i="11"/>
  <c r="E24" i="11" l="1"/>
  <c r="G24" i="11"/>
  <c r="F24" i="11"/>
  <c r="AG24" i="11"/>
  <c r="AF24" i="11"/>
  <c r="X23" i="11"/>
  <c r="AB23" i="11" s="1"/>
  <c r="J25" i="16" l="1"/>
  <c r="V25" i="16" s="1"/>
  <c r="R25" i="16"/>
  <c r="K25" i="16"/>
  <c r="W25" i="16" s="1"/>
  <c r="S25" i="16"/>
  <c r="H25" i="16"/>
  <c r="I25" i="16"/>
  <c r="M25" i="16" s="1"/>
  <c r="Q25" i="16"/>
  <c r="Q24" i="11"/>
  <c r="R24" i="11"/>
  <c r="I24" i="11"/>
  <c r="M24" i="11" s="1"/>
  <c r="H24" i="11"/>
  <c r="J24" i="11"/>
  <c r="N24" i="11" s="1"/>
  <c r="O25" i="16" l="1"/>
  <c r="Z25" i="16"/>
  <c r="T25" i="16"/>
  <c r="AA25" i="16"/>
  <c r="L25" i="16"/>
  <c r="P25" i="16" s="1"/>
  <c r="U25" i="16"/>
  <c r="X25" i="16" s="1"/>
  <c r="N25" i="16"/>
  <c r="S24" i="11"/>
  <c r="T24" i="11" s="1"/>
  <c r="V24" i="11"/>
  <c r="Z24" i="11" s="1"/>
  <c r="U24" i="11"/>
  <c r="Y24" i="11" s="1"/>
  <c r="O24" i="11"/>
  <c r="K24" i="11"/>
  <c r="Y25" i="16" l="1"/>
  <c r="AB25" i="16"/>
  <c r="W24" i="11"/>
  <c r="AA24" i="11" s="1"/>
  <c r="G25" i="11" s="1"/>
  <c r="L24" i="11"/>
  <c r="P24" i="11" s="1"/>
  <c r="G26" i="16" l="1"/>
  <c r="O26" i="16" s="1"/>
  <c r="E26" i="16"/>
  <c r="Q26" i="16" s="1"/>
  <c r="F26" i="16"/>
  <c r="J26" i="16" s="1"/>
  <c r="V26" i="16" s="1"/>
  <c r="F25" i="11"/>
  <c r="E25" i="11"/>
  <c r="Q25" i="11" s="1"/>
  <c r="S25" i="11"/>
  <c r="AG25" i="11"/>
  <c r="AF25" i="11"/>
  <c r="K25" i="11"/>
  <c r="X24" i="11"/>
  <c r="AB24" i="11" s="1"/>
  <c r="S26" i="16" l="1"/>
  <c r="K26" i="16"/>
  <c r="W26" i="16" s="1"/>
  <c r="H26" i="16"/>
  <c r="I26" i="16"/>
  <c r="M26" i="16"/>
  <c r="R26" i="16"/>
  <c r="N26" i="16"/>
  <c r="I25" i="11"/>
  <c r="U25" i="11" s="1"/>
  <c r="Y25" i="11" s="1"/>
  <c r="R25" i="11"/>
  <c r="T25" i="11" s="1"/>
  <c r="J25" i="11"/>
  <c r="H25" i="11"/>
  <c r="O25" i="11"/>
  <c r="W25" i="11"/>
  <c r="AA25" i="11" s="1"/>
  <c r="AA26" i="16" l="1"/>
  <c r="T26" i="16"/>
  <c r="L26" i="16"/>
  <c r="P26" i="16" s="1"/>
  <c r="U26" i="16"/>
  <c r="X26" i="16" s="1"/>
  <c r="Z26" i="16"/>
  <c r="M25" i="11"/>
  <c r="N25" i="11"/>
  <c r="L25" i="11"/>
  <c r="P25" i="11" s="1"/>
  <c r="V25" i="11"/>
  <c r="Y26" i="16" l="1"/>
  <c r="AB26" i="16"/>
  <c r="X25" i="11"/>
  <c r="AB25" i="11" s="1"/>
  <c r="Z25" i="11"/>
  <c r="F27" i="16" l="1"/>
  <c r="J27" i="16" s="1"/>
  <c r="V27" i="16" s="1"/>
  <c r="E27" i="16"/>
  <c r="Q27" i="16" s="1"/>
  <c r="G27" i="16"/>
  <c r="K27" i="16" s="1"/>
  <c r="W27" i="16" s="1"/>
  <c r="E26" i="11"/>
  <c r="M26" i="11" s="1"/>
  <c r="F26" i="11"/>
  <c r="G26" i="11"/>
  <c r="O26" i="11" s="1"/>
  <c r="AF26" i="11"/>
  <c r="AG26" i="11"/>
  <c r="K26" i="11" l="1"/>
  <c r="W26" i="11" s="1"/>
  <c r="S26" i="11"/>
  <c r="R27" i="16"/>
  <c r="Z27" i="16" s="1"/>
  <c r="O27" i="16"/>
  <c r="M27" i="16"/>
  <c r="N27" i="16"/>
  <c r="S27" i="16"/>
  <c r="I27" i="16"/>
  <c r="H27" i="16"/>
  <c r="I26" i="11"/>
  <c r="U26" i="11" s="1"/>
  <c r="Q26" i="11"/>
  <c r="J26" i="11"/>
  <c r="R26" i="11"/>
  <c r="H26" i="11"/>
  <c r="AA26" i="11" l="1"/>
  <c r="T27" i="16"/>
  <c r="AA27" i="16"/>
  <c r="U27" i="16"/>
  <c r="L27" i="16"/>
  <c r="P27" i="16" s="1"/>
  <c r="T26" i="11"/>
  <c r="V26" i="11"/>
  <c r="X26" i="11" s="1"/>
  <c r="N26" i="11"/>
  <c r="L26" i="11"/>
  <c r="P26" i="11" s="1"/>
  <c r="Y26" i="11"/>
  <c r="X27" i="16" l="1"/>
  <c r="AB27" i="16" s="1"/>
  <c r="Y27" i="16"/>
  <c r="AB26" i="11"/>
  <c r="Z26" i="11"/>
  <c r="E27" i="11" s="1"/>
  <c r="AG27" i="11" l="1"/>
  <c r="F27" i="11"/>
  <c r="R27" i="11" s="1"/>
  <c r="G27" i="11"/>
  <c r="AF27" i="11"/>
  <c r="I27" i="11"/>
  <c r="M27" i="11"/>
  <c r="Q27" i="11"/>
  <c r="K28" i="16" l="1"/>
  <c r="O28" i="16" s="1"/>
  <c r="S28" i="16"/>
  <c r="R28" i="16"/>
  <c r="J28" i="16"/>
  <c r="I28" i="16"/>
  <c r="M28" i="16" s="1"/>
  <c r="H28" i="16"/>
  <c r="Q28" i="16"/>
  <c r="K27" i="11"/>
  <c r="O27" i="11" s="1"/>
  <c r="S27" i="11"/>
  <c r="T27" i="11" s="1"/>
  <c r="H27" i="11"/>
  <c r="J27" i="11"/>
  <c r="U27" i="11"/>
  <c r="Y27" i="11" s="1"/>
  <c r="U28" i="16" l="1"/>
  <c r="Y28" i="16" s="1"/>
  <c r="L28" i="16"/>
  <c r="P28" i="16" s="1"/>
  <c r="V28" i="16"/>
  <c r="Z28" i="16" s="1"/>
  <c r="N28" i="16"/>
  <c r="T28" i="16"/>
  <c r="W28" i="16"/>
  <c r="AA28" i="16" s="1"/>
  <c r="V27" i="11"/>
  <c r="Z27" i="11" s="1"/>
  <c r="L27" i="11"/>
  <c r="P27" i="11" s="1"/>
  <c r="N27" i="11"/>
  <c r="W27" i="11"/>
  <c r="AA27" i="11" s="1"/>
  <c r="G28" i="11" l="1"/>
  <c r="G29" i="16"/>
  <c r="E29" i="16"/>
  <c r="F29" i="16"/>
  <c r="F28" i="11"/>
  <c r="E28" i="11"/>
  <c r="X28" i="16"/>
  <c r="AB28" i="16" s="1"/>
  <c r="AF28" i="11"/>
  <c r="AG28" i="11"/>
  <c r="X27" i="11"/>
  <c r="AB27" i="11" s="1"/>
  <c r="I29" i="16" l="1"/>
  <c r="H29" i="16"/>
  <c r="Q29" i="16"/>
  <c r="K29" i="16"/>
  <c r="O29" i="16"/>
  <c r="S29" i="16"/>
  <c r="J29" i="16"/>
  <c r="R29" i="16"/>
  <c r="J28" i="11"/>
  <c r="R28" i="11"/>
  <c r="I28" i="11"/>
  <c r="H28" i="11"/>
  <c r="Q28" i="11"/>
  <c r="L29" i="16" l="1"/>
  <c r="P29" i="16" s="1"/>
  <c r="W29" i="16"/>
  <c r="AA29" i="16" s="1"/>
  <c r="T29" i="16"/>
  <c r="N29" i="16"/>
  <c r="V29" i="16"/>
  <c r="Z29" i="16" s="1"/>
  <c r="M29" i="16"/>
  <c r="U29" i="16"/>
  <c r="M28" i="11"/>
  <c r="U28" i="11"/>
  <c r="N28" i="11"/>
  <c r="V28" i="11"/>
  <c r="Z28" i="11" s="1"/>
  <c r="K28" i="11"/>
  <c r="S28" i="11"/>
  <c r="T28" i="11" s="1"/>
  <c r="Y29" i="16" l="1"/>
  <c r="X29" i="16"/>
  <c r="AB29" i="16" s="1"/>
  <c r="O28" i="11"/>
  <c r="W28" i="11"/>
  <c r="AA28" i="11" s="1"/>
  <c r="Y28" i="11"/>
  <c r="L28" i="11"/>
  <c r="P28" i="11" s="1"/>
  <c r="E30" i="16" l="1"/>
  <c r="F30" i="16"/>
  <c r="G30" i="16"/>
  <c r="F29" i="11"/>
  <c r="E29" i="11"/>
  <c r="G29" i="11"/>
  <c r="X28" i="11"/>
  <c r="AB28" i="11" s="1"/>
  <c r="AF29" i="11"/>
  <c r="AG29" i="11"/>
  <c r="J30" i="16" l="1"/>
  <c r="N30" i="16" s="1"/>
  <c r="R30" i="16"/>
  <c r="K30" i="16"/>
  <c r="O30" i="16"/>
  <c r="S30" i="16"/>
  <c r="I30" i="16"/>
  <c r="H30" i="16"/>
  <c r="Q30" i="16"/>
  <c r="M29" i="11"/>
  <c r="H29" i="11"/>
  <c r="Q29" i="11"/>
  <c r="I29" i="11"/>
  <c r="K29" i="11"/>
  <c r="O29" i="11" s="1"/>
  <c r="S29" i="11"/>
  <c r="J29" i="11"/>
  <c r="N29" i="11" s="1"/>
  <c r="R29" i="11"/>
  <c r="W30" i="16" l="1"/>
  <c r="AA30" i="16" s="1"/>
  <c r="T30" i="16"/>
  <c r="M30" i="16"/>
  <c r="L30" i="16"/>
  <c r="P30" i="16" s="1"/>
  <c r="U30" i="16"/>
  <c r="Y30" i="16" s="1"/>
  <c r="V30" i="16"/>
  <c r="Z30" i="16" s="1"/>
  <c r="W29" i="11"/>
  <c r="AA29" i="11" s="1"/>
  <c r="U29" i="11"/>
  <c r="Y29" i="11" s="1"/>
  <c r="L29" i="11"/>
  <c r="P29" i="11" s="1"/>
  <c r="T29" i="11"/>
  <c r="V29" i="11"/>
  <c r="Z29" i="11" s="1"/>
  <c r="E31" i="16" l="1"/>
  <c r="F31" i="16"/>
  <c r="G31" i="16"/>
  <c r="X30" i="16"/>
  <c r="AB30" i="16" s="1"/>
  <c r="E30" i="11"/>
  <c r="F30" i="11"/>
  <c r="G30" i="11"/>
  <c r="K33" i="16"/>
  <c r="O33" i="16" s="1"/>
  <c r="I33" i="16"/>
  <c r="M33" i="16" s="1"/>
  <c r="H33" i="16"/>
  <c r="J33" i="16"/>
  <c r="AG30" i="11"/>
  <c r="AF30" i="11"/>
  <c r="X29" i="11"/>
  <c r="AB29" i="11" s="1"/>
  <c r="J31" i="16" l="1"/>
  <c r="R31" i="16"/>
  <c r="O31" i="16"/>
  <c r="K31" i="16"/>
  <c r="S31" i="16"/>
  <c r="I31" i="16"/>
  <c r="M31" i="16"/>
  <c r="H31" i="16"/>
  <c r="Q31" i="16"/>
  <c r="L33" i="16"/>
  <c r="P33" i="16" s="1"/>
  <c r="N33" i="16"/>
  <c r="M30" i="11"/>
  <c r="I30" i="11"/>
  <c r="H30" i="11"/>
  <c r="Q30" i="11"/>
  <c r="J30" i="11"/>
  <c r="V30" i="11" s="1"/>
  <c r="R30" i="11"/>
  <c r="K30" i="11"/>
  <c r="W30" i="11" s="1"/>
  <c r="O30" i="11"/>
  <c r="S30" i="11"/>
  <c r="N31" i="16" l="1"/>
  <c r="V31" i="16"/>
  <c r="Z31" i="16" s="1"/>
  <c r="W31" i="16"/>
  <c r="AA31" i="16" s="1"/>
  <c r="T31" i="16"/>
  <c r="L31" i="16"/>
  <c r="P31" i="16" s="1"/>
  <c r="U31" i="16"/>
  <c r="AA30" i="11"/>
  <c r="T30" i="11"/>
  <c r="Z30" i="11"/>
  <c r="N30" i="11"/>
  <c r="U30" i="11"/>
  <c r="X30" i="11" s="1"/>
  <c r="L30" i="11"/>
  <c r="P30" i="11" s="1"/>
  <c r="X31" i="16" l="1"/>
  <c r="AB31" i="16" s="1"/>
  <c r="Y31" i="16"/>
  <c r="AB30" i="11"/>
  <c r="Y30" i="11"/>
  <c r="E32" i="16" l="1"/>
  <c r="F32" i="16"/>
  <c r="G32" i="16"/>
  <c r="E31" i="11"/>
  <c r="F31" i="11"/>
  <c r="G31" i="11"/>
  <c r="J35" i="16"/>
  <c r="K35" i="16"/>
  <c r="O35" i="16" s="1"/>
  <c r="H35" i="16"/>
  <c r="I35" i="16"/>
  <c r="M35" i="16" s="1"/>
  <c r="AG31" i="11"/>
  <c r="AF31" i="11"/>
  <c r="K32" i="16" l="1"/>
  <c r="S33" i="16"/>
  <c r="S32" i="16"/>
  <c r="J32" i="16"/>
  <c r="R33" i="16"/>
  <c r="R32" i="16"/>
  <c r="I32" i="16"/>
  <c r="H32" i="16"/>
  <c r="Q33" i="16"/>
  <c r="Q32" i="16"/>
  <c r="L35" i="16"/>
  <c r="P35" i="16" s="1"/>
  <c r="N35" i="16"/>
  <c r="K31" i="11"/>
  <c r="O31" i="11" s="1"/>
  <c r="S31" i="11"/>
  <c r="J31" i="11"/>
  <c r="V31" i="11" s="1"/>
  <c r="R31" i="11"/>
  <c r="H31" i="11"/>
  <c r="I31" i="11"/>
  <c r="M31" i="11" s="1"/>
  <c r="Q31" i="11"/>
  <c r="L32" i="16" l="1"/>
  <c r="P32" i="16" s="1"/>
  <c r="V33" i="16"/>
  <c r="Z33" i="16" s="1"/>
  <c r="V32" i="16"/>
  <c r="Z32" i="16" s="1"/>
  <c r="M32" i="16"/>
  <c r="U33" i="16"/>
  <c r="U32" i="16"/>
  <c r="T32" i="16"/>
  <c r="T33" i="16"/>
  <c r="N32" i="16"/>
  <c r="O32" i="16"/>
  <c r="W33" i="16"/>
  <c r="AA33" i="16" s="1"/>
  <c r="W32" i="16"/>
  <c r="AA32" i="16" s="1"/>
  <c r="Z31" i="11"/>
  <c r="N31" i="11"/>
  <c r="T31" i="11"/>
  <c r="U31" i="11"/>
  <c r="L31" i="11"/>
  <c r="P31" i="11" s="1"/>
  <c r="W31" i="11"/>
  <c r="AA31" i="11" s="1"/>
  <c r="X32" i="16" l="1"/>
  <c r="AB32" i="16" s="1"/>
  <c r="Y33" i="16"/>
  <c r="X33" i="16"/>
  <c r="AB33" i="16" s="1"/>
  <c r="Y32" i="16"/>
  <c r="Y31" i="11"/>
  <c r="X31" i="11"/>
  <c r="AB31" i="11" s="1"/>
  <c r="E34" i="16" l="1"/>
  <c r="F34" i="16"/>
  <c r="G34" i="16"/>
  <c r="E32" i="11"/>
  <c r="F32" i="11"/>
  <c r="G32" i="11"/>
  <c r="AF32" i="11"/>
  <c r="AG32" i="11"/>
  <c r="K34" i="16" l="1"/>
  <c r="O34" i="16"/>
  <c r="S35" i="16"/>
  <c r="S34" i="16"/>
  <c r="J34" i="16"/>
  <c r="R35" i="16"/>
  <c r="R34" i="16"/>
  <c r="I34" i="16"/>
  <c r="M34" i="16"/>
  <c r="H34" i="16"/>
  <c r="Q35" i="16"/>
  <c r="Q34" i="16"/>
  <c r="K32" i="11"/>
  <c r="O32" i="11" s="1"/>
  <c r="S32" i="11"/>
  <c r="Q32" i="11"/>
  <c r="I32" i="11"/>
  <c r="M32" i="11" s="1"/>
  <c r="H32" i="11"/>
  <c r="R32" i="11"/>
  <c r="J32" i="11"/>
  <c r="V32" i="11" s="1"/>
  <c r="T34" i="16" l="1"/>
  <c r="T35" i="16"/>
  <c r="N34" i="16"/>
  <c r="V34" i="16"/>
  <c r="Z34" i="16" s="1"/>
  <c r="V35" i="16"/>
  <c r="Z35" i="16" s="1"/>
  <c r="U35" i="16"/>
  <c r="Y35" i="16" s="1"/>
  <c r="U34" i="16"/>
  <c r="L34" i="16"/>
  <c r="P34" i="16" s="1"/>
  <c r="W35" i="16"/>
  <c r="AA35" i="16" s="1"/>
  <c r="W34" i="16"/>
  <c r="AA34" i="16" s="1"/>
  <c r="Z32" i="11"/>
  <c r="U32" i="11"/>
  <c r="Y32" i="11" s="1"/>
  <c r="T32" i="11"/>
  <c r="N32" i="11"/>
  <c r="L32" i="11"/>
  <c r="P32" i="11" s="1"/>
  <c r="W32" i="11"/>
  <c r="AA32" i="11" s="1"/>
  <c r="F36" i="16" l="1"/>
  <c r="G36" i="16"/>
  <c r="E36" i="16"/>
  <c r="X34" i="16"/>
  <c r="AB34" i="16" s="1"/>
  <c r="Y34" i="16"/>
  <c r="X35" i="16"/>
  <c r="AB35" i="16" s="1"/>
  <c r="G33" i="11"/>
  <c r="E33" i="11"/>
  <c r="F33" i="11"/>
  <c r="AF33" i="11"/>
  <c r="AG33" i="11"/>
  <c r="X32" i="11"/>
  <c r="AB32" i="11" s="1"/>
  <c r="O36" i="16" l="1"/>
  <c r="K36" i="16"/>
  <c r="W36" i="16" s="1"/>
  <c r="S36" i="16"/>
  <c r="H36" i="16"/>
  <c r="M36" i="16"/>
  <c r="Q36" i="16"/>
  <c r="I36" i="16"/>
  <c r="J36" i="16"/>
  <c r="V36" i="16" s="1"/>
  <c r="R36" i="16"/>
  <c r="H33" i="11"/>
  <c r="O33" i="11"/>
  <c r="K33" i="11"/>
  <c r="S33" i="11"/>
  <c r="J33" i="11"/>
  <c r="V33" i="11" s="1"/>
  <c r="R33" i="11"/>
  <c r="I33" i="11"/>
  <c r="M33" i="11" s="1"/>
  <c r="Q33" i="11"/>
  <c r="AA36" i="16" l="1"/>
  <c r="T36" i="16"/>
  <c r="N36" i="16"/>
  <c r="Z36" i="16"/>
  <c r="L36" i="16"/>
  <c r="P36" i="16" s="1"/>
  <c r="U36" i="16"/>
  <c r="X36" i="16" s="1"/>
  <c r="Z33" i="11"/>
  <c r="N33" i="11"/>
  <c r="T33" i="11"/>
  <c r="L33" i="11"/>
  <c r="P33" i="11" s="1"/>
  <c r="W33" i="11"/>
  <c r="U33" i="11"/>
  <c r="Y33" i="11" s="1"/>
  <c r="AB36" i="16" l="1"/>
  <c r="Y36" i="16"/>
  <c r="X33" i="11"/>
  <c r="AB33" i="11" s="1"/>
  <c r="AA33" i="11"/>
  <c r="E34" i="11" s="1"/>
  <c r="E37" i="16" l="1"/>
  <c r="F37" i="16"/>
  <c r="G37" i="16"/>
  <c r="G34" i="11"/>
  <c r="S34" i="11" s="1"/>
  <c r="F34" i="11"/>
  <c r="AG34" i="11"/>
  <c r="AF34" i="11"/>
  <c r="K37" i="16" l="1"/>
  <c r="S37" i="16"/>
  <c r="O37" i="16"/>
  <c r="J37" i="16"/>
  <c r="N37" i="16" s="1"/>
  <c r="R37" i="16"/>
  <c r="I37" i="16"/>
  <c r="Q37" i="16"/>
  <c r="M37" i="16"/>
  <c r="H37" i="16"/>
  <c r="K34" i="11"/>
  <c r="W34" i="11" s="1"/>
  <c r="AA34" i="11" s="1"/>
  <c r="I34" i="11"/>
  <c r="M34" i="11"/>
  <c r="Q34" i="11"/>
  <c r="H34" i="11"/>
  <c r="J34" i="11"/>
  <c r="R34" i="11"/>
  <c r="L37" i="16" l="1"/>
  <c r="P37" i="16" s="1"/>
  <c r="U37" i="16"/>
  <c r="Y37" i="16" s="1"/>
  <c r="W37" i="16"/>
  <c r="AA37" i="16" s="1"/>
  <c r="V37" i="16"/>
  <c r="Z37" i="16" s="1"/>
  <c r="T37" i="16"/>
  <c r="K40" i="16"/>
  <c r="J40" i="16"/>
  <c r="O34" i="11"/>
  <c r="T34" i="11"/>
  <c r="N34" i="11"/>
  <c r="V34" i="11"/>
  <c r="L34" i="11"/>
  <c r="P34" i="11" s="1"/>
  <c r="U34" i="11"/>
  <c r="Y34" i="11" s="1"/>
  <c r="E38" i="16" l="1"/>
  <c r="Q40" i="16" s="1"/>
  <c r="F38" i="16"/>
  <c r="G38" i="16"/>
  <c r="X37" i="16"/>
  <c r="AB37" i="16" s="1"/>
  <c r="O40" i="16"/>
  <c r="H40" i="16"/>
  <c r="I40" i="16"/>
  <c r="M40" i="16" s="1"/>
  <c r="N40" i="16"/>
  <c r="X34" i="11"/>
  <c r="AB34" i="11" s="1"/>
  <c r="Z34" i="11"/>
  <c r="AG35" i="11" s="1"/>
  <c r="J38" i="16" l="1"/>
  <c r="R39" i="16"/>
  <c r="R38" i="16"/>
  <c r="R40" i="16"/>
  <c r="K38" i="16"/>
  <c r="O38" i="16"/>
  <c r="S39" i="16"/>
  <c r="S38" i="16"/>
  <c r="H38" i="16"/>
  <c r="Q39" i="16"/>
  <c r="I38" i="16"/>
  <c r="Q38" i="16"/>
  <c r="M38" i="16"/>
  <c r="S40" i="16"/>
  <c r="G35" i="11"/>
  <c r="E35" i="11"/>
  <c r="F35" i="11"/>
  <c r="L40" i="16"/>
  <c r="P40" i="16" s="1"/>
  <c r="AF35" i="11"/>
  <c r="T40" i="16" l="1"/>
  <c r="N38" i="16"/>
  <c r="V38" i="16"/>
  <c r="Z38" i="16" s="1"/>
  <c r="V39" i="16"/>
  <c r="Z39" i="16" s="1"/>
  <c r="V40" i="16"/>
  <c r="Z40" i="16" s="1"/>
  <c r="W39" i="16"/>
  <c r="AA39" i="16" s="1"/>
  <c r="W38" i="16"/>
  <c r="AA38" i="16" s="1"/>
  <c r="W40" i="16"/>
  <c r="AA40" i="16" s="1"/>
  <c r="T38" i="16"/>
  <c r="L38" i="16"/>
  <c r="P38" i="16" s="1"/>
  <c r="U38" i="16"/>
  <c r="U39" i="16"/>
  <c r="T39" i="16"/>
  <c r="U40" i="16"/>
  <c r="I35" i="11"/>
  <c r="Q35" i="11"/>
  <c r="J35" i="11"/>
  <c r="R35" i="11"/>
  <c r="X38" i="16" l="1"/>
  <c r="AB38" i="16" s="1"/>
  <c r="Y38" i="16"/>
  <c r="X40" i="16"/>
  <c r="AB40" i="16" s="1"/>
  <c r="Y40" i="16"/>
  <c r="Y39" i="16"/>
  <c r="X39" i="16"/>
  <c r="AB39" i="16" s="1"/>
  <c r="K35" i="11"/>
  <c r="L35" i="11" s="1"/>
  <c r="S35" i="11"/>
  <c r="T35" i="11" s="1"/>
  <c r="H35" i="11"/>
  <c r="M35" i="11"/>
  <c r="U35" i="11"/>
  <c r="Y35" i="11" s="1"/>
  <c r="N35" i="11"/>
  <c r="V35" i="11"/>
  <c r="Z35" i="11" s="1"/>
  <c r="G41" i="16" l="1"/>
  <c r="E41" i="16"/>
  <c r="F41" i="16"/>
  <c r="O35" i="11"/>
  <c r="P35" i="11"/>
  <c r="W35" i="11"/>
  <c r="AA35" i="11" s="1"/>
  <c r="AF36" i="11" s="1"/>
  <c r="R41" i="16" l="1"/>
  <c r="J41" i="16"/>
  <c r="Q41" i="16"/>
  <c r="I41" i="16"/>
  <c r="M41" i="16"/>
  <c r="H41" i="16"/>
  <c r="K41" i="16"/>
  <c r="O41" i="16"/>
  <c r="S41" i="16"/>
  <c r="G36" i="11"/>
  <c r="E36" i="11"/>
  <c r="F36" i="11"/>
  <c r="X35" i="11"/>
  <c r="AB35" i="11" s="1"/>
  <c r="AG36" i="11"/>
  <c r="T41" i="16" l="1"/>
  <c r="N41" i="16"/>
  <c r="V41" i="16"/>
  <c r="Z41" i="16" s="1"/>
  <c r="U41" i="16"/>
  <c r="L41" i="16"/>
  <c r="P41" i="16" s="1"/>
  <c r="W41" i="16"/>
  <c r="AA41" i="16" s="1"/>
  <c r="H36" i="11"/>
  <c r="Q36" i="11"/>
  <c r="M36" i="11"/>
  <c r="I36" i="11"/>
  <c r="U36" i="11" s="1"/>
  <c r="K36" i="11"/>
  <c r="O36" i="11" s="1"/>
  <c r="S36" i="11"/>
  <c r="J36" i="11"/>
  <c r="R36" i="11"/>
  <c r="Y41" i="16" l="1"/>
  <c r="X41" i="16"/>
  <c r="AB41" i="16" s="1"/>
  <c r="T36" i="11"/>
  <c r="V36" i="11"/>
  <c r="Z36" i="11" s="1"/>
  <c r="L36" i="11"/>
  <c r="P36" i="11" s="1"/>
  <c r="N36" i="11"/>
  <c r="Y36" i="11"/>
  <c r="W36" i="11"/>
  <c r="AA36" i="11" s="1"/>
  <c r="G42" i="16" l="1"/>
  <c r="E42" i="16"/>
  <c r="F42" i="16"/>
  <c r="E37" i="11"/>
  <c r="F37" i="11"/>
  <c r="G37" i="11"/>
  <c r="X36" i="11"/>
  <c r="AB36" i="11" s="1"/>
  <c r="AG37" i="11"/>
  <c r="AF37" i="11"/>
  <c r="J42" i="16" l="1"/>
  <c r="V42" i="16" s="1"/>
  <c r="Z42" i="16" s="1"/>
  <c r="R42" i="16"/>
  <c r="I42" i="16"/>
  <c r="H42" i="16"/>
  <c r="Q42" i="16"/>
  <c r="K42" i="16"/>
  <c r="S42" i="16"/>
  <c r="J37" i="11"/>
  <c r="V37" i="11" s="1"/>
  <c r="R37" i="11"/>
  <c r="I37" i="11"/>
  <c r="M37" i="11" s="1"/>
  <c r="H37" i="11"/>
  <c r="Q37" i="11"/>
  <c r="K37" i="11"/>
  <c r="W37" i="11" s="1"/>
  <c r="S37" i="11"/>
  <c r="O42" i="16" l="1"/>
  <c r="W42" i="16"/>
  <c r="AA42" i="16" s="1"/>
  <c r="M42" i="16"/>
  <c r="L42" i="16"/>
  <c r="P42" i="16" s="1"/>
  <c r="U42" i="16"/>
  <c r="Y42" i="16" s="1"/>
  <c r="T42" i="16"/>
  <c r="N42" i="16"/>
  <c r="O37" i="11"/>
  <c r="Z37" i="11"/>
  <c r="AA37" i="11"/>
  <c r="L37" i="11"/>
  <c r="P37" i="11" s="1"/>
  <c r="U37" i="11"/>
  <c r="X37" i="11" s="1"/>
  <c r="T37" i="11"/>
  <c r="N37" i="11"/>
  <c r="X42" i="16" l="1"/>
  <c r="AB42" i="16" s="1"/>
  <c r="E43" i="16"/>
  <c r="F43" i="16"/>
  <c r="G43" i="16"/>
  <c r="Y37" i="11"/>
  <c r="AG38" i="11" s="1"/>
  <c r="AB37" i="11"/>
  <c r="AF38" i="11" l="1"/>
  <c r="O43" i="16"/>
  <c r="K43" i="16"/>
  <c r="W43" i="16" s="1"/>
  <c r="S43" i="16"/>
  <c r="J43" i="16"/>
  <c r="V43" i="16" s="1"/>
  <c r="R43" i="16"/>
  <c r="H43" i="16"/>
  <c r="M43" i="16"/>
  <c r="I43" i="16"/>
  <c r="Q43" i="16"/>
  <c r="F38" i="11"/>
  <c r="R38" i="11" s="1"/>
  <c r="E38" i="11"/>
  <c r="Q38" i="11" s="1"/>
  <c r="G38" i="11"/>
  <c r="K38" i="11" s="1"/>
  <c r="O38" i="11" s="1"/>
  <c r="J38" i="11" l="1"/>
  <c r="V38" i="11" s="1"/>
  <c r="Z38" i="11" s="1"/>
  <c r="M38" i="11"/>
  <c r="H38" i="11"/>
  <c r="I38" i="11"/>
  <c r="U38" i="11" s="1"/>
  <c r="Y38" i="11" s="1"/>
  <c r="S38" i="11"/>
  <c r="T38" i="11" s="1"/>
  <c r="AA43" i="16"/>
  <c r="Z43" i="16"/>
  <c r="T43" i="16"/>
  <c r="N43" i="16"/>
  <c r="L43" i="16"/>
  <c r="P43" i="16" s="1"/>
  <c r="U43" i="16"/>
  <c r="X43" i="16" s="1"/>
  <c r="W38" i="11"/>
  <c r="N38" i="11"/>
  <c r="AB43" i="16" l="1"/>
  <c r="L38" i="11"/>
  <c r="P38" i="11" s="1"/>
  <c r="X38" i="11"/>
  <c r="Y43" i="16"/>
  <c r="AB38" i="11"/>
  <c r="AA38" i="11"/>
  <c r="E39" i="11" s="1"/>
  <c r="G39" i="11" l="1"/>
  <c r="F44" i="16"/>
  <c r="R45" i="16" s="1"/>
  <c r="E44" i="16"/>
  <c r="Q45" i="16" s="1"/>
  <c r="G44" i="16"/>
  <c r="S45" i="16" s="1"/>
  <c r="F39" i="11"/>
  <c r="J45" i="16"/>
  <c r="K45" i="16"/>
  <c r="O45" i="16" s="1"/>
  <c r="I45" i="16"/>
  <c r="M45" i="16" s="1"/>
  <c r="H45" i="16"/>
  <c r="I39" i="11"/>
  <c r="Q39" i="11"/>
  <c r="AG39" i="11"/>
  <c r="AF39" i="11"/>
  <c r="S44" i="16" l="1"/>
  <c r="O44" i="16"/>
  <c r="K44" i="16"/>
  <c r="W44" i="16" s="1"/>
  <c r="H44" i="16"/>
  <c r="M44" i="16"/>
  <c r="I44" i="16"/>
  <c r="U45" i="16" s="1"/>
  <c r="Q44" i="16"/>
  <c r="J44" i="16"/>
  <c r="V44" i="16" s="1"/>
  <c r="R44" i="16"/>
  <c r="L45" i="16"/>
  <c r="P45" i="16" s="1"/>
  <c r="T45" i="16"/>
  <c r="N45" i="16"/>
  <c r="M39" i="11"/>
  <c r="U39" i="11"/>
  <c r="J39" i="11"/>
  <c r="V39" i="11" s="1"/>
  <c r="R39" i="11"/>
  <c r="W45" i="16" l="1"/>
  <c r="AA45" i="16" s="1"/>
  <c r="L44" i="16"/>
  <c r="P44" i="16" s="1"/>
  <c r="U44" i="16"/>
  <c r="X44" i="16" s="1"/>
  <c r="N44" i="16"/>
  <c r="Z44" i="16"/>
  <c r="AA44" i="16"/>
  <c r="T44" i="16"/>
  <c r="V45" i="16"/>
  <c r="Z45" i="16" s="1"/>
  <c r="Y45" i="16"/>
  <c r="Z39" i="11"/>
  <c r="K39" i="11"/>
  <c r="L39" i="11" s="1"/>
  <c r="S39" i="11"/>
  <c r="T39" i="11" s="1"/>
  <c r="Y39" i="11"/>
  <c r="N39" i="11"/>
  <c r="H39" i="11"/>
  <c r="Y44" i="16" l="1"/>
  <c r="E46" i="16"/>
  <c r="F46" i="16"/>
  <c r="G46" i="16"/>
  <c r="AB44" i="16"/>
  <c r="X45" i="16"/>
  <c r="AB45" i="16" s="1"/>
  <c r="P39" i="11"/>
  <c r="O39" i="11"/>
  <c r="W39" i="11"/>
  <c r="J46" i="16" l="1"/>
  <c r="V46" i="16" s="1"/>
  <c r="R46" i="16"/>
  <c r="K46" i="16"/>
  <c r="W46" i="16" s="1"/>
  <c r="O46" i="16"/>
  <c r="S46" i="16"/>
  <c r="I46" i="16"/>
  <c r="H46" i="16"/>
  <c r="M46" i="16"/>
  <c r="Q46" i="16"/>
  <c r="AA39" i="11"/>
  <c r="X39" i="11"/>
  <c r="AB39" i="11" s="1"/>
  <c r="E40" i="11" l="1"/>
  <c r="G40" i="11"/>
  <c r="F40" i="11"/>
  <c r="AA46" i="16"/>
  <c r="Z46" i="16"/>
  <c r="L46" i="16"/>
  <c r="P46" i="16" s="1"/>
  <c r="U46" i="16"/>
  <c r="X46" i="16" s="1"/>
  <c r="T46" i="16"/>
  <c r="N46" i="16"/>
  <c r="AG40" i="11"/>
  <c r="AF40" i="11"/>
  <c r="AB46" i="16" l="1"/>
  <c r="Y46" i="16"/>
  <c r="K40" i="11"/>
  <c r="W40" i="11" s="1"/>
  <c r="O40" i="11"/>
  <c r="S40" i="11"/>
  <c r="R40" i="11"/>
  <c r="J40" i="11"/>
  <c r="V40" i="11" s="1"/>
  <c r="Z40" i="11" s="1"/>
  <c r="I40" i="11"/>
  <c r="M40" i="11" s="1"/>
  <c r="H40" i="11"/>
  <c r="Q40" i="11"/>
  <c r="E47" i="16" l="1"/>
  <c r="F47" i="16"/>
  <c r="G47" i="16"/>
  <c r="T40" i="11"/>
  <c r="AA40" i="11"/>
  <c r="L40" i="11"/>
  <c r="P40" i="11" s="1"/>
  <c r="U40" i="11"/>
  <c r="N40" i="11"/>
  <c r="K47" i="16" l="1"/>
  <c r="W47" i="16" s="1"/>
  <c r="O47" i="16"/>
  <c r="S47" i="16"/>
  <c r="J47" i="16"/>
  <c r="V47" i="16" s="1"/>
  <c r="R47" i="16"/>
  <c r="I47" i="16"/>
  <c r="H47" i="16"/>
  <c r="M47" i="16"/>
  <c r="Q47" i="16"/>
  <c r="Y40" i="11"/>
  <c r="X40" i="11"/>
  <c r="AB40" i="11" s="1"/>
  <c r="G41" i="11" l="1"/>
  <c r="E41" i="11"/>
  <c r="F41" i="11"/>
  <c r="Z47" i="16"/>
  <c r="N47" i="16"/>
  <c r="AA47" i="16"/>
  <c r="T47" i="16"/>
  <c r="L47" i="16"/>
  <c r="P47" i="16" s="1"/>
  <c r="U47" i="16"/>
  <c r="X47" i="16" s="1"/>
  <c r="AF41" i="11"/>
  <c r="AG41" i="11"/>
  <c r="AB47" i="16" l="1"/>
  <c r="Y47" i="16"/>
  <c r="M41" i="11"/>
  <c r="I41" i="11"/>
  <c r="Q41" i="11"/>
  <c r="J41" i="11"/>
  <c r="V41" i="11" s="1"/>
  <c r="R41" i="11"/>
  <c r="Z41" i="11" l="1"/>
  <c r="K41" i="11"/>
  <c r="W41" i="11" s="1"/>
  <c r="S41" i="11"/>
  <c r="T41" i="11" s="1"/>
  <c r="H41" i="11"/>
  <c r="U41" i="11"/>
  <c r="N41" i="11"/>
  <c r="K48" i="16" l="1"/>
  <c r="W48" i="16" s="1"/>
  <c r="S48" i="16"/>
  <c r="J48" i="16"/>
  <c r="V48" i="16" s="1"/>
  <c r="R48" i="16"/>
  <c r="I48" i="16"/>
  <c r="M48" i="16" s="1"/>
  <c r="H48" i="16"/>
  <c r="Q48" i="16"/>
  <c r="AA41" i="11"/>
  <c r="L41" i="11"/>
  <c r="P41" i="11" s="1"/>
  <c r="O41" i="11"/>
  <c r="X41" i="11"/>
  <c r="AB41" i="11" s="1"/>
  <c r="Y41" i="11"/>
  <c r="O48" i="16" l="1"/>
  <c r="E42" i="11"/>
  <c r="F42" i="11"/>
  <c r="G42" i="11"/>
  <c r="L48" i="16"/>
  <c r="P48" i="16" s="1"/>
  <c r="U48" i="16"/>
  <c r="X48" i="16" s="1"/>
  <c r="T48" i="16"/>
  <c r="Z48" i="16"/>
  <c r="N48" i="16"/>
  <c r="AA48" i="16"/>
  <c r="AF42" i="11"/>
  <c r="AG42" i="11"/>
  <c r="AB48" i="16" l="1"/>
  <c r="Y48" i="16"/>
  <c r="K42" i="11"/>
  <c r="W42" i="11" s="1"/>
  <c r="S42" i="11"/>
  <c r="I42" i="11"/>
  <c r="H42" i="11"/>
  <c r="Q42" i="11"/>
  <c r="J42" i="11"/>
  <c r="V42" i="11" s="1"/>
  <c r="R42" i="11"/>
  <c r="O42" i="11" l="1"/>
  <c r="AA42" i="11"/>
  <c r="M42" i="11"/>
  <c r="U42" i="11"/>
  <c r="X42" i="11" s="1"/>
  <c r="L42" i="11"/>
  <c r="P42" i="11" s="1"/>
  <c r="N42" i="11"/>
  <c r="T42" i="11"/>
  <c r="Z42" i="11"/>
  <c r="Y42" i="11" l="1"/>
  <c r="J49" i="16"/>
  <c r="V49" i="16" s="1"/>
  <c r="R49" i="16"/>
  <c r="H49" i="16"/>
  <c r="I49" i="16"/>
  <c r="M49" i="16" s="1"/>
  <c r="Q49" i="16"/>
  <c r="K49" i="16"/>
  <c r="W49" i="16" s="1"/>
  <c r="S49" i="16"/>
  <c r="AB42" i="11"/>
  <c r="O49" i="16" l="1"/>
  <c r="F43" i="11"/>
  <c r="J43" i="11" s="1"/>
  <c r="V43" i="11" s="1"/>
  <c r="G43" i="11"/>
  <c r="O43" i="11" s="1"/>
  <c r="E43" i="11"/>
  <c r="I43" i="11" s="1"/>
  <c r="M43" i="11" s="1"/>
  <c r="AF43" i="11"/>
  <c r="AG43" i="11"/>
  <c r="AA49" i="16"/>
  <c r="N49" i="16"/>
  <c r="T49" i="16"/>
  <c r="L49" i="16"/>
  <c r="P49" i="16" s="1"/>
  <c r="U49" i="16"/>
  <c r="X49" i="16" s="1"/>
  <c r="Z49" i="16"/>
  <c r="Q43" i="11" l="1"/>
  <c r="S43" i="11"/>
  <c r="K43" i="11"/>
  <c r="W43" i="11" s="1"/>
  <c r="H43" i="11"/>
  <c r="R43" i="11"/>
  <c r="Z43" i="11" s="1"/>
  <c r="AB49" i="16"/>
  <c r="Y49" i="16"/>
  <c r="U43" i="11"/>
  <c r="N43" i="11"/>
  <c r="AA43" i="11" l="1"/>
  <c r="T43" i="11"/>
  <c r="L43" i="11"/>
  <c r="P43" i="11" s="1"/>
  <c r="X43" i="11"/>
  <c r="AB43" i="11" s="1"/>
  <c r="E50" i="16"/>
  <c r="F50" i="16"/>
  <c r="G50" i="16"/>
  <c r="Y43" i="11"/>
  <c r="F44" i="11" l="1"/>
  <c r="G44" i="11"/>
  <c r="E44" i="11"/>
  <c r="J50" i="16"/>
  <c r="V50" i="16" s="1"/>
  <c r="R50" i="16"/>
  <c r="I50" i="16"/>
  <c r="H50" i="16"/>
  <c r="M50" i="16"/>
  <c r="Q50" i="16"/>
  <c r="K50" i="16"/>
  <c r="W50" i="16" s="1"/>
  <c r="O50" i="16"/>
  <c r="S50" i="16"/>
  <c r="AF44" i="11"/>
  <c r="AG44" i="11"/>
  <c r="AA50" i="16" l="1"/>
  <c r="N50" i="16"/>
  <c r="L50" i="16"/>
  <c r="P50" i="16" s="1"/>
  <c r="U50" i="16"/>
  <c r="X50" i="16" s="1"/>
  <c r="T50" i="16"/>
  <c r="Z50" i="16"/>
  <c r="K44" i="11"/>
  <c r="W44" i="11" s="1"/>
  <c r="S44" i="11"/>
  <c r="H44" i="11"/>
  <c r="I44" i="11"/>
  <c r="M44" i="11"/>
  <c r="Q44" i="11"/>
  <c r="J44" i="11"/>
  <c r="V44" i="11" s="1"/>
  <c r="R44" i="11"/>
  <c r="Z44" i="11" l="1"/>
  <c r="Y50" i="16"/>
  <c r="AB50" i="16"/>
  <c r="O44" i="11"/>
  <c r="T44" i="11"/>
  <c r="L44" i="11"/>
  <c r="P44" i="11" s="1"/>
  <c r="U44" i="11"/>
  <c r="X44" i="11" s="1"/>
  <c r="AA44" i="11"/>
  <c r="N44" i="11"/>
  <c r="E51" i="16" l="1"/>
  <c r="I51" i="16" s="1"/>
  <c r="F51" i="16"/>
  <c r="J51" i="16" s="1"/>
  <c r="V51" i="16" s="1"/>
  <c r="G51" i="16"/>
  <c r="S51" i="16" s="1"/>
  <c r="AB44" i="11"/>
  <c r="Y44" i="11"/>
  <c r="K51" i="16" l="1"/>
  <c r="W51" i="16" s="1"/>
  <c r="AA51" i="16" s="1"/>
  <c r="R51" i="16"/>
  <c r="Z51" i="16" s="1"/>
  <c r="Q51" i="16"/>
  <c r="H51" i="16"/>
  <c r="M51" i="16"/>
  <c r="E45" i="11"/>
  <c r="F45" i="11"/>
  <c r="G45" i="11"/>
  <c r="O51" i="16"/>
  <c r="N51" i="16"/>
  <c r="U51" i="16"/>
  <c r="AF45" i="11"/>
  <c r="AG45" i="11"/>
  <c r="T51" i="16" l="1"/>
  <c r="X51" i="16"/>
  <c r="L51" i="16"/>
  <c r="P51" i="16" s="1"/>
  <c r="Y51" i="16"/>
  <c r="Q45" i="11"/>
  <c r="I45" i="11"/>
  <c r="M45" i="11" s="1"/>
  <c r="H45" i="11"/>
  <c r="S45" i="11"/>
  <c r="K45" i="11"/>
  <c r="W45" i="11" s="1"/>
  <c r="O45" i="11"/>
  <c r="J45" i="11"/>
  <c r="V45" i="11" s="1"/>
  <c r="R45" i="11"/>
  <c r="AB51" i="16" l="1"/>
  <c r="J52" i="16"/>
  <c r="V52" i="16" s="1"/>
  <c r="Z45" i="11"/>
  <c r="T45" i="11"/>
  <c r="AA45" i="11"/>
  <c r="N45" i="11"/>
  <c r="L45" i="11"/>
  <c r="P45" i="11" s="1"/>
  <c r="U45" i="11"/>
  <c r="X45" i="11" s="1"/>
  <c r="R52" i="16" l="1"/>
  <c r="Z52" i="16" s="1"/>
  <c r="K52" i="16"/>
  <c r="S52" i="16"/>
  <c r="H52" i="16"/>
  <c r="Q52" i="16"/>
  <c r="I52" i="16"/>
  <c r="U52" i="16" s="1"/>
  <c r="N52" i="16"/>
  <c r="Y45" i="11"/>
  <c r="AB45" i="11"/>
  <c r="W52" i="16" l="1"/>
  <c r="X52" i="16" s="1"/>
  <c r="O52" i="16"/>
  <c r="M52" i="16"/>
  <c r="E46" i="11"/>
  <c r="F46" i="11"/>
  <c r="R46" i="11" s="1"/>
  <c r="G46" i="11"/>
  <c r="S46" i="11" s="1"/>
  <c r="L52" i="16"/>
  <c r="P52" i="16" s="1"/>
  <c r="T52" i="16"/>
  <c r="Y52" i="16"/>
  <c r="AG46" i="11"/>
  <c r="AF46" i="11"/>
  <c r="AA52" i="16" l="1"/>
  <c r="F53" i="16" s="1"/>
  <c r="H46" i="11"/>
  <c r="K46" i="11"/>
  <c r="W46" i="11" s="1"/>
  <c r="AA46" i="11" s="1"/>
  <c r="Q46" i="11"/>
  <c r="T46" i="11" s="1"/>
  <c r="AB52" i="16"/>
  <c r="M46" i="11"/>
  <c r="J46" i="11"/>
  <c r="V46" i="11" s="1"/>
  <c r="Z46" i="11" s="1"/>
  <c r="I46" i="11"/>
  <c r="U46" i="11" s="1"/>
  <c r="G53" i="16" l="1"/>
  <c r="K53" i="16" s="1"/>
  <c r="W53" i="16" s="1"/>
  <c r="E53" i="16"/>
  <c r="I53" i="16" s="1"/>
  <c r="M53" i="16" s="1"/>
  <c r="O46" i="11"/>
  <c r="J53" i="16"/>
  <c r="V53" i="16" s="1"/>
  <c r="R53" i="16"/>
  <c r="L46" i="11"/>
  <c r="P46" i="11" s="1"/>
  <c r="X46" i="11"/>
  <c r="AB46" i="11" s="1"/>
  <c r="N46" i="11"/>
  <c r="Y46" i="11"/>
  <c r="Q53" i="16" l="1"/>
  <c r="H53" i="16"/>
  <c r="S53" i="16"/>
  <c r="E47" i="11"/>
  <c r="F47" i="11"/>
  <c r="G47" i="11"/>
  <c r="O53" i="16"/>
  <c r="Z53" i="16"/>
  <c r="N53" i="16"/>
  <c r="L53" i="16"/>
  <c r="U53" i="16"/>
  <c r="X53" i="16" s="1"/>
  <c r="AF47" i="11"/>
  <c r="AG47" i="11"/>
  <c r="P53" i="16" l="1"/>
  <c r="T53" i="16"/>
  <c r="AB53" i="16" s="1"/>
  <c r="AA53" i="16"/>
  <c r="Y53" i="16"/>
  <c r="I47" i="11"/>
  <c r="M47" i="11" s="1"/>
  <c r="H47" i="11"/>
  <c r="Q47" i="11"/>
  <c r="J47" i="11"/>
  <c r="V47" i="11" s="1"/>
  <c r="R47" i="11"/>
  <c r="S47" i="11"/>
  <c r="K47" i="11"/>
  <c r="W47" i="11" s="1"/>
  <c r="F54" i="16" l="1"/>
  <c r="G54" i="16"/>
  <c r="E54" i="16"/>
  <c r="O47" i="11"/>
  <c r="AA47" i="11"/>
  <c r="Z47" i="11"/>
  <c r="T47" i="11"/>
  <c r="L47" i="11"/>
  <c r="P47" i="11" s="1"/>
  <c r="U47" i="11"/>
  <c r="X47" i="11" s="1"/>
  <c r="AB47" i="11" s="1"/>
  <c r="N47" i="11"/>
  <c r="H54" i="16" l="1"/>
  <c r="I54" i="16"/>
  <c r="M54" i="16" s="1"/>
  <c r="Q54" i="16"/>
  <c r="J54" i="16"/>
  <c r="V54" i="16" s="1"/>
  <c r="R54" i="16"/>
  <c r="K54" i="16"/>
  <c r="W54" i="16" s="1"/>
  <c r="S54" i="16"/>
  <c r="Y47" i="11"/>
  <c r="E48" i="11" l="1"/>
  <c r="F48" i="11"/>
  <c r="G48" i="11"/>
  <c r="O54" i="16"/>
  <c r="N54" i="16"/>
  <c r="T54" i="16"/>
  <c r="L54" i="16"/>
  <c r="P54" i="16" s="1"/>
  <c r="U54" i="16"/>
  <c r="X54" i="16" s="1"/>
  <c r="Z54" i="16"/>
  <c r="AA54" i="16"/>
  <c r="AF48" i="11"/>
  <c r="AG48" i="11"/>
  <c r="AB54" i="16" l="1"/>
  <c r="Y54" i="16"/>
  <c r="S48" i="11"/>
  <c r="O48" i="11"/>
  <c r="K48" i="11"/>
  <c r="W48" i="11" s="1"/>
  <c r="J48" i="11"/>
  <c r="V48" i="11" s="1"/>
  <c r="R48" i="11"/>
  <c r="Q48" i="11"/>
  <c r="H48" i="11"/>
  <c r="I48" i="11"/>
  <c r="M48" i="11" s="1"/>
  <c r="AA48" i="11" l="1"/>
  <c r="T48" i="11"/>
  <c r="N48" i="11"/>
  <c r="Z48" i="11"/>
  <c r="U48" i="11"/>
  <c r="X48" i="11" s="1"/>
  <c r="L48" i="11"/>
  <c r="P48" i="11" s="1"/>
  <c r="I55" i="16" l="1"/>
  <c r="M55" i="16" s="1"/>
  <c r="H55" i="16"/>
  <c r="Q55" i="16"/>
  <c r="K55" i="16"/>
  <c r="W55" i="16" s="1"/>
  <c r="S55" i="16"/>
  <c r="J55" i="16"/>
  <c r="V55" i="16" s="1"/>
  <c r="R55" i="16"/>
  <c r="AB48" i="11"/>
  <c r="Y48" i="11"/>
  <c r="G49" i="11" l="1"/>
  <c r="E49" i="11"/>
  <c r="F49" i="11"/>
  <c r="O55" i="16"/>
  <c r="AA55" i="16"/>
  <c r="L55" i="16"/>
  <c r="P55" i="16" s="1"/>
  <c r="U55" i="16"/>
  <c r="X55" i="16" s="1"/>
  <c r="Z55" i="16"/>
  <c r="N55" i="16"/>
  <c r="T55" i="16"/>
  <c r="AF49" i="11"/>
  <c r="AG49" i="11"/>
  <c r="Y55" i="16" l="1"/>
  <c r="AB55" i="16"/>
  <c r="K49" i="11"/>
  <c r="W49" i="11" s="1"/>
  <c r="S49" i="11"/>
  <c r="O49" i="11"/>
  <c r="I49" i="11"/>
  <c r="M49" i="11" s="1"/>
  <c r="Q49" i="11"/>
  <c r="H49" i="11"/>
  <c r="J49" i="11"/>
  <c r="V49" i="11" s="1"/>
  <c r="R49" i="11"/>
  <c r="I56" i="16" l="1"/>
  <c r="M56" i="16" s="1"/>
  <c r="H56" i="16"/>
  <c r="Q56" i="16"/>
  <c r="J56" i="16"/>
  <c r="V56" i="16" s="1"/>
  <c r="R56" i="16"/>
  <c r="K56" i="16"/>
  <c r="W56" i="16" s="1"/>
  <c r="S56" i="16"/>
  <c r="Z49" i="11"/>
  <c r="AA49" i="11"/>
  <c r="U49" i="11"/>
  <c r="X49" i="11" s="1"/>
  <c r="L49" i="11"/>
  <c r="P49" i="11" s="1"/>
  <c r="N49" i="11"/>
  <c r="T49" i="11"/>
  <c r="Y49" i="11" l="1"/>
  <c r="E50" i="11" s="1"/>
  <c r="O56" i="16"/>
  <c r="AA56" i="16"/>
  <c r="L56" i="16"/>
  <c r="P56" i="16" s="1"/>
  <c r="U56" i="16"/>
  <c r="X56" i="16" s="1"/>
  <c r="Z56" i="16"/>
  <c r="N56" i="16"/>
  <c r="T56" i="16"/>
  <c r="AB49" i="11"/>
  <c r="AF50" i="11" l="1"/>
  <c r="F50" i="11"/>
  <c r="R50" i="11" s="1"/>
  <c r="G50" i="11"/>
  <c r="K50" i="11" s="1"/>
  <c r="W50" i="11" s="1"/>
  <c r="AG50" i="11"/>
  <c r="Y56" i="16"/>
  <c r="AB56" i="16"/>
  <c r="Q50" i="11"/>
  <c r="M50" i="11"/>
  <c r="I50" i="11"/>
  <c r="H50" i="11" l="1"/>
  <c r="J50" i="11"/>
  <c r="V50" i="11" s="1"/>
  <c r="Z50" i="11" s="1"/>
  <c r="O50" i="11"/>
  <c r="S50" i="11"/>
  <c r="AA50" i="11" s="1"/>
  <c r="J57" i="16"/>
  <c r="V57" i="16" s="1"/>
  <c r="R57" i="16"/>
  <c r="K57" i="16"/>
  <c r="W57" i="16" s="1"/>
  <c r="S57" i="16"/>
  <c r="I57" i="16"/>
  <c r="M57" i="16" s="1"/>
  <c r="H57" i="16"/>
  <c r="Q57" i="16"/>
  <c r="U50" i="11"/>
  <c r="Y50" i="11" s="1"/>
  <c r="T50" i="11" l="1"/>
  <c r="N50" i="11"/>
  <c r="L50" i="11"/>
  <c r="P50" i="11" s="1"/>
  <c r="F51" i="11"/>
  <c r="R51" i="11" s="1"/>
  <c r="G51" i="11"/>
  <c r="K51" i="11" s="1"/>
  <c r="E51" i="11"/>
  <c r="M51" i="11" s="1"/>
  <c r="O57" i="16"/>
  <c r="AA57" i="16"/>
  <c r="Z57" i="16"/>
  <c r="L57" i="16"/>
  <c r="P57" i="16" s="1"/>
  <c r="U57" i="16"/>
  <c r="X57" i="16" s="1"/>
  <c r="T57" i="16"/>
  <c r="N57" i="16"/>
  <c r="AF51" i="11"/>
  <c r="AG51" i="11"/>
  <c r="X50" i="11"/>
  <c r="AB50" i="11" s="1"/>
  <c r="AB57" i="16" l="1"/>
  <c r="Y57" i="16"/>
  <c r="J51" i="11"/>
  <c r="N51" i="11" s="1"/>
  <c r="Q51" i="11"/>
  <c r="I51" i="11"/>
  <c r="S51" i="11"/>
  <c r="O51" i="11"/>
  <c r="H51" i="11"/>
  <c r="W51" i="11"/>
  <c r="T51" i="11" l="1"/>
  <c r="I58" i="16"/>
  <c r="J58" i="16"/>
  <c r="V58" i="16" s="1"/>
  <c r="V51" i="11"/>
  <c r="Z51" i="11" s="1"/>
  <c r="L51" i="11"/>
  <c r="P51" i="11" s="1"/>
  <c r="U51" i="11"/>
  <c r="AA51" i="11"/>
  <c r="X51" i="11" l="1"/>
  <c r="AB51" i="11" s="1"/>
  <c r="R58" i="16"/>
  <c r="Z58" i="16" s="1"/>
  <c r="K58" i="16"/>
  <c r="Y51" i="11"/>
  <c r="AF52" i="11" s="1"/>
  <c r="S58" i="16"/>
  <c r="Q58" i="16"/>
  <c r="M58" i="16"/>
  <c r="H58" i="16"/>
  <c r="N58" i="16"/>
  <c r="U58" i="16"/>
  <c r="W58" i="16" l="1"/>
  <c r="AA58" i="16" s="1"/>
  <c r="O58" i="16"/>
  <c r="T58" i="16"/>
  <c r="AG52" i="11"/>
  <c r="F52" i="11"/>
  <c r="J52" i="11" s="1"/>
  <c r="G52" i="11"/>
  <c r="E52" i="11"/>
  <c r="I52" i="11" s="1"/>
  <c r="M52" i="11" s="1"/>
  <c r="L58" i="16"/>
  <c r="P58" i="16" s="1"/>
  <c r="Y58" i="16"/>
  <c r="X58" i="16" l="1"/>
  <c r="AB58" i="16" s="1"/>
  <c r="Q52" i="11"/>
  <c r="Y52" i="11" s="1"/>
  <c r="R52" i="11"/>
  <c r="H52" i="11"/>
  <c r="F59" i="16"/>
  <c r="R59" i="16" s="1"/>
  <c r="G59" i="16"/>
  <c r="O59" i="16" s="1"/>
  <c r="E59" i="16"/>
  <c r="I59" i="16" s="1"/>
  <c r="U52" i="11"/>
  <c r="N52" i="11"/>
  <c r="V52" i="11"/>
  <c r="K52" i="11"/>
  <c r="O52" i="11" s="1"/>
  <c r="S52" i="11"/>
  <c r="Z52" i="11" l="1"/>
  <c r="T52" i="11"/>
  <c r="S59" i="16"/>
  <c r="K59" i="16"/>
  <c r="W59" i="16" s="1"/>
  <c r="J59" i="16"/>
  <c r="V59" i="16" s="1"/>
  <c r="Z59" i="16" s="1"/>
  <c r="Q59" i="16"/>
  <c r="M59" i="16"/>
  <c r="H59" i="16"/>
  <c r="U59" i="16"/>
  <c r="W52" i="11"/>
  <c r="AA52" i="11" s="1"/>
  <c r="L52" i="11"/>
  <c r="P52" i="11" s="1"/>
  <c r="E53" i="11" l="1"/>
  <c r="Q53" i="11" s="1"/>
  <c r="AF53" i="11"/>
  <c r="T59" i="16"/>
  <c r="AA59" i="16"/>
  <c r="F53" i="11"/>
  <c r="G53" i="11"/>
  <c r="S53" i="11" s="1"/>
  <c r="N59" i="16"/>
  <c r="X59" i="16"/>
  <c r="L59" i="16"/>
  <c r="P59" i="16" s="1"/>
  <c r="Y59" i="16"/>
  <c r="AG53" i="11"/>
  <c r="M53" i="11"/>
  <c r="X52" i="11"/>
  <c r="AB52" i="11" s="1"/>
  <c r="I53" i="11" l="1"/>
  <c r="U53" i="11" s="1"/>
  <c r="AB59" i="16"/>
  <c r="F60" i="16"/>
  <c r="E60" i="16"/>
  <c r="G60" i="16"/>
  <c r="K53" i="11"/>
  <c r="W53" i="11" s="1"/>
  <c r="AA53" i="11" s="1"/>
  <c r="H53" i="11"/>
  <c r="J53" i="11"/>
  <c r="R53" i="11"/>
  <c r="T53" i="11" s="1"/>
  <c r="O53" i="11" l="1"/>
  <c r="I60" i="16"/>
  <c r="M60" i="16" s="1"/>
  <c r="H60" i="16"/>
  <c r="Q60" i="16"/>
  <c r="J60" i="16"/>
  <c r="V60" i="16" s="1"/>
  <c r="R60" i="16"/>
  <c r="K60" i="16"/>
  <c r="W60" i="16" s="1"/>
  <c r="S60" i="16"/>
  <c r="Y53" i="11"/>
  <c r="N53" i="11"/>
  <c r="V53" i="11"/>
  <c r="Z53" i="11" s="1"/>
  <c r="L53" i="11"/>
  <c r="P53" i="11" s="1"/>
  <c r="E54" i="11" l="1"/>
  <c r="F54" i="11"/>
  <c r="G54" i="11"/>
  <c r="O60" i="16"/>
  <c r="AA60" i="16"/>
  <c r="N60" i="16"/>
  <c r="L60" i="16"/>
  <c r="P60" i="16" s="1"/>
  <c r="U60" i="16"/>
  <c r="X60" i="16" s="1"/>
  <c r="Z60" i="16"/>
  <c r="T60" i="16"/>
  <c r="X53" i="11"/>
  <c r="AB53" i="11" s="1"/>
  <c r="Y60" i="16" l="1"/>
  <c r="AB60" i="16"/>
  <c r="I54" i="11"/>
  <c r="M54" i="11"/>
  <c r="H54" i="11"/>
  <c r="Q54" i="11"/>
  <c r="J54" i="11"/>
  <c r="V54" i="11" s="1"/>
  <c r="R54" i="11"/>
  <c r="K54" i="11"/>
  <c r="W54" i="11" s="1"/>
  <c r="S54" i="11"/>
  <c r="S61" i="16" l="1"/>
  <c r="R61" i="16"/>
  <c r="O54" i="11"/>
  <c r="Z54" i="11"/>
  <c r="AA54" i="11"/>
  <c r="N54" i="11"/>
  <c r="T54" i="11"/>
  <c r="L54" i="11"/>
  <c r="P54" i="11" s="1"/>
  <c r="U54" i="11"/>
  <c r="X54" i="11" s="1"/>
  <c r="K61" i="16" l="1"/>
  <c r="W61" i="16" s="1"/>
  <c r="AA61" i="16" s="1"/>
  <c r="AB54" i="11"/>
  <c r="H61" i="16"/>
  <c r="J61" i="16"/>
  <c r="V61" i="16" s="1"/>
  <c r="Z61" i="16" s="1"/>
  <c r="Q61" i="16"/>
  <c r="T61" i="16" s="1"/>
  <c r="I61" i="16"/>
  <c r="M61" i="16" s="1"/>
  <c r="Y54" i="11"/>
  <c r="O61" i="16" l="1"/>
  <c r="E55" i="11"/>
  <c r="F55" i="11"/>
  <c r="G55" i="11"/>
  <c r="N61" i="16"/>
  <c r="L61" i="16"/>
  <c r="P61" i="16" s="1"/>
  <c r="U61" i="16"/>
  <c r="X61" i="16" s="1"/>
  <c r="AB61" i="16" s="1"/>
  <c r="Y61" i="16" l="1"/>
  <c r="J55" i="11"/>
  <c r="N55" i="11" s="1"/>
  <c r="R55" i="11"/>
  <c r="H55" i="11"/>
  <c r="I55" i="11"/>
  <c r="M55" i="11" s="1"/>
  <c r="Q55" i="11"/>
  <c r="F62" i="16" l="1"/>
  <c r="J62" i="16" s="1"/>
  <c r="G62" i="16"/>
  <c r="O62" i="16" s="1"/>
  <c r="E62" i="16"/>
  <c r="I62" i="16" s="1"/>
  <c r="U62" i="16" s="1"/>
  <c r="V55" i="11"/>
  <c r="Z55" i="11" s="1"/>
  <c r="U55" i="11"/>
  <c r="K55" i="11"/>
  <c r="W55" i="11" s="1"/>
  <c r="S55" i="11"/>
  <c r="Q62" i="16" l="1"/>
  <c r="Y62" i="16" s="1"/>
  <c r="M62" i="16"/>
  <c r="V62" i="16"/>
  <c r="N62" i="16"/>
  <c r="R62" i="16"/>
  <c r="S62" i="16"/>
  <c r="K62" i="16"/>
  <c r="W62" i="16" s="1"/>
  <c r="H62" i="16"/>
  <c r="AA55" i="11"/>
  <c r="O55" i="11"/>
  <c r="X55" i="11"/>
  <c r="T55" i="11"/>
  <c r="L55" i="11"/>
  <c r="P55" i="11" s="1"/>
  <c r="Y55" i="11"/>
  <c r="Z62" i="16" l="1"/>
  <c r="T62" i="16"/>
  <c r="X62" i="16"/>
  <c r="L62" i="16"/>
  <c r="P62" i="16" s="1"/>
  <c r="AA62" i="16"/>
  <c r="E56" i="11"/>
  <c r="F56" i="11"/>
  <c r="G56" i="11"/>
  <c r="AB55" i="11"/>
  <c r="AB62" i="16" l="1"/>
  <c r="E63" i="16"/>
  <c r="I63" i="16" s="1"/>
  <c r="G63" i="16"/>
  <c r="K63" i="16" s="1"/>
  <c r="W63" i="16" s="1"/>
  <c r="F63" i="16"/>
  <c r="K56" i="11"/>
  <c r="O56" i="11"/>
  <c r="S56" i="11"/>
  <c r="J56" i="11"/>
  <c r="R56" i="11"/>
  <c r="M56" i="11"/>
  <c r="I56" i="11"/>
  <c r="H56" i="11"/>
  <c r="Q56" i="11"/>
  <c r="H63" i="16" l="1"/>
  <c r="Q63" i="16"/>
  <c r="M63" i="16"/>
  <c r="R63" i="16"/>
  <c r="S63" i="16"/>
  <c r="AA63" i="16" s="1"/>
  <c r="O63" i="16"/>
  <c r="J63" i="16"/>
  <c r="V63" i="16" s="1"/>
  <c r="Z63" i="16" s="1"/>
  <c r="U63" i="16"/>
  <c r="V56" i="11"/>
  <c r="Z56" i="11" s="1"/>
  <c r="T56" i="11"/>
  <c r="W56" i="11"/>
  <c r="AA56" i="11" s="1"/>
  <c r="N56" i="11"/>
  <c r="L56" i="11"/>
  <c r="P56" i="11" s="1"/>
  <c r="U56" i="11"/>
  <c r="Y56" i="11" s="1"/>
  <c r="T63" i="16" l="1"/>
  <c r="X63" i="16"/>
  <c r="L63" i="16"/>
  <c r="P63" i="16" s="1"/>
  <c r="N63" i="16"/>
  <c r="G57" i="11"/>
  <c r="E57" i="11"/>
  <c r="Q57" i="11" s="1"/>
  <c r="F57" i="11"/>
  <c r="Y63" i="16"/>
  <c r="X56" i="11"/>
  <c r="AB56" i="11" s="1"/>
  <c r="AB63" i="16" l="1"/>
  <c r="I57" i="11"/>
  <c r="U57" i="11" s="1"/>
  <c r="Y57" i="11" s="1"/>
  <c r="H57" i="11"/>
  <c r="J57" i="11"/>
  <c r="R57" i="11"/>
  <c r="K57" i="11"/>
  <c r="O57" i="11" s="1"/>
  <c r="S57" i="11"/>
  <c r="M57" i="11" l="1"/>
  <c r="K64" i="16"/>
  <c r="O64" i="16" s="1"/>
  <c r="S64" i="16"/>
  <c r="I64" i="16"/>
  <c r="M64" i="16" s="1"/>
  <c r="H64" i="16"/>
  <c r="Q64" i="16"/>
  <c r="J64" i="16"/>
  <c r="N64" i="16" s="1"/>
  <c r="R64" i="16"/>
  <c r="V57" i="11"/>
  <c r="Z57" i="11" s="1"/>
  <c r="N57" i="11"/>
  <c r="W57" i="11"/>
  <c r="L57" i="11"/>
  <c r="P57" i="11" s="1"/>
  <c r="T57" i="11"/>
  <c r="X57" i="11" l="1"/>
  <c r="AB57" i="11" s="1"/>
  <c r="L64" i="16"/>
  <c r="P64" i="16" s="1"/>
  <c r="U64" i="16"/>
  <c r="V64" i="16"/>
  <c r="Z64" i="16" s="1"/>
  <c r="W64" i="16"/>
  <c r="AA64" i="16" s="1"/>
  <c r="T64" i="16"/>
  <c r="AA57" i="11"/>
  <c r="G58" i="11" s="1"/>
  <c r="F58" i="11" l="1"/>
  <c r="E58" i="11"/>
  <c r="X64" i="16"/>
  <c r="AB64" i="16" s="1"/>
  <c r="Y64" i="16"/>
  <c r="G65" i="16" l="1"/>
  <c r="E65" i="16"/>
  <c r="F65" i="16"/>
  <c r="M58" i="11"/>
  <c r="I58" i="11"/>
  <c r="Q58" i="11"/>
  <c r="H58" i="11"/>
  <c r="K58" i="11"/>
  <c r="S58" i="11"/>
  <c r="J65" i="16" l="1"/>
  <c r="R65" i="16"/>
  <c r="I65" i="16"/>
  <c r="H65" i="16"/>
  <c r="Q65" i="16"/>
  <c r="K65" i="16"/>
  <c r="S65" i="16"/>
  <c r="O58" i="11"/>
  <c r="W58" i="11"/>
  <c r="AA58" i="11" s="1"/>
  <c r="U58" i="11"/>
  <c r="Y58" i="11" s="1"/>
  <c r="J58" i="11"/>
  <c r="R58" i="11"/>
  <c r="T58" i="11" s="1"/>
  <c r="O65" i="16" l="1"/>
  <c r="W65" i="16"/>
  <c r="AA65" i="16" s="1"/>
  <c r="T65" i="16"/>
  <c r="M65" i="16"/>
  <c r="L65" i="16"/>
  <c r="P65" i="16" s="1"/>
  <c r="U65" i="16"/>
  <c r="N65" i="16"/>
  <c r="V65" i="16"/>
  <c r="Z65" i="16" s="1"/>
  <c r="V58" i="11"/>
  <c r="Z58" i="11" s="1"/>
  <c r="G59" i="11" s="1"/>
  <c r="N58" i="11"/>
  <c r="L58" i="11"/>
  <c r="P58" i="11" s="1"/>
  <c r="X65" i="16" l="1"/>
  <c r="AB65" i="16" s="1"/>
  <c r="Y65" i="16"/>
  <c r="F59" i="11"/>
  <c r="J59" i="11" s="1"/>
  <c r="E59" i="11"/>
  <c r="X58" i="11"/>
  <c r="AB58" i="11" s="1"/>
  <c r="E66" i="16" l="1"/>
  <c r="Q67" i="16" s="1"/>
  <c r="F66" i="16"/>
  <c r="R67" i="16" s="1"/>
  <c r="G66" i="16"/>
  <c r="S67" i="16" s="1"/>
  <c r="J67" i="16"/>
  <c r="K67" i="16"/>
  <c r="I67" i="16"/>
  <c r="M67" i="16" s="1"/>
  <c r="H67" i="16"/>
  <c r="R59" i="11"/>
  <c r="I59" i="11"/>
  <c r="M59" i="11" s="1"/>
  <c r="H59" i="11"/>
  <c r="Q59" i="11"/>
  <c r="K59" i="11"/>
  <c r="O59" i="11" s="1"/>
  <c r="S59" i="11"/>
  <c r="N59" i="11"/>
  <c r="V59" i="11"/>
  <c r="Z59" i="11" l="1"/>
  <c r="S66" i="16"/>
  <c r="O66" i="16"/>
  <c r="K66" i="16"/>
  <c r="W66" i="16" s="1"/>
  <c r="J66" i="16"/>
  <c r="V66" i="16" s="1"/>
  <c r="R66" i="16"/>
  <c r="H66" i="16"/>
  <c r="Q66" i="16"/>
  <c r="M66" i="16"/>
  <c r="I66" i="16"/>
  <c r="O67" i="16"/>
  <c r="T67" i="16"/>
  <c r="L67" i="16"/>
  <c r="P67" i="16" s="1"/>
  <c r="N67" i="16"/>
  <c r="U59" i="11"/>
  <c r="L59" i="11"/>
  <c r="P59" i="11" s="1"/>
  <c r="W59" i="11"/>
  <c r="AA59" i="11" s="1"/>
  <c r="T59" i="11"/>
  <c r="W67" i="16" l="1"/>
  <c r="AA67" i="16" s="1"/>
  <c r="Z66" i="16"/>
  <c r="V67" i="16"/>
  <c r="Z67" i="16" s="1"/>
  <c r="N66" i="16"/>
  <c r="L66" i="16"/>
  <c r="P66" i="16" s="1"/>
  <c r="U66" i="16"/>
  <c r="X66" i="16" s="1"/>
  <c r="U67" i="16"/>
  <c r="T66" i="16"/>
  <c r="AA66" i="16"/>
  <c r="X59" i="11"/>
  <c r="AB59" i="11" s="1"/>
  <c r="Y59" i="11"/>
  <c r="Y66" i="16" l="1"/>
  <c r="X67" i="16"/>
  <c r="AB67" i="16" s="1"/>
  <c r="AB66" i="16"/>
  <c r="Y67" i="16"/>
  <c r="F60" i="11"/>
  <c r="J60" i="11" s="1"/>
  <c r="N60" i="11" s="1"/>
  <c r="G60" i="11"/>
  <c r="K60" i="11" s="1"/>
  <c r="O60" i="11" s="1"/>
  <c r="E60" i="11"/>
  <c r="I60" i="11" s="1"/>
  <c r="J68" i="16"/>
  <c r="V68" i="16" s="1"/>
  <c r="R68" i="16"/>
  <c r="K68" i="16"/>
  <c r="W68" i="16" s="1"/>
  <c r="S68" i="16"/>
  <c r="I68" i="16"/>
  <c r="M68" i="16" s="1"/>
  <c r="H68" i="16"/>
  <c r="Q68" i="16"/>
  <c r="Q60" i="11" l="1"/>
  <c r="S60" i="11"/>
  <c r="R60" i="11"/>
  <c r="M60" i="11"/>
  <c r="H60" i="11"/>
  <c r="O68" i="16"/>
  <c r="AA68" i="16"/>
  <c r="Z68" i="16"/>
  <c r="L68" i="16"/>
  <c r="P68" i="16" s="1"/>
  <c r="U68" i="16"/>
  <c r="X68" i="16" s="1"/>
  <c r="T68" i="16"/>
  <c r="N68" i="16"/>
  <c r="W60" i="11"/>
  <c r="V60" i="11"/>
  <c r="L60" i="11"/>
  <c r="U60" i="11"/>
  <c r="P60" i="11" l="1"/>
  <c r="AA60" i="11"/>
  <c r="T60" i="11"/>
  <c r="Z60" i="11"/>
  <c r="Y68" i="16"/>
  <c r="AB68" i="16"/>
  <c r="Y60" i="11"/>
  <c r="X60" i="11"/>
  <c r="AB60" i="11" l="1"/>
  <c r="E61" i="11"/>
  <c r="F61" i="11"/>
  <c r="G61" i="11"/>
  <c r="H69" i="16"/>
  <c r="I69" i="16"/>
  <c r="M69" i="16" s="1"/>
  <c r="Q69" i="16"/>
  <c r="J69" i="16"/>
  <c r="V69" i="16" s="1"/>
  <c r="R69" i="16"/>
  <c r="K69" i="16"/>
  <c r="W69" i="16" s="1"/>
  <c r="S69" i="16"/>
  <c r="O69" i="16" l="1"/>
  <c r="AA69" i="16"/>
  <c r="N69" i="16"/>
  <c r="Z69" i="16"/>
  <c r="T69" i="16"/>
  <c r="L69" i="16"/>
  <c r="P69" i="16" s="1"/>
  <c r="U69" i="16"/>
  <c r="X69" i="16" s="1"/>
  <c r="I61" i="11"/>
  <c r="M61" i="11" s="1"/>
  <c r="H61" i="11"/>
  <c r="Q61" i="11"/>
  <c r="K61" i="11"/>
  <c r="O61" i="11" s="1"/>
  <c r="S61" i="11"/>
  <c r="J61" i="11"/>
  <c r="N61" i="11" s="1"/>
  <c r="R61" i="11"/>
  <c r="AB69" i="16" l="1"/>
  <c r="Y69" i="16"/>
  <c r="W61" i="11"/>
  <c r="AA61" i="11" s="1"/>
  <c r="V61" i="11"/>
  <c r="Z61" i="11" s="1"/>
  <c r="T61" i="11"/>
  <c r="L61" i="11"/>
  <c r="P61" i="11" s="1"/>
  <c r="U61" i="11"/>
  <c r="Y61" i="11" s="1"/>
  <c r="E70" i="16" l="1"/>
  <c r="G70" i="16"/>
  <c r="F70" i="16"/>
  <c r="E62" i="11"/>
  <c r="G62" i="11"/>
  <c r="F62" i="11"/>
  <c r="X61" i="11"/>
  <c r="AB61" i="11" s="1"/>
  <c r="K70" i="16" l="1"/>
  <c r="W70" i="16" s="1"/>
  <c r="S70" i="16"/>
  <c r="H70" i="16"/>
  <c r="I70" i="16"/>
  <c r="M70" i="16" s="1"/>
  <c r="Q70" i="16"/>
  <c r="J70" i="16"/>
  <c r="V70" i="16" s="1"/>
  <c r="R70" i="16"/>
  <c r="J62" i="11"/>
  <c r="N62" i="11" s="1"/>
  <c r="R62" i="11"/>
  <c r="H62" i="11"/>
  <c r="M62" i="11"/>
  <c r="I62" i="11"/>
  <c r="Q62" i="11"/>
  <c r="K62" i="11"/>
  <c r="O62" i="11" s="1"/>
  <c r="S62" i="11"/>
  <c r="O70" i="16" l="1"/>
  <c r="N70" i="16"/>
  <c r="T70" i="16"/>
  <c r="L70" i="16"/>
  <c r="P70" i="16" s="1"/>
  <c r="U70" i="16"/>
  <c r="X70" i="16" s="1"/>
  <c r="AA70" i="16"/>
  <c r="Z70" i="16"/>
  <c r="T62" i="11"/>
  <c r="V62" i="11"/>
  <c r="Z62" i="11" s="1"/>
  <c r="L62" i="11"/>
  <c r="P62" i="11" s="1"/>
  <c r="U62" i="11"/>
  <c r="W62" i="11"/>
  <c r="AA62" i="11" s="1"/>
  <c r="AB70" i="16" l="1"/>
  <c r="Y70" i="16"/>
  <c r="X62" i="11"/>
  <c r="AB62" i="11" s="1"/>
  <c r="Y62" i="11"/>
  <c r="E63" i="11" l="1"/>
  <c r="F63" i="11"/>
  <c r="G63" i="11"/>
  <c r="J71" i="16" l="1"/>
  <c r="V71" i="16" s="1"/>
  <c r="R71" i="16"/>
  <c r="I71" i="16"/>
  <c r="M71" i="16" s="1"/>
  <c r="H71" i="16"/>
  <c r="Q71" i="16"/>
  <c r="K71" i="16"/>
  <c r="W71" i="16" s="1"/>
  <c r="S71" i="16"/>
  <c r="K63" i="11"/>
  <c r="O63" i="11" s="1"/>
  <c r="S63" i="11"/>
  <c r="J63" i="11"/>
  <c r="N63" i="11" s="1"/>
  <c r="R63" i="11"/>
  <c r="I63" i="11"/>
  <c r="H63" i="11"/>
  <c r="M63" i="11"/>
  <c r="Q63" i="11"/>
  <c r="O71" i="16" l="1"/>
  <c r="AA71" i="16"/>
  <c r="N71" i="16"/>
  <c r="T71" i="16"/>
  <c r="L71" i="16"/>
  <c r="P71" i="16" s="1"/>
  <c r="U71" i="16"/>
  <c r="X71" i="16" s="1"/>
  <c r="Z71" i="16"/>
  <c r="T63" i="11"/>
  <c r="V63" i="11"/>
  <c r="Z63" i="11" s="1"/>
  <c r="L63" i="11"/>
  <c r="P63" i="11" s="1"/>
  <c r="U63" i="11"/>
  <c r="W63" i="11"/>
  <c r="AA63" i="11" s="1"/>
  <c r="AB71" i="16" l="1"/>
  <c r="Y71" i="16"/>
  <c r="X63" i="11"/>
  <c r="AB63" i="11" s="1"/>
  <c r="Y63" i="11"/>
  <c r="F64" i="11" l="1"/>
  <c r="G64" i="11"/>
  <c r="E64" i="11"/>
  <c r="J72" i="16" l="1"/>
  <c r="V72" i="16" s="1"/>
  <c r="R72" i="16"/>
  <c r="H72" i="16"/>
  <c r="I72" i="16"/>
  <c r="M72" i="16" s="1"/>
  <c r="Q72" i="16"/>
  <c r="K72" i="16"/>
  <c r="W72" i="16" s="1"/>
  <c r="S72" i="16"/>
  <c r="J64" i="11"/>
  <c r="N64" i="11" s="1"/>
  <c r="R64" i="11"/>
  <c r="I64" i="11"/>
  <c r="H64" i="11"/>
  <c r="M64" i="11"/>
  <c r="Q64" i="11"/>
  <c r="O64" i="11"/>
  <c r="K64" i="11"/>
  <c r="W64" i="11" s="1"/>
  <c r="S64" i="11"/>
  <c r="O72" i="16" l="1"/>
  <c r="AA72" i="16"/>
  <c r="T72" i="16"/>
  <c r="L72" i="16"/>
  <c r="P72" i="16" s="1"/>
  <c r="U72" i="16"/>
  <c r="X72" i="16" s="1"/>
  <c r="Z72" i="16"/>
  <c r="N72" i="16"/>
  <c r="AA64" i="11"/>
  <c r="L64" i="11"/>
  <c r="P64" i="11" s="1"/>
  <c r="U64" i="11"/>
  <c r="T64" i="11"/>
  <c r="V64" i="11"/>
  <c r="Z64" i="11" s="1"/>
  <c r="Y72" i="16" l="1"/>
  <c r="AB72" i="16"/>
  <c r="X64" i="11"/>
  <c r="AB64" i="11" s="1"/>
  <c r="Y64" i="11"/>
  <c r="G65" i="11" l="1"/>
  <c r="F65" i="11"/>
  <c r="E65" i="11"/>
  <c r="Q73" i="16"/>
  <c r="J73" i="16"/>
  <c r="V73" i="16" s="1"/>
  <c r="I73" i="16" l="1"/>
  <c r="U73" i="16" s="1"/>
  <c r="R73" i="16"/>
  <c r="Z73" i="16" s="1"/>
  <c r="H73" i="16"/>
  <c r="S73" i="16"/>
  <c r="K73" i="16"/>
  <c r="W73" i="16" s="1"/>
  <c r="N73" i="16"/>
  <c r="J65" i="11"/>
  <c r="N65" i="11" s="1"/>
  <c r="R65" i="11"/>
  <c r="I65" i="11"/>
  <c r="H65" i="11"/>
  <c r="M65" i="11"/>
  <c r="Q65" i="11"/>
  <c r="K65" i="11"/>
  <c r="O65" i="11" s="1"/>
  <c r="S65" i="11"/>
  <c r="M73" i="16" l="1"/>
  <c r="O73" i="16"/>
  <c r="L73" i="16"/>
  <c r="P73" i="16" s="1"/>
  <c r="X73" i="16"/>
  <c r="T73" i="16"/>
  <c r="AA73" i="16"/>
  <c r="Y73" i="16"/>
  <c r="W65" i="11"/>
  <c r="AA65" i="11" s="1"/>
  <c r="T65" i="11"/>
  <c r="L65" i="11"/>
  <c r="P65" i="11" s="1"/>
  <c r="U65" i="11"/>
  <c r="Y65" i="11" s="1"/>
  <c r="V65" i="11"/>
  <c r="Z65" i="11" s="1"/>
  <c r="AB73" i="16" l="1"/>
  <c r="G74" i="16"/>
  <c r="E74" i="16"/>
  <c r="F74" i="16"/>
  <c r="E66" i="11"/>
  <c r="F66" i="11"/>
  <c r="G66" i="11"/>
  <c r="X65" i="11"/>
  <c r="AB65" i="11" s="1"/>
  <c r="J74" i="16" l="1"/>
  <c r="V74" i="16" s="1"/>
  <c r="R74" i="16"/>
  <c r="M74" i="16"/>
  <c r="I74" i="16"/>
  <c r="H74" i="16"/>
  <c r="Q74" i="16"/>
  <c r="K74" i="16"/>
  <c r="W74" i="16" s="1"/>
  <c r="O74" i="16"/>
  <c r="S74" i="16"/>
  <c r="J66" i="11"/>
  <c r="V66" i="11" s="1"/>
  <c r="R66" i="11"/>
  <c r="H66" i="11"/>
  <c r="I66" i="11"/>
  <c r="M66" i="11"/>
  <c r="Q66" i="11"/>
  <c r="K66" i="11"/>
  <c r="W66" i="11" s="1"/>
  <c r="S66" i="11"/>
  <c r="N66" i="11" l="1"/>
  <c r="AA74" i="16"/>
  <c r="T74" i="16"/>
  <c r="L74" i="16"/>
  <c r="P74" i="16" s="1"/>
  <c r="U74" i="16"/>
  <c r="X74" i="16" s="1"/>
  <c r="Z74" i="16"/>
  <c r="N74" i="16"/>
  <c r="AA66" i="11"/>
  <c r="L66" i="11"/>
  <c r="P66" i="11" s="1"/>
  <c r="U66" i="11"/>
  <c r="X66" i="11" s="1"/>
  <c r="T66" i="11"/>
  <c r="O66" i="11"/>
  <c r="Z66" i="11"/>
  <c r="Y74" i="16" l="1"/>
  <c r="AB74" i="16"/>
  <c r="Y66" i="11"/>
  <c r="AB66" i="11"/>
  <c r="E67" i="11" l="1"/>
  <c r="I67" i="11" s="1"/>
  <c r="F67" i="11"/>
  <c r="N67" i="11" s="1"/>
  <c r="G67" i="11"/>
  <c r="I75" i="16"/>
  <c r="M75" i="16" s="1"/>
  <c r="H75" i="16"/>
  <c r="Q75" i="16"/>
  <c r="K75" i="16"/>
  <c r="W75" i="16" s="1"/>
  <c r="S75" i="16"/>
  <c r="J75" i="16"/>
  <c r="V75" i="16" s="1"/>
  <c r="R75" i="16"/>
  <c r="J67" i="11" l="1"/>
  <c r="V67" i="11" s="1"/>
  <c r="R67" i="11"/>
  <c r="O75" i="16"/>
  <c r="N75" i="16"/>
  <c r="AA75" i="16"/>
  <c r="T75" i="16"/>
  <c r="Z75" i="16"/>
  <c r="L75" i="16"/>
  <c r="P75" i="16" s="1"/>
  <c r="U75" i="16"/>
  <c r="X75" i="16" s="1"/>
  <c r="Q67" i="11"/>
  <c r="H67" i="11"/>
  <c r="S67" i="11"/>
  <c r="K67" i="11"/>
  <c r="W67" i="11" s="1"/>
  <c r="O67" i="11"/>
  <c r="U67" i="11"/>
  <c r="M67" i="11"/>
  <c r="Y67" i="11" l="1"/>
  <c r="AA67" i="11"/>
  <c r="AB75" i="16"/>
  <c r="Z67" i="11"/>
  <c r="Y75" i="16"/>
  <c r="T67" i="11"/>
  <c r="L67" i="11"/>
  <c r="P67" i="11" s="1"/>
  <c r="X67" i="11"/>
  <c r="F68" i="11" l="1"/>
  <c r="R68" i="11" s="1"/>
  <c r="E68" i="11"/>
  <c r="I68" i="11" s="1"/>
  <c r="G68" i="11"/>
  <c r="S68" i="11" s="1"/>
  <c r="AB67" i="11"/>
  <c r="Q68" i="11" l="1"/>
  <c r="J68" i="11"/>
  <c r="V68" i="11" s="1"/>
  <c r="Z68" i="11" s="1"/>
  <c r="N68" i="11"/>
  <c r="K68" i="11"/>
  <c r="W68" i="11" s="1"/>
  <c r="AA68" i="11" s="1"/>
  <c r="O68" i="11"/>
  <c r="H68" i="11"/>
  <c r="H76" i="16"/>
  <c r="I76" i="16"/>
  <c r="M76" i="16" s="1"/>
  <c r="Q78" i="16"/>
  <c r="Q76" i="16"/>
  <c r="Q77" i="16"/>
  <c r="J76" i="16"/>
  <c r="R78" i="16"/>
  <c r="R76" i="16"/>
  <c r="R77" i="16"/>
  <c r="K76" i="16"/>
  <c r="O76" i="16" s="1"/>
  <c r="S77" i="16"/>
  <c r="S78" i="16"/>
  <c r="S76" i="16"/>
  <c r="U68" i="11"/>
  <c r="M68" i="11"/>
  <c r="T68" i="11"/>
  <c r="X68" i="11" l="1"/>
  <c r="L68" i="11"/>
  <c r="P68" i="11" s="1"/>
  <c r="V78" i="16"/>
  <c r="Z78" i="16" s="1"/>
  <c r="V76" i="16"/>
  <c r="Z76" i="16" s="1"/>
  <c r="V77" i="16"/>
  <c r="Z77" i="16" s="1"/>
  <c r="T77" i="16"/>
  <c r="T76" i="16"/>
  <c r="L76" i="16"/>
  <c r="P76" i="16" s="1"/>
  <c r="U77" i="16"/>
  <c r="Y77" i="16" s="1"/>
  <c r="U78" i="16"/>
  <c r="Y78" i="16" s="1"/>
  <c r="U76" i="16"/>
  <c r="Y76" i="16" s="1"/>
  <c r="N76" i="16"/>
  <c r="W76" i="16"/>
  <c r="AA76" i="16" s="1"/>
  <c r="W77" i="16"/>
  <c r="AA77" i="16" s="1"/>
  <c r="W78" i="16"/>
  <c r="AA78" i="16" s="1"/>
  <c r="T78" i="16"/>
  <c r="Y68" i="11"/>
  <c r="AB68" i="11"/>
  <c r="E79" i="16" l="1"/>
  <c r="F79" i="16"/>
  <c r="G79" i="16"/>
  <c r="E69" i="11"/>
  <c r="I69" i="11" s="1"/>
  <c r="F69" i="11"/>
  <c r="J69" i="11" s="1"/>
  <c r="N69" i="11" s="1"/>
  <c r="G69" i="11"/>
  <c r="K69" i="11" s="1"/>
  <c r="W69" i="11" s="1"/>
  <c r="X76" i="16"/>
  <c r="AB76" i="16" s="1"/>
  <c r="X78" i="16"/>
  <c r="AB78" i="16" s="1"/>
  <c r="X77" i="16"/>
  <c r="AB77" i="16" s="1"/>
  <c r="Q69" i="11" l="1"/>
  <c r="S69" i="11"/>
  <c r="AA69" i="11" s="1"/>
  <c r="I79" i="16"/>
  <c r="H79" i="16"/>
  <c r="M79" i="16"/>
  <c r="Q80" i="16"/>
  <c r="Q79" i="16"/>
  <c r="J79" i="16"/>
  <c r="R80" i="16"/>
  <c r="R79" i="16"/>
  <c r="K79" i="16"/>
  <c r="O79" i="16"/>
  <c r="S79" i="16"/>
  <c r="S80" i="16"/>
  <c r="U69" i="11"/>
  <c r="M69" i="11"/>
  <c r="O69" i="11"/>
  <c r="R69" i="11"/>
  <c r="L69" i="11"/>
  <c r="V69" i="11"/>
  <c r="H69" i="11"/>
  <c r="T69" i="11" l="1"/>
  <c r="Y69" i="11"/>
  <c r="X69" i="11"/>
  <c r="V80" i="16"/>
  <c r="Z80" i="16" s="1"/>
  <c r="V79" i="16"/>
  <c r="Z79" i="16" s="1"/>
  <c r="T79" i="16"/>
  <c r="T80" i="16"/>
  <c r="N79" i="16"/>
  <c r="W79" i="16"/>
  <c r="AA79" i="16" s="1"/>
  <c r="W80" i="16"/>
  <c r="AA80" i="16" s="1"/>
  <c r="L79" i="16"/>
  <c r="P79" i="16" s="1"/>
  <c r="U79" i="16"/>
  <c r="U80" i="16"/>
  <c r="P69" i="11"/>
  <c r="Z69" i="11"/>
  <c r="F70" i="11" s="1"/>
  <c r="AB69" i="11" l="1"/>
  <c r="G70" i="11"/>
  <c r="E70" i="11"/>
  <c r="Q70" i="11" s="1"/>
  <c r="X80" i="16"/>
  <c r="AB80" i="16" s="1"/>
  <c r="X79" i="16"/>
  <c r="AB79" i="16" s="1"/>
  <c r="Y80" i="16"/>
  <c r="Y79" i="16"/>
  <c r="G81" i="16" l="1"/>
  <c r="E81" i="16"/>
  <c r="F81" i="16"/>
  <c r="H70" i="11"/>
  <c r="I70" i="11"/>
  <c r="M70" i="11" s="1"/>
  <c r="R70" i="11"/>
  <c r="J70" i="11"/>
  <c r="N70" i="11" s="1"/>
  <c r="K70" i="11"/>
  <c r="O70" i="11" s="1"/>
  <c r="S70" i="11"/>
  <c r="T70" i="11" l="1"/>
  <c r="U70" i="11"/>
  <c r="Y70" i="11" s="1"/>
  <c r="K81" i="16"/>
  <c r="W81" i="16" s="1"/>
  <c r="S81" i="16"/>
  <c r="J81" i="16"/>
  <c r="V81" i="16" s="1"/>
  <c r="R81" i="16"/>
  <c r="I81" i="16"/>
  <c r="M81" i="16" s="1"/>
  <c r="H81" i="16"/>
  <c r="Q81" i="16"/>
  <c r="V70" i="11"/>
  <c r="Z70" i="11" s="1"/>
  <c r="W70" i="11"/>
  <c r="AA70" i="11" s="1"/>
  <c r="L70" i="11"/>
  <c r="P70" i="11" s="1"/>
  <c r="E71" i="11" l="1"/>
  <c r="G71" i="11"/>
  <c r="F71" i="11"/>
  <c r="J71" i="11" s="1"/>
  <c r="N71" i="11" s="1"/>
  <c r="O81" i="16"/>
  <c r="AA81" i="16"/>
  <c r="L81" i="16"/>
  <c r="P81" i="16" s="1"/>
  <c r="U81" i="16"/>
  <c r="X81" i="16" s="1"/>
  <c r="Z81" i="16"/>
  <c r="N81" i="16"/>
  <c r="T81" i="16"/>
  <c r="X70" i="11"/>
  <c r="AB70" i="11" s="1"/>
  <c r="AB81" i="16" l="1"/>
  <c r="Y81" i="16"/>
  <c r="R71" i="11"/>
  <c r="I71" i="11"/>
  <c r="H71" i="11"/>
  <c r="M71" i="11"/>
  <c r="Q71" i="11"/>
  <c r="K71" i="11"/>
  <c r="O71" i="11"/>
  <c r="S71" i="11"/>
  <c r="V71" i="11"/>
  <c r="Z71" i="11" l="1"/>
  <c r="W71" i="11"/>
  <c r="AA71" i="11" s="1"/>
  <c r="T71" i="11"/>
  <c r="L71" i="11"/>
  <c r="P71" i="11" s="1"/>
  <c r="U71" i="11"/>
  <c r="K82" i="16" l="1"/>
  <c r="W82" i="16" s="1"/>
  <c r="S82" i="16"/>
  <c r="H82" i="16"/>
  <c r="I82" i="16"/>
  <c r="M82" i="16" s="1"/>
  <c r="Q82" i="16"/>
  <c r="J82" i="16"/>
  <c r="V82" i="16" s="1"/>
  <c r="R82" i="16"/>
  <c r="X71" i="11"/>
  <c r="AB71" i="11" s="1"/>
  <c r="Y71" i="11"/>
  <c r="G72" i="11" l="1"/>
  <c r="O72" i="11" s="1"/>
  <c r="E72" i="11"/>
  <c r="I72" i="11" s="1"/>
  <c r="F72" i="11"/>
  <c r="J72" i="11" s="1"/>
  <c r="V72" i="11" s="1"/>
  <c r="O82" i="16"/>
  <c r="L82" i="16"/>
  <c r="P82" i="16" s="1"/>
  <c r="U82" i="16"/>
  <c r="X82" i="16" s="1"/>
  <c r="AA82" i="16"/>
  <c r="N82" i="16"/>
  <c r="T82" i="16"/>
  <c r="Z82" i="16"/>
  <c r="Q72" i="11" l="1"/>
  <c r="S72" i="11"/>
  <c r="K72" i="11"/>
  <c r="W72" i="11" s="1"/>
  <c r="R72" i="11"/>
  <c r="Z72" i="11" s="1"/>
  <c r="N72" i="11"/>
  <c r="H72" i="11"/>
  <c r="AB82" i="16"/>
  <c r="Y82" i="16"/>
  <c r="U72" i="11"/>
  <c r="M72" i="11"/>
  <c r="T72" i="11" l="1"/>
  <c r="AA72" i="11"/>
  <c r="X72" i="11"/>
  <c r="L72" i="11"/>
  <c r="P72" i="11" s="1"/>
  <c r="E83" i="16"/>
  <c r="I83" i="16" s="1"/>
  <c r="G83" i="16"/>
  <c r="O83" i="16" s="1"/>
  <c r="F83" i="16"/>
  <c r="J83" i="16" s="1"/>
  <c r="V83" i="16" s="1"/>
  <c r="AB72" i="11"/>
  <c r="Y72" i="11"/>
  <c r="S83" i="16" l="1"/>
  <c r="K83" i="16"/>
  <c r="W83" i="16" s="1"/>
  <c r="G73" i="11"/>
  <c r="E73" i="11"/>
  <c r="F73" i="11"/>
  <c r="R83" i="16"/>
  <c r="Z83" i="16" s="1"/>
  <c r="Q83" i="16"/>
  <c r="H83" i="16"/>
  <c r="M83" i="16"/>
  <c r="N83" i="16"/>
  <c r="U83" i="16"/>
  <c r="AA83" i="16" l="1"/>
  <c r="T83" i="16"/>
  <c r="L83" i="16"/>
  <c r="P83" i="16" s="1"/>
  <c r="X83" i="16"/>
  <c r="Y83" i="16"/>
  <c r="R73" i="11"/>
  <c r="J73" i="11"/>
  <c r="I73" i="11"/>
  <c r="M73" i="11" s="1"/>
  <c r="Q73" i="11"/>
  <c r="H73" i="11"/>
  <c r="O73" i="11"/>
  <c r="K73" i="11"/>
  <c r="W73" i="11" s="1"/>
  <c r="S73" i="11"/>
  <c r="AB83" i="16" l="1"/>
  <c r="AA73" i="11"/>
  <c r="N73" i="11"/>
  <c r="V73" i="11"/>
  <c r="Z73" i="11" s="1"/>
  <c r="T73" i="11"/>
  <c r="L73" i="11"/>
  <c r="P73" i="11" s="1"/>
  <c r="U73" i="11"/>
  <c r="X73" i="11" l="1"/>
  <c r="AB73" i="11" s="1"/>
  <c r="I84" i="16"/>
  <c r="M84" i="16" s="1"/>
  <c r="H84" i="16"/>
  <c r="Q84" i="16"/>
  <c r="J84" i="16"/>
  <c r="V84" i="16" s="1"/>
  <c r="R84" i="16"/>
  <c r="K84" i="16"/>
  <c r="W84" i="16" s="1"/>
  <c r="S84" i="16"/>
  <c r="Y73" i="11"/>
  <c r="O84" i="16" l="1"/>
  <c r="E74" i="11"/>
  <c r="F74" i="11"/>
  <c r="G74" i="11"/>
  <c r="T84" i="16"/>
  <c r="Z84" i="16"/>
  <c r="AA84" i="16"/>
  <c r="L84" i="16"/>
  <c r="P84" i="16" s="1"/>
  <c r="U84" i="16"/>
  <c r="X84" i="16" s="1"/>
  <c r="N84" i="16"/>
  <c r="Y84" i="16" l="1"/>
  <c r="AB84" i="16"/>
  <c r="J74" i="11"/>
  <c r="R74" i="11"/>
  <c r="K74" i="11"/>
  <c r="W74" i="11" s="1"/>
  <c r="S74" i="11"/>
  <c r="M74" i="11"/>
  <c r="Q74" i="11"/>
  <c r="I74" i="11"/>
  <c r="H74" i="11"/>
  <c r="J85" i="16" l="1"/>
  <c r="V85" i="16" s="1"/>
  <c r="R85" i="16"/>
  <c r="K85" i="16"/>
  <c r="W85" i="16" s="1"/>
  <c r="S85" i="16"/>
  <c r="H85" i="16"/>
  <c r="I85" i="16"/>
  <c r="M85" i="16" s="1"/>
  <c r="Q85" i="16"/>
  <c r="AA74" i="11"/>
  <c r="U74" i="11"/>
  <c r="Y74" i="11" s="1"/>
  <c r="L74" i="11"/>
  <c r="P74" i="11" s="1"/>
  <c r="T74" i="11"/>
  <c r="O74" i="11"/>
  <c r="N74" i="11"/>
  <c r="V74" i="11"/>
  <c r="Z74" i="11" s="1"/>
  <c r="O85" i="16" l="1"/>
  <c r="F75" i="11"/>
  <c r="G75" i="11"/>
  <c r="E75" i="11"/>
  <c r="AA85" i="16"/>
  <c r="Z85" i="16"/>
  <c r="T85" i="16"/>
  <c r="L85" i="16"/>
  <c r="P85" i="16" s="1"/>
  <c r="U85" i="16"/>
  <c r="X85" i="16" s="1"/>
  <c r="N85" i="16"/>
  <c r="X74" i="11"/>
  <c r="AB74" i="11" s="1"/>
  <c r="AB85" i="16" l="1"/>
  <c r="Y85" i="16"/>
  <c r="J75" i="11"/>
  <c r="R75" i="11"/>
  <c r="K75" i="11"/>
  <c r="W75" i="11" s="1"/>
  <c r="S75" i="11"/>
  <c r="I75" i="11"/>
  <c r="M75" i="11" s="1"/>
  <c r="H75" i="11"/>
  <c r="Q75" i="11"/>
  <c r="AA75" i="11" l="1"/>
  <c r="T75" i="11"/>
  <c r="U75" i="11"/>
  <c r="L75" i="11"/>
  <c r="P75" i="11" s="1"/>
  <c r="O75" i="11"/>
  <c r="N75" i="11"/>
  <c r="V75" i="11"/>
  <c r="Z75" i="11" s="1"/>
  <c r="I86" i="16" l="1"/>
  <c r="M86" i="16" s="1"/>
  <c r="H86" i="16"/>
  <c r="Q86" i="16"/>
  <c r="K86" i="16"/>
  <c r="W86" i="16" s="1"/>
  <c r="S86" i="16"/>
  <c r="J86" i="16"/>
  <c r="V86" i="16" s="1"/>
  <c r="R86" i="16"/>
  <c r="X75" i="11"/>
  <c r="AB75" i="11" s="1"/>
  <c r="Y75" i="11"/>
  <c r="F76" i="11" l="1"/>
  <c r="G76" i="11"/>
  <c r="E76" i="11"/>
  <c r="AA86" i="16"/>
  <c r="O86" i="16"/>
  <c r="N86" i="16"/>
  <c r="T86" i="16"/>
  <c r="Z86" i="16"/>
  <c r="L86" i="16"/>
  <c r="P86" i="16" s="1"/>
  <c r="U86" i="16"/>
  <c r="X86" i="16" s="1"/>
  <c r="AB86" i="16" l="1"/>
  <c r="Y86" i="16"/>
  <c r="H76" i="11"/>
  <c r="M76" i="11"/>
  <c r="I76" i="11"/>
  <c r="Q76" i="11"/>
  <c r="O76" i="11"/>
  <c r="K76" i="11"/>
  <c r="W76" i="11" s="1"/>
  <c r="S76" i="11"/>
  <c r="R76" i="11"/>
  <c r="J76" i="11"/>
  <c r="V76" i="11" s="1"/>
  <c r="Z76" i="11" s="1"/>
  <c r="AA76" i="11" l="1"/>
  <c r="T76" i="11"/>
  <c r="U76" i="11"/>
  <c r="X76" i="11" s="1"/>
  <c r="L76" i="11"/>
  <c r="P76" i="11" s="1"/>
  <c r="N76" i="11"/>
  <c r="H87" i="16" l="1"/>
  <c r="I87" i="16"/>
  <c r="M87" i="16" s="1"/>
  <c r="Q87" i="16"/>
  <c r="J87" i="16"/>
  <c r="V87" i="16" s="1"/>
  <c r="R87" i="16"/>
  <c r="K87" i="16"/>
  <c r="W87" i="16" s="1"/>
  <c r="S87" i="16"/>
  <c r="AB76" i="11"/>
  <c r="Y76" i="11"/>
  <c r="O87" i="16" l="1"/>
  <c r="E77" i="11"/>
  <c r="F77" i="11"/>
  <c r="G77" i="11"/>
  <c r="AA87" i="16"/>
  <c r="Z87" i="16"/>
  <c r="L87" i="16"/>
  <c r="P87" i="16" s="1"/>
  <c r="U87" i="16"/>
  <c r="X87" i="16" s="1"/>
  <c r="N87" i="16"/>
  <c r="T87" i="16"/>
  <c r="Y87" i="16" l="1"/>
  <c r="AB87" i="16"/>
  <c r="J77" i="11"/>
  <c r="R77" i="11"/>
  <c r="K77" i="11"/>
  <c r="W77" i="11" s="1"/>
  <c r="S77" i="11"/>
  <c r="H77" i="11"/>
  <c r="I77" i="11"/>
  <c r="M77" i="11" s="1"/>
  <c r="Q77" i="11"/>
  <c r="F88" i="16" l="1"/>
  <c r="J88" i="16" s="1"/>
  <c r="V88" i="16" s="1"/>
  <c r="E88" i="16"/>
  <c r="I88" i="16" s="1"/>
  <c r="M88" i="16" s="1"/>
  <c r="G88" i="16"/>
  <c r="K88" i="16" s="1"/>
  <c r="W88" i="16" s="1"/>
  <c r="AA77" i="11"/>
  <c r="O77" i="11"/>
  <c r="L77" i="11"/>
  <c r="P77" i="11" s="1"/>
  <c r="U77" i="11"/>
  <c r="Y77" i="11" s="1"/>
  <c r="T77" i="11"/>
  <c r="N77" i="11"/>
  <c r="V77" i="11"/>
  <c r="Z77" i="11" s="1"/>
  <c r="S88" i="16" l="1"/>
  <c r="AA88" i="16" s="1"/>
  <c r="H88" i="16"/>
  <c r="R88" i="16"/>
  <c r="Z88" i="16" s="1"/>
  <c r="Q88" i="16"/>
  <c r="G78" i="11"/>
  <c r="E78" i="11"/>
  <c r="F78" i="11"/>
  <c r="O88" i="16"/>
  <c r="N88" i="16"/>
  <c r="L88" i="16"/>
  <c r="U88" i="16"/>
  <c r="X88" i="16" s="1"/>
  <c r="X77" i="11"/>
  <c r="AB77" i="11" s="1"/>
  <c r="P88" i="16" l="1"/>
  <c r="T88" i="16"/>
  <c r="AB88" i="16" s="1"/>
  <c r="Y88" i="16"/>
  <c r="J78" i="11"/>
  <c r="V78" i="11" s="1"/>
  <c r="R78" i="11"/>
  <c r="O78" i="11"/>
  <c r="K78" i="11"/>
  <c r="W78" i="11" s="1"/>
  <c r="S78" i="11"/>
  <c r="I78" i="11"/>
  <c r="M78" i="11" s="1"/>
  <c r="Q78" i="11"/>
  <c r="H78" i="11"/>
  <c r="G89" i="16" l="1"/>
  <c r="E89" i="16"/>
  <c r="F89" i="16"/>
  <c r="Z78" i="11"/>
  <c r="T78" i="11"/>
  <c r="L78" i="11"/>
  <c r="P78" i="11" s="1"/>
  <c r="U78" i="11"/>
  <c r="X78" i="11" s="1"/>
  <c r="N78" i="11"/>
  <c r="AA78" i="11"/>
  <c r="AB78" i="11" l="1"/>
  <c r="K89" i="16"/>
  <c r="W89" i="16" s="1"/>
  <c r="O89" i="16"/>
  <c r="S89" i="16"/>
  <c r="I89" i="16"/>
  <c r="H89" i="16"/>
  <c r="M89" i="16"/>
  <c r="Q89" i="16"/>
  <c r="J89" i="16"/>
  <c r="V89" i="16" s="1"/>
  <c r="R89" i="16"/>
  <c r="Y78" i="11"/>
  <c r="E79" i="11" l="1"/>
  <c r="M79" i="11" s="1"/>
  <c r="F79" i="11"/>
  <c r="N79" i="11" s="1"/>
  <c r="G79" i="11"/>
  <c r="S79" i="11" s="1"/>
  <c r="AA89" i="16"/>
  <c r="L89" i="16"/>
  <c r="P89" i="16" s="1"/>
  <c r="U89" i="16"/>
  <c r="X89" i="16" s="1"/>
  <c r="T89" i="16"/>
  <c r="Z89" i="16"/>
  <c r="N89" i="16"/>
  <c r="Q79" i="11" l="1"/>
  <c r="R79" i="11"/>
  <c r="T79" i="11" s="1"/>
  <c r="J79" i="11"/>
  <c r="V79" i="11" s="1"/>
  <c r="K79" i="11"/>
  <c r="W79" i="11" s="1"/>
  <c r="AA79" i="11" s="1"/>
  <c r="I79" i="11"/>
  <c r="U79" i="11" s="1"/>
  <c r="AB89" i="16"/>
  <c r="Y89" i="16"/>
  <c r="H79" i="11"/>
  <c r="Z79" i="11" l="1"/>
  <c r="X79" i="11"/>
  <c r="L79" i="11"/>
  <c r="P79" i="11" s="1"/>
  <c r="O79" i="11"/>
  <c r="AB79" i="11"/>
  <c r="Y79" i="11"/>
  <c r="G80" i="11" l="1"/>
  <c r="E80" i="11"/>
  <c r="F80" i="11"/>
  <c r="I90" i="16"/>
  <c r="M90" i="16" s="1"/>
  <c r="H90" i="16"/>
  <c r="Q90" i="16"/>
  <c r="J90" i="16"/>
  <c r="V90" i="16" s="1"/>
  <c r="R90" i="16"/>
  <c r="K90" i="16"/>
  <c r="W90" i="16" s="1"/>
  <c r="S90" i="16"/>
  <c r="O90" i="16" l="1"/>
  <c r="AA90" i="16"/>
  <c r="Z90" i="16"/>
  <c r="N90" i="16"/>
  <c r="T90" i="16"/>
  <c r="L90" i="16"/>
  <c r="P90" i="16" s="1"/>
  <c r="U90" i="16"/>
  <c r="X90" i="16" s="1"/>
  <c r="J80" i="11"/>
  <c r="V80" i="11" s="1"/>
  <c r="R80" i="11"/>
  <c r="N80" i="11"/>
  <c r="S80" i="11"/>
  <c r="K80" i="11"/>
  <c r="W80" i="11" s="1"/>
  <c r="Q80" i="11"/>
  <c r="H80" i="11"/>
  <c r="I80" i="11"/>
  <c r="M80" i="11" s="1"/>
  <c r="AA80" i="11" l="1"/>
  <c r="AB90" i="16"/>
  <c r="Y90" i="16"/>
  <c r="Z80" i="11"/>
  <c r="O80" i="11"/>
  <c r="T80" i="11"/>
  <c r="L80" i="11"/>
  <c r="P80" i="11" s="1"/>
  <c r="U80" i="11"/>
  <c r="X80" i="11" s="1"/>
  <c r="AB80" i="11" s="1"/>
  <c r="G91" i="16" l="1"/>
  <c r="E91" i="16"/>
  <c r="F91" i="16"/>
  <c r="Y80" i="11"/>
  <c r="G81" i="11" l="1"/>
  <c r="E81" i="11"/>
  <c r="F81" i="11"/>
  <c r="J91" i="16"/>
  <c r="V91" i="16" s="1"/>
  <c r="R91" i="16"/>
  <c r="M91" i="16"/>
  <c r="I91" i="16"/>
  <c r="H91" i="16"/>
  <c r="Q91" i="16"/>
  <c r="O91" i="16"/>
  <c r="K91" i="16"/>
  <c r="W91" i="16" s="1"/>
  <c r="S91" i="16"/>
  <c r="T91" i="16" l="1"/>
  <c r="L91" i="16"/>
  <c r="P91" i="16" s="1"/>
  <c r="U91" i="16"/>
  <c r="X91" i="16" s="1"/>
  <c r="Z91" i="16"/>
  <c r="AA91" i="16"/>
  <c r="N91" i="16"/>
  <c r="R81" i="11"/>
  <c r="J81" i="11"/>
  <c r="Q81" i="11"/>
  <c r="H81" i="11"/>
  <c r="I81" i="11"/>
  <c r="M81" i="11"/>
  <c r="K81" i="11"/>
  <c r="W81" i="11" s="1"/>
  <c r="S81" i="11"/>
  <c r="O81" i="11" l="1"/>
  <c r="AB91" i="16"/>
  <c r="Y91" i="16"/>
  <c r="T81" i="11"/>
  <c r="AA81" i="11"/>
  <c r="N81" i="11"/>
  <c r="V81" i="11"/>
  <c r="Z81" i="11" s="1"/>
  <c r="L81" i="11"/>
  <c r="P81" i="11" s="1"/>
  <c r="U81" i="11"/>
  <c r="F92" i="16" l="1"/>
  <c r="E92" i="16"/>
  <c r="G92" i="16"/>
  <c r="Y81" i="11"/>
  <c r="X81" i="11"/>
  <c r="AB81" i="11" s="1"/>
  <c r="E82" i="11" l="1"/>
  <c r="F82" i="11"/>
  <c r="G82" i="11"/>
  <c r="J92" i="16"/>
  <c r="V92" i="16" s="1"/>
  <c r="R92" i="16"/>
  <c r="K92" i="16"/>
  <c r="W92" i="16" s="1"/>
  <c r="O92" i="16"/>
  <c r="S92" i="16"/>
  <c r="M92" i="16"/>
  <c r="H92" i="16"/>
  <c r="I92" i="16"/>
  <c r="Q92" i="16"/>
  <c r="L92" i="16" l="1"/>
  <c r="P92" i="16" s="1"/>
  <c r="U92" i="16"/>
  <c r="X92" i="16" s="1"/>
  <c r="AA92" i="16"/>
  <c r="Z92" i="16"/>
  <c r="T92" i="16"/>
  <c r="N92" i="16"/>
  <c r="J82" i="11"/>
  <c r="R82" i="11"/>
  <c r="N82" i="11"/>
  <c r="I82" i="11"/>
  <c r="H82" i="11"/>
  <c r="Q82" i="11"/>
  <c r="O82" i="11"/>
  <c r="S82" i="11"/>
  <c r="K82" i="11"/>
  <c r="Y92" i="16" l="1"/>
  <c r="AB92" i="16"/>
  <c r="L82" i="11"/>
  <c r="P82" i="11" s="1"/>
  <c r="U82" i="11"/>
  <c r="W82" i="11"/>
  <c r="AA82" i="11" s="1"/>
  <c r="V82" i="11"/>
  <c r="Z82" i="11" s="1"/>
  <c r="T82" i="11"/>
  <c r="M82" i="11"/>
  <c r="G93" i="16" l="1"/>
  <c r="O93" i="16" s="1"/>
  <c r="E93" i="16"/>
  <c r="I93" i="16" s="1"/>
  <c r="F93" i="16"/>
  <c r="R93" i="16" s="1"/>
  <c r="X82" i="11"/>
  <c r="AB82" i="11" s="1"/>
  <c r="Y82" i="11"/>
  <c r="E83" i="11" l="1"/>
  <c r="F83" i="11"/>
  <c r="G83" i="11"/>
  <c r="Q93" i="16"/>
  <c r="M93" i="16"/>
  <c r="K93" i="16"/>
  <c r="W93" i="16" s="1"/>
  <c r="H93" i="16"/>
  <c r="S93" i="16"/>
  <c r="J93" i="16"/>
  <c r="V93" i="16" s="1"/>
  <c r="Z93" i="16" s="1"/>
  <c r="U93" i="16"/>
  <c r="T93" i="16" l="1"/>
  <c r="AA93" i="16"/>
  <c r="X93" i="16"/>
  <c r="L93" i="16"/>
  <c r="P93" i="16" s="1"/>
  <c r="N93" i="16"/>
  <c r="Y93" i="16"/>
  <c r="K83" i="11"/>
  <c r="W83" i="11" s="1"/>
  <c r="S83" i="11"/>
  <c r="J83" i="11"/>
  <c r="N83" i="11" s="1"/>
  <c r="R83" i="11"/>
  <c r="M83" i="11"/>
  <c r="I83" i="11"/>
  <c r="H83" i="11"/>
  <c r="Q83" i="11"/>
  <c r="AB93" i="16" l="1"/>
  <c r="J94" i="16"/>
  <c r="V94" i="16" s="1"/>
  <c r="I94" i="16"/>
  <c r="M94" i="16" s="1"/>
  <c r="H94" i="16"/>
  <c r="Q94" i="16"/>
  <c r="K94" i="16"/>
  <c r="W94" i="16" s="1"/>
  <c r="S94" i="16"/>
  <c r="R94" i="16"/>
  <c r="AA83" i="11"/>
  <c r="T83" i="11"/>
  <c r="V83" i="11"/>
  <c r="Z83" i="11" s="1"/>
  <c r="L83" i="11"/>
  <c r="P83" i="11" s="1"/>
  <c r="U83" i="11"/>
  <c r="O83" i="11"/>
  <c r="X83" i="11" l="1"/>
  <c r="AB83" i="11" s="1"/>
  <c r="O94" i="16"/>
  <c r="AA94" i="16"/>
  <c r="N94" i="16"/>
  <c r="T94" i="16"/>
  <c r="Z94" i="16"/>
  <c r="L94" i="16"/>
  <c r="P94" i="16" s="1"/>
  <c r="U94" i="16"/>
  <c r="X94" i="16" s="1"/>
  <c r="Y83" i="11"/>
  <c r="AB94" i="16" l="1"/>
  <c r="F84" i="11"/>
  <c r="G84" i="11"/>
  <c r="E84" i="11"/>
  <c r="Y94" i="16"/>
  <c r="E95" i="16" l="1"/>
  <c r="M95" i="16" s="1"/>
  <c r="F95" i="16"/>
  <c r="J95" i="16" s="1"/>
  <c r="N95" i="16" s="1"/>
  <c r="G95" i="16"/>
  <c r="O95" i="16" s="1"/>
  <c r="I84" i="11"/>
  <c r="M84" i="11" s="1"/>
  <c r="H84" i="11"/>
  <c r="Q84" i="11"/>
  <c r="K84" i="11"/>
  <c r="W84" i="11" s="1"/>
  <c r="O84" i="11"/>
  <c r="S84" i="11"/>
  <c r="J84" i="11"/>
  <c r="R84" i="11"/>
  <c r="Q95" i="16" l="1"/>
  <c r="K95" i="16"/>
  <c r="W95" i="16" s="1"/>
  <c r="I95" i="16"/>
  <c r="H95" i="16"/>
  <c r="S95" i="16"/>
  <c r="R95" i="16"/>
  <c r="V95" i="16"/>
  <c r="AA84" i="11"/>
  <c r="T84" i="11"/>
  <c r="N84" i="11"/>
  <c r="L84" i="11"/>
  <c r="P84" i="11" s="1"/>
  <c r="U84" i="11"/>
  <c r="V84" i="11"/>
  <c r="Z84" i="11" s="1"/>
  <c r="T95" i="16" l="1"/>
  <c r="L95" i="16"/>
  <c r="P95" i="16" s="1"/>
  <c r="U95" i="16"/>
  <c r="Y95" i="16" s="1"/>
  <c r="AA95" i="16"/>
  <c r="Z95" i="16"/>
  <c r="X84" i="11"/>
  <c r="AB84" i="11" s="1"/>
  <c r="Y84" i="11"/>
  <c r="E96" i="16" l="1"/>
  <c r="Q97" i="16" s="1"/>
  <c r="G96" i="16"/>
  <c r="S97" i="16" s="1"/>
  <c r="F96" i="16"/>
  <c r="X95" i="16"/>
  <c r="AB95" i="16" s="1"/>
  <c r="E85" i="11"/>
  <c r="G85" i="11"/>
  <c r="F85" i="11"/>
  <c r="J97" i="16"/>
  <c r="I97" i="16"/>
  <c r="M97" i="16" s="1"/>
  <c r="H97" i="16"/>
  <c r="K97" i="16"/>
  <c r="K96" i="16" l="1"/>
  <c r="S96" i="16"/>
  <c r="J96" i="16"/>
  <c r="V97" i="16" s="1"/>
  <c r="Z97" i="16" s="1"/>
  <c r="R96" i="16"/>
  <c r="R97" i="16"/>
  <c r="T97" i="16" s="1"/>
  <c r="I96" i="16"/>
  <c r="U97" i="16" s="1"/>
  <c r="H96" i="16"/>
  <c r="Q96" i="16"/>
  <c r="O97" i="16"/>
  <c r="L97" i="16"/>
  <c r="P97" i="16" s="1"/>
  <c r="N97" i="16"/>
  <c r="K85" i="11"/>
  <c r="W85" i="11" s="1"/>
  <c r="S85" i="11"/>
  <c r="J85" i="11"/>
  <c r="N85" i="11"/>
  <c r="R85" i="11"/>
  <c r="H85" i="11"/>
  <c r="I85" i="11"/>
  <c r="M85" i="11" s="1"/>
  <c r="Q85" i="11"/>
  <c r="M96" i="16" l="1"/>
  <c r="L96" i="16"/>
  <c r="P96" i="16" s="1"/>
  <c r="U96" i="16"/>
  <c r="T96" i="16"/>
  <c r="O96" i="16"/>
  <c r="W96" i="16"/>
  <c r="AA96" i="16" s="1"/>
  <c r="N96" i="16"/>
  <c r="V96" i="16"/>
  <c r="Z96" i="16" s="1"/>
  <c r="W97" i="16"/>
  <c r="AA97" i="16" s="1"/>
  <c r="Y97" i="16"/>
  <c r="AA85" i="11"/>
  <c r="V85" i="11"/>
  <c r="Z85" i="11" s="1"/>
  <c r="T85" i="11"/>
  <c r="L85" i="11"/>
  <c r="P85" i="11" s="1"/>
  <c r="U85" i="11"/>
  <c r="O85" i="11"/>
  <c r="Y96" i="16" l="1"/>
  <c r="X96" i="16"/>
  <c r="AB96" i="16" s="1"/>
  <c r="X97" i="16"/>
  <c r="AB97" i="16" s="1"/>
  <c r="X85" i="11"/>
  <c r="AB85" i="11" s="1"/>
  <c r="Y85" i="11"/>
  <c r="E86" i="11" l="1"/>
  <c r="F86" i="11"/>
  <c r="G86" i="11"/>
  <c r="J98" i="16"/>
  <c r="V98" i="16" s="1"/>
  <c r="R98" i="16"/>
  <c r="K98" i="16"/>
  <c r="W98" i="16" s="1"/>
  <c r="S98" i="16"/>
  <c r="I98" i="16"/>
  <c r="M98" i="16" s="1"/>
  <c r="H98" i="16"/>
  <c r="Q98" i="16"/>
  <c r="O98" i="16" l="1"/>
  <c r="L98" i="16"/>
  <c r="P98" i="16" s="1"/>
  <c r="U98" i="16"/>
  <c r="X98" i="16" s="1"/>
  <c r="AA98" i="16"/>
  <c r="Z98" i="16"/>
  <c r="T98" i="16"/>
  <c r="N98" i="16"/>
  <c r="O86" i="11"/>
  <c r="K86" i="11"/>
  <c r="W86" i="11" s="1"/>
  <c r="S86" i="11"/>
  <c r="J86" i="11"/>
  <c r="V86" i="11" s="1"/>
  <c r="N86" i="11"/>
  <c r="R86" i="11"/>
  <c r="H86" i="11"/>
  <c r="I86" i="11"/>
  <c r="Q86" i="11"/>
  <c r="AB98" i="16" l="1"/>
  <c r="Y98" i="16"/>
  <c r="Z86" i="11"/>
  <c r="AA86" i="11"/>
  <c r="M86" i="11"/>
  <c r="T86" i="11"/>
  <c r="L86" i="11"/>
  <c r="P86" i="11" s="1"/>
  <c r="U86" i="11"/>
  <c r="X86" i="11" s="1"/>
  <c r="Y86" i="11" l="1"/>
  <c r="AB86" i="11"/>
  <c r="E87" i="11" l="1"/>
  <c r="F87" i="11"/>
  <c r="J87" i="11" s="1"/>
  <c r="G87" i="11"/>
  <c r="K87" i="11" s="1"/>
  <c r="O87" i="11" s="1"/>
  <c r="J99" i="16"/>
  <c r="V99" i="16" s="1"/>
  <c r="R99" i="16"/>
  <c r="H99" i="16"/>
  <c r="I99" i="16"/>
  <c r="M99" i="16" s="1"/>
  <c r="Q99" i="16"/>
  <c r="K99" i="16"/>
  <c r="W99" i="16" s="1"/>
  <c r="S99" i="16"/>
  <c r="M87" i="11"/>
  <c r="S87" i="11" l="1"/>
  <c r="O99" i="16"/>
  <c r="AA99" i="16"/>
  <c r="T99" i="16"/>
  <c r="L99" i="16"/>
  <c r="P99" i="16" s="1"/>
  <c r="U99" i="16"/>
  <c r="X99" i="16" s="1"/>
  <c r="Z99" i="16"/>
  <c r="N99" i="16"/>
  <c r="I87" i="11"/>
  <c r="U87" i="11" s="1"/>
  <c r="H87" i="11"/>
  <c r="R87" i="11"/>
  <c r="N87" i="11"/>
  <c r="Q87" i="11"/>
  <c r="V87" i="11"/>
  <c r="W87" i="11"/>
  <c r="AA87" i="11" l="1"/>
  <c r="Z87" i="11"/>
  <c r="L87" i="11"/>
  <c r="P87" i="11" s="1"/>
  <c r="T87" i="11"/>
  <c r="AB99" i="16"/>
  <c r="Y99" i="16"/>
  <c r="Y87" i="11"/>
  <c r="X87" i="11"/>
  <c r="AB87" i="11" l="1"/>
  <c r="F88" i="11"/>
  <c r="J88" i="11" s="1"/>
  <c r="E88" i="11"/>
  <c r="I88" i="11" s="1"/>
  <c r="G88" i="11"/>
  <c r="S88" i="11" s="1"/>
  <c r="Q88" i="11" l="1"/>
  <c r="R88" i="11"/>
  <c r="N88" i="11"/>
  <c r="K88" i="11"/>
  <c r="O88" i="11" s="1"/>
  <c r="H88" i="11"/>
  <c r="K100" i="16"/>
  <c r="W100" i="16" s="1"/>
  <c r="S100" i="16"/>
  <c r="H100" i="16"/>
  <c r="I100" i="16"/>
  <c r="M100" i="16" s="1"/>
  <c r="Q100" i="16"/>
  <c r="J100" i="16"/>
  <c r="V100" i="16" s="1"/>
  <c r="R100" i="16"/>
  <c r="U88" i="11"/>
  <c r="Y88" i="11" s="1"/>
  <c r="M88" i="11"/>
  <c r="V88" i="11"/>
  <c r="Z88" i="11" s="1"/>
  <c r="T88" i="11" l="1"/>
  <c r="O100" i="16"/>
  <c r="W88" i="11"/>
  <c r="AA88" i="11" s="1"/>
  <c r="G89" i="11" s="1"/>
  <c r="L88" i="11"/>
  <c r="P88" i="11" s="1"/>
  <c r="N100" i="16"/>
  <c r="L100" i="16"/>
  <c r="P100" i="16" s="1"/>
  <c r="U100" i="16"/>
  <c r="X100" i="16" s="1"/>
  <c r="AA100" i="16"/>
  <c r="T100" i="16"/>
  <c r="Z100" i="16"/>
  <c r="E89" i="11" l="1"/>
  <c r="M89" i="11" s="1"/>
  <c r="F89" i="11"/>
  <c r="N89" i="11" s="1"/>
  <c r="X88" i="11"/>
  <c r="AB88" i="11" s="1"/>
  <c r="Y100" i="16"/>
  <c r="AB100" i="16"/>
  <c r="K89" i="11"/>
  <c r="W89" i="11" s="1"/>
  <c r="S89" i="11"/>
  <c r="H89" i="11" l="1"/>
  <c r="I89" i="11"/>
  <c r="R89" i="11"/>
  <c r="J89" i="11"/>
  <c r="V89" i="11" s="1"/>
  <c r="Q89" i="11"/>
  <c r="T89" i="11" s="1"/>
  <c r="K101" i="16"/>
  <c r="W101" i="16" s="1"/>
  <c r="S101" i="16"/>
  <c r="I101" i="16"/>
  <c r="M101" i="16" s="1"/>
  <c r="H101" i="16"/>
  <c r="Q101" i="16"/>
  <c r="J101" i="16"/>
  <c r="V101" i="16" s="1"/>
  <c r="R101" i="16"/>
  <c r="AA89" i="11"/>
  <c r="O89" i="11"/>
  <c r="U89" i="11"/>
  <c r="X89" i="11" l="1"/>
  <c r="AB89" i="11" s="1"/>
  <c r="L89" i="11"/>
  <c r="P89" i="11" s="1"/>
  <c r="Z89" i="11"/>
  <c r="O101" i="16"/>
  <c r="T101" i="16"/>
  <c r="N101" i="16"/>
  <c r="AA101" i="16"/>
  <c r="L101" i="16"/>
  <c r="P101" i="16" s="1"/>
  <c r="U101" i="16"/>
  <c r="X101" i="16" s="1"/>
  <c r="Z101" i="16"/>
  <c r="Y89" i="11"/>
  <c r="E90" i="11" l="1"/>
  <c r="F90" i="11"/>
  <c r="G90" i="11"/>
  <c r="Y101" i="16"/>
  <c r="AB101" i="16"/>
  <c r="E102" i="16" l="1"/>
  <c r="M102" i="16" s="1"/>
  <c r="F102" i="16"/>
  <c r="J102" i="16" s="1"/>
  <c r="V102" i="16" s="1"/>
  <c r="G102" i="16"/>
  <c r="O102" i="16" s="1"/>
  <c r="K90" i="11"/>
  <c r="W90" i="11" s="1"/>
  <c r="O90" i="11"/>
  <c r="S90" i="11"/>
  <c r="J90" i="11"/>
  <c r="R90" i="11"/>
  <c r="I90" i="11"/>
  <c r="M90" i="11"/>
  <c r="H90" i="11"/>
  <c r="Q90" i="11"/>
  <c r="H102" i="16" l="1"/>
  <c r="I102" i="16"/>
  <c r="U102" i="16" s="1"/>
  <c r="S102" i="16"/>
  <c r="K102" i="16"/>
  <c r="W102" i="16" s="1"/>
  <c r="R102" i="16"/>
  <c r="Z102" i="16" s="1"/>
  <c r="Q102" i="16"/>
  <c r="N102" i="16"/>
  <c r="V90" i="11"/>
  <c r="Z90" i="11" s="1"/>
  <c r="L90" i="11"/>
  <c r="P90" i="11" s="1"/>
  <c r="U90" i="11"/>
  <c r="AA90" i="11"/>
  <c r="N90" i="11"/>
  <c r="T90" i="11"/>
  <c r="AA102" i="16" l="1"/>
  <c r="T102" i="16"/>
  <c r="L102" i="16"/>
  <c r="P102" i="16" s="1"/>
  <c r="X102" i="16"/>
  <c r="Y102" i="16"/>
  <c r="X90" i="11"/>
  <c r="AB90" i="11" s="1"/>
  <c r="Y90" i="11"/>
  <c r="AB102" i="16" l="1"/>
  <c r="E103" i="16"/>
  <c r="I103" i="16" s="1"/>
  <c r="M103" i="16" s="1"/>
  <c r="F103" i="16"/>
  <c r="J103" i="16" s="1"/>
  <c r="V103" i="16" s="1"/>
  <c r="G103" i="16"/>
  <c r="S103" i="16" s="1"/>
  <c r="G91" i="11"/>
  <c r="K91" i="11" s="1"/>
  <c r="W91" i="11" s="1"/>
  <c r="E91" i="11"/>
  <c r="Q91" i="11" s="1"/>
  <c r="F91" i="11"/>
  <c r="J91" i="11" s="1"/>
  <c r="I91" i="11" l="1"/>
  <c r="U91" i="11" s="1"/>
  <c r="H91" i="11"/>
  <c r="M91" i="11"/>
  <c r="R103" i="16"/>
  <c r="Z103" i="16" s="1"/>
  <c r="Q103" i="16"/>
  <c r="R91" i="11"/>
  <c r="T91" i="11" s="1"/>
  <c r="S91" i="11"/>
  <c r="AA91" i="11" s="1"/>
  <c r="H103" i="16"/>
  <c r="K103" i="16"/>
  <c r="W103" i="16" s="1"/>
  <c r="AA103" i="16" s="1"/>
  <c r="N91" i="11"/>
  <c r="O103" i="16"/>
  <c r="U103" i="16"/>
  <c r="N103" i="16"/>
  <c r="V91" i="11"/>
  <c r="O91" i="11"/>
  <c r="L91" i="11" l="1"/>
  <c r="P91" i="11" s="1"/>
  <c r="Z91" i="11"/>
  <c r="T103" i="16"/>
  <c r="X103" i="16"/>
  <c r="L103" i="16"/>
  <c r="P103" i="16" s="1"/>
  <c r="X91" i="11"/>
  <c r="AB91" i="11" s="1"/>
  <c r="Y103" i="16"/>
  <c r="Y91" i="11"/>
  <c r="AB103" i="16" l="1"/>
  <c r="F104" i="16"/>
  <c r="E104" i="16"/>
  <c r="G104" i="16"/>
  <c r="F92" i="11"/>
  <c r="J92" i="11" s="1"/>
  <c r="N92" i="11" s="1"/>
  <c r="G92" i="11"/>
  <c r="S92" i="11" s="1"/>
  <c r="E92" i="11"/>
  <c r="I92" i="11" s="1"/>
  <c r="Q92" i="11" l="1"/>
  <c r="R92" i="11"/>
  <c r="T92" i="11" s="1"/>
  <c r="M104" i="16"/>
  <c r="I104" i="16"/>
  <c r="H104" i="16"/>
  <c r="Q104" i="16"/>
  <c r="K104" i="16"/>
  <c r="O104" i="16"/>
  <c r="S104" i="16"/>
  <c r="J104" i="16"/>
  <c r="R104" i="16"/>
  <c r="H92" i="11"/>
  <c r="M92" i="11"/>
  <c r="K92" i="11"/>
  <c r="W92" i="11" s="1"/>
  <c r="AA92" i="11" s="1"/>
  <c r="O92" i="11"/>
  <c r="U92" i="11"/>
  <c r="V92" i="11"/>
  <c r="Z92" i="11" l="1"/>
  <c r="L92" i="11"/>
  <c r="P92" i="11" s="1"/>
  <c r="V104" i="16"/>
  <c r="Z104" i="16" s="1"/>
  <c r="W104" i="16"/>
  <c r="AA104" i="16" s="1"/>
  <c r="T104" i="16"/>
  <c r="N104" i="16"/>
  <c r="L104" i="16"/>
  <c r="P104" i="16" s="1"/>
  <c r="U104" i="16"/>
  <c r="Y104" i="16" s="1"/>
  <c r="X92" i="11"/>
  <c r="AB92" i="11" s="1"/>
  <c r="Y92" i="11"/>
  <c r="G105" i="16" l="1"/>
  <c r="E105" i="16"/>
  <c r="F105" i="16"/>
  <c r="E93" i="11"/>
  <c r="G93" i="11"/>
  <c r="F93" i="11"/>
  <c r="X104" i="16"/>
  <c r="AB104" i="16" s="1"/>
  <c r="J105" i="16" l="1"/>
  <c r="R105" i="16"/>
  <c r="I105" i="16"/>
  <c r="U105" i="16" s="1"/>
  <c r="H105" i="16"/>
  <c r="M105" i="16"/>
  <c r="Q105" i="16"/>
  <c r="K105" i="16"/>
  <c r="O105" i="16"/>
  <c r="S105" i="16"/>
  <c r="K93" i="11"/>
  <c r="O93" i="11" s="1"/>
  <c r="S93" i="11"/>
  <c r="J93" i="11"/>
  <c r="N93" i="11"/>
  <c r="R93" i="11"/>
  <c r="H93" i="11"/>
  <c r="I93" i="11"/>
  <c r="Q93" i="11"/>
  <c r="T105" i="16" l="1"/>
  <c r="Y105" i="16"/>
  <c r="L105" i="16"/>
  <c r="P105" i="16" s="1"/>
  <c r="W105" i="16"/>
  <c r="AA105" i="16" s="1"/>
  <c r="N105" i="16"/>
  <c r="V105" i="16"/>
  <c r="Z105" i="16" s="1"/>
  <c r="L93" i="11"/>
  <c r="P93" i="11" s="1"/>
  <c r="U93" i="11"/>
  <c r="Y93" i="11" s="1"/>
  <c r="M93" i="11"/>
  <c r="T93" i="11"/>
  <c r="V93" i="11"/>
  <c r="Z93" i="11" s="1"/>
  <c r="W93" i="11"/>
  <c r="AA93" i="11" s="1"/>
  <c r="X105" i="16" l="1"/>
  <c r="AB105" i="16" s="1"/>
  <c r="G106" i="16"/>
  <c r="O106" i="16" s="1"/>
  <c r="E106" i="16"/>
  <c r="F106" i="16"/>
  <c r="E94" i="11"/>
  <c r="F94" i="11"/>
  <c r="G94" i="11"/>
  <c r="X93" i="11"/>
  <c r="AB93" i="11" s="1"/>
  <c r="I106" i="16" l="1"/>
  <c r="H106" i="16"/>
  <c r="Q106" i="16"/>
  <c r="R106" i="16"/>
  <c r="J106" i="16"/>
  <c r="K106" i="16"/>
  <c r="W106" i="16" s="1"/>
  <c r="S106" i="16"/>
  <c r="H94" i="11"/>
  <c r="I94" i="11"/>
  <c r="M94" i="11" s="1"/>
  <c r="Q94" i="11"/>
  <c r="O94" i="11"/>
  <c r="K94" i="11"/>
  <c r="S94" i="11"/>
  <c r="J94" i="11"/>
  <c r="R94" i="11"/>
  <c r="AA106" i="16" l="1"/>
  <c r="V106" i="16"/>
  <c r="Z106" i="16" s="1"/>
  <c r="N106" i="16"/>
  <c r="T106" i="16"/>
  <c r="M106" i="16"/>
  <c r="L106" i="16"/>
  <c r="P106" i="16" s="1"/>
  <c r="U106" i="16"/>
  <c r="Y106" i="16" s="1"/>
  <c r="T94" i="11"/>
  <c r="N94" i="11"/>
  <c r="V94" i="11"/>
  <c r="Z94" i="11" s="1"/>
  <c r="L94" i="11"/>
  <c r="P94" i="11" s="1"/>
  <c r="U94" i="11"/>
  <c r="Y94" i="11" s="1"/>
  <c r="W94" i="11"/>
  <c r="AA94" i="11" s="1"/>
  <c r="X106" i="16" l="1"/>
  <c r="AB106" i="16" s="1"/>
  <c r="E95" i="11"/>
  <c r="F95" i="11"/>
  <c r="G95" i="11"/>
  <c r="H107" i="16"/>
  <c r="I107" i="16"/>
  <c r="M107" i="16" s="1"/>
  <c r="Q107" i="16"/>
  <c r="J107" i="16"/>
  <c r="V107" i="16" s="1"/>
  <c r="R107" i="16"/>
  <c r="K107" i="16"/>
  <c r="W107" i="16" s="1"/>
  <c r="S107" i="16"/>
  <c r="X94" i="11"/>
  <c r="AB94" i="11" s="1"/>
  <c r="O107" i="16" l="1"/>
  <c r="AA107" i="16"/>
  <c r="N107" i="16"/>
  <c r="Z107" i="16"/>
  <c r="T107" i="16"/>
  <c r="L107" i="16"/>
  <c r="P107" i="16" s="1"/>
  <c r="U107" i="16"/>
  <c r="X107" i="16" s="1"/>
  <c r="J95" i="11"/>
  <c r="N95" i="11" s="1"/>
  <c r="R95" i="11"/>
  <c r="M95" i="11"/>
  <c r="I95" i="11"/>
  <c r="H95" i="11"/>
  <c r="Q95" i="11"/>
  <c r="K95" i="11"/>
  <c r="S95" i="11"/>
  <c r="AB107" i="16" l="1"/>
  <c r="Y107" i="16"/>
  <c r="L95" i="11"/>
  <c r="P95" i="11" s="1"/>
  <c r="U95" i="11"/>
  <c r="Y95" i="11" s="1"/>
  <c r="O95" i="11"/>
  <c r="W95" i="11"/>
  <c r="AA95" i="11" s="1"/>
  <c r="T95" i="11"/>
  <c r="V95" i="11"/>
  <c r="Z95" i="11" s="1"/>
  <c r="F108" i="16" l="1"/>
  <c r="G108" i="16"/>
  <c r="E108" i="16"/>
  <c r="E96" i="11"/>
  <c r="F96" i="11"/>
  <c r="G96" i="11"/>
  <c r="X95" i="11"/>
  <c r="AB95" i="11" s="1"/>
  <c r="K108" i="16" l="1"/>
  <c r="W108" i="16" s="1"/>
  <c r="O108" i="16"/>
  <c r="S108" i="16"/>
  <c r="M108" i="16"/>
  <c r="I108" i="16"/>
  <c r="H108" i="16"/>
  <c r="Q108" i="16"/>
  <c r="J108" i="16"/>
  <c r="V108" i="16" s="1"/>
  <c r="R108" i="16"/>
  <c r="J96" i="11"/>
  <c r="R96" i="11"/>
  <c r="K96" i="11"/>
  <c r="O96" i="11" s="1"/>
  <c r="S96" i="11"/>
  <c r="H96" i="11"/>
  <c r="I96" i="11"/>
  <c r="Q96" i="11"/>
  <c r="AA108" i="16" l="1"/>
  <c r="N108" i="16"/>
  <c r="T108" i="16"/>
  <c r="L108" i="16"/>
  <c r="P108" i="16" s="1"/>
  <c r="U108" i="16"/>
  <c r="X108" i="16" s="1"/>
  <c r="Z108" i="16"/>
  <c r="L96" i="11"/>
  <c r="P96" i="11" s="1"/>
  <c r="U96" i="11"/>
  <c r="W96" i="11"/>
  <c r="AA96" i="11" s="1"/>
  <c r="M96" i="11"/>
  <c r="T96" i="11"/>
  <c r="N96" i="11"/>
  <c r="V96" i="11"/>
  <c r="Z96" i="11" s="1"/>
  <c r="AB108" i="16" l="1"/>
  <c r="Y108" i="16"/>
  <c r="X96" i="11"/>
  <c r="AB96" i="11" s="1"/>
  <c r="Y96" i="11"/>
  <c r="G109" i="16" l="1"/>
  <c r="E109" i="16"/>
  <c r="F109" i="16"/>
  <c r="G97" i="11"/>
  <c r="E97" i="11"/>
  <c r="F97" i="11"/>
  <c r="I109" i="16" l="1"/>
  <c r="H109" i="16"/>
  <c r="M109" i="16"/>
  <c r="Q110" i="16"/>
  <c r="Q109" i="16"/>
  <c r="J109" i="16"/>
  <c r="R110" i="16"/>
  <c r="R109" i="16"/>
  <c r="K109" i="16"/>
  <c r="O109" i="16"/>
  <c r="S109" i="16"/>
  <c r="S110" i="16"/>
  <c r="J97" i="11"/>
  <c r="N97" i="11" s="1"/>
  <c r="R97" i="11"/>
  <c r="H97" i="11"/>
  <c r="I97" i="11"/>
  <c r="M97" i="11" s="1"/>
  <c r="Q97" i="11"/>
  <c r="O97" i="11"/>
  <c r="K97" i="11"/>
  <c r="S97" i="11"/>
  <c r="V109" i="16" l="1"/>
  <c r="Z109" i="16" s="1"/>
  <c r="V110" i="16"/>
  <c r="Z110" i="16" s="1"/>
  <c r="T109" i="16"/>
  <c r="T110" i="16"/>
  <c r="W109" i="16"/>
  <c r="AA109" i="16" s="1"/>
  <c r="W110" i="16"/>
  <c r="AA110" i="16" s="1"/>
  <c r="N109" i="16"/>
  <c r="L109" i="16"/>
  <c r="P109" i="16" s="1"/>
  <c r="U110" i="16"/>
  <c r="U109" i="16"/>
  <c r="W97" i="11"/>
  <c r="AA97" i="11" s="1"/>
  <c r="L97" i="11"/>
  <c r="P97" i="11" s="1"/>
  <c r="U97" i="11"/>
  <c r="T97" i="11"/>
  <c r="V97" i="11"/>
  <c r="Z97" i="11" s="1"/>
  <c r="X110" i="16" l="1"/>
  <c r="AB110" i="16" s="1"/>
  <c r="X109" i="16"/>
  <c r="AB109" i="16" s="1"/>
  <c r="Y109" i="16"/>
  <c r="Y110" i="16"/>
  <c r="X97" i="11"/>
  <c r="AB97" i="11" s="1"/>
  <c r="Y97" i="11"/>
  <c r="E111" i="16" l="1"/>
  <c r="F111" i="16"/>
  <c r="G111" i="16"/>
  <c r="E98" i="11"/>
  <c r="F98" i="11"/>
  <c r="G98" i="11"/>
  <c r="H111" i="16" l="1"/>
  <c r="M111" i="16"/>
  <c r="I111" i="16"/>
  <c r="Q111" i="16"/>
  <c r="J111" i="16"/>
  <c r="V111" i="16" s="1"/>
  <c r="R111" i="16"/>
  <c r="O111" i="16"/>
  <c r="K111" i="16"/>
  <c r="W111" i="16" s="1"/>
  <c r="S111" i="16"/>
  <c r="K98" i="11"/>
  <c r="O98" i="11" s="1"/>
  <c r="S98" i="11"/>
  <c r="J98" i="11"/>
  <c r="N98" i="11"/>
  <c r="R98" i="11"/>
  <c r="I98" i="11"/>
  <c r="M98" i="11" s="1"/>
  <c r="H98" i="11"/>
  <c r="Q98" i="11"/>
  <c r="AA111" i="16" l="1"/>
  <c r="N111" i="16"/>
  <c r="L111" i="16"/>
  <c r="P111" i="16" s="1"/>
  <c r="U111" i="16"/>
  <c r="X111" i="16" s="1"/>
  <c r="Z111" i="16"/>
  <c r="T111" i="16"/>
  <c r="T98" i="11"/>
  <c r="V98" i="11"/>
  <c r="Z98" i="11" s="1"/>
  <c r="L98" i="11"/>
  <c r="P98" i="11" s="1"/>
  <c r="U98" i="11"/>
  <c r="W98" i="11"/>
  <c r="AA98" i="11" s="1"/>
  <c r="Y111" i="16" l="1"/>
  <c r="AB111" i="16"/>
  <c r="X98" i="11"/>
  <c r="AB98" i="11" s="1"/>
  <c r="Y98" i="11"/>
  <c r="E99" i="11" l="1"/>
  <c r="F99" i="11"/>
  <c r="G99" i="11"/>
  <c r="K112" i="16"/>
  <c r="W112" i="16" s="1"/>
  <c r="J112" i="16"/>
  <c r="V112" i="16" s="1"/>
  <c r="Q112" i="16"/>
  <c r="H112" i="16" l="1"/>
  <c r="I112" i="16"/>
  <c r="S112" i="16"/>
  <c r="AA112" i="16" s="1"/>
  <c r="R112" i="16"/>
  <c r="O112" i="16"/>
  <c r="N112" i="16"/>
  <c r="K99" i="11"/>
  <c r="O99" i="11"/>
  <c r="S99" i="11"/>
  <c r="J99" i="11"/>
  <c r="N99" i="11" s="1"/>
  <c r="R99" i="11"/>
  <c r="I99" i="11"/>
  <c r="M99" i="11"/>
  <c r="H99" i="11"/>
  <c r="Q99" i="11"/>
  <c r="L112" i="16" l="1"/>
  <c r="P112" i="16" s="1"/>
  <c r="M112" i="16"/>
  <c r="T112" i="16"/>
  <c r="U112" i="16"/>
  <c r="G3" i="16" s="1"/>
  <c r="Z112" i="16"/>
  <c r="G2" i="16"/>
  <c r="L99" i="11"/>
  <c r="P99" i="11" s="1"/>
  <c r="U99" i="11"/>
  <c r="Y99" i="11" s="1"/>
  <c r="V99" i="11"/>
  <c r="Z99" i="11" s="1"/>
  <c r="T99" i="11"/>
  <c r="W99" i="11"/>
  <c r="AA99" i="11" s="1"/>
  <c r="Y112" i="16" l="1"/>
  <c r="X112" i="16"/>
  <c r="AB112" i="16" s="1"/>
  <c r="F100" i="11"/>
  <c r="G100" i="11"/>
  <c r="E100" i="11"/>
  <c r="G4" i="16"/>
  <c r="X99" i="11"/>
  <c r="AB99" i="11" s="1"/>
  <c r="I100" i="11" l="1"/>
  <c r="M100" i="11" s="1"/>
  <c r="H100" i="11"/>
  <c r="Q100" i="11"/>
  <c r="O100" i="11"/>
  <c r="K100" i="11"/>
  <c r="S100" i="11"/>
  <c r="J100" i="11"/>
  <c r="R100" i="11"/>
  <c r="W100" i="11" l="1"/>
  <c r="AA100" i="11" s="1"/>
  <c r="N100" i="11"/>
  <c r="V100" i="11"/>
  <c r="Z100" i="11" s="1"/>
  <c r="T100" i="11"/>
  <c r="L100" i="11"/>
  <c r="P100" i="11" s="1"/>
  <c r="U100" i="11"/>
  <c r="Y100" i="11" l="1"/>
  <c r="X100" i="11"/>
  <c r="AB100" i="11" s="1"/>
  <c r="E101" i="11" l="1"/>
  <c r="I101" i="11" s="1"/>
  <c r="M101" i="11" s="1"/>
  <c r="F101" i="11"/>
  <c r="J101" i="11" s="1"/>
  <c r="G101" i="11"/>
  <c r="K101" i="11" s="1"/>
  <c r="Q101" i="11" l="1"/>
  <c r="R101" i="11"/>
  <c r="H101" i="11"/>
  <c r="N101" i="11"/>
  <c r="S101" i="11"/>
  <c r="T101" i="11" s="1"/>
  <c r="V101" i="11"/>
  <c r="L101" i="11"/>
  <c r="U101" i="11"/>
  <c r="W101" i="11"/>
  <c r="O101" i="11"/>
  <c r="P101" i="11" l="1"/>
  <c r="Z101" i="11"/>
  <c r="AA101" i="11"/>
  <c r="Y101" i="11"/>
  <c r="X101" i="11"/>
  <c r="AB101" i="11" s="1"/>
  <c r="F102" i="11" l="1"/>
  <c r="G102" i="11"/>
  <c r="K102" i="11" s="1"/>
  <c r="O102" i="11" s="1"/>
  <c r="E102" i="11"/>
  <c r="I102" i="11" s="1"/>
  <c r="H102" i="11" l="1"/>
  <c r="S102" i="11"/>
  <c r="Q102" i="11"/>
  <c r="R102" i="11"/>
  <c r="J102" i="11"/>
  <c r="N102" i="11" s="1"/>
  <c r="M102" i="11"/>
  <c r="U102" i="11"/>
  <c r="W102" i="11"/>
  <c r="AA102" i="11" s="1"/>
  <c r="T102" i="11" l="1"/>
  <c r="L102" i="11"/>
  <c r="P102" i="11" s="1"/>
  <c r="V102" i="11"/>
  <c r="Z102" i="11" s="1"/>
  <c r="Y102" i="11"/>
  <c r="X102" i="11" l="1"/>
  <c r="AB102" i="11" s="1"/>
  <c r="E103" i="11"/>
  <c r="I103" i="11" s="1"/>
  <c r="F103" i="11"/>
  <c r="J103" i="11" s="1"/>
  <c r="G103" i="11"/>
  <c r="K103" i="11" s="1"/>
  <c r="Q103" i="11" l="1"/>
  <c r="M103" i="11"/>
  <c r="R103" i="11"/>
  <c r="T103" i="11" s="1"/>
  <c r="S103" i="11"/>
  <c r="O103" i="11"/>
  <c r="H103" i="11"/>
  <c r="W103" i="11"/>
  <c r="L103" i="11"/>
  <c r="U103" i="11"/>
  <c r="N103" i="11"/>
  <c r="V103" i="11"/>
  <c r="Z103" i="11" l="1"/>
  <c r="AA103" i="11"/>
  <c r="P103" i="11"/>
  <c r="X103" i="11"/>
  <c r="AB103" i="11" s="1"/>
  <c r="Y103" i="11"/>
  <c r="G104" i="11" l="1"/>
  <c r="K104" i="11" s="1"/>
  <c r="O104" i="11" s="1"/>
  <c r="E104" i="11"/>
  <c r="M104" i="11" s="1"/>
  <c r="F104" i="11"/>
  <c r="H104" i="11" s="1"/>
  <c r="I104" i="11"/>
  <c r="S104" i="11" l="1"/>
  <c r="Q104" i="11"/>
  <c r="R104" i="11"/>
  <c r="T104" i="11" s="1"/>
  <c r="J104" i="11"/>
  <c r="L104" i="11" s="1"/>
  <c r="P104" i="11" s="1"/>
  <c r="N104" i="11"/>
  <c r="U104" i="11"/>
  <c r="W104" i="11"/>
  <c r="AA104" i="11" s="1"/>
  <c r="V104" i="11" l="1"/>
  <c r="Z104" i="11" s="1"/>
  <c r="Y104" i="11"/>
  <c r="X104" i="11" l="1"/>
  <c r="AB104" i="11" s="1"/>
  <c r="G105" i="11"/>
  <c r="K105" i="11" s="1"/>
  <c r="E105" i="11"/>
  <c r="M105" i="11" s="1"/>
  <c r="F105" i="11"/>
  <c r="R105" i="11" s="1"/>
  <c r="Q105" i="11" l="1"/>
  <c r="I105" i="11"/>
  <c r="U105" i="11" s="1"/>
  <c r="S105" i="11"/>
  <c r="J105" i="11"/>
  <c r="V105" i="11" s="1"/>
  <c r="Z105" i="11" s="1"/>
  <c r="H105" i="11"/>
  <c r="W105" i="11"/>
  <c r="AA105" i="11" s="1"/>
  <c r="O105" i="11"/>
  <c r="T105" i="11" l="1"/>
  <c r="N105" i="11"/>
  <c r="L105" i="11"/>
  <c r="P105" i="11" s="1"/>
  <c r="X105" i="11"/>
  <c r="Y105" i="11"/>
  <c r="AB105" i="11" l="1"/>
  <c r="E106" i="11"/>
  <c r="I106" i="11" s="1"/>
  <c r="F106" i="11"/>
  <c r="J106" i="11" s="1"/>
  <c r="N106" i="11" s="1"/>
  <c r="G106" i="11"/>
  <c r="K106" i="11" s="1"/>
  <c r="Q106" i="11" l="1"/>
  <c r="M106" i="11"/>
  <c r="R106" i="11"/>
  <c r="H106" i="11"/>
  <c r="O106" i="11"/>
  <c r="S106" i="11"/>
  <c r="V106" i="11"/>
  <c r="L106" i="11"/>
  <c r="U106" i="11"/>
  <c r="W106" i="11"/>
  <c r="T106" i="11" l="1"/>
  <c r="P106" i="11"/>
  <c r="Z106" i="11"/>
  <c r="AA106" i="11"/>
  <c r="Y106" i="11"/>
  <c r="X106" i="11"/>
  <c r="AB106" i="11" l="1"/>
  <c r="E107" i="11"/>
  <c r="M107" i="11" s="1"/>
  <c r="F107" i="11"/>
  <c r="J107" i="11" s="1"/>
  <c r="G107" i="11"/>
  <c r="K107" i="11" s="1"/>
  <c r="O107" i="11" s="1"/>
  <c r="Q107" i="11"/>
  <c r="I107" i="11" l="1"/>
  <c r="L107" i="11" s="1"/>
  <c r="P107" i="11" s="1"/>
  <c r="S107" i="11"/>
  <c r="H107" i="11"/>
  <c r="R107" i="11"/>
  <c r="N107" i="11"/>
  <c r="V107" i="11"/>
  <c r="W107" i="11"/>
  <c r="U107" i="11" l="1"/>
  <c r="X107" i="11" s="1"/>
  <c r="AB107" i="11" s="1"/>
  <c r="T107" i="11"/>
  <c r="AA107" i="11"/>
  <c r="Z107" i="11"/>
  <c r="Y107" i="11" l="1"/>
  <c r="F108" i="11"/>
  <c r="N108" i="11" s="1"/>
  <c r="G108" i="11"/>
  <c r="K108" i="11" s="1"/>
  <c r="O108" i="11" s="1"/>
  <c r="E108" i="11"/>
  <c r="I108" i="11" s="1"/>
  <c r="M108" i="11" s="1"/>
  <c r="R108" i="11" l="1"/>
  <c r="S108" i="11"/>
  <c r="Q108" i="11"/>
  <c r="J108" i="11"/>
  <c r="L108" i="11" s="1"/>
  <c r="H108" i="11"/>
  <c r="W108" i="11"/>
  <c r="V108" i="11"/>
  <c r="U108" i="11"/>
  <c r="Z108" i="11" l="1"/>
  <c r="T108" i="11"/>
  <c r="AA108" i="11"/>
  <c r="P108" i="11"/>
  <c r="X108" i="11"/>
  <c r="AB108" i="11" s="1"/>
  <c r="Y108" i="11"/>
  <c r="E109" i="11" l="1"/>
  <c r="F109" i="11"/>
  <c r="R109" i="11" s="1"/>
  <c r="G109" i="11"/>
  <c r="K109" i="11" s="1"/>
  <c r="O109" i="11" s="1"/>
  <c r="M109" i="11"/>
  <c r="I109" i="11"/>
  <c r="Q109" i="11"/>
  <c r="S109" i="11" l="1"/>
  <c r="T109" i="11" s="1"/>
  <c r="H109" i="11"/>
  <c r="J109" i="11"/>
  <c r="N109" i="11" s="1"/>
  <c r="W109" i="11"/>
  <c r="U109" i="11"/>
  <c r="AA109" i="11" l="1"/>
  <c r="V109" i="11"/>
  <c r="Z109" i="11" s="1"/>
  <c r="L109" i="11"/>
  <c r="P109" i="11" s="1"/>
  <c r="X109" i="11"/>
  <c r="AB109" i="11" s="1"/>
  <c r="Y109" i="11"/>
  <c r="G110" i="11" l="1"/>
  <c r="K110" i="11" s="1"/>
  <c r="W110" i="11" s="1"/>
  <c r="E110" i="11"/>
  <c r="I110" i="11" s="1"/>
  <c r="M110" i="11" s="1"/>
  <c r="F110" i="11"/>
  <c r="H110" i="11" s="1"/>
  <c r="Q110" i="11"/>
  <c r="O110" i="11"/>
  <c r="S110" i="11" l="1"/>
  <c r="AA110" i="11" s="1"/>
  <c r="R110" i="11"/>
  <c r="J110" i="11"/>
  <c r="L110" i="11" s="1"/>
  <c r="P110" i="11" s="1"/>
  <c r="T110" i="11"/>
  <c r="U110" i="11"/>
  <c r="Y110" i="11" s="1"/>
  <c r="N110" i="11"/>
  <c r="V110" i="11" l="1"/>
  <c r="Z110" i="11" s="1"/>
  <c r="E111" i="11" s="1"/>
  <c r="X110" i="11" l="1"/>
  <c r="AB110" i="11" s="1"/>
  <c r="G111" i="11"/>
  <c r="O111" i="11" s="1"/>
  <c r="F111" i="11"/>
  <c r="I111" i="11"/>
  <c r="Q111" i="11"/>
  <c r="H111" i="11" l="1"/>
  <c r="R111" i="11"/>
  <c r="J111" i="11"/>
  <c r="N111" i="11" s="1"/>
  <c r="K111" i="11"/>
  <c r="W111" i="11" s="1"/>
  <c r="AA111" i="11" s="1"/>
  <c r="S111" i="11"/>
  <c r="M111" i="11"/>
  <c r="U111" i="11"/>
  <c r="Y111" i="11" s="1"/>
  <c r="T111" i="11" l="1"/>
  <c r="L111" i="11"/>
  <c r="P111" i="11" s="1"/>
  <c r="V111" i="11"/>
  <c r="Z111" i="11" s="1"/>
  <c r="E112" i="11" s="1"/>
  <c r="G112" i="11"/>
  <c r="X111" i="11"/>
  <c r="AB111" i="11" s="1"/>
  <c r="F112" i="11" l="1"/>
  <c r="J112" i="11" s="1"/>
  <c r="K112" i="11"/>
  <c r="W112" i="11" s="1"/>
  <c r="S112" i="11"/>
  <c r="I112" i="11"/>
  <c r="M112" i="11"/>
  <c r="Q112" i="11"/>
  <c r="R112" i="11" l="1"/>
  <c r="G2" i="11" s="1"/>
  <c r="H112" i="11"/>
  <c r="AA112" i="11"/>
  <c r="L112" i="11"/>
  <c r="U112" i="11"/>
  <c r="Y112" i="11" s="1"/>
  <c r="O112" i="11"/>
  <c r="N112" i="11"/>
  <c r="V112" i="11"/>
  <c r="Z112" i="11" s="1"/>
  <c r="T112" i="11" l="1"/>
  <c r="P112" i="11"/>
  <c r="G3" i="11"/>
  <c r="G4" i="11" s="1"/>
  <c r="X112" i="11"/>
  <c r="AB112" i="11" s="1"/>
  <c r="L4" i="4" l="1"/>
  <c r="S13" i="6"/>
  <c r="R13" i="6"/>
  <c r="K13" i="6"/>
  <c r="J13" i="6"/>
  <c r="E13" i="6"/>
  <c r="S13" i="4"/>
  <c r="R13" i="4"/>
  <c r="Q13" i="4"/>
  <c r="T13" i="4" s="1"/>
  <c r="K13" i="4"/>
  <c r="J13" i="4"/>
  <c r="H13" i="4"/>
  <c r="E13" i="4"/>
  <c r="I13" i="4" s="1"/>
  <c r="M13" i="4" s="1"/>
  <c r="S112" i="3"/>
  <c r="R112" i="3"/>
  <c r="K112" i="3"/>
  <c r="O112" i="3" s="1"/>
  <c r="J112" i="3"/>
  <c r="N112" i="3" s="1"/>
  <c r="I112" i="3"/>
  <c r="H112" i="3"/>
  <c r="S111" i="3"/>
  <c r="R111" i="3"/>
  <c r="O111" i="3"/>
  <c r="K111" i="3"/>
  <c r="J111" i="3"/>
  <c r="N111" i="3" s="1"/>
  <c r="I111" i="3"/>
  <c r="M111" i="3" s="1"/>
  <c r="H111" i="3"/>
  <c r="S110" i="3"/>
  <c r="R110" i="3"/>
  <c r="K110" i="3"/>
  <c r="O110" i="3" s="1"/>
  <c r="J110" i="3"/>
  <c r="N110" i="3" s="1"/>
  <c r="I110" i="3"/>
  <c r="M110" i="3" s="1"/>
  <c r="H110" i="3"/>
  <c r="S109" i="3"/>
  <c r="R109" i="3"/>
  <c r="K109" i="3"/>
  <c r="J109" i="3"/>
  <c r="N109" i="3" s="1"/>
  <c r="I109" i="3"/>
  <c r="M109" i="3" s="1"/>
  <c r="H109" i="3"/>
  <c r="S108" i="3"/>
  <c r="R108" i="3"/>
  <c r="K108" i="3"/>
  <c r="O108" i="3" s="1"/>
  <c r="J108" i="3"/>
  <c r="N108" i="3" s="1"/>
  <c r="I108" i="3"/>
  <c r="H108" i="3"/>
  <c r="S107" i="3"/>
  <c r="R107" i="3"/>
  <c r="K107" i="3"/>
  <c r="O107" i="3" s="1"/>
  <c r="J107" i="3"/>
  <c r="N107" i="3" s="1"/>
  <c r="I107" i="3"/>
  <c r="H107" i="3"/>
  <c r="S106" i="3"/>
  <c r="R106" i="3"/>
  <c r="M106" i="3"/>
  <c r="K106" i="3"/>
  <c r="O106" i="3" s="1"/>
  <c r="J106" i="3"/>
  <c r="N106" i="3" s="1"/>
  <c r="I106" i="3"/>
  <c r="H106" i="3"/>
  <c r="S105" i="3"/>
  <c r="R105" i="3"/>
  <c r="M105" i="3"/>
  <c r="K105" i="3"/>
  <c r="O105" i="3" s="1"/>
  <c r="J105" i="3"/>
  <c r="N105" i="3" s="1"/>
  <c r="I105" i="3"/>
  <c r="H105" i="3"/>
  <c r="S104" i="3"/>
  <c r="R104" i="3"/>
  <c r="O104" i="3"/>
  <c r="M104" i="3"/>
  <c r="K104" i="3"/>
  <c r="J104" i="3"/>
  <c r="N104" i="3" s="1"/>
  <c r="I104" i="3"/>
  <c r="H104" i="3"/>
  <c r="S103" i="3"/>
  <c r="R103" i="3"/>
  <c r="O103" i="3"/>
  <c r="K103" i="3"/>
  <c r="J103" i="3"/>
  <c r="N103" i="3" s="1"/>
  <c r="I103" i="3"/>
  <c r="H103" i="3"/>
  <c r="S102" i="3"/>
  <c r="R102" i="3"/>
  <c r="O102" i="3"/>
  <c r="K102" i="3"/>
  <c r="J102" i="3"/>
  <c r="N102" i="3" s="1"/>
  <c r="I102" i="3"/>
  <c r="M102" i="3" s="1"/>
  <c r="H102" i="3"/>
  <c r="S101" i="3"/>
  <c r="R101" i="3"/>
  <c r="K101" i="3"/>
  <c r="O101" i="3" s="1"/>
  <c r="J101" i="3"/>
  <c r="L101" i="3" s="1"/>
  <c r="I101" i="3"/>
  <c r="M101" i="3" s="1"/>
  <c r="H101" i="3"/>
  <c r="S100" i="3"/>
  <c r="R100" i="3"/>
  <c r="M100" i="3"/>
  <c r="K100" i="3"/>
  <c r="O100" i="3" s="1"/>
  <c r="J100" i="3"/>
  <c r="N100" i="3" s="1"/>
  <c r="I100" i="3"/>
  <c r="H100" i="3"/>
  <c r="S99" i="3"/>
  <c r="R99" i="3"/>
  <c r="K99" i="3"/>
  <c r="O99" i="3" s="1"/>
  <c r="J99" i="3"/>
  <c r="N99" i="3" s="1"/>
  <c r="I99" i="3"/>
  <c r="H99" i="3"/>
  <c r="S98" i="3"/>
  <c r="R98" i="3"/>
  <c r="O98" i="3"/>
  <c r="M98" i="3"/>
  <c r="K98" i="3"/>
  <c r="J98" i="3"/>
  <c r="N98" i="3" s="1"/>
  <c r="I98" i="3"/>
  <c r="H98" i="3"/>
  <c r="S97" i="3"/>
  <c r="R97" i="3"/>
  <c r="O97" i="3"/>
  <c r="M97" i="3"/>
  <c r="K97" i="3"/>
  <c r="J97" i="3"/>
  <c r="N97" i="3" s="1"/>
  <c r="I97" i="3"/>
  <c r="H97" i="3"/>
  <c r="S96" i="3"/>
  <c r="R96" i="3"/>
  <c r="O96" i="3"/>
  <c r="M96" i="3"/>
  <c r="K96" i="3"/>
  <c r="J96" i="3"/>
  <c r="N96" i="3" s="1"/>
  <c r="I96" i="3"/>
  <c r="H96" i="3"/>
  <c r="S95" i="3"/>
  <c r="R95" i="3"/>
  <c r="O95" i="3"/>
  <c r="M95" i="3"/>
  <c r="K95" i="3"/>
  <c r="J95" i="3"/>
  <c r="N95" i="3" s="1"/>
  <c r="I95" i="3"/>
  <c r="H95" i="3"/>
  <c r="S94" i="3"/>
  <c r="R94" i="3"/>
  <c r="O94" i="3"/>
  <c r="K94" i="3"/>
  <c r="J94" i="3"/>
  <c r="N94" i="3" s="1"/>
  <c r="I94" i="3"/>
  <c r="M94" i="3" s="1"/>
  <c r="H94" i="3"/>
  <c r="S93" i="3"/>
  <c r="R93" i="3"/>
  <c r="O93" i="3"/>
  <c r="K93" i="3"/>
  <c r="J93" i="3"/>
  <c r="N93" i="3" s="1"/>
  <c r="I93" i="3"/>
  <c r="M93" i="3" s="1"/>
  <c r="H93" i="3"/>
  <c r="S92" i="3"/>
  <c r="R92" i="3"/>
  <c r="M92" i="3"/>
  <c r="K92" i="3"/>
  <c r="O92" i="3" s="1"/>
  <c r="J92" i="3"/>
  <c r="N92" i="3" s="1"/>
  <c r="I92" i="3"/>
  <c r="H92" i="3"/>
  <c r="S91" i="3"/>
  <c r="R91" i="3"/>
  <c r="M91" i="3"/>
  <c r="K91" i="3"/>
  <c r="O91" i="3" s="1"/>
  <c r="J91" i="3"/>
  <c r="N91" i="3" s="1"/>
  <c r="I91" i="3"/>
  <c r="H91" i="3"/>
  <c r="S90" i="3"/>
  <c r="R90" i="3"/>
  <c r="O90" i="3"/>
  <c r="M90" i="3"/>
  <c r="K90" i="3"/>
  <c r="J90" i="3"/>
  <c r="N90" i="3" s="1"/>
  <c r="I90" i="3"/>
  <c r="H90" i="3"/>
  <c r="S89" i="3"/>
  <c r="R89" i="3"/>
  <c r="O89" i="3"/>
  <c r="M89" i="3"/>
  <c r="K89" i="3"/>
  <c r="J89" i="3"/>
  <c r="N89" i="3" s="1"/>
  <c r="I89" i="3"/>
  <c r="H89" i="3"/>
  <c r="S88" i="3"/>
  <c r="R88" i="3"/>
  <c r="O88" i="3"/>
  <c r="K88" i="3"/>
  <c r="J88" i="3"/>
  <c r="N88" i="3" s="1"/>
  <c r="I88" i="3"/>
  <c r="M88" i="3" s="1"/>
  <c r="H88" i="3"/>
  <c r="S87" i="3"/>
  <c r="R87" i="3"/>
  <c r="O87" i="3"/>
  <c r="M87" i="3"/>
  <c r="K87" i="3"/>
  <c r="J87" i="3"/>
  <c r="N87" i="3" s="1"/>
  <c r="I87" i="3"/>
  <c r="H87" i="3"/>
  <c r="S86" i="3"/>
  <c r="R86" i="3"/>
  <c r="K86" i="3"/>
  <c r="O86" i="3" s="1"/>
  <c r="J86" i="3"/>
  <c r="N86" i="3" s="1"/>
  <c r="I86" i="3"/>
  <c r="M86" i="3" s="1"/>
  <c r="H86" i="3"/>
  <c r="S85" i="3"/>
  <c r="R85" i="3"/>
  <c r="O85" i="3"/>
  <c r="N85" i="3"/>
  <c r="K85" i="3"/>
  <c r="J85" i="3"/>
  <c r="I85" i="3"/>
  <c r="M85" i="3" s="1"/>
  <c r="H85" i="3"/>
  <c r="S84" i="3"/>
  <c r="R84" i="3"/>
  <c r="K84" i="3"/>
  <c r="O84" i="3" s="1"/>
  <c r="J84" i="3"/>
  <c r="N84" i="3" s="1"/>
  <c r="I84" i="3"/>
  <c r="H84" i="3"/>
  <c r="S83" i="3"/>
  <c r="R83" i="3"/>
  <c r="M83" i="3"/>
  <c r="K83" i="3"/>
  <c r="O83" i="3" s="1"/>
  <c r="J83" i="3"/>
  <c r="N83" i="3" s="1"/>
  <c r="I83" i="3"/>
  <c r="H83" i="3"/>
  <c r="S82" i="3"/>
  <c r="R82" i="3"/>
  <c r="M82" i="3"/>
  <c r="K82" i="3"/>
  <c r="O82" i="3" s="1"/>
  <c r="J82" i="3"/>
  <c r="N82" i="3" s="1"/>
  <c r="I82" i="3"/>
  <c r="H82" i="3"/>
  <c r="S81" i="3"/>
  <c r="R81" i="3"/>
  <c r="M81" i="3"/>
  <c r="K81" i="3"/>
  <c r="J81" i="3"/>
  <c r="N81" i="3" s="1"/>
  <c r="I81" i="3"/>
  <c r="H81" i="3"/>
  <c r="S80" i="3"/>
  <c r="R80" i="3"/>
  <c r="O80" i="3"/>
  <c r="K80" i="3"/>
  <c r="J80" i="3"/>
  <c r="N80" i="3" s="1"/>
  <c r="I80" i="3"/>
  <c r="H80" i="3"/>
  <c r="S79" i="3"/>
  <c r="R79" i="3"/>
  <c r="O79" i="3"/>
  <c r="K79" i="3"/>
  <c r="J79" i="3"/>
  <c r="N79" i="3" s="1"/>
  <c r="I79" i="3"/>
  <c r="H79" i="3"/>
  <c r="S78" i="3"/>
  <c r="R78" i="3"/>
  <c r="K78" i="3"/>
  <c r="O78" i="3" s="1"/>
  <c r="J78" i="3"/>
  <c r="N78" i="3" s="1"/>
  <c r="I78" i="3"/>
  <c r="M78" i="3" s="1"/>
  <c r="H78" i="3"/>
  <c r="S77" i="3"/>
  <c r="R77" i="3"/>
  <c r="K77" i="3"/>
  <c r="J77" i="3"/>
  <c r="N77" i="3" s="1"/>
  <c r="I77" i="3"/>
  <c r="M77" i="3" s="1"/>
  <c r="H77" i="3"/>
  <c r="S76" i="3"/>
  <c r="R76" i="3"/>
  <c r="M76" i="3"/>
  <c r="K76" i="3"/>
  <c r="O76" i="3" s="1"/>
  <c r="J76" i="3"/>
  <c r="N76" i="3" s="1"/>
  <c r="I76" i="3"/>
  <c r="H76" i="3"/>
  <c r="S75" i="3"/>
  <c r="R75" i="3"/>
  <c r="M75" i="3"/>
  <c r="K75" i="3"/>
  <c r="O75" i="3" s="1"/>
  <c r="J75" i="3"/>
  <c r="N75" i="3" s="1"/>
  <c r="I75" i="3"/>
  <c r="H75" i="3"/>
  <c r="S74" i="3"/>
  <c r="R74" i="3"/>
  <c r="M74" i="3"/>
  <c r="K74" i="3"/>
  <c r="O74" i="3" s="1"/>
  <c r="J74" i="3"/>
  <c r="N74" i="3" s="1"/>
  <c r="I74" i="3"/>
  <c r="H74" i="3"/>
  <c r="S73" i="3"/>
  <c r="R73" i="3"/>
  <c r="M73" i="3"/>
  <c r="K73" i="3"/>
  <c r="O73" i="3" s="1"/>
  <c r="J73" i="3"/>
  <c r="I73" i="3"/>
  <c r="H73" i="3"/>
  <c r="S72" i="3"/>
  <c r="R72" i="3"/>
  <c r="O72" i="3"/>
  <c r="K72" i="3"/>
  <c r="J72" i="3"/>
  <c r="N72" i="3" s="1"/>
  <c r="I72" i="3"/>
  <c r="H72" i="3"/>
  <c r="S71" i="3"/>
  <c r="R71" i="3"/>
  <c r="O71" i="3"/>
  <c r="M71" i="3"/>
  <c r="K71" i="3"/>
  <c r="J71" i="3"/>
  <c r="N71" i="3" s="1"/>
  <c r="I71" i="3"/>
  <c r="H71" i="3"/>
  <c r="S70" i="3"/>
  <c r="R70" i="3"/>
  <c r="K70" i="3"/>
  <c r="O70" i="3" s="1"/>
  <c r="J70" i="3"/>
  <c r="N70" i="3" s="1"/>
  <c r="I70" i="3"/>
  <c r="H70" i="3"/>
  <c r="S69" i="3"/>
  <c r="R69" i="3"/>
  <c r="K69" i="3"/>
  <c r="J69" i="3"/>
  <c r="N69" i="3" s="1"/>
  <c r="I69" i="3"/>
  <c r="M69" i="3" s="1"/>
  <c r="H69" i="3"/>
  <c r="S68" i="3"/>
  <c r="R68" i="3"/>
  <c r="M68" i="3"/>
  <c r="K68" i="3"/>
  <c r="J68" i="3"/>
  <c r="N68" i="3" s="1"/>
  <c r="I68" i="3"/>
  <c r="H68" i="3"/>
  <c r="S67" i="3"/>
  <c r="R67" i="3"/>
  <c r="O67" i="3"/>
  <c r="M67" i="3"/>
  <c r="K67" i="3"/>
  <c r="J67" i="3"/>
  <c r="N67" i="3" s="1"/>
  <c r="I67" i="3"/>
  <c r="H67" i="3"/>
  <c r="S66" i="3"/>
  <c r="R66" i="3"/>
  <c r="M66" i="3"/>
  <c r="K66" i="3"/>
  <c r="O66" i="3" s="1"/>
  <c r="J66" i="3"/>
  <c r="N66" i="3" s="1"/>
  <c r="I66" i="3"/>
  <c r="H66" i="3"/>
  <c r="S65" i="3"/>
  <c r="R65" i="3"/>
  <c r="O65" i="3"/>
  <c r="K65" i="3"/>
  <c r="J65" i="3"/>
  <c r="N65" i="3" s="1"/>
  <c r="I65" i="3"/>
  <c r="H65" i="3"/>
  <c r="S64" i="3"/>
  <c r="R64" i="3"/>
  <c r="O64" i="3"/>
  <c r="M64" i="3"/>
  <c r="K64" i="3"/>
  <c r="J64" i="3"/>
  <c r="I64" i="3"/>
  <c r="H64" i="3"/>
  <c r="S63" i="3"/>
  <c r="R63" i="3"/>
  <c r="K63" i="3"/>
  <c r="O63" i="3" s="1"/>
  <c r="J63" i="3"/>
  <c r="N63" i="3" s="1"/>
  <c r="I63" i="3"/>
  <c r="M63" i="3" s="1"/>
  <c r="H63" i="3"/>
  <c r="S62" i="3"/>
  <c r="R62" i="3"/>
  <c r="O62" i="3"/>
  <c r="K62" i="3"/>
  <c r="J62" i="3"/>
  <c r="N62" i="3" s="1"/>
  <c r="I62" i="3"/>
  <c r="H62" i="3"/>
  <c r="S61" i="3"/>
  <c r="R61" i="3"/>
  <c r="M61" i="3"/>
  <c r="K61" i="3"/>
  <c r="J61" i="3"/>
  <c r="N61" i="3" s="1"/>
  <c r="I61" i="3"/>
  <c r="H61" i="3"/>
  <c r="S60" i="3"/>
  <c r="R60" i="3"/>
  <c r="K60" i="3"/>
  <c r="O60" i="3" s="1"/>
  <c r="J60" i="3"/>
  <c r="N60" i="3" s="1"/>
  <c r="I60" i="3"/>
  <c r="H60" i="3"/>
  <c r="S59" i="3"/>
  <c r="R59" i="3"/>
  <c r="O59" i="3"/>
  <c r="N59" i="3"/>
  <c r="M59" i="3"/>
  <c r="K59" i="3"/>
  <c r="J59" i="3"/>
  <c r="I59" i="3"/>
  <c r="L59" i="3" s="1"/>
  <c r="H59" i="3"/>
  <c r="S58" i="3"/>
  <c r="R58" i="3"/>
  <c r="M58" i="3"/>
  <c r="K58" i="3"/>
  <c r="O58" i="3" s="1"/>
  <c r="J58" i="3"/>
  <c r="N58" i="3" s="1"/>
  <c r="I58" i="3"/>
  <c r="H58" i="3"/>
  <c r="S57" i="3"/>
  <c r="R57" i="3"/>
  <c r="O57" i="3"/>
  <c r="K57" i="3"/>
  <c r="J57" i="3"/>
  <c r="N57" i="3" s="1"/>
  <c r="I57" i="3"/>
  <c r="H57" i="3"/>
  <c r="S56" i="3"/>
  <c r="R56" i="3"/>
  <c r="M56" i="3"/>
  <c r="K56" i="3"/>
  <c r="O56" i="3" s="1"/>
  <c r="J56" i="3"/>
  <c r="N56" i="3" s="1"/>
  <c r="I56" i="3"/>
  <c r="H56" i="3"/>
  <c r="S55" i="3"/>
  <c r="R55" i="3"/>
  <c r="M55" i="3"/>
  <c r="K55" i="3"/>
  <c r="O55" i="3" s="1"/>
  <c r="J55" i="3"/>
  <c r="N55" i="3" s="1"/>
  <c r="I55" i="3"/>
  <c r="L55" i="3" s="1"/>
  <c r="H55" i="3"/>
  <c r="S54" i="3"/>
  <c r="R54" i="3"/>
  <c r="O54" i="3"/>
  <c r="M54" i="3"/>
  <c r="K54" i="3"/>
  <c r="J54" i="3"/>
  <c r="N54" i="3" s="1"/>
  <c r="I54" i="3"/>
  <c r="H54" i="3"/>
  <c r="S53" i="3"/>
  <c r="R53" i="3"/>
  <c r="O53" i="3"/>
  <c r="M53" i="3"/>
  <c r="K53" i="3"/>
  <c r="J53" i="3"/>
  <c r="N53" i="3" s="1"/>
  <c r="I53" i="3"/>
  <c r="H53" i="3"/>
  <c r="S52" i="3"/>
  <c r="R52" i="3"/>
  <c r="O52" i="3"/>
  <c r="K52" i="3"/>
  <c r="J52" i="3"/>
  <c r="N52" i="3" s="1"/>
  <c r="I52" i="3"/>
  <c r="M52" i="3" s="1"/>
  <c r="H52" i="3"/>
  <c r="S51" i="3"/>
  <c r="R51" i="3"/>
  <c r="O51" i="3"/>
  <c r="K51" i="3"/>
  <c r="J51" i="3"/>
  <c r="N51" i="3" s="1"/>
  <c r="I51" i="3"/>
  <c r="H51" i="3"/>
  <c r="S50" i="3"/>
  <c r="R50" i="3"/>
  <c r="M50" i="3"/>
  <c r="K50" i="3"/>
  <c r="O50" i="3" s="1"/>
  <c r="J50" i="3"/>
  <c r="N50" i="3" s="1"/>
  <c r="I50" i="3"/>
  <c r="H50" i="3"/>
  <c r="S49" i="3"/>
  <c r="R49" i="3"/>
  <c r="O49" i="3"/>
  <c r="K49" i="3"/>
  <c r="J49" i="3"/>
  <c r="N49" i="3" s="1"/>
  <c r="I49" i="3"/>
  <c r="H49" i="3"/>
  <c r="S48" i="3"/>
  <c r="R48" i="3"/>
  <c r="N48" i="3"/>
  <c r="K48" i="3"/>
  <c r="O48" i="3" s="1"/>
  <c r="J48" i="3"/>
  <c r="I48" i="3"/>
  <c r="M48" i="3" s="1"/>
  <c r="H48" i="3"/>
  <c r="S47" i="3"/>
  <c r="R47" i="3"/>
  <c r="K47" i="3"/>
  <c r="O47" i="3" s="1"/>
  <c r="J47" i="3"/>
  <c r="N47" i="3" s="1"/>
  <c r="I47" i="3"/>
  <c r="H47" i="3"/>
  <c r="S46" i="3"/>
  <c r="R46" i="3"/>
  <c r="O46" i="3"/>
  <c r="K46" i="3"/>
  <c r="J46" i="3"/>
  <c r="N46" i="3" s="1"/>
  <c r="I46" i="3"/>
  <c r="H46" i="3"/>
  <c r="S45" i="3"/>
  <c r="R45" i="3"/>
  <c r="M45" i="3"/>
  <c r="K45" i="3"/>
  <c r="O45" i="3" s="1"/>
  <c r="J45" i="3"/>
  <c r="N45" i="3" s="1"/>
  <c r="I45" i="3"/>
  <c r="H45" i="3"/>
  <c r="S44" i="3"/>
  <c r="R44" i="3"/>
  <c r="K44" i="3"/>
  <c r="O44" i="3" s="1"/>
  <c r="J44" i="3"/>
  <c r="N44" i="3" s="1"/>
  <c r="I44" i="3"/>
  <c r="H44" i="3"/>
  <c r="S43" i="3"/>
  <c r="R43" i="3"/>
  <c r="K43" i="3"/>
  <c r="O43" i="3" s="1"/>
  <c r="J43" i="3"/>
  <c r="N43" i="3" s="1"/>
  <c r="I43" i="3"/>
  <c r="M43" i="3" s="1"/>
  <c r="H43" i="3"/>
  <c r="S42" i="3"/>
  <c r="R42" i="3"/>
  <c r="M42" i="3"/>
  <c r="K42" i="3"/>
  <c r="J42" i="3"/>
  <c r="N42" i="3" s="1"/>
  <c r="I42" i="3"/>
  <c r="H42" i="3"/>
  <c r="S41" i="3"/>
  <c r="R41" i="3"/>
  <c r="M41" i="3"/>
  <c r="K41" i="3"/>
  <c r="O41" i="3" s="1"/>
  <c r="J41" i="3"/>
  <c r="N41" i="3" s="1"/>
  <c r="I41" i="3"/>
  <c r="H41" i="3"/>
  <c r="S40" i="3"/>
  <c r="R40" i="3"/>
  <c r="O40" i="3"/>
  <c r="M40" i="3"/>
  <c r="K40" i="3"/>
  <c r="J40" i="3"/>
  <c r="N40" i="3" s="1"/>
  <c r="I40" i="3"/>
  <c r="H40" i="3"/>
  <c r="S39" i="3"/>
  <c r="R39" i="3"/>
  <c r="O39" i="3"/>
  <c r="K39" i="3"/>
  <c r="J39" i="3"/>
  <c r="I39" i="3"/>
  <c r="M39" i="3" s="1"/>
  <c r="H39" i="3"/>
  <c r="S38" i="3"/>
  <c r="R38" i="3"/>
  <c r="K38" i="3"/>
  <c r="O38" i="3" s="1"/>
  <c r="J38" i="3"/>
  <c r="N38" i="3" s="1"/>
  <c r="I38" i="3"/>
  <c r="H38" i="3"/>
  <c r="S37" i="3"/>
  <c r="R37" i="3"/>
  <c r="K37" i="3"/>
  <c r="O37" i="3" s="1"/>
  <c r="J37" i="3"/>
  <c r="N37" i="3" s="1"/>
  <c r="I37" i="3"/>
  <c r="M37" i="3" s="1"/>
  <c r="H37" i="3"/>
  <c r="S36" i="3"/>
  <c r="R36" i="3"/>
  <c r="M36" i="3"/>
  <c r="K36" i="3"/>
  <c r="O36" i="3" s="1"/>
  <c r="J36" i="3"/>
  <c r="N36" i="3" s="1"/>
  <c r="I36" i="3"/>
  <c r="H36" i="3"/>
  <c r="S35" i="3"/>
  <c r="R35" i="3"/>
  <c r="K35" i="3"/>
  <c r="O35" i="3" s="1"/>
  <c r="J35" i="3"/>
  <c r="N35" i="3" s="1"/>
  <c r="I35" i="3"/>
  <c r="M35" i="3" s="1"/>
  <c r="H35" i="3"/>
  <c r="S34" i="3"/>
  <c r="R34" i="3"/>
  <c r="K34" i="3"/>
  <c r="O34" i="3" s="1"/>
  <c r="J34" i="3"/>
  <c r="I34" i="3"/>
  <c r="M34" i="3" s="1"/>
  <c r="H34" i="3"/>
  <c r="S33" i="3"/>
  <c r="R33" i="3"/>
  <c r="K33" i="3"/>
  <c r="O33" i="3" s="1"/>
  <c r="J33" i="3"/>
  <c r="N33" i="3" s="1"/>
  <c r="I33" i="3"/>
  <c r="M33" i="3" s="1"/>
  <c r="H33" i="3"/>
  <c r="S32" i="3"/>
  <c r="R32" i="3"/>
  <c r="K32" i="3"/>
  <c r="O32" i="3" s="1"/>
  <c r="J32" i="3"/>
  <c r="N32" i="3" s="1"/>
  <c r="I32" i="3"/>
  <c r="H32" i="3"/>
  <c r="S31" i="3"/>
  <c r="R31" i="3"/>
  <c r="M31" i="3"/>
  <c r="K31" i="3"/>
  <c r="O31" i="3" s="1"/>
  <c r="J31" i="3"/>
  <c r="N31" i="3" s="1"/>
  <c r="I31" i="3"/>
  <c r="L31" i="3" s="1"/>
  <c r="P31" i="3" s="1"/>
  <c r="H31" i="3"/>
  <c r="S30" i="3"/>
  <c r="R30" i="3"/>
  <c r="K30" i="3"/>
  <c r="O30" i="3" s="1"/>
  <c r="J30" i="3"/>
  <c r="N30" i="3" s="1"/>
  <c r="I30" i="3"/>
  <c r="M30" i="3" s="1"/>
  <c r="H30" i="3"/>
  <c r="S29" i="3"/>
  <c r="R29" i="3"/>
  <c r="Q29" i="3"/>
  <c r="N29" i="3"/>
  <c r="K29" i="3"/>
  <c r="O29" i="3" s="1"/>
  <c r="J29" i="3"/>
  <c r="I29" i="3"/>
  <c r="M29" i="3" s="1"/>
  <c r="H29" i="3"/>
  <c r="S28" i="3"/>
  <c r="R28" i="3"/>
  <c r="K28" i="3"/>
  <c r="O28" i="3" s="1"/>
  <c r="J28" i="3"/>
  <c r="N28" i="3" s="1"/>
  <c r="I28" i="3"/>
  <c r="M28" i="3" s="1"/>
  <c r="H28" i="3"/>
  <c r="S27" i="3"/>
  <c r="R27" i="3"/>
  <c r="Q27" i="3"/>
  <c r="O27" i="3"/>
  <c r="K27" i="3"/>
  <c r="J27" i="3"/>
  <c r="N27" i="3" s="1"/>
  <c r="I27" i="3"/>
  <c r="H27" i="3"/>
  <c r="S26" i="3"/>
  <c r="R26" i="3"/>
  <c r="N26" i="3"/>
  <c r="M26" i="3"/>
  <c r="K26" i="3"/>
  <c r="O26" i="3" s="1"/>
  <c r="J26" i="3"/>
  <c r="I26" i="3"/>
  <c r="H26" i="3"/>
  <c r="S25" i="3"/>
  <c r="R25" i="3"/>
  <c r="K25" i="3"/>
  <c r="O25" i="3" s="1"/>
  <c r="J25" i="3"/>
  <c r="I25" i="3"/>
  <c r="M25" i="3" s="1"/>
  <c r="H25" i="3"/>
  <c r="S24" i="3"/>
  <c r="R24" i="3"/>
  <c r="M24" i="3"/>
  <c r="K24" i="3"/>
  <c r="O24" i="3" s="1"/>
  <c r="J24" i="3"/>
  <c r="N24" i="3" s="1"/>
  <c r="I24" i="3"/>
  <c r="H24" i="3"/>
  <c r="S23" i="3"/>
  <c r="R23" i="3"/>
  <c r="O23" i="3"/>
  <c r="K23" i="3"/>
  <c r="J23" i="3"/>
  <c r="N23" i="3" s="1"/>
  <c r="I23" i="3"/>
  <c r="L23" i="3" s="1"/>
  <c r="P23" i="3" s="1"/>
  <c r="H23" i="3"/>
  <c r="S22" i="3"/>
  <c r="R22" i="3"/>
  <c r="O22" i="3"/>
  <c r="K22" i="3"/>
  <c r="J22" i="3"/>
  <c r="N22" i="3" s="1"/>
  <c r="I22" i="3"/>
  <c r="H22" i="3"/>
  <c r="S21" i="3"/>
  <c r="R21" i="3"/>
  <c r="N21" i="3"/>
  <c r="K21" i="3"/>
  <c r="O21" i="3" s="1"/>
  <c r="J21" i="3"/>
  <c r="I21" i="3"/>
  <c r="M21" i="3" s="1"/>
  <c r="H21" i="3"/>
  <c r="S20" i="3"/>
  <c r="R20" i="3"/>
  <c r="N20" i="3"/>
  <c r="K20" i="3"/>
  <c r="O20" i="3" s="1"/>
  <c r="J20" i="3"/>
  <c r="I20" i="3"/>
  <c r="M20" i="3" s="1"/>
  <c r="H20" i="3"/>
  <c r="S19" i="3"/>
  <c r="R19" i="3"/>
  <c r="K19" i="3"/>
  <c r="O19" i="3" s="1"/>
  <c r="J19" i="3"/>
  <c r="N19" i="3" s="1"/>
  <c r="I19" i="3"/>
  <c r="H19" i="3"/>
  <c r="S18" i="3"/>
  <c r="R18" i="3"/>
  <c r="K18" i="3"/>
  <c r="O18" i="3" s="1"/>
  <c r="J18" i="3"/>
  <c r="I18" i="3"/>
  <c r="M18" i="3" s="1"/>
  <c r="H18" i="3"/>
  <c r="S17" i="3"/>
  <c r="R17" i="3"/>
  <c r="M17" i="3"/>
  <c r="K17" i="3"/>
  <c r="J17" i="3"/>
  <c r="I17" i="3"/>
  <c r="H17" i="3"/>
  <c r="S16" i="3"/>
  <c r="R16" i="3"/>
  <c r="K16" i="3"/>
  <c r="O16" i="3" s="1"/>
  <c r="J16" i="3"/>
  <c r="N16" i="3" s="1"/>
  <c r="I16" i="3"/>
  <c r="L16" i="3" s="1"/>
  <c r="P16" i="3" s="1"/>
  <c r="H16" i="3"/>
  <c r="S15" i="3"/>
  <c r="R15" i="3"/>
  <c r="K15" i="3"/>
  <c r="O15" i="3" s="1"/>
  <c r="J15" i="3"/>
  <c r="N15" i="3" s="1"/>
  <c r="I15" i="3"/>
  <c r="M15" i="3" s="1"/>
  <c r="H15" i="3"/>
  <c r="S14" i="3"/>
  <c r="R14" i="3"/>
  <c r="O14" i="3"/>
  <c r="K14" i="3"/>
  <c r="J14" i="3"/>
  <c r="I14" i="3"/>
  <c r="H14" i="3"/>
  <c r="W13" i="3"/>
  <c r="S13" i="3"/>
  <c r="R13" i="3"/>
  <c r="N13" i="3"/>
  <c r="K13" i="3"/>
  <c r="W16" i="3" s="1"/>
  <c r="J13" i="3"/>
  <c r="V13" i="3" s="1"/>
  <c r="E13" i="3"/>
  <c r="Q44" i="3" s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M23" i="3" l="1"/>
  <c r="L66" i="3"/>
  <c r="P66" i="3" s="1"/>
  <c r="AA14" i="3"/>
  <c r="O13" i="3"/>
  <c r="W14" i="3"/>
  <c r="L112" i="3"/>
  <c r="Z13" i="3"/>
  <c r="L36" i="3"/>
  <c r="P36" i="3" s="1"/>
  <c r="L87" i="3"/>
  <c r="P87" i="3" s="1"/>
  <c r="L90" i="3"/>
  <c r="M16" i="3"/>
  <c r="L28" i="3"/>
  <c r="P28" i="3" s="1"/>
  <c r="L24" i="3"/>
  <c r="P24" i="3" s="1"/>
  <c r="L92" i="3"/>
  <c r="P92" i="3" s="1"/>
  <c r="L15" i="3"/>
  <c r="P15" i="3" s="1"/>
  <c r="L18" i="3"/>
  <c r="P18" i="3" s="1"/>
  <c r="L21" i="3"/>
  <c r="P21" i="3" s="1"/>
  <c r="L67" i="3"/>
  <c r="N18" i="3"/>
  <c r="L64" i="3"/>
  <c r="P64" i="3" s="1"/>
  <c r="L56" i="3"/>
  <c r="P56" i="3" s="1"/>
  <c r="L104" i="3"/>
  <c r="P104" i="3" s="1"/>
  <c r="P101" i="3"/>
  <c r="L96" i="3"/>
  <c r="P96" i="3" s="1"/>
  <c r="L97" i="3"/>
  <c r="P97" i="3" s="1"/>
  <c r="N101" i="3"/>
  <c r="L42" i="3"/>
  <c r="P42" i="3" s="1"/>
  <c r="L45" i="3"/>
  <c r="P45" i="3" s="1"/>
  <c r="N64" i="3"/>
  <c r="P59" i="3"/>
  <c r="P90" i="3"/>
  <c r="L100" i="3"/>
  <c r="P100" i="3" s="1"/>
  <c r="L105" i="3"/>
  <c r="P105" i="3" s="1"/>
  <c r="V49" i="3"/>
  <c r="Z49" i="3" s="1"/>
  <c r="L53" i="3"/>
  <c r="P53" i="3" s="1"/>
  <c r="L89" i="3"/>
  <c r="P89" i="3" s="1"/>
  <c r="P112" i="3"/>
  <c r="P55" i="3"/>
  <c r="L83" i="3"/>
  <c r="P83" i="3" s="1"/>
  <c r="W39" i="3"/>
  <c r="AA39" i="3" s="1"/>
  <c r="P67" i="3"/>
  <c r="L85" i="3"/>
  <c r="P85" i="3" s="1"/>
  <c r="L93" i="3"/>
  <c r="P93" i="3" s="1"/>
  <c r="L107" i="3"/>
  <c r="P107" i="3" s="1"/>
  <c r="H13" i="6"/>
  <c r="Q13" i="6"/>
  <c r="V13" i="6"/>
  <c r="Z13" i="6" s="1"/>
  <c r="N13" i="6"/>
  <c r="I13" i="6"/>
  <c r="M13" i="6" s="1"/>
  <c r="L6" i="6" s="1"/>
  <c r="W13" i="6"/>
  <c r="AA13" i="6" s="1"/>
  <c r="O13" i="6"/>
  <c r="V13" i="4"/>
  <c r="Z13" i="4" s="1"/>
  <c r="N13" i="4"/>
  <c r="W13" i="4"/>
  <c r="AA13" i="4" s="1"/>
  <c r="O13" i="4"/>
  <c r="U13" i="4"/>
  <c r="L13" i="4"/>
  <c r="P13" i="4" s="1"/>
  <c r="T44" i="3"/>
  <c r="AA22" i="3"/>
  <c r="L44" i="3"/>
  <c r="P44" i="3" s="1"/>
  <c r="M44" i="3"/>
  <c r="T27" i="3"/>
  <c r="W30" i="3"/>
  <c r="AA30" i="3" s="1"/>
  <c r="M51" i="3"/>
  <c r="L51" i="3"/>
  <c r="P51" i="3" s="1"/>
  <c r="W53" i="3"/>
  <c r="AA53" i="3" s="1"/>
  <c r="AA16" i="3"/>
  <c r="V18" i="3"/>
  <c r="Z18" i="3" s="1"/>
  <c r="Q19" i="3"/>
  <c r="W22" i="3"/>
  <c r="L26" i="3"/>
  <c r="P26" i="3" s="1"/>
  <c r="V26" i="3"/>
  <c r="Z26" i="3" s="1"/>
  <c r="V39" i="3"/>
  <c r="Z39" i="3" s="1"/>
  <c r="W45" i="3"/>
  <c r="AA45" i="3" s="1"/>
  <c r="M22" i="3"/>
  <c r="L22" i="3"/>
  <c r="P22" i="3" s="1"/>
  <c r="L50" i="3"/>
  <c r="P50" i="3" s="1"/>
  <c r="Q63" i="3"/>
  <c r="O17" i="3"/>
  <c r="W57" i="3"/>
  <c r="AA57" i="3" s="1"/>
  <c r="L20" i="3"/>
  <c r="P20" i="3" s="1"/>
  <c r="W24" i="3"/>
  <c r="AA24" i="3" s="1"/>
  <c r="T29" i="3"/>
  <c r="M38" i="3"/>
  <c r="L38" i="3"/>
  <c r="P38" i="3" s="1"/>
  <c r="W40" i="3"/>
  <c r="AA40" i="3" s="1"/>
  <c r="L52" i="3"/>
  <c r="P52" i="3" s="1"/>
  <c r="V61" i="3"/>
  <c r="Z61" i="3" s="1"/>
  <c r="L17" i="3"/>
  <c r="P17" i="3" s="1"/>
  <c r="N17" i="3"/>
  <c r="W21" i="3"/>
  <c r="W32" i="3"/>
  <c r="AA32" i="3" s="1"/>
  <c r="Z37" i="3"/>
  <c r="W65" i="3"/>
  <c r="AA65" i="3" s="1"/>
  <c r="M19" i="3"/>
  <c r="L19" i="3"/>
  <c r="P19" i="3" s="1"/>
  <c r="V19" i="3"/>
  <c r="AA21" i="3"/>
  <c r="L27" i="3"/>
  <c r="P27" i="3" s="1"/>
  <c r="M27" i="3"/>
  <c r="Q32" i="3"/>
  <c r="N39" i="3"/>
  <c r="L39" i="3"/>
  <c r="P39" i="3" s="1"/>
  <c r="V48" i="3"/>
  <c r="Z48" i="3" s="1"/>
  <c r="N25" i="3"/>
  <c r="L25" i="3"/>
  <c r="P25" i="3" s="1"/>
  <c r="V36" i="3"/>
  <c r="M14" i="3"/>
  <c r="L14" i="3"/>
  <c r="P14" i="3" s="1"/>
  <c r="Z19" i="3"/>
  <c r="V31" i="3"/>
  <c r="Z31" i="3" s="1"/>
  <c r="V35" i="3"/>
  <c r="Z35" i="3" s="1"/>
  <c r="W42" i="3"/>
  <c r="AA42" i="3" s="1"/>
  <c r="M47" i="3"/>
  <c r="L47" i="3"/>
  <c r="P47" i="3" s="1"/>
  <c r="W86" i="3"/>
  <c r="AA86" i="3" s="1"/>
  <c r="M32" i="3"/>
  <c r="L32" i="3"/>
  <c r="P32" i="3" s="1"/>
  <c r="V22" i="3"/>
  <c r="Z22" i="3" s="1"/>
  <c r="V14" i="3"/>
  <c r="Z14" i="3" s="1"/>
  <c r="N14" i="3"/>
  <c r="V15" i="3"/>
  <c r="Z15" i="3" s="1"/>
  <c r="V29" i="3"/>
  <c r="V20" i="3"/>
  <c r="V75" i="3"/>
  <c r="Z75" i="3" s="1"/>
  <c r="V23" i="3"/>
  <c r="Z23" i="3" s="1"/>
  <c r="V16" i="3"/>
  <c r="Z16" i="3" s="1"/>
  <c r="V70" i="3"/>
  <c r="Z70" i="3" s="1"/>
  <c r="AA13" i="3"/>
  <c r="W18" i="3"/>
  <c r="AA18" i="3" s="1"/>
  <c r="Q111" i="3"/>
  <c r="Q106" i="3"/>
  <c r="Q98" i="3"/>
  <c r="Q90" i="3"/>
  <c r="Q82" i="3"/>
  <c r="Q74" i="3"/>
  <c r="Q109" i="3"/>
  <c r="Q101" i="3"/>
  <c r="Q93" i="3"/>
  <c r="Q85" i="3"/>
  <c r="Q77" i="3"/>
  <c r="Q69" i="3"/>
  <c r="Q112" i="3"/>
  <c r="Q110" i="3"/>
  <c r="Q102" i="3"/>
  <c r="Q94" i="3"/>
  <c r="Q86" i="3"/>
  <c r="Q78" i="3"/>
  <c r="Q105" i="3"/>
  <c r="Q97" i="3"/>
  <c r="Q89" i="3"/>
  <c r="Q81" i="3"/>
  <c r="Q73" i="3"/>
  <c r="Q108" i="3"/>
  <c r="Q103" i="3"/>
  <c r="Q72" i="3"/>
  <c r="Q66" i="3"/>
  <c r="Q58" i="3"/>
  <c r="Q104" i="3"/>
  <c r="Q99" i="3"/>
  <c r="Q71" i="3"/>
  <c r="Q70" i="3"/>
  <c r="Q68" i="3"/>
  <c r="Q61" i="3"/>
  <c r="Q53" i="3"/>
  <c r="Q45" i="3"/>
  <c r="Q100" i="3"/>
  <c r="Q95" i="3"/>
  <c r="Q76" i="3"/>
  <c r="Q75" i="3"/>
  <c r="Q64" i="3"/>
  <c r="Q56" i="3"/>
  <c r="Q96" i="3"/>
  <c r="Q91" i="3"/>
  <c r="Q67" i="3"/>
  <c r="Q59" i="3"/>
  <c r="Q92" i="3"/>
  <c r="Q87" i="3"/>
  <c r="Q57" i="3"/>
  <c r="Q47" i="3"/>
  <c r="Q41" i="3"/>
  <c r="Q33" i="3"/>
  <c r="Q107" i="3"/>
  <c r="Q65" i="3"/>
  <c r="Q50" i="3"/>
  <c r="Q49" i="3"/>
  <c r="Q46" i="3"/>
  <c r="Q39" i="3"/>
  <c r="Q62" i="3"/>
  <c r="Q55" i="3"/>
  <c r="Q54" i="3"/>
  <c r="Q42" i="3"/>
  <c r="Q34" i="3"/>
  <c r="Q83" i="3"/>
  <c r="Q52" i="3"/>
  <c r="Q43" i="3"/>
  <c r="Q35" i="3"/>
  <c r="Q88" i="3"/>
  <c r="Q23" i="3"/>
  <c r="Q15" i="3"/>
  <c r="Q16" i="3"/>
  <c r="Q31" i="3"/>
  <c r="Q26" i="3"/>
  <c r="Q18" i="3"/>
  <c r="Q13" i="3"/>
  <c r="I13" i="3"/>
  <c r="H13" i="3"/>
  <c r="Q21" i="3"/>
  <c r="Q80" i="3"/>
  <c r="Q79" i="3"/>
  <c r="Q84" i="3"/>
  <c r="Q60" i="3"/>
  <c r="Q48" i="3"/>
  <c r="Q40" i="3"/>
  <c r="Q36" i="3"/>
  <c r="Q28" i="3"/>
  <c r="Q24" i="3"/>
  <c r="Q51" i="3"/>
  <c r="Q25" i="3"/>
  <c r="Q17" i="3"/>
  <c r="Q20" i="3"/>
  <c r="Q30" i="3"/>
  <c r="V44" i="3"/>
  <c r="Z44" i="3" s="1"/>
  <c r="Q14" i="3"/>
  <c r="Z20" i="3"/>
  <c r="V21" i="3"/>
  <c r="Z21" i="3" s="1"/>
  <c r="Q22" i="3"/>
  <c r="L29" i="3"/>
  <c r="P29" i="3" s="1"/>
  <c r="Q37" i="3"/>
  <c r="Q38" i="3"/>
  <c r="O61" i="3"/>
  <c r="L61" i="3"/>
  <c r="P61" i="3" s="1"/>
  <c r="AA74" i="3"/>
  <c r="V90" i="3"/>
  <c r="Z90" i="3" s="1"/>
  <c r="V91" i="3"/>
  <c r="Z91" i="3" s="1"/>
  <c r="L103" i="3"/>
  <c r="P103" i="3" s="1"/>
  <c r="M103" i="3"/>
  <c r="O77" i="3"/>
  <c r="L77" i="3"/>
  <c r="P77" i="3" s="1"/>
  <c r="L99" i="3"/>
  <c r="P99" i="3" s="1"/>
  <c r="M99" i="3"/>
  <c r="W19" i="3"/>
  <c r="AA19" i="3" s="1"/>
  <c r="V24" i="3"/>
  <c r="Z24" i="3" s="1"/>
  <c r="V28" i="3"/>
  <c r="Z28" i="3" s="1"/>
  <c r="Z29" i="3"/>
  <c r="L33" i="3"/>
  <c r="P33" i="3" s="1"/>
  <c r="W33" i="3"/>
  <c r="AA33" i="3" s="1"/>
  <c r="L48" i="3"/>
  <c r="P48" i="3" s="1"/>
  <c r="V68" i="3"/>
  <c r="Z68" i="3" s="1"/>
  <c r="O81" i="3"/>
  <c r="L81" i="3"/>
  <c r="P81" i="3" s="1"/>
  <c r="W109" i="3"/>
  <c r="AA109" i="3" s="1"/>
  <c r="W26" i="3"/>
  <c r="AA26" i="3" s="1"/>
  <c r="W31" i="3"/>
  <c r="AA31" i="3" s="1"/>
  <c r="W38" i="3"/>
  <c r="AA38" i="3" s="1"/>
  <c r="M65" i="3"/>
  <c r="L65" i="3"/>
  <c r="P65" i="3" s="1"/>
  <c r="M72" i="3"/>
  <c r="L72" i="3"/>
  <c r="P72" i="3" s="1"/>
  <c r="W82" i="3"/>
  <c r="AA82" i="3" s="1"/>
  <c r="W23" i="3"/>
  <c r="AA23" i="3" s="1"/>
  <c r="Z36" i="3"/>
  <c r="W51" i="3"/>
  <c r="AA51" i="3" s="1"/>
  <c r="L58" i="3"/>
  <c r="P58" i="3" s="1"/>
  <c r="W62" i="3"/>
  <c r="AA62" i="3" s="1"/>
  <c r="L71" i="3"/>
  <c r="P71" i="3" s="1"/>
  <c r="W77" i="3"/>
  <c r="AA77" i="3" s="1"/>
  <c r="O109" i="3"/>
  <c r="L109" i="3"/>
  <c r="P109" i="3" s="1"/>
  <c r="W15" i="3"/>
  <c r="AA15" i="3" s="1"/>
  <c r="V105" i="3"/>
  <c r="Z105" i="3" s="1"/>
  <c r="V97" i="3"/>
  <c r="Z97" i="3" s="1"/>
  <c r="V89" i="3"/>
  <c r="Z89" i="3" s="1"/>
  <c r="V81" i="3"/>
  <c r="Z81" i="3" s="1"/>
  <c r="V73" i="3"/>
  <c r="Z73" i="3" s="1"/>
  <c r="V108" i="3"/>
  <c r="Z108" i="3" s="1"/>
  <c r="V100" i="3"/>
  <c r="Z100" i="3" s="1"/>
  <c r="V92" i="3"/>
  <c r="Z92" i="3" s="1"/>
  <c r="V84" i="3"/>
  <c r="Z84" i="3" s="1"/>
  <c r="V76" i="3"/>
  <c r="V109" i="3"/>
  <c r="Z109" i="3" s="1"/>
  <c r="V101" i="3"/>
  <c r="Z101" i="3" s="1"/>
  <c r="V93" i="3"/>
  <c r="Z93" i="3" s="1"/>
  <c r="V85" i="3"/>
  <c r="Z85" i="3" s="1"/>
  <c r="V112" i="3"/>
  <c r="Z112" i="3" s="1"/>
  <c r="V104" i="3"/>
  <c r="Z104" i="3" s="1"/>
  <c r="V96" i="3"/>
  <c r="Z96" i="3" s="1"/>
  <c r="V88" i="3"/>
  <c r="Z88" i="3" s="1"/>
  <c r="V80" i="3"/>
  <c r="Z80" i="3" s="1"/>
  <c r="V72" i="3"/>
  <c r="Z72" i="3" s="1"/>
  <c r="V87" i="3"/>
  <c r="Z87" i="3" s="1"/>
  <c r="V65" i="3"/>
  <c r="Z65" i="3" s="1"/>
  <c r="V110" i="3"/>
  <c r="Z110" i="3" s="1"/>
  <c r="V106" i="3"/>
  <c r="Z106" i="3" s="1"/>
  <c r="V83" i="3"/>
  <c r="Z83" i="3" s="1"/>
  <c r="V78" i="3"/>
  <c r="Z78" i="3" s="1"/>
  <c r="V60" i="3"/>
  <c r="Z60" i="3" s="1"/>
  <c r="V52" i="3"/>
  <c r="Z52" i="3" s="1"/>
  <c r="V79" i="3"/>
  <c r="Z79" i="3" s="1"/>
  <c r="V63" i="3"/>
  <c r="Z63" i="3" s="1"/>
  <c r="V55" i="3"/>
  <c r="Z55" i="3" s="1"/>
  <c r="V107" i="3"/>
  <c r="Z107" i="3" s="1"/>
  <c r="V102" i="3"/>
  <c r="Z102" i="3" s="1"/>
  <c r="V98" i="3"/>
  <c r="Z98" i="3" s="1"/>
  <c r="V66" i="3"/>
  <c r="Z66" i="3" s="1"/>
  <c r="V58" i="3"/>
  <c r="Z58" i="3" s="1"/>
  <c r="V103" i="3"/>
  <c r="Z103" i="3" s="1"/>
  <c r="V95" i="3"/>
  <c r="Z95" i="3" s="1"/>
  <c r="V86" i="3"/>
  <c r="Z86" i="3" s="1"/>
  <c r="V82" i="3"/>
  <c r="Z82" i="3" s="1"/>
  <c r="V62" i="3"/>
  <c r="Z62" i="3" s="1"/>
  <c r="V53" i="3"/>
  <c r="Z53" i="3" s="1"/>
  <c r="V45" i="3"/>
  <c r="Z45" i="3" s="1"/>
  <c r="V40" i="3"/>
  <c r="Z40" i="3" s="1"/>
  <c r="V94" i="3"/>
  <c r="Z94" i="3" s="1"/>
  <c r="V74" i="3"/>
  <c r="Z74" i="3" s="1"/>
  <c r="V51" i="3"/>
  <c r="Z51" i="3" s="1"/>
  <c r="V38" i="3"/>
  <c r="Z38" i="3" s="1"/>
  <c r="V69" i="3"/>
  <c r="Z69" i="3" s="1"/>
  <c r="V67" i="3"/>
  <c r="Z67" i="3" s="1"/>
  <c r="V64" i="3"/>
  <c r="Z64" i="3" s="1"/>
  <c r="V47" i="3"/>
  <c r="Z47" i="3" s="1"/>
  <c r="V41" i="3"/>
  <c r="Z41" i="3" s="1"/>
  <c r="V33" i="3"/>
  <c r="Z33" i="3" s="1"/>
  <c r="V111" i="3"/>
  <c r="Z111" i="3" s="1"/>
  <c r="V99" i="3"/>
  <c r="Z99" i="3" s="1"/>
  <c r="V77" i="3"/>
  <c r="Z77" i="3" s="1"/>
  <c r="V71" i="3"/>
  <c r="Z71" i="3" s="1"/>
  <c r="V46" i="3"/>
  <c r="Z46" i="3" s="1"/>
  <c r="V42" i="3"/>
  <c r="Z42" i="3" s="1"/>
  <c r="V34" i="3"/>
  <c r="Z34" i="3" s="1"/>
  <c r="V17" i="3"/>
  <c r="Z17" i="3" s="1"/>
  <c r="W20" i="3"/>
  <c r="AA20" i="3" s="1"/>
  <c r="V25" i="3"/>
  <c r="Z25" i="3" s="1"/>
  <c r="V27" i="3"/>
  <c r="Z27" i="3" s="1"/>
  <c r="W29" i="3"/>
  <c r="AA29" i="3" s="1"/>
  <c r="V37" i="3"/>
  <c r="O42" i="3"/>
  <c r="V43" i="3"/>
  <c r="Z43" i="3" s="1"/>
  <c r="L46" i="3"/>
  <c r="P46" i="3" s="1"/>
  <c r="M46" i="3"/>
  <c r="W46" i="3"/>
  <c r="AA46" i="3" s="1"/>
  <c r="V59" i="3"/>
  <c r="O68" i="3"/>
  <c r="L68" i="3"/>
  <c r="P68" i="3" s="1"/>
  <c r="W108" i="3"/>
  <c r="AA108" i="3" s="1"/>
  <c r="W100" i="3"/>
  <c r="AA100" i="3" s="1"/>
  <c r="W92" i="3"/>
  <c r="AA92" i="3" s="1"/>
  <c r="W84" i="3"/>
  <c r="W76" i="3"/>
  <c r="AA76" i="3" s="1"/>
  <c r="W68" i="3"/>
  <c r="AA68" i="3" s="1"/>
  <c r="W111" i="3"/>
  <c r="AA111" i="3" s="1"/>
  <c r="W103" i="3"/>
  <c r="AA103" i="3" s="1"/>
  <c r="W95" i="3"/>
  <c r="AA95" i="3" s="1"/>
  <c r="W87" i="3"/>
  <c r="AA87" i="3" s="1"/>
  <c r="W79" i="3"/>
  <c r="W71" i="3"/>
  <c r="W112" i="3"/>
  <c r="AA112" i="3" s="1"/>
  <c r="W104" i="3"/>
  <c r="AA104" i="3" s="1"/>
  <c r="W96" i="3"/>
  <c r="W88" i="3"/>
  <c r="AA88" i="3" s="1"/>
  <c r="W80" i="3"/>
  <c r="AA80" i="3" s="1"/>
  <c r="W107" i="3"/>
  <c r="W99" i="3"/>
  <c r="AA99" i="3" s="1"/>
  <c r="W91" i="3"/>
  <c r="W83" i="3"/>
  <c r="AA83" i="3" s="1"/>
  <c r="W75" i="3"/>
  <c r="AA75" i="3" s="1"/>
  <c r="W110" i="3"/>
  <c r="AA110" i="3" s="1"/>
  <c r="W106" i="3"/>
  <c r="AA106" i="3" s="1"/>
  <c r="W97" i="3"/>
  <c r="AA97" i="3" s="1"/>
  <c r="W78" i="3"/>
  <c r="AA78" i="3" s="1"/>
  <c r="W60" i="3"/>
  <c r="AA60" i="3" s="1"/>
  <c r="W93" i="3"/>
  <c r="AA93" i="3" s="1"/>
  <c r="W63" i="3"/>
  <c r="AA63" i="3" s="1"/>
  <c r="W55" i="3"/>
  <c r="AA55" i="3" s="1"/>
  <c r="W47" i="3"/>
  <c r="AA47" i="3" s="1"/>
  <c r="W102" i="3"/>
  <c r="AA102" i="3" s="1"/>
  <c r="W98" i="3"/>
  <c r="AA98" i="3" s="1"/>
  <c r="W89" i="3"/>
  <c r="AA89" i="3" s="1"/>
  <c r="W66" i="3"/>
  <c r="AA66" i="3" s="1"/>
  <c r="W58" i="3"/>
  <c r="AA58" i="3" s="1"/>
  <c r="W50" i="3"/>
  <c r="AA50" i="3" s="1"/>
  <c r="W85" i="3"/>
  <c r="AA85" i="3" s="1"/>
  <c r="W72" i="3"/>
  <c r="AA72" i="3" s="1"/>
  <c r="W69" i="3"/>
  <c r="AA69" i="3" s="1"/>
  <c r="W61" i="3"/>
  <c r="AA61" i="3" s="1"/>
  <c r="W94" i="3"/>
  <c r="W90" i="3"/>
  <c r="AA90" i="3" s="1"/>
  <c r="W81" i="3"/>
  <c r="W43" i="3"/>
  <c r="AA43" i="3" s="1"/>
  <c r="W35" i="3"/>
  <c r="AA35" i="3" s="1"/>
  <c r="W101" i="3"/>
  <c r="AA101" i="3" s="1"/>
  <c r="W74" i="3"/>
  <c r="W105" i="3"/>
  <c r="AA105" i="3" s="1"/>
  <c r="W67" i="3"/>
  <c r="AA67" i="3" s="1"/>
  <c r="W64" i="3"/>
  <c r="AA64" i="3" s="1"/>
  <c r="W52" i="3"/>
  <c r="AA52" i="3" s="1"/>
  <c r="W41" i="3"/>
  <c r="AA41" i="3" s="1"/>
  <c r="W73" i="3"/>
  <c r="AA73" i="3" s="1"/>
  <c r="W70" i="3"/>
  <c r="AA70" i="3" s="1"/>
  <c r="W56" i="3"/>
  <c r="AA56" i="3" s="1"/>
  <c r="W44" i="3"/>
  <c r="AA44" i="3" s="1"/>
  <c r="W36" i="3"/>
  <c r="AA36" i="3" s="1"/>
  <c r="W28" i="3"/>
  <c r="AA28" i="3" s="1"/>
  <c r="W59" i="3"/>
  <c r="AA59" i="3" s="1"/>
  <c r="W54" i="3"/>
  <c r="W49" i="3"/>
  <c r="AA49" i="3" s="1"/>
  <c r="W48" i="3"/>
  <c r="AA48" i="3" s="1"/>
  <c r="W37" i="3"/>
  <c r="AA37" i="3" s="1"/>
  <c r="W17" i="3"/>
  <c r="AA17" i="3" s="1"/>
  <c r="W25" i="3"/>
  <c r="AA25" i="3" s="1"/>
  <c r="W27" i="3"/>
  <c r="AA27" i="3" s="1"/>
  <c r="L30" i="3"/>
  <c r="P30" i="3" s="1"/>
  <c r="V30" i="3"/>
  <c r="Z30" i="3" s="1"/>
  <c r="V32" i="3"/>
  <c r="Z32" i="3" s="1"/>
  <c r="L34" i="3"/>
  <c r="P34" i="3" s="1"/>
  <c r="W34" i="3"/>
  <c r="AA34" i="3" s="1"/>
  <c r="L37" i="3"/>
  <c r="P37" i="3" s="1"/>
  <c r="L40" i="3"/>
  <c r="P40" i="3" s="1"/>
  <c r="L41" i="3"/>
  <c r="P41" i="3" s="1"/>
  <c r="V50" i="3"/>
  <c r="Z50" i="3" s="1"/>
  <c r="V54" i="3"/>
  <c r="Z54" i="3" s="1"/>
  <c r="V56" i="3"/>
  <c r="Z56" i="3" s="1"/>
  <c r="V57" i="3"/>
  <c r="Z57" i="3" s="1"/>
  <c r="N34" i="3"/>
  <c r="M57" i="3"/>
  <c r="L57" i="3"/>
  <c r="P57" i="3" s="1"/>
  <c r="L82" i="3"/>
  <c r="P82" i="3" s="1"/>
  <c r="M108" i="3"/>
  <c r="L108" i="3"/>
  <c r="P108" i="3" s="1"/>
  <c r="L35" i="3"/>
  <c r="P35" i="3" s="1"/>
  <c r="L43" i="3"/>
  <c r="P43" i="3" s="1"/>
  <c r="M60" i="3"/>
  <c r="L60" i="3"/>
  <c r="P60" i="3" s="1"/>
  <c r="AA94" i="3"/>
  <c r="L54" i="3"/>
  <c r="P54" i="3" s="1"/>
  <c r="Z59" i="3"/>
  <c r="AA79" i="3"/>
  <c r="AA81" i="3"/>
  <c r="AA84" i="3"/>
  <c r="AA54" i="3"/>
  <c r="M62" i="3"/>
  <c r="L62" i="3"/>
  <c r="P62" i="3" s="1"/>
  <c r="M70" i="3"/>
  <c r="L70" i="3"/>
  <c r="P70" i="3" s="1"/>
  <c r="AA71" i="3"/>
  <c r="N73" i="3"/>
  <c r="L73" i="3"/>
  <c r="P73" i="3" s="1"/>
  <c r="L74" i="3"/>
  <c r="P74" i="3" s="1"/>
  <c r="M84" i="3"/>
  <c r="L84" i="3"/>
  <c r="P84" i="3" s="1"/>
  <c r="M49" i="3"/>
  <c r="L49" i="3"/>
  <c r="P49" i="3" s="1"/>
  <c r="L63" i="3"/>
  <c r="P63" i="3" s="1"/>
  <c r="O69" i="3"/>
  <c r="L69" i="3"/>
  <c r="P69" i="3" s="1"/>
  <c r="L76" i="3"/>
  <c r="P76" i="3" s="1"/>
  <c r="L79" i="3"/>
  <c r="P79" i="3" s="1"/>
  <c r="M79" i="3"/>
  <c r="M80" i="3"/>
  <c r="L80" i="3"/>
  <c r="P80" i="3" s="1"/>
  <c r="AA107" i="3"/>
  <c r="L98" i="3"/>
  <c r="P98" i="3" s="1"/>
  <c r="Z76" i="3"/>
  <c r="L88" i="3"/>
  <c r="P88" i="3" s="1"/>
  <c r="AA91" i="3"/>
  <c r="AA96" i="3"/>
  <c r="L106" i="3"/>
  <c r="P106" i="3" s="1"/>
  <c r="M107" i="3"/>
  <c r="L75" i="3"/>
  <c r="P75" i="3" s="1"/>
  <c r="L91" i="3"/>
  <c r="P91" i="3" s="1"/>
  <c r="L95" i="3"/>
  <c r="P95" i="3" s="1"/>
  <c r="M112" i="3"/>
  <c r="L111" i="3"/>
  <c r="P111" i="3" s="1"/>
  <c r="L78" i="3"/>
  <c r="P78" i="3" s="1"/>
  <c r="L86" i="3"/>
  <c r="P86" i="3" s="1"/>
  <c r="L94" i="3"/>
  <c r="P94" i="3" s="1"/>
  <c r="L102" i="3"/>
  <c r="P102" i="3" s="1"/>
  <c r="L110" i="3"/>
  <c r="P110" i="3" s="1"/>
  <c r="E13" i="1"/>
  <c r="O16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3" i="1"/>
  <c r="R51" i="1"/>
  <c r="S51" i="1"/>
  <c r="Q52" i="1"/>
  <c r="R52" i="1"/>
  <c r="S52" i="1"/>
  <c r="R53" i="1"/>
  <c r="S53" i="1"/>
  <c r="R54" i="1"/>
  <c r="S54" i="1"/>
  <c r="Q55" i="1"/>
  <c r="R55" i="1"/>
  <c r="S55" i="1"/>
  <c r="R56" i="1"/>
  <c r="S56" i="1"/>
  <c r="R57" i="1"/>
  <c r="S57" i="1"/>
  <c r="R58" i="1"/>
  <c r="S58" i="1"/>
  <c r="Q59" i="1"/>
  <c r="R59" i="1"/>
  <c r="S59" i="1"/>
  <c r="R60" i="1"/>
  <c r="S60" i="1"/>
  <c r="R61" i="1"/>
  <c r="S61" i="1"/>
  <c r="R62" i="1"/>
  <c r="S62" i="1"/>
  <c r="R63" i="1"/>
  <c r="S63" i="1"/>
  <c r="R64" i="1"/>
  <c r="S64" i="1"/>
  <c r="Q65" i="1"/>
  <c r="R65" i="1"/>
  <c r="S65" i="1"/>
  <c r="R66" i="1"/>
  <c r="S66" i="1"/>
  <c r="R67" i="1"/>
  <c r="S67" i="1"/>
  <c r="Q68" i="1"/>
  <c r="R68" i="1"/>
  <c r="S68" i="1"/>
  <c r="R69" i="1"/>
  <c r="S69" i="1"/>
  <c r="R70" i="1"/>
  <c r="S70" i="1"/>
  <c r="R71" i="1"/>
  <c r="S71" i="1"/>
  <c r="Q72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Q81" i="1"/>
  <c r="R81" i="1"/>
  <c r="S81" i="1"/>
  <c r="R82" i="1"/>
  <c r="S82" i="1"/>
  <c r="R83" i="1"/>
  <c r="S83" i="1"/>
  <c r="R84" i="1"/>
  <c r="S84" i="1"/>
  <c r="Q85" i="1"/>
  <c r="R85" i="1"/>
  <c r="S85" i="1"/>
  <c r="R86" i="1"/>
  <c r="S86" i="1"/>
  <c r="Q87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Q100" i="1"/>
  <c r="R100" i="1"/>
  <c r="S100" i="1"/>
  <c r="R101" i="1"/>
  <c r="S101" i="1"/>
  <c r="R102" i="1"/>
  <c r="S102" i="1"/>
  <c r="Q103" i="1"/>
  <c r="R103" i="1"/>
  <c r="S103" i="1"/>
  <c r="R104" i="1"/>
  <c r="S104" i="1"/>
  <c r="R105" i="1"/>
  <c r="S105" i="1"/>
  <c r="R106" i="1"/>
  <c r="S106" i="1"/>
  <c r="Q107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Q22" i="1"/>
  <c r="R22" i="1"/>
  <c r="S22" i="1"/>
  <c r="R23" i="1"/>
  <c r="S23" i="1"/>
  <c r="R24" i="1"/>
  <c r="S24" i="1"/>
  <c r="Q25" i="1"/>
  <c r="R25" i="1"/>
  <c r="S25" i="1"/>
  <c r="R26" i="1"/>
  <c r="S26" i="1"/>
  <c r="R27" i="1"/>
  <c r="S27" i="1"/>
  <c r="R28" i="1"/>
  <c r="S28" i="1"/>
  <c r="Q29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Q38" i="1"/>
  <c r="R38" i="1"/>
  <c r="S38" i="1"/>
  <c r="R39" i="1"/>
  <c r="S39" i="1"/>
  <c r="R40" i="1"/>
  <c r="S40" i="1"/>
  <c r="R41" i="1"/>
  <c r="S41" i="1"/>
  <c r="Q42" i="1"/>
  <c r="R42" i="1"/>
  <c r="S42" i="1"/>
  <c r="R43" i="1"/>
  <c r="S43" i="1"/>
  <c r="Q44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H13" i="1" l="1"/>
  <c r="Q26" i="1"/>
  <c r="Q91" i="1"/>
  <c r="Q56" i="1"/>
  <c r="T56" i="1" s="1"/>
  <c r="Q73" i="1"/>
  <c r="Q34" i="1"/>
  <c r="Q112" i="1"/>
  <c r="Q99" i="1"/>
  <c r="Q77" i="1"/>
  <c r="Q64" i="1"/>
  <c r="T64" i="1" s="1"/>
  <c r="Q51" i="1"/>
  <c r="T51" i="1" s="1"/>
  <c r="Q46" i="1"/>
  <c r="Q33" i="1"/>
  <c r="T33" i="1" s="1"/>
  <c r="Q111" i="1"/>
  <c r="Q89" i="1"/>
  <c r="Q76" i="1"/>
  <c r="T76" i="1" s="1"/>
  <c r="Q63" i="1"/>
  <c r="Q93" i="1"/>
  <c r="T93" i="1" s="1"/>
  <c r="Q80" i="1"/>
  <c r="T80" i="1" s="1"/>
  <c r="Q24" i="1"/>
  <c r="T24" i="1" s="1"/>
  <c r="Q67" i="1"/>
  <c r="T67" i="1" s="1"/>
  <c r="Q41" i="1"/>
  <c r="T41" i="1" s="1"/>
  <c r="Q28" i="1"/>
  <c r="T28" i="1" s="1"/>
  <c r="Q97" i="1"/>
  <c r="Q84" i="1"/>
  <c r="Q71" i="1"/>
  <c r="Q50" i="1"/>
  <c r="T50" i="1" s="1"/>
  <c r="Q37" i="1"/>
  <c r="T37" i="1" s="1"/>
  <c r="Q45" i="1"/>
  <c r="Q32" i="1"/>
  <c r="Q101" i="1"/>
  <c r="Q88" i="1"/>
  <c r="Q75" i="1"/>
  <c r="Q53" i="1"/>
  <c r="Q49" i="1"/>
  <c r="T49" i="1" s="1"/>
  <c r="Q105" i="1"/>
  <c r="Q92" i="1"/>
  <c r="Q79" i="1"/>
  <c r="Q57" i="1"/>
  <c r="Q36" i="1"/>
  <c r="Q40" i="1"/>
  <c r="Q109" i="1"/>
  <c r="Q96" i="1"/>
  <c r="Q83" i="1"/>
  <c r="Q61" i="1"/>
  <c r="Q69" i="1"/>
  <c r="G14" i="6"/>
  <c r="Q48" i="1"/>
  <c r="T48" i="1" s="1"/>
  <c r="Q104" i="1"/>
  <c r="Q30" i="1"/>
  <c r="Q108" i="1"/>
  <c r="Q95" i="1"/>
  <c r="Q60" i="1"/>
  <c r="O14" i="6"/>
  <c r="T13" i="6"/>
  <c r="U13" i="6"/>
  <c r="X13" i="6" s="1"/>
  <c r="L13" i="6"/>
  <c r="P13" i="6" s="1"/>
  <c r="X13" i="4"/>
  <c r="AB13" i="4" s="1"/>
  <c r="Y13" i="4"/>
  <c r="T54" i="3"/>
  <c r="T67" i="3"/>
  <c r="T104" i="3"/>
  <c r="T112" i="3"/>
  <c r="G2" i="3"/>
  <c r="T22" i="3"/>
  <c r="T88" i="3"/>
  <c r="T45" i="3"/>
  <c r="T90" i="3"/>
  <c r="T63" i="3"/>
  <c r="T48" i="3"/>
  <c r="T96" i="3"/>
  <c r="T77" i="3"/>
  <c r="T39" i="3"/>
  <c r="T72" i="3"/>
  <c r="T78" i="3"/>
  <c r="Y78" i="3"/>
  <c r="T25" i="3"/>
  <c r="T84" i="3"/>
  <c r="T26" i="3"/>
  <c r="Y52" i="3"/>
  <c r="T52" i="3"/>
  <c r="T46" i="3"/>
  <c r="T57" i="3"/>
  <c r="T64" i="3"/>
  <c r="T68" i="3"/>
  <c r="T103" i="3"/>
  <c r="T86" i="3"/>
  <c r="T93" i="3"/>
  <c r="T111" i="3"/>
  <c r="U110" i="3"/>
  <c r="X110" i="3" s="1"/>
  <c r="U102" i="3"/>
  <c r="X102" i="3" s="1"/>
  <c r="U94" i="3"/>
  <c r="X94" i="3" s="1"/>
  <c r="U86" i="3"/>
  <c r="X86" i="3" s="1"/>
  <c r="U78" i="3"/>
  <c r="X78" i="3" s="1"/>
  <c r="U70" i="3"/>
  <c r="X70" i="3" s="1"/>
  <c r="U105" i="3"/>
  <c r="X105" i="3" s="1"/>
  <c r="U97" i="3"/>
  <c r="X97" i="3" s="1"/>
  <c r="U89" i="3"/>
  <c r="X89" i="3" s="1"/>
  <c r="U81" i="3"/>
  <c r="X81" i="3" s="1"/>
  <c r="U73" i="3"/>
  <c r="X73" i="3" s="1"/>
  <c r="U111" i="3"/>
  <c r="X111" i="3" s="1"/>
  <c r="U106" i="3"/>
  <c r="X106" i="3" s="1"/>
  <c r="U98" i="3"/>
  <c r="X98" i="3" s="1"/>
  <c r="U90" i="3"/>
  <c r="X90" i="3" s="1"/>
  <c r="AB90" i="3" s="1"/>
  <c r="U82" i="3"/>
  <c r="X82" i="3" s="1"/>
  <c r="U109" i="3"/>
  <c r="X109" i="3" s="1"/>
  <c r="U101" i="3"/>
  <c r="X101" i="3" s="1"/>
  <c r="U93" i="3"/>
  <c r="X93" i="3" s="1"/>
  <c r="U85" i="3"/>
  <c r="X85" i="3" s="1"/>
  <c r="U77" i="3"/>
  <c r="X77" i="3" s="1"/>
  <c r="AB77" i="3" s="1"/>
  <c r="U69" i="3"/>
  <c r="X69" i="3" s="1"/>
  <c r="U112" i="3"/>
  <c r="Y112" i="3" s="1"/>
  <c r="U92" i="3"/>
  <c r="X92" i="3" s="1"/>
  <c r="U91" i="3"/>
  <c r="X91" i="3" s="1"/>
  <c r="U67" i="3"/>
  <c r="X67" i="3" s="1"/>
  <c r="AB67" i="3" s="1"/>
  <c r="U62" i="3"/>
  <c r="X62" i="3" s="1"/>
  <c r="U88" i="3"/>
  <c r="X88" i="3" s="1"/>
  <c r="U87" i="3"/>
  <c r="X87" i="3" s="1"/>
  <c r="U65" i="3"/>
  <c r="X65" i="3" s="1"/>
  <c r="U57" i="3"/>
  <c r="X57" i="3" s="1"/>
  <c r="U49" i="3"/>
  <c r="X49" i="3" s="1"/>
  <c r="U84" i="3"/>
  <c r="X84" i="3" s="1"/>
  <c r="U83" i="3"/>
  <c r="X83" i="3" s="1"/>
  <c r="U60" i="3"/>
  <c r="X60" i="3" s="1"/>
  <c r="U52" i="3"/>
  <c r="X52" i="3" s="1"/>
  <c r="U80" i="3"/>
  <c r="X80" i="3" s="1"/>
  <c r="U79" i="3"/>
  <c r="X79" i="3" s="1"/>
  <c r="U63" i="3"/>
  <c r="X63" i="3" s="1"/>
  <c r="U108" i="3"/>
  <c r="X108" i="3" s="1"/>
  <c r="U107" i="3"/>
  <c r="X107" i="3" s="1"/>
  <c r="U75" i="3"/>
  <c r="X75" i="3" s="1"/>
  <c r="U59" i="3"/>
  <c r="X59" i="3" s="1"/>
  <c r="U54" i="3"/>
  <c r="X54" i="3" s="1"/>
  <c r="U48" i="3"/>
  <c r="X48" i="3" s="1"/>
  <c r="U37" i="3"/>
  <c r="X37" i="3" s="1"/>
  <c r="AB37" i="3" s="1"/>
  <c r="U95" i="3"/>
  <c r="X95" i="3" s="1"/>
  <c r="U53" i="3"/>
  <c r="X53" i="3" s="1"/>
  <c r="U76" i="3"/>
  <c r="X76" i="3" s="1"/>
  <c r="U66" i="3"/>
  <c r="X66" i="3" s="1"/>
  <c r="U43" i="3"/>
  <c r="X43" i="3" s="1"/>
  <c r="U35" i="3"/>
  <c r="X35" i="3" s="1"/>
  <c r="U100" i="3"/>
  <c r="X100" i="3" s="1"/>
  <c r="U74" i="3"/>
  <c r="X74" i="3" s="1"/>
  <c r="U51" i="3"/>
  <c r="X51" i="3" s="1"/>
  <c r="U38" i="3"/>
  <c r="X38" i="3" s="1"/>
  <c r="U30" i="3"/>
  <c r="X30" i="3" s="1"/>
  <c r="U61" i="3"/>
  <c r="X61" i="3" s="1"/>
  <c r="U50" i="3"/>
  <c r="X50" i="3" s="1"/>
  <c r="U39" i="3"/>
  <c r="X39" i="3" s="1"/>
  <c r="U40" i="3"/>
  <c r="X40" i="3" s="1"/>
  <c r="U36" i="3"/>
  <c r="X36" i="3" s="1"/>
  <c r="U19" i="3"/>
  <c r="X19" i="3" s="1"/>
  <c r="U56" i="3"/>
  <c r="X56" i="3" s="1"/>
  <c r="U34" i="3"/>
  <c r="X34" i="3" s="1"/>
  <c r="U32" i="3"/>
  <c r="X32" i="3" s="1"/>
  <c r="U22" i="3"/>
  <c r="X22" i="3" s="1"/>
  <c r="AB22" i="3" s="1"/>
  <c r="U14" i="3"/>
  <c r="X14" i="3" s="1"/>
  <c r="U25" i="3"/>
  <c r="X25" i="3" s="1"/>
  <c r="U20" i="3"/>
  <c r="X20" i="3" s="1"/>
  <c r="AB20" i="3" s="1"/>
  <c r="U104" i="3"/>
  <c r="X104" i="3" s="1"/>
  <c r="U99" i="3"/>
  <c r="X99" i="3" s="1"/>
  <c r="U46" i="3"/>
  <c r="X46" i="3" s="1"/>
  <c r="AB46" i="3" s="1"/>
  <c r="U41" i="3"/>
  <c r="X41" i="3" s="1"/>
  <c r="U27" i="3"/>
  <c r="U17" i="3"/>
  <c r="X17" i="3" s="1"/>
  <c r="U72" i="3"/>
  <c r="X72" i="3" s="1"/>
  <c r="U29" i="3"/>
  <c r="U58" i="3"/>
  <c r="X58" i="3" s="1"/>
  <c r="U45" i="3"/>
  <c r="X45" i="3" s="1"/>
  <c r="U21" i="3"/>
  <c r="X21" i="3" s="1"/>
  <c r="AB21" i="3" s="1"/>
  <c r="U13" i="3"/>
  <c r="X13" i="3" s="1"/>
  <c r="U103" i="3"/>
  <c r="X103" i="3" s="1"/>
  <c r="U68" i="3"/>
  <c r="X68" i="3" s="1"/>
  <c r="U23" i="3"/>
  <c r="X23" i="3" s="1"/>
  <c r="U15" i="3"/>
  <c r="X15" i="3" s="1"/>
  <c r="U16" i="3"/>
  <c r="X16" i="3" s="1"/>
  <c r="U64" i="3"/>
  <c r="X64" i="3" s="1"/>
  <c r="U44" i="3"/>
  <c r="U42" i="3"/>
  <c r="X42" i="3" s="1"/>
  <c r="U31" i="3"/>
  <c r="X31" i="3" s="1"/>
  <c r="L13" i="3"/>
  <c r="P13" i="3" s="1"/>
  <c r="U28" i="3"/>
  <c r="X28" i="3" s="1"/>
  <c r="U96" i="3"/>
  <c r="X96" i="3" s="1"/>
  <c r="U18" i="3"/>
  <c r="X18" i="3" s="1"/>
  <c r="U47" i="3"/>
  <c r="X47" i="3" s="1"/>
  <c r="U33" i="3"/>
  <c r="X33" i="3" s="1"/>
  <c r="AB33" i="3" s="1"/>
  <c r="U24" i="3"/>
  <c r="X24" i="3" s="1"/>
  <c r="U71" i="3"/>
  <c r="X71" i="3" s="1"/>
  <c r="U55" i="3"/>
  <c r="X55" i="3" s="1"/>
  <c r="U26" i="3"/>
  <c r="X26" i="3" s="1"/>
  <c r="T33" i="3"/>
  <c r="Y58" i="3"/>
  <c r="T58" i="3"/>
  <c r="T35" i="3"/>
  <c r="Y35" i="3"/>
  <c r="T53" i="3"/>
  <c r="T98" i="3"/>
  <c r="T17" i="3"/>
  <c r="T18" i="3"/>
  <c r="T47" i="3"/>
  <c r="T85" i="3"/>
  <c r="T38" i="3"/>
  <c r="T14" i="3"/>
  <c r="T51" i="3"/>
  <c r="T79" i="3"/>
  <c r="Y79" i="3"/>
  <c r="T31" i="3"/>
  <c r="T83" i="3"/>
  <c r="T49" i="3"/>
  <c r="T87" i="3"/>
  <c r="Y87" i="3"/>
  <c r="T75" i="3"/>
  <c r="Y75" i="3"/>
  <c r="T70" i="3"/>
  <c r="T108" i="3"/>
  <c r="T94" i="3"/>
  <c r="T101" i="3"/>
  <c r="T20" i="3"/>
  <c r="T55" i="3"/>
  <c r="T97" i="3"/>
  <c r="M13" i="3"/>
  <c r="T13" i="3"/>
  <c r="T41" i="3"/>
  <c r="Y66" i="3"/>
  <c r="T66" i="3"/>
  <c r="T43" i="3"/>
  <c r="T61" i="3"/>
  <c r="Y106" i="3"/>
  <c r="T106" i="3"/>
  <c r="T37" i="3"/>
  <c r="T24" i="3"/>
  <c r="Y24" i="3"/>
  <c r="Y80" i="3"/>
  <c r="T80" i="3"/>
  <c r="T16" i="3"/>
  <c r="T34" i="3"/>
  <c r="T50" i="3"/>
  <c r="T92" i="3"/>
  <c r="T76" i="3"/>
  <c r="T71" i="3"/>
  <c r="T73" i="3"/>
  <c r="T102" i="3"/>
  <c r="Y102" i="3"/>
  <c r="T109" i="3"/>
  <c r="T36" i="3"/>
  <c r="Y36" i="3"/>
  <c r="T23" i="3"/>
  <c r="T107" i="3"/>
  <c r="Y100" i="3"/>
  <c r="T100" i="3"/>
  <c r="T89" i="3"/>
  <c r="T82" i="3"/>
  <c r="T19" i="3"/>
  <c r="T40" i="3"/>
  <c r="T91" i="3"/>
  <c r="T69" i="3"/>
  <c r="T62" i="3"/>
  <c r="T105" i="3"/>
  <c r="T60" i="3"/>
  <c r="T56" i="3"/>
  <c r="T30" i="3"/>
  <c r="T28" i="3"/>
  <c r="Y28" i="3"/>
  <c r="T21" i="3"/>
  <c r="Y15" i="3"/>
  <c r="T15" i="3"/>
  <c r="T42" i="3"/>
  <c r="T65" i="3"/>
  <c r="T59" i="3"/>
  <c r="T95" i="3"/>
  <c r="T99" i="3"/>
  <c r="T81" i="3"/>
  <c r="T110" i="3"/>
  <c r="Y74" i="3"/>
  <c r="T74" i="3"/>
  <c r="T32" i="3"/>
  <c r="Y32" i="3"/>
  <c r="T38" i="1"/>
  <c r="T68" i="1"/>
  <c r="T55" i="1"/>
  <c r="T46" i="1"/>
  <c r="T111" i="1"/>
  <c r="T89" i="1"/>
  <c r="T63" i="1"/>
  <c r="T97" i="1"/>
  <c r="T84" i="1"/>
  <c r="T71" i="1"/>
  <c r="T25" i="1"/>
  <c r="T103" i="1"/>
  <c r="T81" i="1"/>
  <c r="T45" i="1"/>
  <c r="T32" i="1"/>
  <c r="T101" i="1"/>
  <c r="T88" i="1"/>
  <c r="T44" i="1"/>
  <c r="T22" i="1"/>
  <c r="T100" i="1"/>
  <c r="T87" i="1"/>
  <c r="T65" i="1"/>
  <c r="T52" i="1"/>
  <c r="T40" i="1"/>
  <c r="T30" i="1"/>
  <c r="T108" i="1"/>
  <c r="T95" i="1"/>
  <c r="T73" i="1"/>
  <c r="T60" i="1"/>
  <c r="T109" i="1"/>
  <c r="T61" i="1"/>
  <c r="T26" i="1"/>
  <c r="T104" i="1"/>
  <c r="T91" i="1"/>
  <c r="T69" i="1"/>
  <c r="T34" i="1"/>
  <c r="T112" i="1"/>
  <c r="T99" i="1"/>
  <c r="T77" i="1"/>
  <c r="T75" i="1"/>
  <c r="T53" i="1"/>
  <c r="T96" i="1"/>
  <c r="T83" i="1"/>
  <c r="T42" i="1"/>
  <c r="T29" i="1"/>
  <c r="T107" i="1"/>
  <c r="T85" i="1"/>
  <c r="T72" i="1"/>
  <c r="T59" i="1"/>
  <c r="T36" i="1"/>
  <c r="T105" i="1"/>
  <c r="T92" i="1"/>
  <c r="T79" i="1"/>
  <c r="T57" i="1"/>
  <c r="M50" i="1"/>
  <c r="L50" i="1"/>
  <c r="P50" i="1" s="1"/>
  <c r="M74" i="1"/>
  <c r="L74" i="1"/>
  <c r="P74" i="1" s="1"/>
  <c r="M86" i="1"/>
  <c r="L86" i="1"/>
  <c r="P86" i="1" s="1"/>
  <c r="M110" i="1"/>
  <c r="L110" i="1"/>
  <c r="P110" i="1" s="1"/>
  <c r="M15" i="1"/>
  <c r="L15" i="1"/>
  <c r="P15" i="1" s="1"/>
  <c r="M27" i="1"/>
  <c r="L27" i="1"/>
  <c r="P27" i="1" s="1"/>
  <c r="M39" i="1"/>
  <c r="L39" i="1"/>
  <c r="P39" i="1" s="1"/>
  <c r="M51" i="1"/>
  <c r="L51" i="1"/>
  <c r="P51" i="1" s="1"/>
  <c r="M63" i="1"/>
  <c r="L63" i="1"/>
  <c r="P63" i="1" s="1"/>
  <c r="M75" i="1"/>
  <c r="L75" i="1"/>
  <c r="P75" i="1" s="1"/>
  <c r="M87" i="1"/>
  <c r="L87" i="1"/>
  <c r="P87" i="1" s="1"/>
  <c r="M99" i="1"/>
  <c r="L99" i="1"/>
  <c r="P99" i="1" s="1"/>
  <c r="M111" i="1"/>
  <c r="L111" i="1"/>
  <c r="P111" i="1" s="1"/>
  <c r="M26" i="1"/>
  <c r="L26" i="1"/>
  <c r="P26" i="1" s="1"/>
  <c r="M38" i="1"/>
  <c r="L38" i="1"/>
  <c r="P38" i="1" s="1"/>
  <c r="M62" i="1"/>
  <c r="L62" i="1"/>
  <c r="P62" i="1" s="1"/>
  <c r="M98" i="1"/>
  <c r="L98" i="1"/>
  <c r="P98" i="1" s="1"/>
  <c r="M16" i="1"/>
  <c r="L16" i="1"/>
  <c r="P16" i="1" s="1"/>
  <c r="M28" i="1"/>
  <c r="L28" i="1"/>
  <c r="P28" i="1" s="1"/>
  <c r="M40" i="1"/>
  <c r="L40" i="1"/>
  <c r="P40" i="1" s="1"/>
  <c r="M52" i="1"/>
  <c r="L52" i="1"/>
  <c r="P52" i="1" s="1"/>
  <c r="M64" i="1"/>
  <c r="L64" i="1"/>
  <c r="P64" i="1" s="1"/>
  <c r="M76" i="1"/>
  <c r="L76" i="1"/>
  <c r="P76" i="1" s="1"/>
  <c r="M88" i="1"/>
  <c r="L88" i="1"/>
  <c r="P88" i="1" s="1"/>
  <c r="M100" i="1"/>
  <c r="L100" i="1"/>
  <c r="P100" i="1" s="1"/>
  <c r="M112" i="1"/>
  <c r="L112" i="1"/>
  <c r="P112" i="1" s="1"/>
  <c r="M17" i="1"/>
  <c r="L17" i="1"/>
  <c r="P17" i="1" s="1"/>
  <c r="M29" i="1"/>
  <c r="L29" i="1"/>
  <c r="P29" i="1" s="1"/>
  <c r="M41" i="1"/>
  <c r="L41" i="1"/>
  <c r="P41" i="1" s="1"/>
  <c r="M53" i="1"/>
  <c r="L53" i="1"/>
  <c r="P53" i="1" s="1"/>
  <c r="M65" i="1"/>
  <c r="L65" i="1"/>
  <c r="P65" i="1" s="1"/>
  <c r="M77" i="1"/>
  <c r="L77" i="1"/>
  <c r="P77" i="1" s="1"/>
  <c r="M89" i="1"/>
  <c r="L89" i="1"/>
  <c r="P89" i="1" s="1"/>
  <c r="M101" i="1"/>
  <c r="L101" i="1"/>
  <c r="P101" i="1" s="1"/>
  <c r="M18" i="1"/>
  <c r="L18" i="1"/>
  <c r="P18" i="1" s="1"/>
  <c r="M30" i="1"/>
  <c r="L30" i="1"/>
  <c r="P30" i="1" s="1"/>
  <c r="M42" i="1"/>
  <c r="L42" i="1"/>
  <c r="P42" i="1" s="1"/>
  <c r="M54" i="1"/>
  <c r="L54" i="1"/>
  <c r="P54" i="1" s="1"/>
  <c r="M66" i="1"/>
  <c r="L66" i="1"/>
  <c r="P66" i="1" s="1"/>
  <c r="M78" i="1"/>
  <c r="L78" i="1"/>
  <c r="P78" i="1" s="1"/>
  <c r="M90" i="1"/>
  <c r="L90" i="1"/>
  <c r="P90" i="1" s="1"/>
  <c r="M102" i="1"/>
  <c r="L102" i="1"/>
  <c r="P102" i="1" s="1"/>
  <c r="M44" i="1"/>
  <c r="L44" i="1"/>
  <c r="P44" i="1" s="1"/>
  <c r="M80" i="1"/>
  <c r="L80" i="1"/>
  <c r="P80" i="1" s="1"/>
  <c r="M92" i="1"/>
  <c r="L92" i="1"/>
  <c r="P92" i="1" s="1"/>
  <c r="M104" i="1"/>
  <c r="L104" i="1"/>
  <c r="P104" i="1" s="1"/>
  <c r="M14" i="1"/>
  <c r="L14" i="1"/>
  <c r="P14" i="1" s="1"/>
  <c r="M55" i="1"/>
  <c r="L55" i="1"/>
  <c r="P55" i="1" s="1"/>
  <c r="M67" i="1"/>
  <c r="L67" i="1"/>
  <c r="P67" i="1" s="1"/>
  <c r="M32" i="1"/>
  <c r="L32" i="1"/>
  <c r="P32" i="1" s="1"/>
  <c r="M21" i="1"/>
  <c r="L21" i="1"/>
  <c r="P21" i="1" s="1"/>
  <c r="M33" i="1"/>
  <c r="L33" i="1"/>
  <c r="P33" i="1" s="1"/>
  <c r="M45" i="1"/>
  <c r="L45" i="1"/>
  <c r="P45" i="1" s="1"/>
  <c r="M57" i="1"/>
  <c r="L57" i="1"/>
  <c r="P57" i="1" s="1"/>
  <c r="M69" i="1"/>
  <c r="L69" i="1"/>
  <c r="P69" i="1" s="1"/>
  <c r="M81" i="1"/>
  <c r="L81" i="1"/>
  <c r="P81" i="1" s="1"/>
  <c r="M93" i="1"/>
  <c r="L93" i="1"/>
  <c r="P93" i="1" s="1"/>
  <c r="M105" i="1"/>
  <c r="L105" i="1"/>
  <c r="P105" i="1" s="1"/>
  <c r="M20" i="1"/>
  <c r="L20" i="1"/>
  <c r="P20" i="1" s="1"/>
  <c r="M56" i="1"/>
  <c r="L56" i="1"/>
  <c r="P56" i="1" s="1"/>
  <c r="M68" i="1"/>
  <c r="L68" i="1"/>
  <c r="P68" i="1" s="1"/>
  <c r="M22" i="1"/>
  <c r="L22" i="1"/>
  <c r="P22" i="1" s="1"/>
  <c r="M34" i="1"/>
  <c r="L34" i="1"/>
  <c r="P34" i="1" s="1"/>
  <c r="M46" i="1"/>
  <c r="L46" i="1"/>
  <c r="P46" i="1" s="1"/>
  <c r="M58" i="1"/>
  <c r="L58" i="1"/>
  <c r="P58" i="1" s="1"/>
  <c r="M70" i="1"/>
  <c r="L70" i="1"/>
  <c r="P70" i="1" s="1"/>
  <c r="M82" i="1"/>
  <c r="L82" i="1"/>
  <c r="P82" i="1" s="1"/>
  <c r="M94" i="1"/>
  <c r="L94" i="1"/>
  <c r="P94" i="1" s="1"/>
  <c r="M106" i="1"/>
  <c r="L106" i="1"/>
  <c r="P106" i="1" s="1"/>
  <c r="M19" i="1"/>
  <c r="L19" i="1"/>
  <c r="P19" i="1" s="1"/>
  <c r="M103" i="1"/>
  <c r="L103" i="1"/>
  <c r="P103" i="1" s="1"/>
  <c r="M23" i="1"/>
  <c r="L23" i="1"/>
  <c r="P23" i="1" s="1"/>
  <c r="M35" i="1"/>
  <c r="L35" i="1"/>
  <c r="P35" i="1" s="1"/>
  <c r="M47" i="1"/>
  <c r="L47" i="1"/>
  <c r="P47" i="1" s="1"/>
  <c r="M59" i="1"/>
  <c r="L59" i="1"/>
  <c r="P59" i="1" s="1"/>
  <c r="M71" i="1"/>
  <c r="L71" i="1"/>
  <c r="P71" i="1" s="1"/>
  <c r="M83" i="1"/>
  <c r="L83" i="1"/>
  <c r="P83" i="1" s="1"/>
  <c r="M95" i="1"/>
  <c r="L95" i="1"/>
  <c r="P95" i="1" s="1"/>
  <c r="M107" i="1"/>
  <c r="L107" i="1"/>
  <c r="P107" i="1" s="1"/>
  <c r="M79" i="1"/>
  <c r="L79" i="1"/>
  <c r="P79" i="1" s="1"/>
  <c r="M31" i="1"/>
  <c r="L31" i="1"/>
  <c r="P31" i="1" s="1"/>
  <c r="M43" i="1"/>
  <c r="L43" i="1"/>
  <c r="P43" i="1" s="1"/>
  <c r="M91" i="1"/>
  <c r="L91" i="1"/>
  <c r="P91" i="1" s="1"/>
  <c r="M24" i="1"/>
  <c r="L24" i="1"/>
  <c r="P24" i="1" s="1"/>
  <c r="M36" i="1"/>
  <c r="L36" i="1"/>
  <c r="P36" i="1" s="1"/>
  <c r="M48" i="1"/>
  <c r="L48" i="1"/>
  <c r="P48" i="1" s="1"/>
  <c r="M60" i="1"/>
  <c r="L60" i="1"/>
  <c r="P60" i="1" s="1"/>
  <c r="M72" i="1"/>
  <c r="L72" i="1"/>
  <c r="P72" i="1" s="1"/>
  <c r="M84" i="1"/>
  <c r="L84" i="1"/>
  <c r="P84" i="1" s="1"/>
  <c r="M96" i="1"/>
  <c r="L96" i="1"/>
  <c r="P96" i="1" s="1"/>
  <c r="M108" i="1"/>
  <c r="L108" i="1"/>
  <c r="P108" i="1" s="1"/>
  <c r="M25" i="1"/>
  <c r="L25" i="1"/>
  <c r="P25" i="1" s="1"/>
  <c r="M37" i="1"/>
  <c r="L37" i="1"/>
  <c r="P37" i="1" s="1"/>
  <c r="M49" i="1"/>
  <c r="L49" i="1"/>
  <c r="P49" i="1" s="1"/>
  <c r="M61" i="1"/>
  <c r="L61" i="1"/>
  <c r="P61" i="1" s="1"/>
  <c r="M73" i="1"/>
  <c r="L73" i="1"/>
  <c r="P73" i="1" s="1"/>
  <c r="M85" i="1"/>
  <c r="L85" i="1"/>
  <c r="P85" i="1" s="1"/>
  <c r="M97" i="1"/>
  <c r="L97" i="1"/>
  <c r="P97" i="1" s="1"/>
  <c r="M109" i="1"/>
  <c r="L109" i="1"/>
  <c r="P109" i="1" s="1"/>
  <c r="Q47" i="1"/>
  <c r="T47" i="1" s="1"/>
  <c r="Q43" i="1"/>
  <c r="T43" i="1" s="1"/>
  <c r="Q39" i="1"/>
  <c r="T39" i="1" s="1"/>
  <c r="Q35" i="1"/>
  <c r="T35" i="1" s="1"/>
  <c r="Q31" i="1"/>
  <c r="T31" i="1" s="1"/>
  <c r="Q27" i="1"/>
  <c r="T27" i="1" s="1"/>
  <c r="Q23" i="1"/>
  <c r="T23" i="1" s="1"/>
  <c r="Q110" i="1"/>
  <c r="T110" i="1" s="1"/>
  <c r="Q106" i="1"/>
  <c r="T106" i="1" s="1"/>
  <c r="Q102" i="1"/>
  <c r="T102" i="1" s="1"/>
  <c r="Q98" i="1"/>
  <c r="T98" i="1" s="1"/>
  <c r="Q94" i="1"/>
  <c r="T94" i="1" s="1"/>
  <c r="Q90" i="1"/>
  <c r="T90" i="1" s="1"/>
  <c r="Q86" i="1"/>
  <c r="T86" i="1" s="1"/>
  <c r="Q82" i="1"/>
  <c r="T82" i="1" s="1"/>
  <c r="Q78" i="1"/>
  <c r="T78" i="1" s="1"/>
  <c r="Q74" i="1"/>
  <c r="T74" i="1" s="1"/>
  <c r="Q70" i="1"/>
  <c r="T70" i="1" s="1"/>
  <c r="Q66" i="1"/>
  <c r="T66" i="1" s="1"/>
  <c r="Q62" i="1"/>
  <c r="T62" i="1" s="1"/>
  <c r="Q58" i="1"/>
  <c r="T58" i="1" s="1"/>
  <c r="Q54" i="1"/>
  <c r="T54" i="1" s="1"/>
  <c r="G2" i="1"/>
  <c r="S21" i="1"/>
  <c r="R21" i="1"/>
  <c r="Q21" i="1"/>
  <c r="T21" i="1" s="1"/>
  <c r="S20" i="1"/>
  <c r="R20" i="1"/>
  <c r="Q20" i="1"/>
  <c r="S19" i="1"/>
  <c r="R19" i="1"/>
  <c r="Q19" i="1"/>
  <c r="S18" i="1"/>
  <c r="R18" i="1"/>
  <c r="Q18" i="1"/>
  <c r="S17" i="1"/>
  <c r="R17" i="1"/>
  <c r="Q17" i="1"/>
  <c r="T17" i="1" s="1"/>
  <c r="S16" i="1"/>
  <c r="R16" i="1"/>
  <c r="Q16" i="1"/>
  <c r="S15" i="1"/>
  <c r="R15" i="1"/>
  <c r="Q15" i="1"/>
  <c r="Q14" i="1"/>
  <c r="R14" i="1"/>
  <c r="S14" i="1"/>
  <c r="R13" i="1"/>
  <c r="S13" i="1"/>
  <c r="Q13" i="1"/>
  <c r="T13" i="1" s="1"/>
  <c r="Y40" i="3" l="1"/>
  <c r="Y13" i="3"/>
  <c r="AB70" i="3"/>
  <c r="Y68" i="3"/>
  <c r="AB13" i="6"/>
  <c r="Y85" i="3"/>
  <c r="AB34" i="3"/>
  <c r="Y69" i="3"/>
  <c r="Y37" i="3"/>
  <c r="Y96" i="3"/>
  <c r="R14" i="6"/>
  <c r="J14" i="6"/>
  <c r="I14" i="6"/>
  <c r="H14" i="6"/>
  <c r="Q14" i="6"/>
  <c r="Y55" i="3"/>
  <c r="AB16" i="3"/>
  <c r="T18" i="1"/>
  <c r="Y17" i="3"/>
  <c r="AB36" i="3"/>
  <c r="Y48" i="3"/>
  <c r="Y31" i="3"/>
  <c r="G14" i="4"/>
  <c r="F14" i="4"/>
  <c r="J14" i="4" s="1"/>
  <c r="V14" i="4" s="1"/>
  <c r="E14" i="4"/>
  <c r="T15" i="1"/>
  <c r="T19" i="1"/>
  <c r="AB18" i="3"/>
  <c r="Y111" i="3"/>
  <c r="Y23" i="3"/>
  <c r="Y14" i="3"/>
  <c r="Y88" i="3"/>
  <c r="S14" i="6"/>
  <c r="K14" i="6"/>
  <c r="S14" i="4"/>
  <c r="AB76" i="3"/>
  <c r="AB109" i="3"/>
  <c r="AB89" i="3"/>
  <c r="AB45" i="3"/>
  <c r="AB108" i="3"/>
  <c r="AB49" i="3"/>
  <c r="AB97" i="3"/>
  <c r="AB104" i="3"/>
  <c r="AB63" i="3"/>
  <c r="AB105" i="3"/>
  <c r="Y101" i="3"/>
  <c r="AB64" i="3"/>
  <c r="AB51" i="3"/>
  <c r="Y42" i="3"/>
  <c r="Y41" i="3"/>
  <c r="AB84" i="3"/>
  <c r="AB91" i="3"/>
  <c r="AB110" i="3"/>
  <c r="Y81" i="3"/>
  <c r="Y60" i="3"/>
  <c r="Y73" i="3"/>
  <c r="AB47" i="3"/>
  <c r="AB53" i="3"/>
  <c r="Y61" i="3"/>
  <c r="Y94" i="3"/>
  <c r="AB57" i="3"/>
  <c r="Y95" i="3"/>
  <c r="Y43" i="3"/>
  <c r="Y83" i="3"/>
  <c r="AB65" i="3"/>
  <c r="Y62" i="3"/>
  <c r="AB48" i="3"/>
  <c r="Y90" i="3"/>
  <c r="Y59" i="3"/>
  <c r="Y50" i="3"/>
  <c r="Y38" i="3"/>
  <c r="Y98" i="3"/>
  <c r="AB39" i="3"/>
  <c r="AB54" i="3"/>
  <c r="AB88" i="3"/>
  <c r="Y77" i="3"/>
  <c r="Y13" i="6"/>
  <c r="X44" i="3"/>
  <c r="AB44" i="3" s="1"/>
  <c r="Y44" i="3"/>
  <c r="AB56" i="3"/>
  <c r="AB92" i="3"/>
  <c r="Y56" i="3"/>
  <c r="Y110" i="3"/>
  <c r="Y91" i="3"/>
  <c r="Y34" i="3"/>
  <c r="Y97" i="3"/>
  <c r="AB74" i="3"/>
  <c r="AB69" i="3"/>
  <c r="Y104" i="3"/>
  <c r="Y21" i="3"/>
  <c r="Y89" i="3"/>
  <c r="Y71" i="3"/>
  <c r="Y49" i="3"/>
  <c r="Y47" i="3"/>
  <c r="AB26" i="3"/>
  <c r="AB28" i="3"/>
  <c r="AB23" i="3"/>
  <c r="AB72" i="3"/>
  <c r="AB25" i="3"/>
  <c r="AB40" i="3"/>
  <c r="AB100" i="3"/>
  <c r="AB80" i="3"/>
  <c r="AB87" i="3"/>
  <c r="AB106" i="3"/>
  <c r="AB78" i="3"/>
  <c r="Y93" i="3"/>
  <c r="Y64" i="3"/>
  <c r="Y26" i="3"/>
  <c r="Y72" i="3"/>
  <c r="Y67" i="3"/>
  <c r="AB30" i="3"/>
  <c r="Y82" i="3"/>
  <c r="AB19" i="3"/>
  <c r="AB96" i="3"/>
  <c r="AB98" i="3"/>
  <c r="Y65" i="3"/>
  <c r="Y16" i="3"/>
  <c r="Y108" i="3"/>
  <c r="Y51" i="3"/>
  <c r="Y53" i="3"/>
  <c r="AB55" i="3"/>
  <c r="AB68" i="3"/>
  <c r="AB17" i="3"/>
  <c r="AB14" i="3"/>
  <c r="AB35" i="3"/>
  <c r="AB52" i="3"/>
  <c r="AB85" i="3"/>
  <c r="AB111" i="3"/>
  <c r="AB86" i="3"/>
  <c r="Y86" i="3"/>
  <c r="Y57" i="3"/>
  <c r="Y22" i="3"/>
  <c r="AB99" i="3"/>
  <c r="AB38" i="3"/>
  <c r="AB95" i="3"/>
  <c r="X112" i="3"/>
  <c r="AB112" i="3" s="1"/>
  <c r="G3" i="3"/>
  <c r="G4" i="3" s="1"/>
  <c r="AB15" i="3"/>
  <c r="X29" i="3"/>
  <c r="AB29" i="3" s="1"/>
  <c r="Y29" i="3"/>
  <c r="AB79" i="3"/>
  <c r="Y105" i="3"/>
  <c r="Y109" i="3"/>
  <c r="Y76" i="3"/>
  <c r="Y70" i="3"/>
  <c r="AB71" i="3"/>
  <c r="AB31" i="3"/>
  <c r="AB103" i="3"/>
  <c r="X27" i="3"/>
  <c r="AB27" i="3" s="1"/>
  <c r="Y27" i="3"/>
  <c r="AB50" i="3"/>
  <c r="AB43" i="3"/>
  <c r="AB59" i="3"/>
  <c r="AB60" i="3"/>
  <c r="AB62" i="3"/>
  <c r="AB93" i="3"/>
  <c r="AB73" i="3"/>
  <c r="AB94" i="3"/>
  <c r="Y84" i="3"/>
  <c r="Y39" i="3"/>
  <c r="Y63" i="3"/>
  <c r="Y54" i="3"/>
  <c r="AB107" i="3"/>
  <c r="AB82" i="3"/>
  <c r="AB58" i="3"/>
  <c r="Y45" i="3"/>
  <c r="Y33" i="3"/>
  <c r="Y99" i="3"/>
  <c r="Y30" i="3"/>
  <c r="Y19" i="3"/>
  <c r="Y107" i="3"/>
  <c r="Y92" i="3"/>
  <c r="Y20" i="3"/>
  <c r="Y18" i="3"/>
  <c r="AB24" i="3"/>
  <c r="AB42" i="3"/>
  <c r="AB13" i="3"/>
  <c r="AB41" i="3"/>
  <c r="AB32" i="3"/>
  <c r="AB61" i="3"/>
  <c r="AB66" i="3"/>
  <c r="AB75" i="3"/>
  <c r="AB83" i="3"/>
  <c r="AB101" i="3"/>
  <c r="AB81" i="3"/>
  <c r="AB102" i="3"/>
  <c r="Y103" i="3"/>
  <c r="Y46" i="3"/>
  <c r="Y25" i="3"/>
  <c r="T16" i="1"/>
  <c r="T20" i="1"/>
  <c r="T14" i="1"/>
  <c r="M13" i="1"/>
  <c r="L13" i="1"/>
  <c r="P13" i="1" s="1"/>
  <c r="U23" i="1"/>
  <c r="W29" i="1"/>
  <c r="AA29" i="1" s="1"/>
  <c r="U32" i="1"/>
  <c r="U26" i="1"/>
  <c r="U33" i="1"/>
  <c r="U25" i="1"/>
  <c r="W23" i="1"/>
  <c r="AA23" i="1" s="1"/>
  <c r="W27" i="1"/>
  <c r="AA27" i="1" s="1"/>
  <c r="W32" i="1"/>
  <c r="AA32" i="1" s="1"/>
  <c r="W30" i="1"/>
  <c r="AA30" i="1" s="1"/>
  <c r="W26" i="1"/>
  <c r="AA26" i="1" s="1"/>
  <c r="W28" i="1"/>
  <c r="AA28" i="1" s="1"/>
  <c r="W24" i="1"/>
  <c r="AA24" i="1" s="1"/>
  <c r="W31" i="1"/>
  <c r="AA31" i="1" s="1"/>
  <c r="W25" i="1"/>
  <c r="AA25" i="1" s="1"/>
  <c r="W55" i="1"/>
  <c r="AA55" i="1" s="1"/>
  <c r="W45" i="1"/>
  <c r="AA45" i="1" s="1"/>
  <c r="W60" i="1"/>
  <c r="AA60" i="1" s="1"/>
  <c r="W38" i="1"/>
  <c r="AA38" i="1" s="1"/>
  <c r="W43" i="1"/>
  <c r="AA43" i="1" s="1"/>
  <c r="W37" i="1"/>
  <c r="AA37" i="1" s="1"/>
  <c r="W51" i="1"/>
  <c r="AA51" i="1" s="1"/>
  <c r="W36" i="1"/>
  <c r="AA36" i="1" s="1"/>
  <c r="W57" i="1"/>
  <c r="AA57" i="1" s="1"/>
  <c r="W56" i="1"/>
  <c r="AA56" i="1" s="1"/>
  <c r="W53" i="1"/>
  <c r="AA53" i="1" s="1"/>
  <c r="W58" i="1"/>
  <c r="AA58" i="1" s="1"/>
  <c r="W49" i="1"/>
  <c r="AA49" i="1" s="1"/>
  <c r="W40" i="1"/>
  <c r="AA40" i="1" s="1"/>
  <c r="W52" i="1"/>
  <c r="AA52" i="1" s="1"/>
  <c r="W48" i="1"/>
  <c r="AA48" i="1" s="1"/>
  <c r="W54" i="1"/>
  <c r="AA54" i="1" s="1"/>
  <c r="W42" i="1"/>
  <c r="AA42" i="1" s="1"/>
  <c r="W61" i="1"/>
  <c r="AA61" i="1" s="1"/>
  <c r="W41" i="1"/>
  <c r="AA41" i="1" s="1"/>
  <c r="W35" i="1"/>
  <c r="AA35" i="1" s="1"/>
  <c r="W34" i="1"/>
  <c r="AA34" i="1" s="1"/>
  <c r="W50" i="1"/>
  <c r="AA50" i="1" s="1"/>
  <c r="W46" i="1"/>
  <c r="AA46" i="1" s="1"/>
  <c r="W47" i="1"/>
  <c r="AA47" i="1" s="1"/>
  <c r="W33" i="1"/>
  <c r="AA33" i="1" s="1"/>
  <c r="W59" i="1"/>
  <c r="AA59" i="1" s="1"/>
  <c r="W39" i="1"/>
  <c r="AA39" i="1" s="1"/>
  <c r="W44" i="1"/>
  <c r="AA44" i="1" s="1"/>
  <c r="U30" i="1"/>
  <c r="U24" i="1"/>
  <c r="U31" i="1"/>
  <c r="U28" i="1"/>
  <c r="U35" i="1"/>
  <c r="U29" i="1"/>
  <c r="V25" i="1"/>
  <c r="Z25" i="1" s="1"/>
  <c r="U61" i="1"/>
  <c r="U45" i="1"/>
  <c r="U50" i="1"/>
  <c r="U48" i="1"/>
  <c r="U58" i="1"/>
  <c r="U39" i="1"/>
  <c r="U43" i="1"/>
  <c r="U42" i="1"/>
  <c r="U36" i="1"/>
  <c r="U47" i="1"/>
  <c r="U60" i="1"/>
  <c r="U41" i="1"/>
  <c r="U37" i="1"/>
  <c r="U44" i="1"/>
  <c r="U51" i="1"/>
  <c r="U34" i="1"/>
  <c r="U53" i="1"/>
  <c r="U40" i="1"/>
  <c r="U54" i="1"/>
  <c r="U52" i="1"/>
  <c r="U38" i="1"/>
  <c r="U27" i="1"/>
  <c r="U59" i="1"/>
  <c r="U57" i="1"/>
  <c r="U55" i="1"/>
  <c r="U46" i="1"/>
  <c r="U56" i="1"/>
  <c r="U49" i="1"/>
  <c r="V75" i="1"/>
  <c r="Z75" i="1" s="1"/>
  <c r="V84" i="1"/>
  <c r="Z84" i="1" s="1"/>
  <c r="V77" i="1"/>
  <c r="Z77" i="1" s="1"/>
  <c r="V97" i="1"/>
  <c r="Z97" i="1" s="1"/>
  <c r="V52" i="1"/>
  <c r="Z52" i="1" s="1"/>
  <c r="V107" i="1"/>
  <c r="Z107" i="1" s="1"/>
  <c r="V35" i="1"/>
  <c r="Z35" i="1" s="1"/>
  <c r="V33" i="1"/>
  <c r="Z33" i="1" s="1"/>
  <c r="V102" i="1"/>
  <c r="Z102" i="1" s="1"/>
  <c r="V36" i="1"/>
  <c r="Z36" i="1" s="1"/>
  <c r="V103" i="1"/>
  <c r="Z103" i="1" s="1"/>
  <c r="V62" i="1"/>
  <c r="Z62" i="1" s="1"/>
  <c r="V57" i="1"/>
  <c r="Z57" i="1" s="1"/>
  <c r="V65" i="1"/>
  <c r="Z65" i="1" s="1"/>
  <c r="V39" i="1"/>
  <c r="Z39" i="1" s="1"/>
  <c r="V24" i="1"/>
  <c r="Z24" i="1" s="1"/>
  <c r="V108" i="1"/>
  <c r="Z108" i="1" s="1"/>
  <c r="V93" i="1"/>
  <c r="Z93" i="1" s="1"/>
  <c r="V70" i="1"/>
  <c r="Z70" i="1" s="1"/>
  <c r="V86" i="1"/>
  <c r="Z86" i="1" s="1"/>
  <c r="V89" i="1"/>
  <c r="Z89" i="1" s="1"/>
  <c r="V37" i="1"/>
  <c r="Z37" i="1" s="1"/>
  <c r="V111" i="1"/>
  <c r="Z111" i="1" s="1"/>
  <c r="V64" i="1"/>
  <c r="Z64" i="1" s="1"/>
  <c r="V34" i="1"/>
  <c r="Z34" i="1" s="1"/>
  <c r="V73" i="1"/>
  <c r="Z73" i="1" s="1"/>
  <c r="V99" i="1"/>
  <c r="Z99" i="1" s="1"/>
  <c r="V81" i="1"/>
  <c r="Z81" i="1" s="1"/>
  <c r="V105" i="1"/>
  <c r="Z105" i="1" s="1"/>
  <c r="V54" i="1"/>
  <c r="Z54" i="1" s="1"/>
  <c r="V47" i="1"/>
  <c r="Z47" i="1" s="1"/>
  <c r="V32" i="1"/>
  <c r="Z32" i="1" s="1"/>
  <c r="V92" i="1"/>
  <c r="Z92" i="1" s="1"/>
  <c r="V55" i="1"/>
  <c r="Z55" i="1" s="1"/>
  <c r="V51" i="1"/>
  <c r="Z51" i="1" s="1"/>
  <c r="V53" i="1"/>
  <c r="Z53" i="1" s="1"/>
  <c r="V72" i="1"/>
  <c r="Z72" i="1" s="1"/>
  <c r="V109" i="1"/>
  <c r="Z109" i="1" s="1"/>
  <c r="V40" i="1"/>
  <c r="Z40" i="1" s="1"/>
  <c r="V78" i="1"/>
  <c r="Z78" i="1" s="1"/>
  <c r="V28" i="1"/>
  <c r="Z28" i="1" s="1"/>
  <c r="V46" i="1"/>
  <c r="Z46" i="1" s="1"/>
  <c r="V44" i="1"/>
  <c r="Z44" i="1" s="1"/>
  <c r="V31" i="1"/>
  <c r="Z31" i="1" s="1"/>
  <c r="V30" i="1"/>
  <c r="Z30" i="1" s="1"/>
  <c r="V41" i="1"/>
  <c r="Z41" i="1" s="1"/>
  <c r="V98" i="1"/>
  <c r="Z98" i="1" s="1"/>
  <c r="V60" i="1"/>
  <c r="Z60" i="1" s="1"/>
  <c r="V56" i="1"/>
  <c r="Z56" i="1" s="1"/>
  <c r="V58" i="1"/>
  <c r="Z58" i="1" s="1"/>
  <c r="V42" i="1"/>
  <c r="Z42" i="1" s="1"/>
  <c r="V27" i="1"/>
  <c r="Z27" i="1" s="1"/>
  <c r="V80" i="1"/>
  <c r="Z80" i="1" s="1"/>
  <c r="V94" i="1"/>
  <c r="Z94" i="1" s="1"/>
  <c r="V59" i="1"/>
  <c r="Z59" i="1" s="1"/>
  <c r="V104" i="1"/>
  <c r="Z104" i="1" s="1"/>
  <c r="V68" i="1"/>
  <c r="Z68" i="1" s="1"/>
  <c r="V48" i="1"/>
  <c r="Z48" i="1" s="1"/>
  <c r="V63" i="1"/>
  <c r="Z63" i="1" s="1"/>
  <c r="V61" i="1"/>
  <c r="Z61" i="1" s="1"/>
  <c r="V66" i="1"/>
  <c r="Z66" i="1" s="1"/>
  <c r="V88" i="1"/>
  <c r="Z88" i="1" s="1"/>
  <c r="V100" i="1"/>
  <c r="Z100" i="1" s="1"/>
  <c r="V67" i="1"/>
  <c r="Z67" i="1" s="1"/>
  <c r="V45" i="1"/>
  <c r="Z45" i="1" s="1"/>
  <c r="V50" i="1"/>
  <c r="Z50" i="1" s="1"/>
  <c r="V110" i="1"/>
  <c r="Z110" i="1" s="1"/>
  <c r="V76" i="1"/>
  <c r="Z76" i="1" s="1"/>
  <c r="V71" i="1"/>
  <c r="Z71" i="1" s="1"/>
  <c r="V69" i="1"/>
  <c r="Z69" i="1" s="1"/>
  <c r="V74" i="1"/>
  <c r="Z74" i="1" s="1"/>
  <c r="V79" i="1"/>
  <c r="Z79" i="1" s="1"/>
  <c r="V106" i="1"/>
  <c r="Z106" i="1" s="1"/>
  <c r="V43" i="1"/>
  <c r="Z43" i="1" s="1"/>
  <c r="V38" i="1"/>
  <c r="Z38" i="1" s="1"/>
  <c r="V112" i="1"/>
  <c r="Z112" i="1" s="1"/>
  <c r="V83" i="1"/>
  <c r="Z83" i="1" s="1"/>
  <c r="V26" i="1"/>
  <c r="Z26" i="1" s="1"/>
  <c r="V95" i="1"/>
  <c r="Z95" i="1" s="1"/>
  <c r="V87" i="1"/>
  <c r="Z87" i="1" s="1"/>
  <c r="V85" i="1"/>
  <c r="Z85" i="1" s="1"/>
  <c r="V90" i="1"/>
  <c r="Z90" i="1" s="1"/>
  <c r="V82" i="1"/>
  <c r="Z82" i="1" s="1"/>
  <c r="V23" i="1"/>
  <c r="Z23" i="1" s="1"/>
  <c r="V91" i="1"/>
  <c r="Z91" i="1" s="1"/>
  <c r="V101" i="1"/>
  <c r="Z101" i="1" s="1"/>
  <c r="V29" i="1"/>
  <c r="Z29" i="1" s="1"/>
  <c r="V96" i="1"/>
  <c r="Z96" i="1" s="1"/>
  <c r="V49" i="1"/>
  <c r="Z49" i="1" s="1"/>
  <c r="W78" i="1"/>
  <c r="AA78" i="1" s="1"/>
  <c r="U87" i="1"/>
  <c r="U99" i="1"/>
  <c r="W94" i="1"/>
  <c r="AA94" i="1" s="1"/>
  <c r="W91" i="1"/>
  <c r="AA91" i="1" s="1"/>
  <c r="U104" i="1"/>
  <c r="W104" i="1"/>
  <c r="AA104" i="1" s="1"/>
  <c r="U63" i="1"/>
  <c r="U82" i="1"/>
  <c r="W79" i="1"/>
  <c r="AA79" i="1" s="1"/>
  <c r="U69" i="1"/>
  <c r="W82" i="1"/>
  <c r="AA82" i="1" s="1"/>
  <c r="W85" i="1"/>
  <c r="AA85" i="1" s="1"/>
  <c r="U97" i="1"/>
  <c r="W97" i="1"/>
  <c r="AA97" i="1" s="1"/>
  <c r="U110" i="1"/>
  <c r="U107" i="1"/>
  <c r="W65" i="1"/>
  <c r="AA65" i="1" s="1"/>
  <c r="W68" i="1"/>
  <c r="AA68" i="1" s="1"/>
  <c r="W74" i="1"/>
  <c r="AA74" i="1" s="1"/>
  <c r="W111" i="1"/>
  <c r="AA111" i="1" s="1"/>
  <c r="U96" i="1"/>
  <c r="W72" i="1"/>
  <c r="AA72" i="1" s="1"/>
  <c r="W100" i="1"/>
  <c r="AA100" i="1" s="1"/>
  <c r="W103" i="1"/>
  <c r="AA103" i="1" s="1"/>
  <c r="W62" i="1"/>
  <c r="AA62" i="1" s="1"/>
  <c r="U68" i="1"/>
  <c r="W110" i="1"/>
  <c r="AA110" i="1" s="1"/>
  <c r="U71" i="1"/>
  <c r="U90" i="1"/>
  <c r="W87" i="1"/>
  <c r="AA87" i="1" s="1"/>
  <c r="U77" i="1"/>
  <c r="W69" i="1"/>
  <c r="AA69" i="1" s="1"/>
  <c r="W64" i="1"/>
  <c r="AA64" i="1" s="1"/>
  <c r="U62" i="1"/>
  <c r="W106" i="1"/>
  <c r="AA106" i="1" s="1"/>
  <c r="W70" i="1"/>
  <c r="AA70" i="1" s="1"/>
  <c r="U76" i="1"/>
  <c r="U79" i="1"/>
  <c r="U102" i="1"/>
  <c r="U93" i="1"/>
  <c r="U85" i="1"/>
  <c r="W77" i="1"/>
  <c r="AA77" i="1" s="1"/>
  <c r="U67" i="1"/>
  <c r="U109" i="1"/>
  <c r="U73" i="1"/>
  <c r="W81" i="1"/>
  <c r="AA81" i="1" s="1"/>
  <c r="W84" i="1"/>
  <c r="AA84" i="1" s="1"/>
  <c r="U108" i="1"/>
  <c r="U72" i="1"/>
  <c r="W90" i="1"/>
  <c r="AA90" i="1" s="1"/>
  <c r="U75" i="1"/>
  <c r="U81" i="1"/>
  <c r="W89" i="1"/>
  <c r="AA89" i="1" s="1"/>
  <c r="W95" i="1"/>
  <c r="AA95" i="1" s="1"/>
  <c r="U80" i="1"/>
  <c r="W96" i="1"/>
  <c r="AA96" i="1" s="1"/>
  <c r="W67" i="1"/>
  <c r="AA67" i="1" s="1"/>
  <c r="W80" i="1"/>
  <c r="AA80" i="1" s="1"/>
  <c r="U78" i="1"/>
  <c r="W75" i="1"/>
  <c r="AA75" i="1" s="1"/>
  <c r="W86" i="1"/>
  <c r="AA86" i="1" s="1"/>
  <c r="W92" i="1"/>
  <c r="AA92" i="1" s="1"/>
  <c r="W101" i="1"/>
  <c r="AA101" i="1" s="1"/>
  <c r="U66" i="1"/>
  <c r="W63" i="1"/>
  <c r="AA63" i="1" s="1"/>
  <c r="U105" i="1"/>
  <c r="U94" i="1"/>
  <c r="W109" i="1"/>
  <c r="AA109" i="1" s="1"/>
  <c r="W73" i="1"/>
  <c r="AA73" i="1" s="1"/>
  <c r="U64" i="1"/>
  <c r="U83" i="1"/>
  <c r="U89" i="1"/>
  <c r="U95" i="1"/>
  <c r="W107" i="1"/>
  <c r="AA107" i="1" s="1"/>
  <c r="W93" i="1"/>
  <c r="AA93" i="1" s="1"/>
  <c r="W102" i="1"/>
  <c r="AA102" i="1" s="1"/>
  <c r="U100" i="1"/>
  <c r="U70" i="1"/>
  <c r="U84" i="1"/>
  <c r="W88" i="1"/>
  <c r="AA88" i="1" s="1"/>
  <c r="U86" i="1"/>
  <c r="W83" i="1"/>
  <c r="AA83" i="1" s="1"/>
  <c r="U92" i="1"/>
  <c r="W98" i="1"/>
  <c r="AA98" i="1" s="1"/>
  <c r="U74" i="1"/>
  <c r="W99" i="1"/>
  <c r="AA99" i="1" s="1"/>
  <c r="W71" i="1"/>
  <c r="AA71" i="1" s="1"/>
  <c r="U111" i="1"/>
  <c r="U106" i="1"/>
  <c r="U103" i="1"/>
  <c r="U65" i="1"/>
  <c r="W76" i="1"/>
  <c r="AA76" i="1" s="1"/>
  <c r="W112" i="1"/>
  <c r="AA112" i="1" s="1"/>
  <c r="U91" i="1"/>
  <c r="U98" i="1"/>
  <c r="U101" i="1"/>
  <c r="W105" i="1"/>
  <c r="AA105" i="1" s="1"/>
  <c r="U88" i="1"/>
  <c r="W66" i="1"/>
  <c r="AA66" i="1" s="1"/>
  <c r="W108" i="1"/>
  <c r="AA108" i="1" s="1"/>
  <c r="U112" i="1"/>
  <c r="V15" i="1"/>
  <c r="Z15" i="1" s="1"/>
  <c r="U15" i="1"/>
  <c r="W15" i="1"/>
  <c r="AA15" i="1" s="1"/>
  <c r="W14" i="1"/>
  <c r="AA14" i="1" s="1"/>
  <c r="V14" i="1"/>
  <c r="Z14" i="1" s="1"/>
  <c r="U14" i="1"/>
  <c r="W13" i="1"/>
  <c r="AA13" i="1" s="1"/>
  <c r="V13" i="1"/>
  <c r="Z13" i="1" s="1"/>
  <c r="U13" i="1"/>
  <c r="R14" i="4" l="1"/>
  <c r="Z14" i="4" s="1"/>
  <c r="T14" i="6"/>
  <c r="N14" i="4"/>
  <c r="W14" i="6"/>
  <c r="AA14" i="6" s="1"/>
  <c r="I14" i="4"/>
  <c r="Q14" i="4"/>
  <c r="M14" i="6"/>
  <c r="U14" i="6"/>
  <c r="Y14" i="6" s="1"/>
  <c r="L14" i="6"/>
  <c r="P14" i="6" s="1"/>
  <c r="N14" i="6"/>
  <c r="F15" i="6" s="1"/>
  <c r="V14" i="6"/>
  <c r="Z14" i="6" s="1"/>
  <c r="K14" i="4"/>
  <c r="H14" i="4"/>
  <c r="Y109" i="1"/>
  <c r="X109" i="1"/>
  <c r="AB109" i="1" s="1"/>
  <c r="Y82" i="1"/>
  <c r="X82" i="1"/>
  <c r="AB82" i="1" s="1"/>
  <c r="Y40" i="1"/>
  <c r="X40" i="1"/>
  <c r="AB40" i="1" s="1"/>
  <c r="Y39" i="1"/>
  <c r="X39" i="1"/>
  <c r="AB39" i="1" s="1"/>
  <c r="Y30" i="1"/>
  <c r="X30" i="1"/>
  <c r="AB30" i="1" s="1"/>
  <c r="Y23" i="1"/>
  <c r="X23" i="1"/>
  <c r="AB23" i="1" s="1"/>
  <c r="Y90" i="1"/>
  <c r="X90" i="1"/>
  <c r="AB90" i="1" s="1"/>
  <c r="Y15" i="1"/>
  <c r="X15" i="1"/>
  <c r="AB15" i="1" s="1"/>
  <c r="Y13" i="1"/>
  <c r="X13" i="1"/>
  <c r="AB13" i="1" s="1"/>
  <c r="Y65" i="1"/>
  <c r="X65" i="1"/>
  <c r="AB65" i="1" s="1"/>
  <c r="Y84" i="1"/>
  <c r="X84" i="1"/>
  <c r="AB84" i="1" s="1"/>
  <c r="Y94" i="1"/>
  <c r="X94" i="1"/>
  <c r="AB94" i="1" s="1"/>
  <c r="Y80" i="1"/>
  <c r="X80" i="1"/>
  <c r="AB80" i="1" s="1"/>
  <c r="Y67" i="1"/>
  <c r="X67" i="1"/>
  <c r="AB67" i="1" s="1"/>
  <c r="Y77" i="1"/>
  <c r="X77" i="1"/>
  <c r="AB77" i="1" s="1"/>
  <c r="Y63" i="1"/>
  <c r="X63" i="1"/>
  <c r="AB63" i="1" s="1"/>
  <c r="Y53" i="1"/>
  <c r="X53" i="1"/>
  <c r="AB53" i="1" s="1"/>
  <c r="Y58" i="1"/>
  <c r="X58" i="1"/>
  <c r="AB58" i="1" s="1"/>
  <c r="Y103" i="1"/>
  <c r="X103" i="1"/>
  <c r="AB103" i="1" s="1"/>
  <c r="Y70" i="1"/>
  <c r="X70" i="1"/>
  <c r="AB70" i="1" s="1"/>
  <c r="Y105" i="1"/>
  <c r="X105" i="1"/>
  <c r="AB105" i="1" s="1"/>
  <c r="Y49" i="1"/>
  <c r="X49" i="1"/>
  <c r="AB49" i="1" s="1"/>
  <c r="Y34" i="1"/>
  <c r="X34" i="1"/>
  <c r="AB34" i="1" s="1"/>
  <c r="Y48" i="1"/>
  <c r="X48" i="1"/>
  <c r="AB48" i="1" s="1"/>
  <c r="Y56" i="1"/>
  <c r="X56" i="1"/>
  <c r="AB56" i="1" s="1"/>
  <c r="Y14" i="1"/>
  <c r="X14" i="1"/>
  <c r="AB14" i="1" s="1"/>
  <c r="Y111" i="1"/>
  <c r="X111" i="1"/>
  <c r="AB111" i="1" s="1"/>
  <c r="Y66" i="1"/>
  <c r="X66" i="1"/>
  <c r="AB66" i="1" s="1"/>
  <c r="Y81" i="1"/>
  <c r="X81" i="1"/>
  <c r="AB81" i="1" s="1"/>
  <c r="Y93" i="1"/>
  <c r="X93" i="1"/>
  <c r="AB93" i="1" s="1"/>
  <c r="Y71" i="1"/>
  <c r="X71" i="1"/>
  <c r="AB71" i="1" s="1"/>
  <c r="Y107" i="1"/>
  <c r="X107" i="1"/>
  <c r="AB107" i="1" s="1"/>
  <c r="Y46" i="1"/>
  <c r="X46" i="1"/>
  <c r="AB46" i="1" s="1"/>
  <c r="Y44" i="1"/>
  <c r="X44" i="1"/>
  <c r="AB44" i="1" s="1"/>
  <c r="Y45" i="1"/>
  <c r="X45" i="1"/>
  <c r="AB45" i="1" s="1"/>
  <c r="Y33" i="1"/>
  <c r="X33" i="1"/>
  <c r="AB33" i="1" s="1"/>
  <c r="Y75" i="1"/>
  <c r="X75" i="1"/>
  <c r="AB75" i="1" s="1"/>
  <c r="Y102" i="1"/>
  <c r="X102" i="1"/>
  <c r="AB102" i="1" s="1"/>
  <c r="Y110" i="1"/>
  <c r="X110" i="1"/>
  <c r="AB110" i="1" s="1"/>
  <c r="Y55" i="1"/>
  <c r="X55" i="1"/>
  <c r="AB55" i="1" s="1"/>
  <c r="Y37" i="1"/>
  <c r="X37" i="1"/>
  <c r="AB37" i="1" s="1"/>
  <c r="Y61" i="1"/>
  <c r="X61" i="1"/>
  <c r="AB61" i="1" s="1"/>
  <c r="Y26" i="1"/>
  <c r="X26" i="1"/>
  <c r="AB26" i="1" s="1"/>
  <c r="Y85" i="1"/>
  <c r="X85" i="1"/>
  <c r="AB85" i="1" s="1"/>
  <c r="Y50" i="1"/>
  <c r="X50" i="1"/>
  <c r="AB50" i="1" s="1"/>
  <c r="Y79" i="1"/>
  <c r="X79" i="1"/>
  <c r="AB79" i="1" s="1"/>
  <c r="Y68" i="1"/>
  <c r="X68" i="1"/>
  <c r="AB68" i="1" s="1"/>
  <c r="Y99" i="1"/>
  <c r="X99" i="1"/>
  <c r="AB99" i="1" s="1"/>
  <c r="Y57" i="1"/>
  <c r="X57" i="1"/>
  <c r="AB57" i="1" s="1"/>
  <c r="Y41" i="1"/>
  <c r="X41" i="1"/>
  <c r="AB41" i="1" s="1"/>
  <c r="Y32" i="1"/>
  <c r="X32" i="1"/>
  <c r="AB32" i="1" s="1"/>
  <c r="Y112" i="1"/>
  <c r="X112" i="1"/>
  <c r="AB112" i="1" s="1"/>
  <c r="Y74" i="1"/>
  <c r="X74" i="1"/>
  <c r="AB74" i="1" s="1"/>
  <c r="Y95" i="1"/>
  <c r="X95" i="1"/>
  <c r="AB95" i="1" s="1"/>
  <c r="Y72" i="1"/>
  <c r="X72" i="1"/>
  <c r="AB72" i="1" s="1"/>
  <c r="Y76" i="1"/>
  <c r="X76" i="1"/>
  <c r="AB76" i="1" s="1"/>
  <c r="Y97" i="1"/>
  <c r="X97" i="1"/>
  <c r="AB97" i="1" s="1"/>
  <c r="Y87" i="1"/>
  <c r="X87" i="1"/>
  <c r="AB87" i="1" s="1"/>
  <c r="Y59" i="1"/>
  <c r="X59" i="1"/>
  <c r="AB59" i="1" s="1"/>
  <c r="Y60" i="1"/>
  <c r="X60" i="1"/>
  <c r="AB60" i="1" s="1"/>
  <c r="Y29" i="1"/>
  <c r="X29" i="1"/>
  <c r="AB29" i="1" s="1"/>
  <c r="Y100" i="1"/>
  <c r="X100" i="1"/>
  <c r="AB100" i="1" s="1"/>
  <c r="Y51" i="1"/>
  <c r="X51" i="1"/>
  <c r="AB51" i="1" s="1"/>
  <c r="Y101" i="1"/>
  <c r="X101" i="1"/>
  <c r="AB101" i="1" s="1"/>
  <c r="Y89" i="1"/>
  <c r="X89" i="1"/>
  <c r="AB89" i="1" s="1"/>
  <c r="Y108" i="1"/>
  <c r="X108" i="1"/>
  <c r="AB108" i="1" s="1"/>
  <c r="Y27" i="1"/>
  <c r="X27" i="1"/>
  <c r="AB27" i="1" s="1"/>
  <c r="Y47" i="1"/>
  <c r="X47" i="1"/>
  <c r="AB47" i="1" s="1"/>
  <c r="Y35" i="1"/>
  <c r="X35" i="1"/>
  <c r="AB35" i="1" s="1"/>
  <c r="Y25" i="1"/>
  <c r="X25" i="1"/>
  <c r="AB25" i="1" s="1"/>
  <c r="Y98" i="1"/>
  <c r="X98" i="1"/>
  <c r="AB98" i="1" s="1"/>
  <c r="Y92" i="1"/>
  <c r="X92" i="1"/>
  <c r="AB92" i="1" s="1"/>
  <c r="Y83" i="1"/>
  <c r="X83" i="1"/>
  <c r="AB83" i="1" s="1"/>
  <c r="Y78" i="1"/>
  <c r="X78" i="1"/>
  <c r="AB78" i="1" s="1"/>
  <c r="Y38" i="1"/>
  <c r="X38" i="1"/>
  <c r="AB38" i="1" s="1"/>
  <c r="Y36" i="1"/>
  <c r="X36" i="1"/>
  <c r="AB36" i="1" s="1"/>
  <c r="Y28" i="1"/>
  <c r="X28" i="1"/>
  <c r="AB28" i="1" s="1"/>
  <c r="Y106" i="1"/>
  <c r="X106" i="1"/>
  <c r="AB106" i="1" s="1"/>
  <c r="Y104" i="1"/>
  <c r="X104" i="1"/>
  <c r="AB104" i="1" s="1"/>
  <c r="Y88" i="1"/>
  <c r="X88" i="1"/>
  <c r="AB88" i="1" s="1"/>
  <c r="Y91" i="1"/>
  <c r="X91" i="1"/>
  <c r="AB91" i="1" s="1"/>
  <c r="Y64" i="1"/>
  <c r="X64" i="1"/>
  <c r="AB64" i="1" s="1"/>
  <c r="Y62" i="1"/>
  <c r="X62" i="1"/>
  <c r="AB62" i="1" s="1"/>
  <c r="Y69" i="1"/>
  <c r="X69" i="1"/>
  <c r="AB69" i="1" s="1"/>
  <c r="Y52" i="1"/>
  <c r="X52" i="1"/>
  <c r="AB52" i="1" s="1"/>
  <c r="Y42" i="1"/>
  <c r="X42" i="1"/>
  <c r="AB42" i="1" s="1"/>
  <c r="Y31" i="1"/>
  <c r="X31" i="1"/>
  <c r="AB31" i="1" s="1"/>
  <c r="Y86" i="1"/>
  <c r="X86" i="1"/>
  <c r="AB86" i="1" s="1"/>
  <c r="Y73" i="1"/>
  <c r="X73" i="1"/>
  <c r="AB73" i="1" s="1"/>
  <c r="Y96" i="1"/>
  <c r="X96" i="1"/>
  <c r="AB96" i="1" s="1"/>
  <c r="Y54" i="1"/>
  <c r="X54" i="1"/>
  <c r="AB54" i="1" s="1"/>
  <c r="Y43" i="1"/>
  <c r="X43" i="1"/>
  <c r="AB43" i="1" s="1"/>
  <c r="Y24" i="1"/>
  <c r="X24" i="1"/>
  <c r="AB24" i="1" s="1"/>
  <c r="G3" i="1"/>
  <c r="W16" i="1"/>
  <c r="AA16" i="1" s="1"/>
  <c r="U16" i="1"/>
  <c r="V16" i="1"/>
  <c r="Z16" i="1" s="1"/>
  <c r="V17" i="1"/>
  <c r="Z17" i="1" s="1"/>
  <c r="U17" i="1"/>
  <c r="W17" i="1"/>
  <c r="AA17" i="1" s="1"/>
  <c r="T14" i="4" l="1"/>
  <c r="G15" i="6"/>
  <c r="K15" i="6" s="1"/>
  <c r="E15" i="6"/>
  <c r="I15" i="6" s="1"/>
  <c r="L14" i="4"/>
  <c r="P14" i="4" s="1"/>
  <c r="J15" i="6"/>
  <c r="N15" i="6" s="1"/>
  <c r="R15" i="6"/>
  <c r="X14" i="6"/>
  <c r="AB14" i="6" s="1"/>
  <c r="M14" i="4"/>
  <c r="U14" i="4"/>
  <c r="Y14" i="4" s="1"/>
  <c r="E15" i="4" s="1"/>
  <c r="W14" i="4"/>
  <c r="AA14" i="4" s="1"/>
  <c r="O14" i="4"/>
  <c r="Y16" i="1"/>
  <c r="X16" i="1"/>
  <c r="AB16" i="1" s="1"/>
  <c r="Y17" i="1"/>
  <c r="X17" i="1"/>
  <c r="AB17" i="1" s="1"/>
  <c r="G4" i="1"/>
  <c r="W19" i="1"/>
  <c r="AA19" i="1" s="1"/>
  <c r="W18" i="1"/>
  <c r="AA18" i="1" s="1"/>
  <c r="U19" i="1"/>
  <c r="V19" i="1"/>
  <c r="Z19" i="1" s="1"/>
  <c r="V18" i="1"/>
  <c r="Z18" i="1" s="1"/>
  <c r="U18" i="1"/>
  <c r="Q15" i="6" l="1"/>
  <c r="H15" i="6"/>
  <c r="M15" i="6"/>
  <c r="S15" i="6"/>
  <c r="F15" i="4"/>
  <c r="G15" i="4"/>
  <c r="O15" i="6"/>
  <c r="W15" i="6"/>
  <c r="V15" i="6"/>
  <c r="Z15" i="6" s="1"/>
  <c r="L15" i="6"/>
  <c r="U15" i="6"/>
  <c r="X14" i="4"/>
  <c r="AB14" i="4" s="1"/>
  <c r="Y18" i="1"/>
  <c r="X18" i="1"/>
  <c r="AB18" i="1" s="1"/>
  <c r="Y19" i="1"/>
  <c r="X19" i="1"/>
  <c r="AB19" i="1" s="1"/>
  <c r="U20" i="1"/>
  <c r="W20" i="1"/>
  <c r="AA20" i="1" s="1"/>
  <c r="V20" i="1"/>
  <c r="Z20" i="1" s="1"/>
  <c r="P15" i="6" l="1"/>
  <c r="AA15" i="6"/>
  <c r="E16" i="6"/>
  <c r="I16" i="6" s="1"/>
  <c r="F16" i="6"/>
  <c r="J16" i="6" s="1"/>
  <c r="N16" i="6" s="1"/>
  <c r="T15" i="6"/>
  <c r="G16" i="6"/>
  <c r="X15" i="6"/>
  <c r="Y15" i="6"/>
  <c r="Q15" i="4"/>
  <c r="I15" i="4"/>
  <c r="U15" i="4" s="1"/>
  <c r="Y20" i="1"/>
  <c r="X20" i="1"/>
  <c r="AB20" i="1" s="1"/>
  <c r="V21" i="1"/>
  <c r="Z21" i="1" s="1"/>
  <c r="U21" i="1"/>
  <c r="W21" i="1"/>
  <c r="AA21" i="1" s="1"/>
  <c r="H16" i="6" l="1"/>
  <c r="Q16" i="6"/>
  <c r="M16" i="6"/>
  <c r="R16" i="6"/>
  <c r="AB15" i="6"/>
  <c r="U16" i="6"/>
  <c r="K16" i="6"/>
  <c r="O16" i="6"/>
  <c r="S16" i="6"/>
  <c r="V16" i="6"/>
  <c r="R15" i="4"/>
  <c r="J15" i="4"/>
  <c r="M15" i="4"/>
  <c r="Y15" i="4"/>
  <c r="Y21" i="1"/>
  <c r="X21" i="1"/>
  <c r="AB21" i="1" s="1"/>
  <c r="V22" i="1"/>
  <c r="Z22" i="1" s="1"/>
  <c r="W22" i="1"/>
  <c r="AA22" i="1" s="1"/>
  <c r="U22" i="1"/>
  <c r="Y16" i="6" l="1"/>
  <c r="Z16" i="6"/>
  <c r="G17" i="6"/>
  <c r="S17" i="6" s="1"/>
  <c r="E17" i="6"/>
  <c r="M17" i="6" s="1"/>
  <c r="T16" i="6"/>
  <c r="F17" i="6"/>
  <c r="W16" i="6"/>
  <c r="AA16" i="6" s="1"/>
  <c r="L16" i="6"/>
  <c r="P16" i="6" s="1"/>
  <c r="K15" i="4"/>
  <c r="H15" i="4"/>
  <c r="S15" i="4"/>
  <c r="T15" i="4" s="1"/>
  <c r="N15" i="4"/>
  <c r="V15" i="4"/>
  <c r="Y22" i="1"/>
  <c r="X22" i="1"/>
  <c r="AB22" i="1" s="1"/>
  <c r="H17" i="6" l="1"/>
  <c r="O17" i="6"/>
  <c r="K17" i="6"/>
  <c r="W17" i="6" s="1"/>
  <c r="AA17" i="6" s="1"/>
  <c r="Q17" i="6"/>
  <c r="I17" i="6"/>
  <c r="U17" i="6" s="1"/>
  <c r="R17" i="6"/>
  <c r="J17" i="6"/>
  <c r="V17" i="6" s="1"/>
  <c r="Z17" i="6" s="1"/>
  <c r="X16" i="6"/>
  <c r="AB16" i="6" s="1"/>
  <c r="O15" i="4"/>
  <c r="W15" i="4"/>
  <c r="AA15" i="4" s="1"/>
  <c r="L15" i="4"/>
  <c r="P15" i="4" s="1"/>
  <c r="Z15" i="4"/>
  <c r="T17" i="6" l="1"/>
  <c r="N17" i="6"/>
  <c r="L17" i="6"/>
  <c r="P17" i="6" s="1"/>
  <c r="Y17" i="6"/>
  <c r="X17" i="6"/>
  <c r="E16" i="4"/>
  <c r="G16" i="4"/>
  <c r="F16" i="4"/>
  <c r="X15" i="4"/>
  <c r="AB15" i="4" s="1"/>
  <c r="AB17" i="6" l="1"/>
  <c r="F18" i="6"/>
  <c r="G18" i="6"/>
  <c r="E18" i="6"/>
  <c r="J16" i="4"/>
  <c r="N16" i="4" s="1"/>
  <c r="Q16" i="4"/>
  <c r="I16" i="4"/>
  <c r="M16" i="4" s="1"/>
  <c r="R16" i="4"/>
  <c r="M18" i="6" l="1"/>
  <c r="I18" i="6"/>
  <c r="H18" i="6"/>
  <c r="Q18" i="6"/>
  <c r="K18" i="6"/>
  <c r="W18" i="6" s="1"/>
  <c r="O18" i="6"/>
  <c r="S18" i="6"/>
  <c r="J18" i="6"/>
  <c r="V18" i="6" s="1"/>
  <c r="Z18" i="6" s="1"/>
  <c r="R18" i="6"/>
  <c r="V16" i="4"/>
  <c r="Z16" i="4" s="1"/>
  <c r="U16" i="4"/>
  <c r="Y16" i="4" s="1"/>
  <c r="K16" i="4"/>
  <c r="O16" i="4" s="1"/>
  <c r="S16" i="4"/>
  <c r="T16" i="4" s="1"/>
  <c r="H16" i="4"/>
  <c r="AA18" i="6" l="1"/>
  <c r="T18" i="6"/>
  <c r="L18" i="6"/>
  <c r="P18" i="6" s="1"/>
  <c r="U18" i="6"/>
  <c r="N18" i="6"/>
  <c r="F19" i="6" s="1"/>
  <c r="W16" i="4"/>
  <c r="L16" i="4"/>
  <c r="P16" i="4" s="1"/>
  <c r="J19" i="6" l="1"/>
  <c r="V19" i="6" s="1"/>
  <c r="Z19" i="6" s="1"/>
  <c r="R19" i="6"/>
  <c r="G19" i="6"/>
  <c r="X18" i="6"/>
  <c r="AB18" i="6" s="1"/>
  <c r="Y18" i="6"/>
  <c r="E19" i="6"/>
  <c r="AA16" i="4"/>
  <c r="X16" i="4"/>
  <c r="AB16" i="4" s="1"/>
  <c r="Q19" i="6" l="1"/>
  <c r="I19" i="6"/>
  <c r="M19" i="6"/>
  <c r="H19" i="6"/>
  <c r="N19" i="6"/>
  <c r="O19" i="6"/>
  <c r="K19" i="6"/>
  <c r="W19" i="6" s="1"/>
  <c r="S19" i="6"/>
  <c r="G17" i="4"/>
  <c r="E17" i="4"/>
  <c r="F17" i="4"/>
  <c r="E20" i="6" l="1"/>
  <c r="M20" i="6" s="1"/>
  <c r="AA19" i="6"/>
  <c r="G20" i="6"/>
  <c r="L19" i="6"/>
  <c r="P19" i="6" s="1"/>
  <c r="U19" i="6"/>
  <c r="F20" i="6"/>
  <c r="T19" i="6"/>
  <c r="H17" i="4"/>
  <c r="J17" i="4"/>
  <c r="V17" i="4" s="1"/>
  <c r="R17" i="4"/>
  <c r="Q17" i="4"/>
  <c r="I17" i="4"/>
  <c r="M17" i="4" s="1"/>
  <c r="Q20" i="6" l="1"/>
  <c r="I20" i="6"/>
  <c r="U20" i="6" s="1"/>
  <c r="X19" i="6"/>
  <c r="AB19" i="6" s="1"/>
  <c r="Y19" i="6"/>
  <c r="R20" i="6"/>
  <c r="J20" i="6"/>
  <c r="V20" i="6" s="1"/>
  <c r="Z20" i="6" s="1"/>
  <c r="H20" i="6"/>
  <c r="S20" i="6"/>
  <c r="K20" i="6"/>
  <c r="W20" i="6" s="1"/>
  <c r="O20" i="6"/>
  <c r="K17" i="4"/>
  <c r="L17" i="4" s="1"/>
  <c r="P17" i="4" s="1"/>
  <c r="Z17" i="4"/>
  <c r="U17" i="4"/>
  <c r="Y17" i="4" s="1"/>
  <c r="N17" i="4"/>
  <c r="S17" i="4"/>
  <c r="T17" i="4" s="1"/>
  <c r="AA20" i="6" l="1"/>
  <c r="T20" i="6"/>
  <c r="X20" i="6"/>
  <c r="L20" i="6"/>
  <c r="P20" i="6" s="1"/>
  <c r="N20" i="6"/>
  <c r="F21" i="6" s="1"/>
  <c r="E21" i="6"/>
  <c r="G21" i="6"/>
  <c r="Y20" i="6"/>
  <c r="O17" i="4"/>
  <c r="W17" i="4"/>
  <c r="AA17" i="4" s="1"/>
  <c r="AB20" i="6" l="1"/>
  <c r="S21" i="6"/>
  <c r="K21" i="6"/>
  <c r="W21" i="6" s="1"/>
  <c r="AA21" i="6" s="1"/>
  <c r="O21" i="6"/>
  <c r="M21" i="6"/>
  <c r="Q21" i="6"/>
  <c r="I21" i="6"/>
  <c r="H21" i="6"/>
  <c r="J21" i="6"/>
  <c r="V21" i="6" s="1"/>
  <c r="Z21" i="6" s="1"/>
  <c r="R21" i="6"/>
  <c r="G18" i="4"/>
  <c r="F18" i="4"/>
  <c r="J18" i="4" s="1"/>
  <c r="E18" i="4"/>
  <c r="X17" i="4"/>
  <c r="AB17" i="4" s="1"/>
  <c r="T21" i="6" l="1"/>
  <c r="N21" i="6"/>
  <c r="F22" i="6" s="1"/>
  <c r="U21" i="6"/>
  <c r="X21" i="6" s="1"/>
  <c r="L21" i="6"/>
  <c r="P21" i="6" s="1"/>
  <c r="K18" i="4"/>
  <c r="W18" i="4" s="1"/>
  <c r="R18" i="4"/>
  <c r="Q18" i="4"/>
  <c r="I18" i="4"/>
  <c r="M18" i="4" s="1"/>
  <c r="N18" i="4"/>
  <c r="V18" i="4"/>
  <c r="AB21" i="6" l="1"/>
  <c r="G22" i="6"/>
  <c r="O22" i="6" s="1"/>
  <c r="J22" i="6"/>
  <c r="V22" i="6" s="1"/>
  <c r="Z22" i="6" s="1"/>
  <c r="R22" i="6"/>
  <c r="Y21" i="6"/>
  <c r="E22" i="6"/>
  <c r="O18" i="4"/>
  <c r="S18" i="4"/>
  <c r="AA18" i="4" s="1"/>
  <c r="H18" i="4"/>
  <c r="L18" i="4"/>
  <c r="Z18" i="4"/>
  <c r="U18" i="4"/>
  <c r="Y18" i="4" s="1"/>
  <c r="K22" i="6" l="1"/>
  <c r="W22" i="6" s="1"/>
  <c r="S22" i="6"/>
  <c r="H22" i="6"/>
  <c r="I22" i="6"/>
  <c r="M22" i="6"/>
  <c r="Q22" i="6"/>
  <c r="N22" i="6"/>
  <c r="F19" i="4"/>
  <c r="E19" i="4"/>
  <c r="G19" i="4"/>
  <c r="P18" i="4"/>
  <c r="T18" i="4"/>
  <c r="X18" i="4"/>
  <c r="AA22" i="6" l="1"/>
  <c r="G23" i="6"/>
  <c r="O23" i="6" s="1"/>
  <c r="F23" i="6"/>
  <c r="J23" i="6" s="1"/>
  <c r="N23" i="6" s="1"/>
  <c r="T22" i="6"/>
  <c r="E23" i="6"/>
  <c r="U22" i="6"/>
  <c r="X22" i="6" s="1"/>
  <c r="L22" i="6"/>
  <c r="P22" i="6" s="1"/>
  <c r="AB18" i="4"/>
  <c r="Q19" i="4"/>
  <c r="I19" i="4"/>
  <c r="U19" i="4" s="1"/>
  <c r="S23" i="6" l="1"/>
  <c r="K23" i="6"/>
  <c r="W23" i="6" s="1"/>
  <c r="R23" i="6"/>
  <c r="AB22" i="6"/>
  <c r="Y22" i="6"/>
  <c r="M23" i="6"/>
  <c r="I23" i="6"/>
  <c r="H23" i="6"/>
  <c r="Q23" i="6"/>
  <c r="V23" i="6"/>
  <c r="J19" i="4"/>
  <c r="V19" i="4" s="1"/>
  <c r="R19" i="4"/>
  <c r="M19" i="4"/>
  <c r="Y19" i="4"/>
  <c r="AA23" i="6" l="1"/>
  <c r="F24" i="6"/>
  <c r="J24" i="6" s="1"/>
  <c r="V24" i="6" s="1"/>
  <c r="Z23" i="6"/>
  <c r="G24" i="6"/>
  <c r="K24" i="6" s="1"/>
  <c r="W24" i="6" s="1"/>
  <c r="E24" i="6"/>
  <c r="T23" i="6"/>
  <c r="L23" i="6"/>
  <c r="P23" i="6" s="1"/>
  <c r="U23" i="6"/>
  <c r="X23" i="6" s="1"/>
  <c r="N19" i="4"/>
  <c r="Z19" i="4"/>
  <c r="K19" i="4"/>
  <c r="O19" i="4" s="1"/>
  <c r="S19" i="4"/>
  <c r="H19" i="4"/>
  <c r="S24" i="6" l="1"/>
  <c r="AA24" i="6" s="1"/>
  <c r="O24" i="6"/>
  <c r="R24" i="6"/>
  <c r="Z24" i="6" s="1"/>
  <c r="Y23" i="6"/>
  <c r="H24" i="6"/>
  <c r="I24" i="6"/>
  <c r="M24" i="6"/>
  <c r="Q24" i="6"/>
  <c r="N24" i="6"/>
  <c r="AB23" i="6"/>
  <c r="W19" i="4"/>
  <c r="X19" i="4" s="1"/>
  <c r="L19" i="4"/>
  <c r="P19" i="4" s="1"/>
  <c r="T19" i="4"/>
  <c r="F25" i="6" l="1"/>
  <c r="R25" i="6" s="1"/>
  <c r="G25" i="6"/>
  <c r="K25" i="6" s="1"/>
  <c r="W25" i="6" s="1"/>
  <c r="E25" i="6"/>
  <c r="T24" i="6"/>
  <c r="L24" i="6"/>
  <c r="P24" i="6" s="1"/>
  <c r="U24" i="6"/>
  <c r="X24" i="6" s="1"/>
  <c r="AB19" i="4"/>
  <c r="AA19" i="4"/>
  <c r="S25" i="6" l="1"/>
  <c r="AA25" i="6" s="1"/>
  <c r="J25" i="6"/>
  <c r="V25" i="6" s="1"/>
  <c r="Z25" i="6" s="1"/>
  <c r="O25" i="6"/>
  <c r="Y24" i="6"/>
  <c r="AB24" i="6"/>
  <c r="I25" i="6"/>
  <c r="M25" i="6"/>
  <c r="Q25" i="6"/>
  <c r="H25" i="6"/>
  <c r="F20" i="4"/>
  <c r="E20" i="4"/>
  <c r="I20" i="4" s="1"/>
  <c r="G20" i="4"/>
  <c r="N25" i="6" l="1"/>
  <c r="F26" i="6" s="1"/>
  <c r="J26" i="6" s="1"/>
  <c r="V26" i="6" s="1"/>
  <c r="L25" i="6"/>
  <c r="P25" i="6" s="1"/>
  <c r="U25" i="6"/>
  <c r="X25" i="6" s="1"/>
  <c r="T25" i="6"/>
  <c r="Q20" i="4"/>
  <c r="M20" i="4"/>
  <c r="U20" i="4"/>
  <c r="E26" i="6" l="1"/>
  <c r="I26" i="6" s="1"/>
  <c r="R26" i="6"/>
  <c r="Z26" i="6" s="1"/>
  <c r="G26" i="6"/>
  <c r="AB25" i="6"/>
  <c r="Y25" i="6"/>
  <c r="N26" i="6"/>
  <c r="Y20" i="4"/>
  <c r="S20" i="4"/>
  <c r="K20" i="4"/>
  <c r="R20" i="4"/>
  <c r="J20" i="4"/>
  <c r="H20" i="4"/>
  <c r="H26" i="6" l="1"/>
  <c r="M26" i="6"/>
  <c r="Q26" i="6"/>
  <c r="S26" i="6"/>
  <c r="O26" i="6"/>
  <c r="K26" i="6"/>
  <c r="W26" i="6" s="1"/>
  <c r="U26" i="6"/>
  <c r="T20" i="4"/>
  <c r="O20" i="4"/>
  <c r="W20" i="4"/>
  <c r="AA20" i="4" s="1"/>
  <c r="N20" i="4"/>
  <c r="L20" i="4"/>
  <c r="P20" i="4" s="1"/>
  <c r="V20" i="4"/>
  <c r="E27" i="6" l="1"/>
  <c r="M27" i="6" s="1"/>
  <c r="T26" i="6"/>
  <c r="AA26" i="6"/>
  <c r="G27" i="6"/>
  <c r="O27" i="6" s="1"/>
  <c r="F27" i="6"/>
  <c r="R27" i="6" s="1"/>
  <c r="L26" i="6"/>
  <c r="P26" i="6" s="1"/>
  <c r="X26" i="6"/>
  <c r="Y26" i="6"/>
  <c r="X20" i="4"/>
  <c r="AB20" i="4" s="1"/>
  <c r="Z20" i="4"/>
  <c r="AB26" i="6" l="1"/>
  <c r="I27" i="6"/>
  <c r="U27" i="6" s="1"/>
  <c r="Q27" i="6"/>
  <c r="S27" i="6"/>
  <c r="K27" i="6"/>
  <c r="W27" i="6" s="1"/>
  <c r="J27" i="6"/>
  <c r="V27" i="6" s="1"/>
  <c r="Z27" i="6" s="1"/>
  <c r="H27" i="6"/>
  <c r="E21" i="4"/>
  <c r="F21" i="4"/>
  <c r="G21" i="4"/>
  <c r="T27" i="6" l="1"/>
  <c r="AA27" i="6"/>
  <c r="X27" i="6"/>
  <c r="AB27" i="6" s="1"/>
  <c r="L27" i="6"/>
  <c r="P27" i="6" s="1"/>
  <c r="N27" i="6"/>
  <c r="Y27" i="6"/>
  <c r="Q21" i="4"/>
  <c r="I21" i="4"/>
  <c r="M21" i="4" s="1"/>
  <c r="F28" i="6" l="1"/>
  <c r="E28" i="6"/>
  <c r="G28" i="6"/>
  <c r="J21" i="4"/>
  <c r="V21" i="4" s="1"/>
  <c r="R21" i="4"/>
  <c r="S21" i="4"/>
  <c r="K21" i="4"/>
  <c r="W21" i="4" s="1"/>
  <c r="H21" i="4"/>
  <c r="U21" i="4"/>
  <c r="I28" i="6" l="1"/>
  <c r="H28" i="6"/>
  <c r="Q28" i="6"/>
  <c r="M28" i="6"/>
  <c r="J28" i="6"/>
  <c r="V28" i="6" s="1"/>
  <c r="R28" i="6"/>
  <c r="S28" i="6"/>
  <c r="O28" i="6"/>
  <c r="K28" i="6"/>
  <c r="W28" i="6" s="1"/>
  <c r="O21" i="4"/>
  <c r="Z21" i="4"/>
  <c r="T21" i="4"/>
  <c r="L21" i="4"/>
  <c r="P21" i="4" s="1"/>
  <c r="N21" i="4"/>
  <c r="X21" i="4"/>
  <c r="Y21" i="4"/>
  <c r="AA21" i="4"/>
  <c r="AA28" i="6" l="1"/>
  <c r="N28" i="6"/>
  <c r="F29" i="6" s="1"/>
  <c r="Z28" i="6"/>
  <c r="T28" i="6"/>
  <c r="U28" i="6"/>
  <c r="L28" i="6"/>
  <c r="P28" i="6" s="1"/>
  <c r="E22" i="4"/>
  <c r="F22" i="4"/>
  <c r="G22" i="4"/>
  <c r="AB21" i="4"/>
  <c r="E29" i="6" l="1"/>
  <c r="Q29" i="6" s="1"/>
  <c r="G29" i="6"/>
  <c r="H29" i="6" s="1"/>
  <c r="X28" i="6"/>
  <c r="AB28" i="6" s="1"/>
  <c r="Y28" i="6"/>
  <c r="R29" i="6"/>
  <c r="J29" i="6"/>
  <c r="V29" i="6" s="1"/>
  <c r="Z29" i="6" s="1"/>
  <c r="I22" i="4"/>
  <c r="U22" i="4" s="1"/>
  <c r="Q22" i="4"/>
  <c r="M29" i="6" l="1"/>
  <c r="I29" i="6"/>
  <c r="U29" i="6" s="1"/>
  <c r="X29" i="6" s="1"/>
  <c r="K29" i="6"/>
  <c r="W29" i="6" s="1"/>
  <c r="S29" i="6"/>
  <c r="T29" i="6" s="1"/>
  <c r="O29" i="6"/>
  <c r="N29" i="6"/>
  <c r="M22" i="4"/>
  <c r="H22" i="4"/>
  <c r="S22" i="4"/>
  <c r="K22" i="4"/>
  <c r="J22" i="4"/>
  <c r="N22" i="4" s="1"/>
  <c r="R22" i="4"/>
  <c r="Y22" i="4"/>
  <c r="AB29" i="6" l="1"/>
  <c r="L29" i="6"/>
  <c r="P29" i="6" s="1"/>
  <c r="E30" i="6"/>
  <c r="I30" i="6" s="1"/>
  <c r="U30" i="6" s="1"/>
  <c r="AA29" i="6"/>
  <c r="Y29" i="6"/>
  <c r="G30" i="6"/>
  <c r="F30" i="6"/>
  <c r="T22" i="4"/>
  <c r="L22" i="4"/>
  <c r="P22" i="4" s="1"/>
  <c r="V22" i="4"/>
  <c r="O22" i="4"/>
  <c r="W22" i="4"/>
  <c r="AA22" i="4" s="1"/>
  <c r="Q30" i="6" l="1"/>
  <c r="Y30" i="6" s="1"/>
  <c r="M30" i="6"/>
  <c r="K30" i="6"/>
  <c r="W30" i="6" s="1"/>
  <c r="O30" i="6"/>
  <c r="S30" i="6"/>
  <c r="J30" i="6"/>
  <c r="V30" i="6" s="1"/>
  <c r="Z30" i="6" s="1"/>
  <c r="R30" i="6"/>
  <c r="H30" i="6"/>
  <c r="Z22" i="4"/>
  <c r="X22" i="4"/>
  <c r="AB22" i="4" s="1"/>
  <c r="X30" i="6" l="1"/>
  <c r="AA30" i="6"/>
  <c r="L30" i="6"/>
  <c r="P30" i="6" s="1"/>
  <c r="T30" i="6"/>
  <c r="N30" i="6"/>
  <c r="F31" i="6" s="1"/>
  <c r="J31" i="6" s="1"/>
  <c r="N31" i="6" s="1"/>
  <c r="E23" i="4"/>
  <c r="F23" i="4"/>
  <c r="G23" i="4"/>
  <c r="G31" i="6" l="1"/>
  <c r="S31" i="6" s="1"/>
  <c r="R31" i="6"/>
  <c r="AB30" i="6"/>
  <c r="E31" i="6"/>
  <c r="M31" i="6" s="1"/>
  <c r="O31" i="6"/>
  <c r="V31" i="6"/>
  <c r="I23" i="4"/>
  <c r="M23" i="4" s="1"/>
  <c r="Q23" i="4"/>
  <c r="K31" i="6" l="1"/>
  <c r="W31" i="6" s="1"/>
  <c r="AA31" i="6" s="1"/>
  <c r="H31" i="6"/>
  <c r="Q31" i="6"/>
  <c r="T31" i="6" s="1"/>
  <c r="I31" i="6"/>
  <c r="L31" i="6" s="1"/>
  <c r="P31" i="6" s="1"/>
  <c r="Z31" i="6"/>
  <c r="U23" i="4"/>
  <c r="R23" i="4"/>
  <c r="J23" i="4"/>
  <c r="V23" i="4" s="1"/>
  <c r="Z23" i="4" s="1"/>
  <c r="E32" i="6" l="1"/>
  <c r="I32" i="6" s="1"/>
  <c r="U32" i="6" s="1"/>
  <c r="F32" i="6"/>
  <c r="R32" i="6" s="1"/>
  <c r="G32" i="6"/>
  <c r="O32" i="6" s="1"/>
  <c r="U31" i="6"/>
  <c r="K23" i="4"/>
  <c r="W23" i="4" s="1"/>
  <c r="S23" i="4"/>
  <c r="T23" i="4" s="1"/>
  <c r="H23" i="4"/>
  <c r="N23" i="4"/>
  <c r="Y23" i="4"/>
  <c r="H32" i="6" l="1"/>
  <c r="S32" i="6"/>
  <c r="Q32" i="6"/>
  <c r="T32" i="6" s="1"/>
  <c r="M32" i="6"/>
  <c r="J32" i="6"/>
  <c r="V32" i="6" s="1"/>
  <c r="Z32" i="6" s="1"/>
  <c r="K32" i="6"/>
  <c r="W32" i="6" s="1"/>
  <c r="X31" i="6"/>
  <c r="AB31" i="6" s="1"/>
  <c r="Y31" i="6"/>
  <c r="O23" i="4"/>
  <c r="AA23" i="4"/>
  <c r="L23" i="4"/>
  <c r="P23" i="4" s="1"/>
  <c r="X23" i="4"/>
  <c r="AB23" i="4" s="1"/>
  <c r="Y32" i="6" l="1"/>
  <c r="L32" i="6"/>
  <c r="P32" i="6" s="1"/>
  <c r="X32" i="6"/>
  <c r="AB32" i="6" s="1"/>
  <c r="N32" i="6"/>
  <c r="F33" i="6" s="1"/>
  <c r="J33" i="6" s="1"/>
  <c r="V33" i="6" s="1"/>
  <c r="AA32" i="6"/>
  <c r="G33" i="6"/>
  <c r="O33" i="6" s="1"/>
  <c r="G24" i="4"/>
  <c r="F24" i="4"/>
  <c r="E24" i="4"/>
  <c r="Q24" i="4" s="1"/>
  <c r="N33" i="6" l="1"/>
  <c r="R33" i="6"/>
  <c r="Z33" i="6" s="1"/>
  <c r="E33" i="6"/>
  <c r="S33" i="6"/>
  <c r="AA33" i="6" s="1"/>
  <c r="K33" i="6"/>
  <c r="W33" i="6" s="1"/>
  <c r="I24" i="4"/>
  <c r="M24" i="4" s="1"/>
  <c r="M33" i="6" l="1"/>
  <c r="Q33" i="6"/>
  <c r="F34" i="6" s="1"/>
  <c r="J34" i="6" s="1"/>
  <c r="V34" i="6" s="1"/>
  <c r="I33" i="6"/>
  <c r="G34" i="6"/>
  <c r="S34" i="6" s="1"/>
  <c r="H33" i="6"/>
  <c r="E34" i="6"/>
  <c r="H34" i="6" s="1"/>
  <c r="R24" i="4"/>
  <c r="J24" i="4"/>
  <c r="V24" i="4" s="1"/>
  <c r="U24" i="4"/>
  <c r="Y24" i="4" s="1"/>
  <c r="L33" i="6" l="1"/>
  <c r="P33" i="6" s="1"/>
  <c r="U33" i="6"/>
  <c r="O34" i="6"/>
  <c r="K34" i="6"/>
  <c r="N34" i="6"/>
  <c r="R34" i="6"/>
  <c r="Z34" i="6" s="1"/>
  <c r="T33" i="6"/>
  <c r="Q34" i="6"/>
  <c r="M34" i="6"/>
  <c r="I34" i="6"/>
  <c r="L34" i="6" s="1"/>
  <c r="P34" i="6" s="1"/>
  <c r="U34" i="6"/>
  <c r="W34" i="6"/>
  <c r="AA34" i="6" s="1"/>
  <c r="Z24" i="4"/>
  <c r="N24" i="4"/>
  <c r="S24" i="4"/>
  <c r="T24" i="4" s="1"/>
  <c r="K24" i="4"/>
  <c r="W24" i="4" s="1"/>
  <c r="X24" i="4" s="1"/>
  <c r="H24" i="4"/>
  <c r="X33" i="6" l="1"/>
  <c r="Y33" i="6"/>
  <c r="G35" i="6"/>
  <c r="E35" i="6"/>
  <c r="I35" i="6" s="1"/>
  <c r="T34" i="6"/>
  <c r="AB33" i="6"/>
  <c r="F35" i="6"/>
  <c r="J35" i="6" s="1"/>
  <c r="V35" i="6" s="1"/>
  <c r="Z35" i="6" s="1"/>
  <c r="H35" i="6"/>
  <c r="Q35" i="6"/>
  <c r="Y34" i="6"/>
  <c r="X34" i="6"/>
  <c r="R35" i="6"/>
  <c r="K35" i="6"/>
  <c r="W35" i="6" s="1"/>
  <c r="O35" i="6"/>
  <c r="S35" i="6"/>
  <c r="AB24" i="4"/>
  <c r="L24" i="4"/>
  <c r="P24" i="4" s="1"/>
  <c r="AA24" i="4"/>
  <c r="G25" i="4" s="1"/>
  <c r="O24" i="4"/>
  <c r="M35" i="6" l="1"/>
  <c r="AB34" i="6"/>
  <c r="AA35" i="6"/>
  <c r="N35" i="6"/>
  <c r="F36" i="6" s="1"/>
  <c r="E36" i="6"/>
  <c r="T35" i="6"/>
  <c r="L35" i="6"/>
  <c r="P35" i="6" s="1"/>
  <c r="U35" i="6"/>
  <c r="X35" i="6" s="1"/>
  <c r="F25" i="4"/>
  <c r="E25" i="4"/>
  <c r="G36" i="6" l="1"/>
  <c r="K36" i="6" s="1"/>
  <c r="AB35" i="6"/>
  <c r="Y35" i="6"/>
  <c r="M36" i="6"/>
  <c r="I36" i="6"/>
  <c r="Q36" i="6"/>
  <c r="J36" i="6"/>
  <c r="N36" i="6" s="1"/>
  <c r="R36" i="6"/>
  <c r="H25" i="4"/>
  <c r="J25" i="4"/>
  <c r="R25" i="4"/>
  <c r="I25" i="4"/>
  <c r="M25" i="4" s="1"/>
  <c r="Q25" i="4"/>
  <c r="H36" i="6" l="1"/>
  <c r="S36" i="6"/>
  <c r="T36" i="6" s="1"/>
  <c r="O36" i="6"/>
  <c r="G37" i="6" s="1"/>
  <c r="V36" i="6"/>
  <c r="Z36" i="6" s="1"/>
  <c r="U36" i="6"/>
  <c r="Y36" i="6" s="1"/>
  <c r="L36" i="6"/>
  <c r="W36" i="6"/>
  <c r="N25" i="4"/>
  <c r="V25" i="4"/>
  <c r="Z25" i="4" s="1"/>
  <c r="S25" i="4"/>
  <c r="T25" i="4" s="1"/>
  <c r="K25" i="4"/>
  <c r="W25" i="4" s="1"/>
  <c r="U25" i="4"/>
  <c r="E37" i="6" l="1"/>
  <c r="I37" i="6" s="1"/>
  <c r="F37" i="6"/>
  <c r="J37" i="6" s="1"/>
  <c r="V37" i="6" s="1"/>
  <c r="AA36" i="6"/>
  <c r="P36" i="6"/>
  <c r="Q37" i="6"/>
  <c r="K37" i="6"/>
  <c r="W37" i="6" s="1"/>
  <c r="O37" i="6"/>
  <c r="S37" i="6"/>
  <c r="X36" i="6"/>
  <c r="AB36" i="6" s="1"/>
  <c r="O25" i="4"/>
  <c r="L25" i="4"/>
  <c r="P25" i="4" s="1"/>
  <c r="AA25" i="4"/>
  <c r="X25" i="4"/>
  <c r="AB25" i="4" s="1"/>
  <c r="Y25" i="4"/>
  <c r="H37" i="6" l="1"/>
  <c r="M37" i="6"/>
  <c r="R37" i="6"/>
  <c r="Z37" i="6" s="1"/>
  <c r="N37" i="6"/>
  <c r="E38" i="6" s="1"/>
  <c r="G38" i="6"/>
  <c r="AA37" i="6"/>
  <c r="L37" i="6"/>
  <c r="U37" i="6"/>
  <c r="X37" i="6" s="1"/>
  <c r="E26" i="4"/>
  <c r="F26" i="4"/>
  <c r="J26" i="4" s="1"/>
  <c r="V26" i="4" s="1"/>
  <c r="G26" i="4"/>
  <c r="P37" i="6" l="1"/>
  <c r="T37" i="6"/>
  <c r="AB37" i="6" s="1"/>
  <c r="F38" i="6"/>
  <c r="J38" i="6" s="1"/>
  <c r="V38" i="6" s="1"/>
  <c r="Y37" i="6"/>
  <c r="M38" i="6"/>
  <c r="Q38" i="6"/>
  <c r="I38" i="6"/>
  <c r="O38" i="6"/>
  <c r="S38" i="6"/>
  <c r="K38" i="6"/>
  <c r="W38" i="6" s="1"/>
  <c r="H26" i="4"/>
  <c r="R26" i="4"/>
  <c r="Z26" i="4" s="1"/>
  <c r="I26" i="4"/>
  <c r="U26" i="4" s="1"/>
  <c r="Q26" i="4"/>
  <c r="N26" i="4"/>
  <c r="H38" i="6" l="1"/>
  <c r="R38" i="6"/>
  <c r="Z38" i="6" s="1"/>
  <c r="AA38" i="6"/>
  <c r="N38" i="6"/>
  <c r="G39" i="6" s="1"/>
  <c r="U38" i="6"/>
  <c r="X38" i="6" s="1"/>
  <c r="L38" i="6"/>
  <c r="M26" i="4"/>
  <c r="K26" i="4"/>
  <c r="W26" i="4" s="1"/>
  <c r="X26" i="4" s="1"/>
  <c r="S26" i="4"/>
  <c r="T26" i="4" s="1"/>
  <c r="Y26" i="4"/>
  <c r="T38" i="6" l="1"/>
  <c r="AB38" i="6" s="1"/>
  <c r="E39" i="6"/>
  <c r="Y38" i="6"/>
  <c r="F39" i="6"/>
  <c r="R39" i="6" s="1"/>
  <c r="P38" i="6"/>
  <c r="S39" i="6"/>
  <c r="K39" i="6"/>
  <c r="W39" i="6" s="1"/>
  <c r="O39" i="6"/>
  <c r="O26" i="4"/>
  <c r="AA26" i="4"/>
  <c r="E27" i="4" s="1"/>
  <c r="L26" i="4"/>
  <c r="P26" i="4" s="1"/>
  <c r="AB26" i="4"/>
  <c r="H39" i="6" l="1"/>
  <c r="J39" i="6"/>
  <c r="V39" i="6" s="1"/>
  <c r="Z39" i="6" s="1"/>
  <c r="Q39" i="6"/>
  <c r="T39" i="6" s="1"/>
  <c r="I39" i="6"/>
  <c r="U39" i="6" s="1"/>
  <c r="M39" i="6"/>
  <c r="AA39" i="6"/>
  <c r="F27" i="4"/>
  <c r="R27" i="4" s="1"/>
  <c r="G27" i="4"/>
  <c r="I27" i="4"/>
  <c r="U27" i="4" s="1"/>
  <c r="M27" i="4"/>
  <c r="Q27" i="4"/>
  <c r="X39" i="6" l="1"/>
  <c r="N39" i="6"/>
  <c r="E40" i="6" s="1"/>
  <c r="I40" i="6" s="1"/>
  <c r="L39" i="6"/>
  <c r="P39" i="6" s="1"/>
  <c r="Y39" i="6"/>
  <c r="AB39" i="6"/>
  <c r="K27" i="4"/>
  <c r="W27" i="4" s="1"/>
  <c r="J27" i="4"/>
  <c r="V27" i="4" s="1"/>
  <c r="Z27" i="4" s="1"/>
  <c r="Y27" i="4"/>
  <c r="G40" i="6" l="1"/>
  <c r="F40" i="6"/>
  <c r="H40" i="6" s="1"/>
  <c r="M40" i="6"/>
  <c r="Q40" i="6"/>
  <c r="U40" i="6"/>
  <c r="S27" i="4"/>
  <c r="T27" i="4" s="1"/>
  <c r="H27" i="4"/>
  <c r="O27" i="4"/>
  <c r="N27" i="4"/>
  <c r="L27" i="4"/>
  <c r="X27" i="4"/>
  <c r="J40" i="6" l="1"/>
  <c r="N40" i="6" s="1"/>
  <c r="R40" i="6"/>
  <c r="O40" i="6"/>
  <c r="K40" i="6"/>
  <c r="W40" i="6" s="1"/>
  <c r="S40" i="6"/>
  <c r="T40" i="6" s="1"/>
  <c r="Y40" i="6"/>
  <c r="P27" i="4"/>
  <c r="AA27" i="4"/>
  <c r="AB27" i="4"/>
  <c r="G41" i="6" l="1"/>
  <c r="F41" i="6"/>
  <c r="AA40" i="6"/>
  <c r="E41" i="6"/>
  <c r="V40" i="6"/>
  <c r="L40" i="6"/>
  <c r="P40" i="6" s="1"/>
  <c r="G28" i="4"/>
  <c r="E28" i="4"/>
  <c r="I28" i="4" s="1"/>
  <c r="U28" i="4" s="1"/>
  <c r="F28" i="4"/>
  <c r="H41" i="6" l="1"/>
  <c r="R41" i="6"/>
  <c r="J41" i="6"/>
  <c r="V41" i="6" s="1"/>
  <c r="Z41" i="6" s="1"/>
  <c r="Z40" i="6"/>
  <c r="X40" i="6"/>
  <c r="AB40" i="6" s="1"/>
  <c r="M41" i="6"/>
  <c r="I41" i="6"/>
  <c r="U41" i="6" s="1"/>
  <c r="Q41" i="6"/>
  <c r="K41" i="6"/>
  <c r="W41" i="6" s="1"/>
  <c r="S41" i="6"/>
  <c r="O41" i="6"/>
  <c r="Q28" i="4"/>
  <c r="Y28" i="4" s="1"/>
  <c r="J28" i="4"/>
  <c r="V28" i="4" s="1"/>
  <c r="M28" i="4"/>
  <c r="X41" i="6" l="1"/>
  <c r="AA41" i="6"/>
  <c r="N41" i="6"/>
  <c r="Y41" i="6"/>
  <c r="T41" i="6"/>
  <c r="L41" i="6"/>
  <c r="P41" i="6" s="1"/>
  <c r="K28" i="4"/>
  <c r="W28" i="4" s="1"/>
  <c r="X28" i="4" s="1"/>
  <c r="R28" i="4"/>
  <c r="Z28" i="4" s="1"/>
  <c r="N28" i="4"/>
  <c r="AB41" i="6" l="1"/>
  <c r="F42" i="6"/>
  <c r="E42" i="6"/>
  <c r="G42" i="6"/>
  <c r="H28" i="4"/>
  <c r="S28" i="4"/>
  <c r="AA28" i="4" s="1"/>
  <c r="E29" i="4" s="1"/>
  <c r="O28" i="4"/>
  <c r="L28" i="4"/>
  <c r="Q42" i="6" l="1"/>
  <c r="I42" i="6"/>
  <c r="H42" i="6"/>
  <c r="M42" i="6"/>
  <c r="K42" i="6"/>
  <c r="W42" i="6" s="1"/>
  <c r="O42" i="6"/>
  <c r="S42" i="6"/>
  <c r="J42" i="6"/>
  <c r="V42" i="6" s="1"/>
  <c r="Z42" i="6" s="1"/>
  <c r="R42" i="6"/>
  <c r="G29" i="4"/>
  <c r="F29" i="4"/>
  <c r="T28" i="4"/>
  <c r="AB28" i="4" s="1"/>
  <c r="P28" i="4"/>
  <c r="Q29" i="4"/>
  <c r="I29" i="4"/>
  <c r="T42" i="6" l="1"/>
  <c r="AA42" i="6"/>
  <c r="U42" i="6"/>
  <c r="X42" i="6" s="1"/>
  <c r="L42" i="6"/>
  <c r="P42" i="6" s="1"/>
  <c r="N42" i="6"/>
  <c r="F43" i="6" s="1"/>
  <c r="M29" i="4"/>
  <c r="U29" i="4"/>
  <c r="J29" i="4"/>
  <c r="V29" i="4" s="1"/>
  <c r="R29" i="4"/>
  <c r="G43" i="6" l="1"/>
  <c r="O43" i="6" s="1"/>
  <c r="Y42" i="6"/>
  <c r="E43" i="6"/>
  <c r="I43" i="6" s="1"/>
  <c r="U43" i="6" s="1"/>
  <c r="R43" i="6"/>
  <c r="J43" i="6"/>
  <c r="AB42" i="6"/>
  <c r="Z29" i="4"/>
  <c r="N29" i="4"/>
  <c r="K29" i="4"/>
  <c r="S29" i="4"/>
  <c r="T29" i="4" s="1"/>
  <c r="H29" i="4"/>
  <c r="Y29" i="4"/>
  <c r="S43" i="6" l="1"/>
  <c r="K43" i="6"/>
  <c r="W43" i="6" s="1"/>
  <c r="AA43" i="6" s="1"/>
  <c r="M43" i="6"/>
  <c r="Q43" i="6"/>
  <c r="Y43" i="6" s="1"/>
  <c r="H43" i="6"/>
  <c r="N43" i="6"/>
  <c r="V43" i="6"/>
  <c r="Z43" i="6" s="1"/>
  <c r="O29" i="4"/>
  <c r="W29" i="4"/>
  <c r="L29" i="4"/>
  <c r="P29" i="4" s="1"/>
  <c r="X43" i="6" l="1"/>
  <c r="L43" i="6"/>
  <c r="P43" i="6" s="1"/>
  <c r="T43" i="6"/>
  <c r="AB43" i="6" s="1"/>
  <c r="E44" i="6"/>
  <c r="G44" i="6"/>
  <c r="F44" i="6"/>
  <c r="AA29" i="4"/>
  <c r="X29" i="4"/>
  <c r="AB29" i="4" s="1"/>
  <c r="J44" i="6" l="1"/>
  <c r="R44" i="6"/>
  <c r="K44" i="6"/>
  <c r="W44" i="6" s="1"/>
  <c r="S44" i="6"/>
  <c r="O44" i="6"/>
  <c r="Q44" i="6"/>
  <c r="I44" i="6"/>
  <c r="H44" i="6"/>
  <c r="M44" i="6"/>
  <c r="E30" i="4"/>
  <c r="F30" i="4"/>
  <c r="G30" i="4"/>
  <c r="T44" i="6" l="1"/>
  <c r="AA44" i="6"/>
  <c r="U44" i="6"/>
  <c r="L44" i="6"/>
  <c r="P44" i="6" s="1"/>
  <c r="N44" i="6"/>
  <c r="F45" i="6" s="1"/>
  <c r="V44" i="6"/>
  <c r="Z44" i="6" s="1"/>
  <c r="H30" i="4"/>
  <c r="R30" i="4"/>
  <c r="J30" i="4"/>
  <c r="N30" i="4" s="1"/>
  <c r="I30" i="4"/>
  <c r="Q30" i="4"/>
  <c r="X44" i="6" l="1"/>
  <c r="AB44" i="6" s="1"/>
  <c r="E45" i="6"/>
  <c r="I45" i="6" s="1"/>
  <c r="G45" i="6"/>
  <c r="K45" i="6" s="1"/>
  <c r="W45" i="6" s="1"/>
  <c r="R45" i="6"/>
  <c r="J45" i="6"/>
  <c r="V45" i="6" s="1"/>
  <c r="Z45" i="6" s="1"/>
  <c r="Y44" i="6"/>
  <c r="M30" i="4"/>
  <c r="U30" i="4"/>
  <c r="Y30" i="4" s="1"/>
  <c r="V30" i="4"/>
  <c r="Z30" i="4" s="1"/>
  <c r="K30" i="4"/>
  <c r="L30" i="4" s="1"/>
  <c r="P30" i="4" s="1"/>
  <c r="S30" i="4"/>
  <c r="T30" i="4" s="1"/>
  <c r="S45" i="6" l="1"/>
  <c r="O45" i="6"/>
  <c r="Q45" i="6"/>
  <c r="T45" i="6" s="1"/>
  <c r="M45" i="6"/>
  <c r="H45" i="6"/>
  <c r="N45" i="6"/>
  <c r="AA45" i="6"/>
  <c r="U45" i="6"/>
  <c r="X45" i="6" s="1"/>
  <c r="L45" i="6"/>
  <c r="O30" i="4"/>
  <c r="W30" i="4"/>
  <c r="AA30" i="4" s="1"/>
  <c r="E31" i="4" s="1"/>
  <c r="G46" i="6" l="1"/>
  <c r="O46" i="6" s="1"/>
  <c r="P45" i="6"/>
  <c r="AB45" i="6"/>
  <c r="E46" i="6"/>
  <c r="F46" i="6"/>
  <c r="Y45" i="6"/>
  <c r="G31" i="4"/>
  <c r="F31" i="4"/>
  <c r="X30" i="4"/>
  <c r="AB30" i="4" s="1"/>
  <c r="S46" i="6" l="1"/>
  <c r="AA46" i="6" s="1"/>
  <c r="K46" i="6"/>
  <c r="W46" i="6" s="1"/>
  <c r="J46" i="6"/>
  <c r="V46" i="6" s="1"/>
  <c r="R46" i="6"/>
  <c r="Q46" i="6"/>
  <c r="H46" i="6"/>
  <c r="I46" i="6"/>
  <c r="M46" i="6"/>
  <c r="I31" i="4"/>
  <c r="Q31" i="4"/>
  <c r="G47" i="6" l="1"/>
  <c r="N46" i="6"/>
  <c r="F47" i="6" s="1"/>
  <c r="E47" i="6"/>
  <c r="T46" i="6"/>
  <c r="Z46" i="6"/>
  <c r="U46" i="6"/>
  <c r="L46" i="6"/>
  <c r="P46" i="6" s="1"/>
  <c r="M31" i="4"/>
  <c r="U31" i="4"/>
  <c r="Y31" i="4" s="1"/>
  <c r="J31" i="4"/>
  <c r="R31" i="4"/>
  <c r="Y46" i="6" l="1"/>
  <c r="X46" i="6"/>
  <c r="AB46" i="6" s="1"/>
  <c r="M47" i="6"/>
  <c r="I47" i="6"/>
  <c r="H47" i="6"/>
  <c r="Q47" i="6"/>
  <c r="J47" i="6"/>
  <c r="R47" i="6"/>
  <c r="S47" i="6"/>
  <c r="K47" i="6"/>
  <c r="W47" i="6" s="1"/>
  <c r="O47" i="6"/>
  <c r="S31" i="4"/>
  <c r="T31" i="4" s="1"/>
  <c r="K31" i="4"/>
  <c r="L31" i="4" s="1"/>
  <c r="H31" i="4"/>
  <c r="N31" i="4"/>
  <c r="V31" i="4"/>
  <c r="Z31" i="4" s="1"/>
  <c r="T47" i="6" l="1"/>
  <c r="AA47" i="6"/>
  <c r="N47" i="6"/>
  <c r="V47" i="6"/>
  <c r="Z47" i="6" s="1"/>
  <c r="U47" i="6"/>
  <c r="L47" i="6"/>
  <c r="P47" i="6" s="1"/>
  <c r="P31" i="4"/>
  <c r="W31" i="4"/>
  <c r="AA31" i="4" s="1"/>
  <c r="O31" i="4"/>
  <c r="G48" i="6" l="1"/>
  <c r="F48" i="6"/>
  <c r="E48" i="6"/>
  <c r="Y47" i="6"/>
  <c r="X47" i="6"/>
  <c r="AB47" i="6" s="1"/>
  <c r="E32" i="4"/>
  <c r="F32" i="4"/>
  <c r="G32" i="4"/>
  <c r="S32" i="4" s="1"/>
  <c r="X31" i="4"/>
  <c r="AB31" i="4" s="1"/>
  <c r="I48" i="6" l="1"/>
  <c r="Q48" i="6"/>
  <c r="M48" i="6"/>
  <c r="H48" i="6"/>
  <c r="R48" i="6"/>
  <c r="J48" i="6"/>
  <c r="K48" i="6"/>
  <c r="W48" i="6" s="1"/>
  <c r="S48" i="6"/>
  <c r="O48" i="6"/>
  <c r="R32" i="4"/>
  <c r="K32" i="4"/>
  <c r="W32" i="4" s="1"/>
  <c r="AA32" i="4" s="1"/>
  <c r="J32" i="4"/>
  <c r="N32" i="4" s="1"/>
  <c r="H32" i="4"/>
  <c r="I32" i="4"/>
  <c r="U32" i="4" s="1"/>
  <c r="Q32" i="4"/>
  <c r="G49" i="6" l="1"/>
  <c r="AA48" i="6"/>
  <c r="N48" i="6"/>
  <c r="F49" i="6" s="1"/>
  <c r="V48" i="6"/>
  <c r="Z48" i="6" s="1"/>
  <c r="T48" i="6"/>
  <c r="U48" i="6"/>
  <c r="L48" i="6"/>
  <c r="P48" i="6" s="1"/>
  <c r="T32" i="4"/>
  <c r="M32" i="4"/>
  <c r="V32" i="4"/>
  <c r="Z32" i="4" s="1"/>
  <c r="O32" i="4"/>
  <c r="Y32" i="4"/>
  <c r="L32" i="4"/>
  <c r="P32" i="4" s="1"/>
  <c r="X48" i="6" l="1"/>
  <c r="AB48" i="6" s="1"/>
  <c r="J49" i="6"/>
  <c r="V49" i="6" s="1"/>
  <c r="Z49" i="6" s="1"/>
  <c r="R49" i="6"/>
  <c r="Y48" i="6"/>
  <c r="E49" i="6"/>
  <c r="K49" i="6"/>
  <c r="W49" i="6" s="1"/>
  <c r="O49" i="6"/>
  <c r="S49" i="6"/>
  <c r="J33" i="4"/>
  <c r="V33" i="4" s="1"/>
  <c r="X32" i="4"/>
  <c r="AB32" i="4" s="1"/>
  <c r="AA49" i="6" l="1"/>
  <c r="N49" i="6"/>
  <c r="Q49" i="6"/>
  <c r="M49" i="6"/>
  <c r="I49" i="6"/>
  <c r="H49" i="6"/>
  <c r="H33" i="4"/>
  <c r="Q33" i="4"/>
  <c r="I33" i="4"/>
  <c r="U33" i="4" s="1"/>
  <c r="R33" i="4"/>
  <c r="Z33" i="4" s="1"/>
  <c r="N33" i="4"/>
  <c r="T49" i="6" l="1"/>
  <c r="U49" i="6"/>
  <c r="X49" i="6" s="1"/>
  <c r="L49" i="6"/>
  <c r="P49" i="6" s="1"/>
  <c r="E50" i="6"/>
  <c r="G50" i="6"/>
  <c r="F50" i="6"/>
  <c r="M33" i="4"/>
  <c r="K33" i="4"/>
  <c r="L33" i="4" s="1"/>
  <c r="P33" i="4" s="1"/>
  <c r="S33" i="4"/>
  <c r="T33" i="4" s="1"/>
  <c r="Y33" i="4"/>
  <c r="AB49" i="6" l="1"/>
  <c r="Y49" i="6"/>
  <c r="J50" i="6"/>
  <c r="V50" i="6" s="1"/>
  <c r="Z50" i="6" s="1"/>
  <c r="R50" i="6"/>
  <c r="K50" i="6"/>
  <c r="W50" i="6" s="1"/>
  <c r="O50" i="6"/>
  <c r="S50" i="6"/>
  <c r="H50" i="6"/>
  <c r="I50" i="6"/>
  <c r="Q50" i="6"/>
  <c r="M50" i="6"/>
  <c r="O33" i="4"/>
  <c r="W33" i="4"/>
  <c r="X33" i="4" s="1"/>
  <c r="AB33" i="4" s="1"/>
  <c r="T50" i="6" l="1"/>
  <c r="G51" i="6"/>
  <c r="N50" i="6"/>
  <c r="F51" i="6" s="1"/>
  <c r="AA50" i="6"/>
  <c r="E51" i="6"/>
  <c r="L50" i="6"/>
  <c r="P50" i="6" s="1"/>
  <c r="U50" i="6"/>
  <c r="X50" i="6" s="1"/>
  <c r="AA33" i="4"/>
  <c r="AB50" i="6" l="1"/>
  <c r="S51" i="6"/>
  <c r="O51" i="6"/>
  <c r="K51" i="6"/>
  <c r="W51" i="6" s="1"/>
  <c r="AA51" i="6" s="1"/>
  <c r="J51" i="6"/>
  <c r="V51" i="6" s="1"/>
  <c r="Z51" i="6" s="1"/>
  <c r="R51" i="6"/>
  <c r="Y50" i="6"/>
  <c r="I51" i="6"/>
  <c r="H51" i="6"/>
  <c r="M51" i="6"/>
  <c r="Q51" i="6"/>
  <c r="E34" i="4"/>
  <c r="I34" i="4" s="1"/>
  <c r="U34" i="4" s="1"/>
  <c r="F34" i="4"/>
  <c r="G34" i="4"/>
  <c r="U51" i="6" l="1"/>
  <c r="X51" i="6" s="1"/>
  <c r="L51" i="6"/>
  <c r="P51" i="6" s="1"/>
  <c r="T51" i="6"/>
  <c r="N51" i="6"/>
  <c r="F52" i="6" s="1"/>
  <c r="M34" i="4"/>
  <c r="Q34" i="4"/>
  <c r="Y34" i="4" s="1"/>
  <c r="E52" i="6" l="1"/>
  <c r="I52" i="6" s="1"/>
  <c r="Y51" i="6"/>
  <c r="G52" i="6"/>
  <c r="K52" i="6" s="1"/>
  <c r="W52" i="6" s="1"/>
  <c r="J52" i="6"/>
  <c r="V52" i="6" s="1"/>
  <c r="R52" i="6"/>
  <c r="AB51" i="6"/>
  <c r="J34" i="4"/>
  <c r="R34" i="4"/>
  <c r="O52" i="6" l="1"/>
  <c r="H52" i="6"/>
  <c r="M52" i="6"/>
  <c r="Q52" i="6"/>
  <c r="T52" i="6" s="1"/>
  <c r="S52" i="6"/>
  <c r="AA52" i="6" s="1"/>
  <c r="Z52" i="6"/>
  <c r="U52" i="6"/>
  <c r="L52" i="6"/>
  <c r="N52" i="6"/>
  <c r="K34" i="4"/>
  <c r="W34" i="4" s="1"/>
  <c r="S34" i="4"/>
  <c r="H34" i="4"/>
  <c r="N34" i="4"/>
  <c r="V34" i="4"/>
  <c r="G53" i="6" l="1"/>
  <c r="K53" i="6" s="1"/>
  <c r="W53" i="6" s="1"/>
  <c r="F53" i="6"/>
  <c r="J53" i="6" s="1"/>
  <c r="V53" i="6" s="1"/>
  <c r="P52" i="6"/>
  <c r="E53" i="6"/>
  <c r="I53" i="6" s="1"/>
  <c r="X52" i="6"/>
  <c r="AB52" i="6" s="1"/>
  <c r="Y52" i="6"/>
  <c r="O34" i="4"/>
  <c r="L34" i="4"/>
  <c r="P34" i="4" s="1"/>
  <c r="X34" i="4"/>
  <c r="Z34" i="4"/>
  <c r="AA34" i="4"/>
  <c r="T34" i="4"/>
  <c r="S53" i="6" l="1"/>
  <c r="AA53" i="6" s="1"/>
  <c r="O53" i="6"/>
  <c r="R53" i="6"/>
  <c r="Z53" i="6" s="1"/>
  <c r="Q53" i="6"/>
  <c r="M53" i="6"/>
  <c r="H53" i="6"/>
  <c r="N53" i="6"/>
  <c r="U53" i="6"/>
  <c r="X53" i="6" s="1"/>
  <c r="L53" i="6"/>
  <c r="F35" i="4"/>
  <c r="E35" i="4"/>
  <c r="G35" i="4"/>
  <c r="S35" i="4" s="1"/>
  <c r="AB34" i="4"/>
  <c r="T53" i="6" l="1"/>
  <c r="P53" i="6"/>
  <c r="AB53" i="6"/>
  <c r="G54" i="6"/>
  <c r="O54" i="6" s="1"/>
  <c r="E54" i="6"/>
  <c r="I54" i="6" s="1"/>
  <c r="F54" i="6"/>
  <c r="R54" i="6" s="1"/>
  <c r="Y53" i="6"/>
  <c r="J35" i="4"/>
  <c r="V35" i="4" s="1"/>
  <c r="H35" i="4"/>
  <c r="R35" i="4"/>
  <c r="K35" i="4"/>
  <c r="W35" i="4" s="1"/>
  <c r="AA35" i="4" s="1"/>
  <c r="I35" i="4"/>
  <c r="Q35" i="4"/>
  <c r="J54" i="6" l="1"/>
  <c r="V54" i="6" s="1"/>
  <c r="Z54" i="6" s="1"/>
  <c r="S54" i="6"/>
  <c r="K54" i="6"/>
  <c r="W54" i="6" s="1"/>
  <c r="Q54" i="6"/>
  <c r="T54" i="6"/>
  <c r="H54" i="6"/>
  <c r="M54" i="6"/>
  <c r="AA54" i="6"/>
  <c r="U54" i="6"/>
  <c r="O35" i="4"/>
  <c r="Z35" i="4"/>
  <c r="T35" i="4"/>
  <c r="L35" i="4"/>
  <c r="P35" i="4" s="1"/>
  <c r="N35" i="4"/>
  <c r="M35" i="4"/>
  <c r="U35" i="4"/>
  <c r="X35" i="4" s="1"/>
  <c r="N54" i="6" l="1"/>
  <c r="X54" i="6"/>
  <c r="AB54" i="6" s="1"/>
  <c r="L54" i="6"/>
  <c r="P54" i="6" s="1"/>
  <c r="F55" i="6"/>
  <c r="Y54" i="6"/>
  <c r="AB35" i="4"/>
  <c r="Y35" i="4"/>
  <c r="G55" i="6" l="1"/>
  <c r="E55" i="6"/>
  <c r="R55" i="6"/>
  <c r="J55" i="6"/>
  <c r="V55" i="6" s="1"/>
  <c r="Z55" i="6" s="1"/>
  <c r="F36" i="4"/>
  <c r="G36" i="4"/>
  <c r="E36" i="4"/>
  <c r="O55" i="6" l="1"/>
  <c r="K55" i="6"/>
  <c r="W55" i="6" s="1"/>
  <c r="S55" i="6"/>
  <c r="I55" i="6"/>
  <c r="U55" i="6" s="1"/>
  <c r="X55" i="6" s="1"/>
  <c r="Q55" i="6"/>
  <c r="T55" i="6" s="1"/>
  <c r="M55" i="6"/>
  <c r="H55" i="6"/>
  <c r="N55" i="6"/>
  <c r="I36" i="4"/>
  <c r="Q36" i="4"/>
  <c r="M36" i="4"/>
  <c r="AB55" i="6" l="1"/>
  <c r="E56" i="6"/>
  <c r="M56" i="6" s="1"/>
  <c r="F56" i="6"/>
  <c r="J56" i="6" s="1"/>
  <c r="AA55" i="6"/>
  <c r="L55" i="6"/>
  <c r="P55" i="6" s="1"/>
  <c r="G56" i="6"/>
  <c r="K56" i="6" s="1"/>
  <c r="W56" i="6" s="1"/>
  <c r="Y55" i="6"/>
  <c r="H36" i="4"/>
  <c r="U36" i="4"/>
  <c r="J36" i="4"/>
  <c r="V36" i="4" s="1"/>
  <c r="R36" i="4"/>
  <c r="I56" i="6" l="1"/>
  <c r="U56" i="6" s="1"/>
  <c r="Q56" i="6"/>
  <c r="E57" i="6" s="1"/>
  <c r="R56" i="6"/>
  <c r="H56" i="6"/>
  <c r="O56" i="6"/>
  <c r="S56" i="6"/>
  <c r="AA56" i="6" s="1"/>
  <c r="N56" i="6"/>
  <c r="V56" i="6"/>
  <c r="Z56" i="6" s="1"/>
  <c r="G57" i="6"/>
  <c r="S36" i="4"/>
  <c r="K36" i="4"/>
  <c r="W36" i="4" s="1"/>
  <c r="X36" i="4" s="1"/>
  <c r="N36" i="4"/>
  <c r="Z36" i="4"/>
  <c r="Y36" i="4"/>
  <c r="L56" i="6" l="1"/>
  <c r="P56" i="6" s="1"/>
  <c r="F57" i="6"/>
  <c r="H57" i="6" s="1"/>
  <c r="T56" i="6"/>
  <c r="O57" i="6"/>
  <c r="S57" i="6"/>
  <c r="K57" i="6"/>
  <c r="W57" i="6" s="1"/>
  <c r="AA57" i="6" s="1"/>
  <c r="I57" i="6"/>
  <c r="M57" i="6"/>
  <c r="Q57" i="6"/>
  <c r="Y56" i="6"/>
  <c r="X56" i="6"/>
  <c r="L36" i="4"/>
  <c r="P36" i="4" s="1"/>
  <c r="AA36" i="4"/>
  <c r="E37" i="4" s="1"/>
  <c r="O36" i="4"/>
  <c r="T36" i="4"/>
  <c r="AB36" i="4" s="1"/>
  <c r="J57" i="6" l="1"/>
  <c r="N57" i="6" s="1"/>
  <c r="F58" i="6" s="1"/>
  <c r="AB56" i="6"/>
  <c r="R57" i="6"/>
  <c r="T57" i="6"/>
  <c r="U57" i="6"/>
  <c r="G37" i="4"/>
  <c r="F37" i="4"/>
  <c r="I37" i="4"/>
  <c r="U37" i="4" s="1"/>
  <c r="L57" i="6" l="1"/>
  <c r="P57" i="6" s="1"/>
  <c r="V57" i="6"/>
  <c r="Z57" i="6" s="1"/>
  <c r="E58" i="6"/>
  <c r="Q58" i="6" s="1"/>
  <c r="G58" i="6"/>
  <c r="S58" i="6" s="1"/>
  <c r="Y57" i="6"/>
  <c r="X57" i="6"/>
  <c r="AB57" i="6" s="1"/>
  <c r="J58" i="6"/>
  <c r="R58" i="6"/>
  <c r="J37" i="4"/>
  <c r="V37" i="4" s="1"/>
  <c r="Q37" i="4"/>
  <c r="Y37" i="4" s="1"/>
  <c r="M37" i="4"/>
  <c r="I58" i="6" l="1"/>
  <c r="U58" i="6" s="1"/>
  <c r="H58" i="6"/>
  <c r="M58" i="6"/>
  <c r="O58" i="6"/>
  <c r="G59" i="6" s="1"/>
  <c r="K58" i="6"/>
  <c r="W58" i="6" s="1"/>
  <c r="AA58" i="6" s="1"/>
  <c r="N58" i="6"/>
  <c r="V58" i="6"/>
  <c r="Z58" i="6" s="1"/>
  <c r="T58" i="6"/>
  <c r="H37" i="4"/>
  <c r="R37" i="4"/>
  <c r="Z37" i="4" s="1"/>
  <c r="S37" i="4"/>
  <c r="K37" i="4"/>
  <c r="W37" i="4" s="1"/>
  <c r="N37" i="4"/>
  <c r="E59" i="6" l="1"/>
  <c r="I59" i="6" s="1"/>
  <c r="U59" i="6" s="1"/>
  <c r="F59" i="6"/>
  <c r="H59" i="6" s="1"/>
  <c r="L58" i="6"/>
  <c r="P58" i="6" s="1"/>
  <c r="O59" i="6"/>
  <c r="S59" i="6"/>
  <c r="K59" i="6"/>
  <c r="W59" i="6" s="1"/>
  <c r="AA59" i="6" s="1"/>
  <c r="Y58" i="6"/>
  <c r="X58" i="6"/>
  <c r="AB58" i="6" s="1"/>
  <c r="T37" i="4"/>
  <c r="AA37" i="4"/>
  <c r="F38" i="4" s="1"/>
  <c r="O37" i="4"/>
  <c r="L37" i="4"/>
  <c r="P37" i="4" s="1"/>
  <c r="X37" i="4"/>
  <c r="R59" i="6" l="1"/>
  <c r="M59" i="6"/>
  <c r="Q59" i="6"/>
  <c r="Y59" i="6" s="1"/>
  <c r="J59" i="6"/>
  <c r="V59" i="6" s="1"/>
  <c r="Z59" i="6" s="1"/>
  <c r="G38" i="4"/>
  <c r="S38" i="4" s="1"/>
  <c r="E38" i="4"/>
  <c r="I38" i="4" s="1"/>
  <c r="U38" i="4" s="1"/>
  <c r="AB37" i="4"/>
  <c r="N59" i="6" l="1"/>
  <c r="L59" i="6"/>
  <c r="P59" i="6" s="1"/>
  <c r="T59" i="6"/>
  <c r="X59" i="6"/>
  <c r="F60" i="6"/>
  <c r="G60" i="6"/>
  <c r="AB59" i="6"/>
  <c r="E60" i="6"/>
  <c r="M38" i="4"/>
  <c r="Q38" i="4"/>
  <c r="Y38" i="4" s="1"/>
  <c r="J38" i="4"/>
  <c r="V38" i="4" s="1"/>
  <c r="R38" i="4"/>
  <c r="H38" i="4"/>
  <c r="K38" i="4"/>
  <c r="W38" i="4" s="1"/>
  <c r="AA38" i="4" s="1"/>
  <c r="J60" i="6" l="1"/>
  <c r="V60" i="6" s="1"/>
  <c r="Z60" i="6" s="1"/>
  <c r="R60" i="6"/>
  <c r="H60" i="6"/>
  <c r="I60" i="6"/>
  <c r="Q60" i="6"/>
  <c r="M60" i="6"/>
  <c r="O60" i="6"/>
  <c r="K60" i="6"/>
  <c r="W60" i="6" s="1"/>
  <c r="S60" i="6"/>
  <c r="T38" i="4"/>
  <c r="O38" i="4"/>
  <c r="N38" i="4"/>
  <c r="Z38" i="4"/>
  <c r="L38" i="4"/>
  <c r="P38" i="4" s="1"/>
  <c r="X38" i="4"/>
  <c r="AB38" i="4" l="1"/>
  <c r="AA60" i="6"/>
  <c r="T60" i="6"/>
  <c r="U60" i="6"/>
  <c r="X60" i="6" s="1"/>
  <c r="L60" i="6"/>
  <c r="P60" i="6" s="1"/>
  <c r="N60" i="6"/>
  <c r="F61" i="6" s="1"/>
  <c r="Q39" i="4"/>
  <c r="I39" i="4"/>
  <c r="M39" i="4" s="1"/>
  <c r="E61" i="6" l="1"/>
  <c r="I61" i="6" s="1"/>
  <c r="G61" i="6"/>
  <c r="K61" i="6" s="1"/>
  <c r="W61" i="6" s="1"/>
  <c r="R61" i="6"/>
  <c r="J61" i="6"/>
  <c r="V61" i="6" s="1"/>
  <c r="Z61" i="6" s="1"/>
  <c r="AB60" i="6"/>
  <c r="Y60" i="6"/>
  <c r="J39" i="4"/>
  <c r="V39" i="4" s="1"/>
  <c r="R39" i="4"/>
  <c r="U39" i="4"/>
  <c r="Y39" i="4" s="1"/>
  <c r="S61" i="6" l="1"/>
  <c r="AA61" i="6" s="1"/>
  <c r="O61" i="6"/>
  <c r="G62" i="6" s="1"/>
  <c r="H61" i="6"/>
  <c r="M61" i="6"/>
  <c r="Q61" i="6"/>
  <c r="U61" i="6"/>
  <c r="X61" i="6" s="1"/>
  <c r="L61" i="6"/>
  <c r="P61" i="6" s="1"/>
  <c r="N61" i="6"/>
  <c r="Z39" i="4"/>
  <c r="N39" i="4"/>
  <c r="S39" i="4"/>
  <c r="K39" i="4"/>
  <c r="H39" i="4"/>
  <c r="T61" i="6" l="1"/>
  <c r="E62" i="6"/>
  <c r="F62" i="6"/>
  <c r="AB61" i="6"/>
  <c r="Y61" i="6"/>
  <c r="O62" i="6"/>
  <c r="K62" i="6"/>
  <c r="W62" i="6" s="1"/>
  <c r="S62" i="6"/>
  <c r="O39" i="4"/>
  <c r="W39" i="4"/>
  <c r="X39" i="4" s="1"/>
  <c r="L39" i="4"/>
  <c r="P39" i="4" s="1"/>
  <c r="T39" i="4"/>
  <c r="AA62" i="6" l="1"/>
  <c r="M62" i="6"/>
  <c r="Q62" i="6"/>
  <c r="I62" i="6"/>
  <c r="H62" i="6"/>
  <c r="J62" i="6"/>
  <c r="R62" i="6"/>
  <c r="AB39" i="4"/>
  <c r="AA39" i="4"/>
  <c r="T62" i="6" l="1"/>
  <c r="N62" i="6"/>
  <c r="V62" i="6"/>
  <c r="Z62" i="6" s="1"/>
  <c r="U62" i="6"/>
  <c r="L62" i="6"/>
  <c r="P62" i="6" s="1"/>
  <c r="E40" i="4"/>
  <c r="F40" i="4"/>
  <c r="G40" i="4"/>
  <c r="Y62" i="6" l="1"/>
  <c r="X62" i="6"/>
  <c r="AB62" i="6" s="1"/>
  <c r="G63" i="6"/>
  <c r="F63" i="6"/>
  <c r="E63" i="6"/>
  <c r="Q40" i="4"/>
  <c r="I40" i="4"/>
  <c r="H40" i="4"/>
  <c r="K40" i="4"/>
  <c r="W40" i="4" s="1"/>
  <c r="S40" i="4"/>
  <c r="R40" i="4"/>
  <c r="J40" i="4"/>
  <c r="V40" i="4" s="1"/>
  <c r="Z40" i="4" s="1"/>
  <c r="H63" i="6" l="1"/>
  <c r="M63" i="6"/>
  <c r="I63" i="6"/>
  <c r="Q63" i="6"/>
  <c r="K63" i="6"/>
  <c r="W63" i="6" s="1"/>
  <c r="AA63" i="6" s="1"/>
  <c r="O63" i="6"/>
  <c r="S63" i="6"/>
  <c r="J63" i="6"/>
  <c r="R63" i="6"/>
  <c r="O40" i="4"/>
  <c r="N40" i="4"/>
  <c r="T40" i="4"/>
  <c r="AA40" i="4"/>
  <c r="M40" i="4"/>
  <c r="U40" i="4"/>
  <c r="L40" i="4"/>
  <c r="P40" i="4" s="1"/>
  <c r="V63" i="6" l="1"/>
  <c r="Z63" i="6" s="1"/>
  <c r="N63" i="6"/>
  <c r="G64" i="6"/>
  <c r="T63" i="6"/>
  <c r="U63" i="6"/>
  <c r="Y63" i="6" s="1"/>
  <c r="L63" i="6"/>
  <c r="P63" i="6" s="1"/>
  <c r="Y40" i="4"/>
  <c r="X40" i="4"/>
  <c r="AB40" i="4" s="1"/>
  <c r="F64" i="6" l="1"/>
  <c r="E64" i="6"/>
  <c r="X63" i="6"/>
  <c r="AB63" i="6" s="1"/>
  <c r="S64" i="6"/>
  <c r="O64" i="6"/>
  <c r="K64" i="6"/>
  <c r="G41" i="4"/>
  <c r="E41" i="4"/>
  <c r="F41" i="4"/>
  <c r="W64" i="6" l="1"/>
  <c r="AA64" i="6" s="1"/>
  <c r="H64" i="6"/>
  <c r="M64" i="6"/>
  <c r="I64" i="6"/>
  <c r="Q64" i="6"/>
  <c r="R64" i="6"/>
  <c r="J64" i="6"/>
  <c r="H41" i="4"/>
  <c r="R41" i="4"/>
  <c r="J41" i="4"/>
  <c r="V41" i="4" s="1"/>
  <c r="I41" i="4"/>
  <c r="M41" i="4" s="1"/>
  <c r="Q41" i="4"/>
  <c r="G65" i="6" l="1"/>
  <c r="L64" i="6"/>
  <c r="P64" i="6" s="1"/>
  <c r="U64" i="6"/>
  <c r="Y64" i="6" s="1"/>
  <c r="T64" i="6"/>
  <c r="N64" i="6"/>
  <c r="E65" i="6" s="1"/>
  <c r="V64" i="6"/>
  <c r="Z64" i="6" s="1"/>
  <c r="Z41" i="4"/>
  <c r="U41" i="4"/>
  <c r="N41" i="4"/>
  <c r="K41" i="4"/>
  <c r="W41" i="4" s="1"/>
  <c r="S41" i="4"/>
  <c r="F65" i="6" l="1"/>
  <c r="H65" i="6" s="1"/>
  <c r="I65" i="6"/>
  <c r="M65" i="6"/>
  <c r="Q65" i="6"/>
  <c r="X64" i="6"/>
  <c r="AB64" i="6" s="1"/>
  <c r="K65" i="6"/>
  <c r="O65" i="6"/>
  <c r="S65" i="6"/>
  <c r="AA41" i="4"/>
  <c r="O41" i="4"/>
  <c r="X41" i="4"/>
  <c r="Y41" i="4"/>
  <c r="L41" i="4"/>
  <c r="P41" i="4" s="1"/>
  <c r="T41" i="4"/>
  <c r="W65" i="6" l="1"/>
  <c r="AA65" i="6" s="1"/>
  <c r="U65" i="6"/>
  <c r="Y65" i="6" s="1"/>
  <c r="J65" i="6"/>
  <c r="V65" i="6" s="1"/>
  <c r="Z65" i="6" s="1"/>
  <c r="R65" i="6"/>
  <c r="T65" i="6" s="1"/>
  <c r="E42" i="4"/>
  <c r="F42" i="4"/>
  <c r="G42" i="4"/>
  <c r="AB41" i="4"/>
  <c r="N65" i="6" l="1"/>
  <c r="X65" i="6"/>
  <c r="AB65" i="6" s="1"/>
  <c r="L65" i="6"/>
  <c r="P65" i="6" s="1"/>
  <c r="Q42" i="4"/>
  <c r="I42" i="4"/>
  <c r="M42" i="4" s="1"/>
  <c r="G66" i="6" l="1"/>
  <c r="F66" i="6"/>
  <c r="E66" i="6"/>
  <c r="K42" i="4"/>
  <c r="W42" i="4" s="1"/>
  <c r="S42" i="4"/>
  <c r="U42" i="4"/>
  <c r="J42" i="4"/>
  <c r="V42" i="4" s="1"/>
  <c r="R42" i="4"/>
  <c r="H42" i="4"/>
  <c r="K66" i="6" l="1"/>
  <c r="O66" i="6"/>
  <c r="S66" i="6"/>
  <c r="I66" i="6"/>
  <c r="H66" i="6"/>
  <c r="M66" i="6"/>
  <c r="Q66" i="6"/>
  <c r="J66" i="6"/>
  <c r="V66" i="6" s="1"/>
  <c r="Z66" i="6" s="1"/>
  <c r="R66" i="6"/>
  <c r="O42" i="4"/>
  <c r="Z42" i="4"/>
  <c r="AA42" i="4"/>
  <c r="T42" i="4"/>
  <c r="N42" i="4"/>
  <c r="L42" i="4"/>
  <c r="P42" i="4" s="1"/>
  <c r="X42" i="4"/>
  <c r="Y42" i="4"/>
  <c r="T66" i="6" l="1"/>
  <c r="L66" i="6"/>
  <c r="P66" i="6" s="1"/>
  <c r="U66" i="6"/>
  <c r="G67" i="6"/>
  <c r="W66" i="6"/>
  <c r="AA66" i="6" s="1"/>
  <c r="N66" i="6"/>
  <c r="F43" i="4"/>
  <c r="E43" i="4"/>
  <c r="G43" i="4"/>
  <c r="AB42" i="4"/>
  <c r="X66" i="6" l="1"/>
  <c r="AB66" i="6" s="1"/>
  <c r="E67" i="6"/>
  <c r="F67" i="6"/>
  <c r="K67" i="6"/>
  <c r="W67" i="6" s="1"/>
  <c r="O67" i="6"/>
  <c r="S67" i="6"/>
  <c r="Y66" i="6"/>
  <c r="K43" i="4"/>
  <c r="W43" i="4" s="1"/>
  <c r="I43" i="4"/>
  <c r="M43" i="4" s="1"/>
  <c r="Q43" i="4"/>
  <c r="AA67" i="6" l="1"/>
  <c r="J67" i="6"/>
  <c r="R67" i="6"/>
  <c r="I67" i="6"/>
  <c r="H67" i="6"/>
  <c r="M67" i="6"/>
  <c r="Q67" i="6"/>
  <c r="O43" i="4"/>
  <c r="S43" i="4"/>
  <c r="AA43" i="4" s="1"/>
  <c r="H43" i="4"/>
  <c r="J43" i="4"/>
  <c r="V43" i="4" s="1"/>
  <c r="R43" i="4"/>
  <c r="U43" i="4"/>
  <c r="Y43" i="4" s="1"/>
  <c r="V67" i="6" l="1"/>
  <c r="Z67" i="6" s="1"/>
  <c r="T67" i="6"/>
  <c r="G68" i="6"/>
  <c r="L67" i="6"/>
  <c r="P67" i="6" s="1"/>
  <c r="U67" i="6"/>
  <c r="N67" i="6"/>
  <c r="E68" i="6" s="1"/>
  <c r="T43" i="4"/>
  <c r="X43" i="4"/>
  <c r="L43" i="4"/>
  <c r="P43" i="4" s="1"/>
  <c r="N43" i="4"/>
  <c r="Z43" i="4"/>
  <c r="I68" i="6" l="1"/>
  <c r="M68" i="6"/>
  <c r="Q68" i="6"/>
  <c r="Y67" i="6"/>
  <c r="X67" i="6"/>
  <c r="AB67" i="6" s="1"/>
  <c r="F68" i="6"/>
  <c r="O68" i="6"/>
  <c r="K68" i="6"/>
  <c r="S68" i="6"/>
  <c r="E44" i="4"/>
  <c r="G44" i="4"/>
  <c r="F44" i="4"/>
  <c r="AB43" i="4"/>
  <c r="W68" i="6" l="1"/>
  <c r="AA68" i="6" s="1"/>
  <c r="J68" i="6"/>
  <c r="N68" i="6" s="1"/>
  <c r="R68" i="6"/>
  <c r="H68" i="6"/>
  <c r="U68" i="6"/>
  <c r="Y68" i="6" s="1"/>
  <c r="K44" i="4"/>
  <c r="W44" i="4" s="1"/>
  <c r="Q44" i="4"/>
  <c r="I44" i="4"/>
  <c r="U44" i="4" s="1"/>
  <c r="G69" i="6" l="1"/>
  <c r="K69" i="6" s="1"/>
  <c r="E69" i="6"/>
  <c r="F69" i="6"/>
  <c r="L68" i="6"/>
  <c r="P68" i="6" s="1"/>
  <c r="T68" i="6"/>
  <c r="V68" i="6"/>
  <c r="Z68" i="6" s="1"/>
  <c r="M44" i="4"/>
  <c r="J44" i="4"/>
  <c r="V44" i="4" s="1"/>
  <c r="X44" i="4" s="1"/>
  <c r="R44" i="4"/>
  <c r="S44" i="4"/>
  <c r="AA44" i="4" s="1"/>
  <c r="H44" i="4"/>
  <c r="O44" i="4"/>
  <c r="Y44" i="4"/>
  <c r="S69" i="6" l="1"/>
  <c r="O69" i="6"/>
  <c r="X68" i="6"/>
  <c r="AB68" i="6" s="1"/>
  <c r="J69" i="6"/>
  <c r="N69" i="6" s="1"/>
  <c r="R69" i="6"/>
  <c r="M69" i="6"/>
  <c r="H69" i="6"/>
  <c r="I69" i="6"/>
  <c r="Q69" i="6"/>
  <c r="W69" i="6"/>
  <c r="T44" i="4"/>
  <c r="AB44" i="4" s="1"/>
  <c r="L44" i="4"/>
  <c r="P44" i="4" s="1"/>
  <c r="N44" i="4"/>
  <c r="Z44" i="4"/>
  <c r="AA69" i="6" l="1"/>
  <c r="G70" i="6"/>
  <c r="K70" i="6" s="1"/>
  <c r="F70" i="6"/>
  <c r="L69" i="6"/>
  <c r="P69" i="6" s="1"/>
  <c r="U69" i="6"/>
  <c r="T69" i="6"/>
  <c r="E70" i="6"/>
  <c r="V69" i="6"/>
  <c r="Z69" i="6" s="1"/>
  <c r="I45" i="4"/>
  <c r="U45" i="4" s="1"/>
  <c r="R45" i="4"/>
  <c r="S70" i="6" l="1"/>
  <c r="AA70" i="6" s="1"/>
  <c r="O70" i="6"/>
  <c r="I70" i="6"/>
  <c r="H70" i="6"/>
  <c r="M70" i="6"/>
  <c r="Q70" i="6"/>
  <c r="Y69" i="6"/>
  <c r="X69" i="6"/>
  <c r="AB69" i="6" s="1"/>
  <c r="J70" i="6"/>
  <c r="N70" i="6" s="1"/>
  <c r="F71" i="6" s="1"/>
  <c r="R70" i="6"/>
  <c r="W70" i="6"/>
  <c r="Q45" i="4"/>
  <c r="Y45" i="4" s="1"/>
  <c r="J45" i="4"/>
  <c r="V45" i="4" s="1"/>
  <c r="Z45" i="4" s="1"/>
  <c r="M45" i="4"/>
  <c r="K45" i="4"/>
  <c r="H45" i="4"/>
  <c r="S45" i="4"/>
  <c r="J71" i="6" l="1"/>
  <c r="N71" i="6" s="1"/>
  <c r="R71" i="6"/>
  <c r="V70" i="6"/>
  <c r="Z70" i="6" s="1"/>
  <c r="G71" i="6"/>
  <c r="T70" i="6"/>
  <c r="E71" i="6"/>
  <c r="L70" i="6"/>
  <c r="P70" i="6" s="1"/>
  <c r="U70" i="6"/>
  <c r="W45" i="4"/>
  <c r="AA45" i="4" s="1"/>
  <c r="E46" i="4" s="1"/>
  <c r="O45" i="4"/>
  <c r="N45" i="4"/>
  <c r="L45" i="4"/>
  <c r="P45" i="4" s="1"/>
  <c r="T45" i="4"/>
  <c r="X70" i="6" l="1"/>
  <c r="AB70" i="6" s="1"/>
  <c r="M71" i="6"/>
  <c r="I71" i="6"/>
  <c r="H71" i="6"/>
  <c r="Q71" i="6"/>
  <c r="Y70" i="6"/>
  <c r="K71" i="6"/>
  <c r="O71" i="6"/>
  <c r="S71" i="6"/>
  <c r="V71" i="6"/>
  <c r="Z71" i="6" s="1"/>
  <c r="X45" i="4"/>
  <c r="AB45" i="4" s="1"/>
  <c r="F46" i="4"/>
  <c r="G46" i="4"/>
  <c r="W71" i="6" l="1"/>
  <c r="AA71" i="6" s="1"/>
  <c r="G72" i="6"/>
  <c r="T71" i="6"/>
  <c r="L71" i="6"/>
  <c r="P71" i="6" s="1"/>
  <c r="U71" i="6"/>
  <c r="X71" i="6" s="1"/>
  <c r="AB71" i="6" s="1"/>
  <c r="E72" i="6"/>
  <c r="F72" i="6"/>
  <c r="H46" i="4"/>
  <c r="J46" i="4"/>
  <c r="R46" i="4"/>
  <c r="I46" i="4"/>
  <c r="M46" i="4" s="1"/>
  <c r="Q46" i="4"/>
  <c r="H72" i="6" l="1"/>
  <c r="M72" i="6"/>
  <c r="I72" i="6"/>
  <c r="Q72" i="6"/>
  <c r="Y71" i="6"/>
  <c r="K72" i="6"/>
  <c r="O72" i="6"/>
  <c r="S72" i="6"/>
  <c r="J72" i="6"/>
  <c r="V72" i="6" s="1"/>
  <c r="Z72" i="6" s="1"/>
  <c r="R72" i="6"/>
  <c r="U46" i="4"/>
  <c r="V46" i="4"/>
  <c r="Z46" i="4" s="1"/>
  <c r="N46" i="4"/>
  <c r="S46" i="4"/>
  <c r="T46" i="4" s="1"/>
  <c r="K46" i="4"/>
  <c r="W46" i="4" s="1"/>
  <c r="G73" i="6" l="1"/>
  <c r="W72" i="6"/>
  <c r="AA72" i="6" s="1"/>
  <c r="T72" i="6"/>
  <c r="L72" i="6"/>
  <c r="P72" i="6" s="1"/>
  <c r="U72" i="6"/>
  <c r="Y72" i="6" s="1"/>
  <c r="E73" i="6"/>
  <c r="N72" i="6"/>
  <c r="AA46" i="4"/>
  <c r="L46" i="4"/>
  <c r="P46" i="4" s="1"/>
  <c r="O46" i="4"/>
  <c r="X46" i="4"/>
  <c r="AB46" i="4" s="1"/>
  <c r="Y46" i="4"/>
  <c r="F73" i="6" l="1"/>
  <c r="H73" i="6" s="1"/>
  <c r="I73" i="6"/>
  <c r="M73" i="6"/>
  <c r="Q73" i="6"/>
  <c r="X72" i="6"/>
  <c r="AB72" i="6" s="1"/>
  <c r="K73" i="6"/>
  <c r="O73" i="6"/>
  <c r="S73" i="6"/>
  <c r="E47" i="4"/>
  <c r="F47" i="4"/>
  <c r="G47" i="4"/>
  <c r="U73" i="6" l="1"/>
  <c r="W73" i="6"/>
  <c r="AA73" i="6" s="1"/>
  <c r="J73" i="6"/>
  <c r="R73" i="6"/>
  <c r="T73" i="6" s="1"/>
  <c r="Q47" i="4"/>
  <c r="I47" i="4"/>
  <c r="M47" i="4" s="1"/>
  <c r="V73" i="6" l="1"/>
  <c r="Z73" i="6" s="1"/>
  <c r="N73" i="6"/>
  <c r="E74" i="6"/>
  <c r="G74" i="6"/>
  <c r="Y73" i="6"/>
  <c r="L73" i="6"/>
  <c r="P73" i="6" s="1"/>
  <c r="S47" i="4"/>
  <c r="K47" i="4"/>
  <c r="W47" i="4" s="1"/>
  <c r="H47" i="4"/>
  <c r="J47" i="4"/>
  <c r="V47" i="4" s="1"/>
  <c r="R47" i="4"/>
  <c r="U47" i="4"/>
  <c r="Y47" i="4" s="1"/>
  <c r="K74" i="6" l="1"/>
  <c r="W74" i="6" s="1"/>
  <c r="O74" i="6"/>
  <c r="S74" i="6"/>
  <c r="I74" i="6"/>
  <c r="M74" i="6"/>
  <c r="Q74" i="6"/>
  <c r="F74" i="6"/>
  <c r="X73" i="6"/>
  <c r="AB73" i="6" s="1"/>
  <c r="AA47" i="4"/>
  <c r="O47" i="4"/>
  <c r="X47" i="4"/>
  <c r="L47" i="4"/>
  <c r="P47" i="4" s="1"/>
  <c r="N47" i="4"/>
  <c r="Z47" i="4"/>
  <c r="T47" i="4"/>
  <c r="J74" i="6" l="1"/>
  <c r="N74" i="6" s="1"/>
  <c r="R74" i="6"/>
  <c r="T74" i="6" s="1"/>
  <c r="U74" i="6"/>
  <c r="H74" i="6"/>
  <c r="AA74" i="6"/>
  <c r="G48" i="4"/>
  <c r="E48" i="4"/>
  <c r="F48" i="4"/>
  <c r="AB47" i="4"/>
  <c r="G75" i="6" l="1"/>
  <c r="O75" i="6" s="1"/>
  <c r="F75" i="6"/>
  <c r="L74" i="6"/>
  <c r="P74" i="6" s="1"/>
  <c r="E75" i="6"/>
  <c r="Y74" i="6"/>
  <c r="V74" i="6"/>
  <c r="Z74" i="6" s="1"/>
  <c r="H48" i="4"/>
  <c r="I48" i="4"/>
  <c r="Q48" i="4"/>
  <c r="J48" i="4"/>
  <c r="V48" i="4" s="1"/>
  <c r="R48" i="4"/>
  <c r="S75" i="6" l="1"/>
  <c r="AA75" i="6" s="1"/>
  <c r="X74" i="6"/>
  <c r="AB74" i="6" s="1"/>
  <c r="K75" i="6"/>
  <c r="W75" i="6" s="1"/>
  <c r="J75" i="6"/>
  <c r="V75" i="6" s="1"/>
  <c r="R75" i="6"/>
  <c r="Q75" i="6"/>
  <c r="M75" i="6"/>
  <c r="H75" i="6"/>
  <c r="I75" i="6"/>
  <c r="K48" i="4"/>
  <c r="W48" i="4" s="1"/>
  <c r="O48" i="4"/>
  <c r="Z48" i="4"/>
  <c r="S48" i="4"/>
  <c r="T48" i="4" s="1"/>
  <c r="N48" i="4"/>
  <c r="M48" i="4"/>
  <c r="U48" i="4"/>
  <c r="G76" i="6" l="1"/>
  <c r="U75" i="6"/>
  <c r="X75" i="6" s="1"/>
  <c r="L75" i="6"/>
  <c r="P75" i="6" s="1"/>
  <c r="E76" i="6"/>
  <c r="T75" i="6"/>
  <c r="Z75" i="6"/>
  <c r="N75" i="6"/>
  <c r="L48" i="4"/>
  <c r="P48" i="4" s="1"/>
  <c r="AA48" i="4"/>
  <c r="Y48" i="4"/>
  <c r="X48" i="4"/>
  <c r="AB48" i="4" s="1"/>
  <c r="F76" i="6" l="1"/>
  <c r="H76" i="6" s="1"/>
  <c r="Y75" i="6"/>
  <c r="I76" i="6"/>
  <c r="M76" i="6"/>
  <c r="Q76" i="6"/>
  <c r="AB75" i="6"/>
  <c r="S76" i="6"/>
  <c r="O76" i="6"/>
  <c r="K76" i="6"/>
  <c r="U76" i="6" l="1"/>
  <c r="Y76" i="6" s="1"/>
  <c r="R76" i="6"/>
  <c r="T76" i="6" s="1"/>
  <c r="J76" i="6"/>
  <c r="N76" i="6" s="1"/>
  <c r="W76" i="6"/>
  <c r="AA76" i="6" s="1"/>
  <c r="H49" i="4"/>
  <c r="J49" i="4"/>
  <c r="V49" i="4" s="1"/>
  <c r="R49" i="4"/>
  <c r="Q49" i="4"/>
  <c r="I49" i="4"/>
  <c r="M49" i="4" s="1"/>
  <c r="F77" i="6" l="1"/>
  <c r="L76" i="6"/>
  <c r="P76" i="6" s="1"/>
  <c r="G77" i="6"/>
  <c r="E77" i="6"/>
  <c r="V76" i="6"/>
  <c r="Z76" i="6" s="1"/>
  <c r="U49" i="4"/>
  <c r="Y49" i="4" s="1"/>
  <c r="N49" i="4"/>
  <c r="Z49" i="4"/>
  <c r="S49" i="4"/>
  <c r="T49" i="4" s="1"/>
  <c r="K49" i="4"/>
  <c r="W49" i="4" s="1"/>
  <c r="K77" i="6" l="1"/>
  <c r="O77" i="6"/>
  <c r="S77" i="6"/>
  <c r="H77" i="6"/>
  <c r="M77" i="6"/>
  <c r="I77" i="6"/>
  <c r="Q77" i="6"/>
  <c r="X76" i="6"/>
  <c r="AB76" i="6" s="1"/>
  <c r="R77" i="6"/>
  <c r="J77" i="6"/>
  <c r="O49" i="4"/>
  <c r="L49" i="4"/>
  <c r="P49" i="4" s="1"/>
  <c r="AA49" i="4"/>
  <c r="E50" i="4" s="1"/>
  <c r="X49" i="4"/>
  <c r="AB49" i="4" s="1"/>
  <c r="L77" i="6" l="1"/>
  <c r="P77" i="6" s="1"/>
  <c r="U77" i="6"/>
  <c r="E78" i="6"/>
  <c r="T77" i="6"/>
  <c r="N77" i="6"/>
  <c r="F78" i="6" s="1"/>
  <c r="V77" i="6"/>
  <c r="Z77" i="6" s="1"/>
  <c r="G78" i="6"/>
  <c r="W77" i="6"/>
  <c r="AA77" i="6" s="1"/>
  <c r="G50" i="4"/>
  <c r="F50" i="4"/>
  <c r="X77" i="6" l="1"/>
  <c r="AB77" i="6" s="1"/>
  <c r="K78" i="6"/>
  <c r="O78" i="6"/>
  <c r="S78" i="6"/>
  <c r="J78" i="6"/>
  <c r="V78" i="6" s="1"/>
  <c r="Z78" i="6" s="1"/>
  <c r="R78" i="6"/>
  <c r="Y77" i="6"/>
  <c r="I78" i="6"/>
  <c r="H78" i="6"/>
  <c r="M78" i="6"/>
  <c r="Q78" i="6"/>
  <c r="K50" i="4"/>
  <c r="W50" i="4" s="1"/>
  <c r="I50" i="4"/>
  <c r="M50" i="4" s="1"/>
  <c r="Q50" i="4"/>
  <c r="J50" i="4"/>
  <c r="V50" i="4" s="1"/>
  <c r="R50" i="4"/>
  <c r="U78" i="6" l="1"/>
  <c r="L78" i="6"/>
  <c r="P78" i="6" s="1"/>
  <c r="N78" i="6"/>
  <c r="E79" i="6" s="1"/>
  <c r="T78" i="6"/>
  <c r="W78" i="6"/>
  <c r="AA78" i="6" s="1"/>
  <c r="S50" i="4"/>
  <c r="T50" i="4" s="1"/>
  <c r="O50" i="4"/>
  <c r="H50" i="4"/>
  <c r="N50" i="4"/>
  <c r="Z50" i="4"/>
  <c r="U50" i="4"/>
  <c r="X50" i="4" s="1"/>
  <c r="L50" i="4"/>
  <c r="G79" i="6" l="1"/>
  <c r="K79" i="6" s="1"/>
  <c r="X78" i="6"/>
  <c r="AB78" i="6" s="1"/>
  <c r="Y78" i="6"/>
  <c r="I79" i="6"/>
  <c r="M79" i="6"/>
  <c r="Q79" i="6"/>
  <c r="F79" i="6"/>
  <c r="P50" i="4"/>
  <c r="AA50" i="4"/>
  <c r="AB50" i="4"/>
  <c r="Y50" i="4"/>
  <c r="S79" i="6" l="1"/>
  <c r="O79" i="6"/>
  <c r="J79" i="6"/>
  <c r="V79" i="6" s="1"/>
  <c r="Z79" i="6" s="1"/>
  <c r="R79" i="6"/>
  <c r="T79" i="6" s="1"/>
  <c r="W79" i="6"/>
  <c r="AA79" i="6" s="1"/>
  <c r="H79" i="6"/>
  <c r="U79" i="6"/>
  <c r="F51" i="4"/>
  <c r="E51" i="4"/>
  <c r="G51" i="4"/>
  <c r="L79" i="6" l="1"/>
  <c r="P79" i="6" s="1"/>
  <c r="G80" i="6"/>
  <c r="Y79" i="6"/>
  <c r="X79" i="6"/>
  <c r="AB79" i="6" s="1"/>
  <c r="N79" i="6"/>
  <c r="Q51" i="4"/>
  <c r="I51" i="4"/>
  <c r="M51" i="4" s="1"/>
  <c r="F80" i="6" l="1"/>
  <c r="E80" i="6"/>
  <c r="K80" i="6"/>
  <c r="W80" i="6" s="1"/>
  <c r="O80" i="6"/>
  <c r="S80" i="6"/>
  <c r="S51" i="4"/>
  <c r="K51" i="4"/>
  <c r="W51" i="4" s="1"/>
  <c r="U51" i="4"/>
  <c r="R51" i="4"/>
  <c r="J51" i="4"/>
  <c r="V51" i="4" s="1"/>
  <c r="H51" i="4"/>
  <c r="AA80" i="6" l="1"/>
  <c r="M80" i="6"/>
  <c r="I80" i="6"/>
  <c r="H80" i="6"/>
  <c r="Q80" i="6"/>
  <c r="J80" i="6"/>
  <c r="V80" i="6" s="1"/>
  <c r="Z80" i="6" s="1"/>
  <c r="R80" i="6"/>
  <c r="AA51" i="4"/>
  <c r="T51" i="4"/>
  <c r="O51" i="4"/>
  <c r="Z51" i="4"/>
  <c r="N51" i="4"/>
  <c r="L51" i="4"/>
  <c r="P51" i="4" s="1"/>
  <c r="Y51" i="4"/>
  <c r="X51" i="4"/>
  <c r="T80" i="6" l="1"/>
  <c r="N80" i="6"/>
  <c r="E81" i="6" s="1"/>
  <c r="L80" i="6"/>
  <c r="P80" i="6" s="1"/>
  <c r="U80" i="6"/>
  <c r="X80" i="6" s="1"/>
  <c r="F52" i="4"/>
  <c r="G52" i="4"/>
  <c r="E52" i="4"/>
  <c r="AB51" i="4"/>
  <c r="AB80" i="6" l="1"/>
  <c r="I81" i="6"/>
  <c r="M81" i="6"/>
  <c r="Q81" i="6"/>
  <c r="F81" i="6"/>
  <c r="G81" i="6"/>
  <c r="Y80" i="6"/>
  <c r="I52" i="4"/>
  <c r="Q52" i="4"/>
  <c r="J52" i="4"/>
  <c r="V52" i="4" s="1"/>
  <c r="R52" i="4"/>
  <c r="O81" i="6" l="1"/>
  <c r="K81" i="6"/>
  <c r="W81" i="6" s="1"/>
  <c r="S81" i="6"/>
  <c r="H81" i="6"/>
  <c r="J81" i="6"/>
  <c r="N81" i="6" s="1"/>
  <c r="R81" i="6"/>
  <c r="U81" i="6"/>
  <c r="Y81" i="6" s="1"/>
  <c r="N52" i="4"/>
  <c r="Z52" i="4"/>
  <c r="K52" i="4"/>
  <c r="W52" i="4" s="1"/>
  <c r="S52" i="4"/>
  <c r="H52" i="4"/>
  <c r="M52" i="4"/>
  <c r="U52" i="4"/>
  <c r="T81" i="6" l="1"/>
  <c r="E82" i="6"/>
  <c r="I82" i="6" s="1"/>
  <c r="G82" i="6"/>
  <c r="F82" i="6"/>
  <c r="V81" i="6"/>
  <c r="Z81" i="6" s="1"/>
  <c r="L81" i="6"/>
  <c r="P81" i="6" s="1"/>
  <c r="AA81" i="6"/>
  <c r="X52" i="4"/>
  <c r="O52" i="4"/>
  <c r="L52" i="4"/>
  <c r="P52" i="4" s="1"/>
  <c r="Y52" i="4"/>
  <c r="AA52" i="4"/>
  <c r="T52" i="4"/>
  <c r="Q82" i="6" l="1"/>
  <c r="M82" i="6"/>
  <c r="O82" i="6"/>
  <c r="K82" i="6"/>
  <c r="W82" i="6" s="1"/>
  <c r="S82" i="6"/>
  <c r="J82" i="6"/>
  <c r="N82" i="6" s="1"/>
  <c r="R82" i="6"/>
  <c r="H82" i="6"/>
  <c r="X81" i="6"/>
  <c r="AB81" i="6" s="1"/>
  <c r="U82" i="6"/>
  <c r="E53" i="4"/>
  <c r="F53" i="4"/>
  <c r="G53" i="4"/>
  <c r="AB52" i="4"/>
  <c r="Y82" i="6" l="1"/>
  <c r="T82" i="6"/>
  <c r="G83" i="6"/>
  <c r="F83" i="6"/>
  <c r="E83" i="6"/>
  <c r="V82" i="6"/>
  <c r="Z82" i="6" s="1"/>
  <c r="L82" i="6"/>
  <c r="P82" i="6" s="1"/>
  <c r="AA82" i="6"/>
  <c r="Q53" i="4"/>
  <c r="I53" i="4"/>
  <c r="U53" i="4" s="1"/>
  <c r="R53" i="4"/>
  <c r="J53" i="4"/>
  <c r="V53" i="4" s="1"/>
  <c r="Z53" i="4" s="1"/>
  <c r="H83" i="6" l="1"/>
  <c r="M83" i="6"/>
  <c r="I83" i="6"/>
  <c r="Q83" i="6"/>
  <c r="J83" i="6"/>
  <c r="N83" i="6" s="1"/>
  <c r="R83" i="6"/>
  <c r="X82" i="6"/>
  <c r="AB82" i="6" s="1"/>
  <c r="K83" i="6"/>
  <c r="W83" i="6" s="1"/>
  <c r="O83" i="6"/>
  <c r="S83" i="6"/>
  <c r="M53" i="4"/>
  <c r="Y53" i="4"/>
  <c r="N53" i="4"/>
  <c r="S53" i="4"/>
  <c r="T53" i="4" s="1"/>
  <c r="K53" i="4"/>
  <c r="L53" i="4" s="1"/>
  <c r="H53" i="4"/>
  <c r="AA83" i="6" l="1"/>
  <c r="F84" i="6"/>
  <c r="V83" i="6"/>
  <c r="Z83" i="6" s="1"/>
  <c r="L83" i="6"/>
  <c r="P83" i="6" s="1"/>
  <c r="U83" i="6"/>
  <c r="T83" i="6"/>
  <c r="E84" i="6"/>
  <c r="G84" i="6"/>
  <c r="P53" i="4"/>
  <c r="O53" i="4"/>
  <c r="W53" i="4"/>
  <c r="I84" i="6" l="1"/>
  <c r="H84" i="6"/>
  <c r="M84" i="6"/>
  <c r="Q84" i="6"/>
  <c r="K84" i="6"/>
  <c r="W84" i="6" s="1"/>
  <c r="O84" i="6"/>
  <c r="S84" i="6"/>
  <c r="Y83" i="6"/>
  <c r="X83" i="6"/>
  <c r="AB83" i="6" s="1"/>
  <c r="J84" i="6"/>
  <c r="R84" i="6"/>
  <c r="AA53" i="4"/>
  <c r="X53" i="4"/>
  <c r="AB53" i="4" s="1"/>
  <c r="L84" i="6" l="1"/>
  <c r="P84" i="6" s="1"/>
  <c r="U84" i="6"/>
  <c r="V84" i="6"/>
  <c r="Z84" i="6" s="1"/>
  <c r="AA84" i="6"/>
  <c r="G85" i="6"/>
  <c r="T84" i="6"/>
  <c r="N84" i="6"/>
  <c r="F54" i="4"/>
  <c r="G54" i="4"/>
  <c r="E54" i="4"/>
  <c r="X84" i="6" l="1"/>
  <c r="AB84" i="6" s="1"/>
  <c r="E85" i="6"/>
  <c r="F85" i="6"/>
  <c r="Y84" i="6"/>
  <c r="O85" i="6"/>
  <c r="K85" i="6"/>
  <c r="S85" i="6"/>
  <c r="R54" i="4"/>
  <c r="J54" i="4"/>
  <c r="V54" i="4" s="1"/>
  <c r="Q54" i="4"/>
  <c r="I54" i="4"/>
  <c r="W85" i="6" l="1"/>
  <c r="AA85" i="6" s="1"/>
  <c r="J85" i="6"/>
  <c r="N85" i="6" s="1"/>
  <c r="R85" i="6"/>
  <c r="I85" i="6"/>
  <c r="M85" i="6"/>
  <c r="H85" i="6"/>
  <c r="Q85" i="6"/>
  <c r="K54" i="4"/>
  <c r="W54" i="4" s="1"/>
  <c r="S54" i="4"/>
  <c r="T54" i="4" s="1"/>
  <c r="H54" i="4"/>
  <c r="N54" i="4"/>
  <c r="M54" i="4"/>
  <c r="U54" i="4"/>
  <c r="Y54" i="4" s="1"/>
  <c r="Z54" i="4"/>
  <c r="T85" i="6" l="1"/>
  <c r="F86" i="6"/>
  <c r="G86" i="6"/>
  <c r="L85" i="6"/>
  <c r="P85" i="6" s="1"/>
  <c r="U85" i="6"/>
  <c r="V85" i="6"/>
  <c r="Z85" i="6" s="1"/>
  <c r="E86" i="6"/>
  <c r="O54" i="4"/>
  <c r="L54" i="4"/>
  <c r="P54" i="4" s="1"/>
  <c r="X54" i="4"/>
  <c r="AB54" i="4" s="1"/>
  <c r="AA54" i="4"/>
  <c r="H86" i="6" l="1"/>
  <c r="I86" i="6"/>
  <c r="M86" i="6"/>
  <c r="Q86" i="6"/>
  <c r="K86" i="6"/>
  <c r="O86" i="6"/>
  <c r="S86" i="6"/>
  <c r="Y85" i="6"/>
  <c r="X85" i="6"/>
  <c r="AB85" i="6" s="1"/>
  <c r="J86" i="6"/>
  <c r="R86" i="6"/>
  <c r="J55" i="4"/>
  <c r="V55" i="4" s="1"/>
  <c r="I55" i="4"/>
  <c r="Q55" i="4"/>
  <c r="E87" i="6" l="1"/>
  <c r="G87" i="6"/>
  <c r="W86" i="6"/>
  <c r="AA86" i="6" s="1"/>
  <c r="T86" i="6"/>
  <c r="V86" i="6"/>
  <c r="Z86" i="6" s="1"/>
  <c r="L86" i="6"/>
  <c r="P86" i="6" s="1"/>
  <c r="U86" i="6"/>
  <c r="N86" i="6"/>
  <c r="F87" i="6" s="1"/>
  <c r="R55" i="4"/>
  <c r="Z55" i="4" s="1"/>
  <c r="N55" i="4"/>
  <c r="M55" i="4"/>
  <c r="U55" i="4"/>
  <c r="Y55" i="4" s="1"/>
  <c r="J87" i="6" l="1"/>
  <c r="V87" i="6" s="1"/>
  <c r="Z87" i="6" s="1"/>
  <c r="R87" i="6"/>
  <c r="Y86" i="6"/>
  <c r="X86" i="6"/>
  <c r="AB86" i="6" s="1"/>
  <c r="I87" i="6"/>
  <c r="H87" i="6"/>
  <c r="M87" i="6"/>
  <c r="Q87" i="6"/>
  <c r="K87" i="6"/>
  <c r="O87" i="6"/>
  <c r="S87" i="6"/>
  <c r="K55" i="4"/>
  <c r="S55" i="4"/>
  <c r="T55" i="4" s="1"/>
  <c r="H55" i="4"/>
  <c r="T87" i="6" l="1"/>
  <c r="L87" i="6"/>
  <c r="P87" i="6" s="1"/>
  <c r="U87" i="6"/>
  <c r="G88" i="6"/>
  <c r="W87" i="6"/>
  <c r="AA87" i="6" s="1"/>
  <c r="N87" i="6"/>
  <c r="E88" i="6" s="1"/>
  <c r="W55" i="4"/>
  <c r="X55" i="4" s="1"/>
  <c r="AB55" i="4" s="1"/>
  <c r="O55" i="4"/>
  <c r="L55" i="4"/>
  <c r="P55" i="4" s="1"/>
  <c r="X87" i="6" l="1"/>
  <c r="AB87" i="6" s="1"/>
  <c r="F88" i="6"/>
  <c r="H88" i="6" s="1"/>
  <c r="K88" i="6"/>
  <c r="O88" i="6"/>
  <c r="S88" i="6"/>
  <c r="I88" i="6"/>
  <c r="M88" i="6"/>
  <c r="Q88" i="6"/>
  <c r="Y87" i="6"/>
  <c r="AA55" i="4"/>
  <c r="E56" i="4" s="1"/>
  <c r="Q56" i="4" s="1"/>
  <c r="U88" i="6" l="1"/>
  <c r="W88" i="6"/>
  <c r="AA88" i="6" s="1"/>
  <c r="J88" i="6"/>
  <c r="V88" i="6" s="1"/>
  <c r="Z88" i="6" s="1"/>
  <c r="R88" i="6"/>
  <c r="T88" i="6" s="1"/>
  <c r="G56" i="4"/>
  <c r="F56" i="4"/>
  <c r="R56" i="4" s="1"/>
  <c r="M56" i="4"/>
  <c r="I56" i="4"/>
  <c r="U56" i="4" s="1"/>
  <c r="Y56" i="4" s="1"/>
  <c r="E89" i="6" l="1"/>
  <c r="N88" i="6"/>
  <c r="G89" i="6" s="1"/>
  <c r="X88" i="6"/>
  <c r="AB88" i="6" s="1"/>
  <c r="L88" i="6"/>
  <c r="P88" i="6" s="1"/>
  <c r="Y88" i="6"/>
  <c r="H56" i="4"/>
  <c r="J56" i="4"/>
  <c r="N56" i="4" s="1"/>
  <c r="S56" i="4"/>
  <c r="K56" i="4"/>
  <c r="K89" i="6" l="1"/>
  <c r="O89" i="6"/>
  <c r="S89" i="6"/>
  <c r="F89" i="6"/>
  <c r="H89" i="6" s="1"/>
  <c r="I89" i="6"/>
  <c r="M89" i="6"/>
  <c r="Q89" i="6"/>
  <c r="V56" i="4"/>
  <c r="Z56" i="4" s="1"/>
  <c r="L56" i="4"/>
  <c r="P56" i="4" s="1"/>
  <c r="W56" i="4"/>
  <c r="AA56" i="4" s="1"/>
  <c r="O56" i="4"/>
  <c r="T56" i="4"/>
  <c r="U89" i="6" l="1"/>
  <c r="Y89" i="6" s="1"/>
  <c r="J89" i="6"/>
  <c r="N89" i="6" s="1"/>
  <c r="R89" i="6"/>
  <c r="T89" i="6" s="1"/>
  <c r="W89" i="6"/>
  <c r="AA89" i="6" s="1"/>
  <c r="X56" i="4"/>
  <c r="AB56" i="4" s="1"/>
  <c r="E90" i="6" l="1"/>
  <c r="I90" i="6" s="1"/>
  <c r="F90" i="6"/>
  <c r="G90" i="6"/>
  <c r="V89" i="6"/>
  <c r="Z89" i="6" s="1"/>
  <c r="L89" i="6"/>
  <c r="P89" i="6" s="1"/>
  <c r="J57" i="4"/>
  <c r="V57" i="4" s="1"/>
  <c r="R57" i="4"/>
  <c r="Q57" i="4"/>
  <c r="I57" i="4"/>
  <c r="S57" i="4"/>
  <c r="K57" i="4"/>
  <c r="O57" i="4" s="1"/>
  <c r="H57" i="4"/>
  <c r="X89" i="6" l="1"/>
  <c r="AB89" i="6" s="1"/>
  <c r="Q90" i="6"/>
  <c r="Y90" i="6" s="1"/>
  <c r="M90" i="6"/>
  <c r="K90" i="6"/>
  <c r="W90" i="6" s="1"/>
  <c r="O90" i="6"/>
  <c r="S90" i="6"/>
  <c r="J90" i="6"/>
  <c r="V90" i="6" s="1"/>
  <c r="Z90" i="6" s="1"/>
  <c r="R90" i="6"/>
  <c r="H90" i="6"/>
  <c r="U90" i="6"/>
  <c r="U57" i="4"/>
  <c r="Y57" i="4" s="1"/>
  <c r="M57" i="4"/>
  <c r="Z57" i="4"/>
  <c r="N57" i="4"/>
  <c r="W57" i="4"/>
  <c r="L57" i="4"/>
  <c r="P57" i="4" s="1"/>
  <c r="T57" i="4"/>
  <c r="T90" i="6" l="1"/>
  <c r="X57" i="4"/>
  <c r="AB57" i="4" s="1"/>
  <c r="N90" i="6"/>
  <c r="AA90" i="6"/>
  <c r="G91" i="6"/>
  <c r="X90" i="6"/>
  <c r="L90" i="6"/>
  <c r="P90" i="6" s="1"/>
  <c r="AA57" i="4"/>
  <c r="AB90" i="6" l="1"/>
  <c r="E91" i="6"/>
  <c r="F91" i="6"/>
  <c r="K91" i="6"/>
  <c r="W91" i="6" s="1"/>
  <c r="O91" i="6"/>
  <c r="S91" i="6"/>
  <c r="E58" i="4"/>
  <c r="Q58" i="4" s="1"/>
  <c r="F58" i="4"/>
  <c r="J58" i="4" s="1"/>
  <c r="N58" i="4" s="1"/>
  <c r="G58" i="4"/>
  <c r="AA91" i="6" l="1"/>
  <c r="J91" i="6"/>
  <c r="N91" i="6" s="1"/>
  <c r="R91" i="6"/>
  <c r="M91" i="6"/>
  <c r="I91" i="6"/>
  <c r="H91" i="6"/>
  <c r="Q91" i="6"/>
  <c r="I58" i="4"/>
  <c r="M58" i="4" s="1"/>
  <c r="H58" i="4"/>
  <c r="R58" i="4"/>
  <c r="V58" i="4"/>
  <c r="K58" i="4"/>
  <c r="W58" i="4" s="1"/>
  <c r="S58" i="4"/>
  <c r="G92" i="6" l="1"/>
  <c r="K92" i="6" s="1"/>
  <c r="W92" i="6" s="1"/>
  <c r="F92" i="6"/>
  <c r="L91" i="6"/>
  <c r="P91" i="6" s="1"/>
  <c r="U91" i="6"/>
  <c r="E92" i="6"/>
  <c r="V91" i="6"/>
  <c r="Z91" i="6" s="1"/>
  <c r="T91" i="6"/>
  <c r="U58" i="4"/>
  <c r="Y58" i="4" s="1"/>
  <c r="O58" i="4"/>
  <c r="T58" i="4"/>
  <c r="Z58" i="4"/>
  <c r="L58" i="4"/>
  <c r="P58" i="4" s="1"/>
  <c r="AA58" i="4"/>
  <c r="S92" i="6" l="1"/>
  <c r="O92" i="6"/>
  <c r="X91" i="6"/>
  <c r="AB91" i="6" s="1"/>
  <c r="I92" i="6"/>
  <c r="H92" i="6"/>
  <c r="M92" i="6"/>
  <c r="Q92" i="6"/>
  <c r="J92" i="6"/>
  <c r="N92" i="6" s="1"/>
  <c r="R92" i="6"/>
  <c r="T92" i="6" s="1"/>
  <c r="Y91" i="6"/>
  <c r="AA92" i="6"/>
  <c r="F59" i="4"/>
  <c r="R59" i="4" s="1"/>
  <c r="E59" i="4"/>
  <c r="I59" i="4" s="1"/>
  <c r="M59" i="4" s="1"/>
  <c r="G59" i="4"/>
  <c r="X58" i="4"/>
  <c r="AB58" i="4" s="1"/>
  <c r="G93" i="6" l="1"/>
  <c r="O93" i="6" s="1"/>
  <c r="F93" i="6"/>
  <c r="E93" i="6"/>
  <c r="V92" i="6"/>
  <c r="Z92" i="6" s="1"/>
  <c r="L92" i="6"/>
  <c r="P92" i="6" s="1"/>
  <c r="U92" i="6"/>
  <c r="U59" i="4"/>
  <c r="Q59" i="4"/>
  <c r="J59" i="4"/>
  <c r="N59" i="4" s="1"/>
  <c r="S59" i="4"/>
  <c r="K59" i="4"/>
  <c r="W59" i="4" s="1"/>
  <c r="O59" i="4"/>
  <c r="H59" i="4"/>
  <c r="S93" i="6" l="1"/>
  <c r="K93" i="6"/>
  <c r="W93" i="6" s="1"/>
  <c r="Y92" i="6"/>
  <c r="X92" i="6"/>
  <c r="AB92" i="6" s="1"/>
  <c r="M93" i="6"/>
  <c r="H93" i="6"/>
  <c r="I93" i="6"/>
  <c r="Q93" i="6"/>
  <c r="J93" i="6"/>
  <c r="V93" i="6" s="1"/>
  <c r="Z93" i="6" s="1"/>
  <c r="R93" i="6"/>
  <c r="Y59" i="4"/>
  <c r="T59" i="4"/>
  <c r="V59" i="4"/>
  <c r="Z59" i="4" s="1"/>
  <c r="AA59" i="4"/>
  <c r="L59" i="4"/>
  <c r="P59" i="4" s="1"/>
  <c r="AA93" i="6" l="1"/>
  <c r="N93" i="6"/>
  <c r="G94" i="6" s="1"/>
  <c r="T93" i="6"/>
  <c r="U93" i="6"/>
  <c r="X93" i="6" s="1"/>
  <c r="L93" i="6"/>
  <c r="P93" i="6" s="1"/>
  <c r="F60" i="4"/>
  <c r="G60" i="4"/>
  <c r="E60" i="4"/>
  <c r="I60" i="4" s="1"/>
  <c r="M60" i="4" s="1"/>
  <c r="X59" i="4"/>
  <c r="AB59" i="4" s="1"/>
  <c r="Y93" i="6" l="1"/>
  <c r="E94" i="6"/>
  <c r="F94" i="6"/>
  <c r="AB93" i="6"/>
  <c r="O94" i="6"/>
  <c r="K94" i="6"/>
  <c r="S94" i="6"/>
  <c r="Q60" i="4"/>
  <c r="K60" i="4"/>
  <c r="W60" i="4" s="1"/>
  <c r="S60" i="4"/>
  <c r="H60" i="4"/>
  <c r="U60" i="4"/>
  <c r="R60" i="4"/>
  <c r="J60" i="4"/>
  <c r="W94" i="6" l="1"/>
  <c r="AA94" i="6" s="1"/>
  <c r="H94" i="6"/>
  <c r="J94" i="6"/>
  <c r="R94" i="6"/>
  <c r="M94" i="6"/>
  <c r="I94" i="6"/>
  <c r="Q94" i="6"/>
  <c r="Y60" i="4"/>
  <c r="L60" i="4"/>
  <c r="P60" i="4" s="1"/>
  <c r="AA60" i="4"/>
  <c r="O60" i="4"/>
  <c r="T60" i="4"/>
  <c r="V60" i="4"/>
  <c r="N60" i="4"/>
  <c r="L94" i="6" l="1"/>
  <c r="P94" i="6" s="1"/>
  <c r="U94" i="6"/>
  <c r="V94" i="6"/>
  <c r="Z94" i="6" s="1"/>
  <c r="T94" i="6"/>
  <c r="N94" i="6"/>
  <c r="E95" i="6" s="1"/>
  <c r="G95" i="6"/>
  <c r="Z60" i="4"/>
  <c r="X60" i="4"/>
  <c r="AB60" i="4" s="1"/>
  <c r="X94" i="6" l="1"/>
  <c r="AB94" i="6" s="1"/>
  <c r="Y94" i="6"/>
  <c r="F95" i="6"/>
  <c r="K95" i="6"/>
  <c r="O95" i="6"/>
  <c r="S95" i="6"/>
  <c r="I95" i="6"/>
  <c r="M95" i="6"/>
  <c r="Q95" i="6"/>
  <c r="J95" i="6" l="1"/>
  <c r="V95" i="6" s="1"/>
  <c r="Z95" i="6" s="1"/>
  <c r="R95" i="6"/>
  <c r="T95" i="6" s="1"/>
  <c r="U95" i="6"/>
  <c r="Y95" i="6" s="1"/>
  <c r="H95" i="6"/>
  <c r="W95" i="6"/>
  <c r="AA95" i="6" s="1"/>
  <c r="I61" i="4"/>
  <c r="Q61" i="4"/>
  <c r="G96" i="6" l="1"/>
  <c r="X95" i="6"/>
  <c r="AB95" i="6" s="1"/>
  <c r="L95" i="6"/>
  <c r="P95" i="6" s="1"/>
  <c r="N95" i="6"/>
  <c r="M61" i="4"/>
  <c r="U61" i="4"/>
  <c r="J61" i="4"/>
  <c r="V61" i="4" s="1"/>
  <c r="R61" i="4"/>
  <c r="F96" i="6" l="1"/>
  <c r="E96" i="6"/>
  <c r="K96" i="6"/>
  <c r="O96" i="6"/>
  <c r="S96" i="6"/>
  <c r="S61" i="4"/>
  <c r="T61" i="4" s="1"/>
  <c r="K61" i="4"/>
  <c r="W61" i="4" s="1"/>
  <c r="X61" i="4" s="1"/>
  <c r="H61" i="4"/>
  <c r="Y61" i="4"/>
  <c r="N61" i="4"/>
  <c r="Z61" i="4"/>
  <c r="W96" i="6" l="1"/>
  <c r="AA96" i="6" s="1"/>
  <c r="H96" i="6"/>
  <c r="M96" i="6"/>
  <c r="I96" i="6"/>
  <c r="Q96" i="6"/>
  <c r="J96" i="6"/>
  <c r="V96" i="6" s="1"/>
  <c r="Z96" i="6" s="1"/>
  <c r="R96" i="6"/>
  <c r="O61" i="4"/>
  <c r="L61" i="4"/>
  <c r="P61" i="4" s="1"/>
  <c r="AA61" i="4"/>
  <c r="E62" i="4" s="1"/>
  <c r="AB61" i="4"/>
  <c r="N96" i="6" l="1"/>
  <c r="E97" i="6" s="1"/>
  <c r="L96" i="6"/>
  <c r="P96" i="6" s="1"/>
  <c r="U96" i="6"/>
  <c r="X96" i="6" s="1"/>
  <c r="AB96" i="6" s="1"/>
  <c r="T96" i="6"/>
  <c r="G62" i="4"/>
  <c r="F62" i="4"/>
  <c r="R62" i="4" s="1"/>
  <c r="Q62" i="4"/>
  <c r="Y96" i="6" l="1"/>
  <c r="I97" i="6"/>
  <c r="M97" i="6"/>
  <c r="Q97" i="6"/>
  <c r="G97" i="6"/>
  <c r="F97" i="6"/>
  <c r="J62" i="4"/>
  <c r="N62" i="4" s="1"/>
  <c r="I62" i="4"/>
  <c r="U62" i="4" s="1"/>
  <c r="H62" i="4"/>
  <c r="M62" i="4"/>
  <c r="S62" i="4"/>
  <c r="T62" i="4" s="1"/>
  <c r="K62" i="4"/>
  <c r="W62" i="4" s="1"/>
  <c r="K97" i="6" l="1"/>
  <c r="W97" i="6" s="1"/>
  <c r="O97" i="6"/>
  <c r="S97" i="6"/>
  <c r="U97" i="6"/>
  <c r="J97" i="6"/>
  <c r="N97" i="6" s="1"/>
  <c r="R97" i="6"/>
  <c r="H97" i="6"/>
  <c r="V62" i="4"/>
  <c r="Z62" i="4" s="1"/>
  <c r="AA62" i="4"/>
  <c r="O62" i="4"/>
  <c r="L62" i="4"/>
  <c r="P62" i="4" s="1"/>
  <c r="Y62" i="4"/>
  <c r="T97" i="6" l="1"/>
  <c r="E98" i="6"/>
  <c r="M98" i="6" s="1"/>
  <c r="AA97" i="6"/>
  <c r="F98" i="6"/>
  <c r="Y97" i="6"/>
  <c r="V97" i="6"/>
  <c r="Z97" i="6" s="1"/>
  <c r="G98" i="6"/>
  <c r="L97" i="6"/>
  <c r="P97" i="6" s="1"/>
  <c r="X62" i="4"/>
  <c r="AB62" i="4" s="1"/>
  <c r="E63" i="4"/>
  <c r="Q63" i="4" s="1"/>
  <c r="F63" i="4"/>
  <c r="R63" i="4" s="1"/>
  <c r="G63" i="4"/>
  <c r="Q98" i="6" l="1"/>
  <c r="I98" i="6"/>
  <c r="U98" i="6" s="1"/>
  <c r="Y98" i="6" s="1"/>
  <c r="H98" i="6"/>
  <c r="O98" i="6"/>
  <c r="K98" i="6"/>
  <c r="W98" i="6" s="1"/>
  <c r="S98" i="6"/>
  <c r="X97" i="6"/>
  <c r="AB97" i="6" s="1"/>
  <c r="J98" i="6"/>
  <c r="L98" i="6" s="1"/>
  <c r="P98" i="6" s="1"/>
  <c r="R98" i="6"/>
  <c r="I63" i="4"/>
  <c r="U63" i="4" s="1"/>
  <c r="Y63" i="4" s="1"/>
  <c r="K63" i="4"/>
  <c r="W63" i="4" s="1"/>
  <c r="J63" i="4"/>
  <c r="V63" i="4" s="1"/>
  <c r="Z63" i="4" s="1"/>
  <c r="T98" i="6" l="1"/>
  <c r="G99" i="6"/>
  <c r="N98" i="6"/>
  <c r="V98" i="6"/>
  <c r="Z98" i="6" s="1"/>
  <c r="AA98" i="6"/>
  <c r="M63" i="4"/>
  <c r="O63" i="4"/>
  <c r="H63" i="4"/>
  <c r="S63" i="4"/>
  <c r="T63" i="4" s="1"/>
  <c r="X63" i="4"/>
  <c r="N63" i="4"/>
  <c r="L63" i="4"/>
  <c r="X98" i="6" l="1"/>
  <c r="AB98" i="6" s="1"/>
  <c r="F99" i="6"/>
  <c r="E99" i="6"/>
  <c r="O99" i="6"/>
  <c r="K99" i="6"/>
  <c r="W99" i="6" s="1"/>
  <c r="S99" i="6"/>
  <c r="P63" i="4"/>
  <c r="AA63" i="4"/>
  <c r="AB63" i="4"/>
  <c r="J99" i="6" l="1"/>
  <c r="N99" i="6" s="1"/>
  <c r="R99" i="6"/>
  <c r="AA99" i="6"/>
  <c r="M99" i="6"/>
  <c r="I99" i="6"/>
  <c r="H99" i="6"/>
  <c r="Q99" i="6"/>
  <c r="G64" i="4"/>
  <c r="S64" i="4" s="1"/>
  <c r="E64" i="4"/>
  <c r="I64" i="4" s="1"/>
  <c r="U64" i="4" s="1"/>
  <c r="F64" i="4"/>
  <c r="R64" i="4" s="1"/>
  <c r="F100" i="6" l="1"/>
  <c r="L99" i="6"/>
  <c r="P99" i="6" s="1"/>
  <c r="U99" i="6"/>
  <c r="Y99" i="6" s="1"/>
  <c r="G100" i="6"/>
  <c r="T99" i="6"/>
  <c r="E100" i="6"/>
  <c r="V99" i="6"/>
  <c r="Z99" i="6" s="1"/>
  <c r="K64" i="4"/>
  <c r="W64" i="4" s="1"/>
  <c r="AA64" i="4" s="1"/>
  <c r="J64" i="4"/>
  <c r="V64" i="4" s="1"/>
  <c r="Z64" i="4" s="1"/>
  <c r="M64" i="4"/>
  <c r="Q64" i="4"/>
  <c r="Y64" i="4" s="1"/>
  <c r="H64" i="4"/>
  <c r="O64" i="4"/>
  <c r="O100" i="6" l="1"/>
  <c r="K100" i="6"/>
  <c r="W100" i="6" s="1"/>
  <c r="S100" i="6"/>
  <c r="X99" i="6"/>
  <c r="AB99" i="6" s="1"/>
  <c r="I100" i="6"/>
  <c r="H100" i="6"/>
  <c r="M100" i="6"/>
  <c r="Q100" i="6"/>
  <c r="J100" i="6"/>
  <c r="N100" i="6" s="1"/>
  <c r="R100" i="6"/>
  <c r="G65" i="4"/>
  <c r="E65" i="4"/>
  <c r="F65" i="4"/>
  <c r="T64" i="4"/>
  <c r="L64" i="4"/>
  <c r="P64" i="4" s="1"/>
  <c r="N64" i="4"/>
  <c r="X64" i="4"/>
  <c r="F101" i="6" l="1"/>
  <c r="G101" i="6"/>
  <c r="E101" i="6"/>
  <c r="L100" i="6"/>
  <c r="P100" i="6" s="1"/>
  <c r="U100" i="6"/>
  <c r="AA100" i="6"/>
  <c r="T100" i="6"/>
  <c r="V100" i="6"/>
  <c r="Z100" i="6" s="1"/>
  <c r="AB64" i="4"/>
  <c r="Q65" i="4"/>
  <c r="I65" i="4"/>
  <c r="U65" i="4" s="1"/>
  <c r="X100" i="6" l="1"/>
  <c r="Y100" i="6"/>
  <c r="AB100" i="6"/>
  <c r="M101" i="6"/>
  <c r="I101" i="6"/>
  <c r="H101" i="6"/>
  <c r="Q101" i="6"/>
  <c r="O101" i="6"/>
  <c r="K101" i="6"/>
  <c r="S101" i="6"/>
  <c r="J101" i="6"/>
  <c r="N101" i="6" s="1"/>
  <c r="R101" i="6"/>
  <c r="M65" i="4"/>
  <c r="J65" i="4"/>
  <c r="V65" i="4" s="1"/>
  <c r="R65" i="4"/>
  <c r="Y65" i="4"/>
  <c r="E102" i="6" l="1"/>
  <c r="F102" i="6"/>
  <c r="L101" i="6"/>
  <c r="P101" i="6" s="1"/>
  <c r="U101" i="6"/>
  <c r="G102" i="6"/>
  <c r="W101" i="6"/>
  <c r="AA101" i="6" s="1"/>
  <c r="T101" i="6"/>
  <c r="V101" i="6"/>
  <c r="Z101" i="6" s="1"/>
  <c r="Z65" i="4"/>
  <c r="N65" i="4"/>
  <c r="S65" i="4"/>
  <c r="K65" i="4"/>
  <c r="W65" i="4" s="1"/>
  <c r="X65" i="4" s="1"/>
  <c r="H65" i="4"/>
  <c r="K102" i="6" l="1"/>
  <c r="O102" i="6"/>
  <c r="S102" i="6"/>
  <c r="Y101" i="6"/>
  <c r="X101" i="6"/>
  <c r="AB101" i="6" s="1"/>
  <c r="R102" i="6"/>
  <c r="J102" i="6"/>
  <c r="N102" i="6" s="1"/>
  <c r="I102" i="6"/>
  <c r="M102" i="6"/>
  <c r="H102" i="6"/>
  <c r="Q102" i="6"/>
  <c r="L65" i="4"/>
  <c r="P65" i="4" s="1"/>
  <c r="O65" i="4"/>
  <c r="AA65" i="4"/>
  <c r="E66" i="4" s="1"/>
  <c r="T65" i="4"/>
  <c r="AB65" i="4" s="1"/>
  <c r="E103" i="6" l="1"/>
  <c r="F103" i="6"/>
  <c r="V102" i="6"/>
  <c r="Z102" i="6" s="1"/>
  <c r="T102" i="6"/>
  <c r="G103" i="6"/>
  <c r="L102" i="6"/>
  <c r="P102" i="6" s="1"/>
  <c r="U102" i="6"/>
  <c r="W102" i="6"/>
  <c r="AA102" i="6" s="1"/>
  <c r="F66" i="4"/>
  <c r="G66" i="4"/>
  <c r="X102" i="6" l="1"/>
  <c r="AB102" i="6" s="1"/>
  <c r="K103" i="6"/>
  <c r="O103" i="6"/>
  <c r="S103" i="6"/>
  <c r="Y102" i="6"/>
  <c r="J103" i="6"/>
  <c r="V103" i="6" s="1"/>
  <c r="Z103" i="6" s="1"/>
  <c r="R103" i="6"/>
  <c r="M103" i="6"/>
  <c r="H103" i="6"/>
  <c r="I103" i="6"/>
  <c r="Q103" i="6"/>
  <c r="I66" i="4"/>
  <c r="M66" i="4" s="1"/>
  <c r="Q66" i="4"/>
  <c r="T103" i="6" l="1"/>
  <c r="G104" i="6"/>
  <c r="N103" i="6"/>
  <c r="E104" i="6" s="1"/>
  <c r="L103" i="6"/>
  <c r="P103" i="6" s="1"/>
  <c r="U103" i="6"/>
  <c r="W103" i="6"/>
  <c r="AA103" i="6" s="1"/>
  <c r="R66" i="4"/>
  <c r="H66" i="4"/>
  <c r="S66" i="4"/>
  <c r="K66" i="4"/>
  <c r="W66" i="4" s="1"/>
  <c r="J66" i="4"/>
  <c r="N66" i="4" s="1"/>
  <c r="U66" i="4"/>
  <c r="Y66" i="4" s="1"/>
  <c r="Y103" i="6" l="1"/>
  <c r="X103" i="6"/>
  <c r="AB103" i="6" s="1"/>
  <c r="F104" i="6"/>
  <c r="H104" i="6" s="1"/>
  <c r="K104" i="6"/>
  <c r="O104" i="6"/>
  <c r="S104" i="6"/>
  <c r="M104" i="6"/>
  <c r="I104" i="6"/>
  <c r="Q104" i="6"/>
  <c r="V66" i="4"/>
  <c r="Z66" i="4" s="1"/>
  <c r="AA66" i="4"/>
  <c r="T66" i="4"/>
  <c r="L66" i="4"/>
  <c r="P66" i="4" s="1"/>
  <c r="O66" i="4"/>
  <c r="U104" i="6" l="1"/>
  <c r="Y104" i="6" s="1"/>
  <c r="W104" i="6"/>
  <c r="AA104" i="6" s="1"/>
  <c r="J104" i="6"/>
  <c r="V104" i="6" s="1"/>
  <c r="Z104" i="6" s="1"/>
  <c r="R104" i="6"/>
  <c r="T104" i="6" s="1"/>
  <c r="I67" i="4"/>
  <c r="M67" i="4" s="1"/>
  <c r="K67" i="4"/>
  <c r="W67" i="4" s="1"/>
  <c r="J67" i="4"/>
  <c r="V67" i="4" s="1"/>
  <c r="X66" i="4"/>
  <c r="AB66" i="4" s="1"/>
  <c r="N104" i="6" l="1"/>
  <c r="X104" i="6"/>
  <c r="AB104" i="6" s="1"/>
  <c r="L104" i="6"/>
  <c r="P104" i="6" s="1"/>
  <c r="G105" i="6"/>
  <c r="Q67" i="4"/>
  <c r="H67" i="4"/>
  <c r="S67" i="4"/>
  <c r="AA67" i="4" s="1"/>
  <c r="R67" i="4"/>
  <c r="Z67" i="4" s="1"/>
  <c r="O67" i="4"/>
  <c r="U67" i="4"/>
  <c r="X67" i="4" s="1"/>
  <c r="L67" i="4"/>
  <c r="N67" i="4"/>
  <c r="E105" i="6" l="1"/>
  <c r="F105" i="6"/>
  <c r="K105" i="6"/>
  <c r="W105" i="6" s="1"/>
  <c r="O105" i="6"/>
  <c r="S105" i="6"/>
  <c r="P67" i="4"/>
  <c r="T67" i="4"/>
  <c r="AB67" i="4" s="1"/>
  <c r="Y67" i="4"/>
  <c r="H105" i="6" l="1"/>
  <c r="J105" i="6"/>
  <c r="N105" i="6" s="1"/>
  <c r="R105" i="6"/>
  <c r="AA105" i="6"/>
  <c r="I105" i="6"/>
  <c r="M105" i="6"/>
  <c r="Q105" i="6"/>
  <c r="T105" i="6" s="1"/>
  <c r="F106" i="6" l="1"/>
  <c r="E106" i="6"/>
  <c r="G106" i="6"/>
  <c r="L105" i="6"/>
  <c r="P105" i="6" s="1"/>
  <c r="U105" i="6"/>
  <c r="V105" i="6"/>
  <c r="Z105" i="6" s="1"/>
  <c r="H68" i="4"/>
  <c r="J68" i="4"/>
  <c r="V68" i="4" s="1"/>
  <c r="R68" i="4"/>
  <c r="Q68" i="4"/>
  <c r="I68" i="4"/>
  <c r="M68" i="4" s="1"/>
  <c r="Y105" i="6" l="1"/>
  <c r="X105" i="6"/>
  <c r="AB105" i="6" s="1"/>
  <c r="K106" i="6"/>
  <c r="W106" i="6" s="1"/>
  <c r="O106" i="6"/>
  <c r="S106" i="6"/>
  <c r="Q106" i="6"/>
  <c r="M106" i="6"/>
  <c r="I106" i="6"/>
  <c r="H106" i="6"/>
  <c r="J106" i="6"/>
  <c r="N106" i="6" s="1"/>
  <c r="R106" i="6"/>
  <c r="N68" i="4"/>
  <c r="Z68" i="4"/>
  <c r="S68" i="4"/>
  <c r="T68" i="4" s="1"/>
  <c r="K68" i="4"/>
  <c r="O68" i="4" s="1"/>
  <c r="U68" i="4"/>
  <c r="F107" i="6" l="1"/>
  <c r="L106" i="6"/>
  <c r="P106" i="6" s="1"/>
  <c r="U106" i="6"/>
  <c r="Y106" i="6" s="1"/>
  <c r="E107" i="6"/>
  <c r="T106" i="6"/>
  <c r="V106" i="6"/>
  <c r="Z106" i="6" s="1"/>
  <c r="G107" i="6"/>
  <c r="AA106" i="6"/>
  <c r="W68" i="4"/>
  <c r="X68" i="4" s="1"/>
  <c r="AB68" i="4" s="1"/>
  <c r="L68" i="4"/>
  <c r="P68" i="4" s="1"/>
  <c r="Y68" i="4"/>
  <c r="M107" i="6" l="1"/>
  <c r="I107" i="6"/>
  <c r="H107" i="6"/>
  <c r="Q107" i="6"/>
  <c r="X106" i="6"/>
  <c r="AB106" i="6" s="1"/>
  <c r="K107" i="6"/>
  <c r="W107" i="6" s="1"/>
  <c r="O107" i="6"/>
  <c r="S107" i="6"/>
  <c r="J107" i="6"/>
  <c r="N107" i="6" s="1"/>
  <c r="R107" i="6"/>
  <c r="AA68" i="4"/>
  <c r="F69" i="4" s="1"/>
  <c r="F108" i="6" l="1"/>
  <c r="AA107" i="6"/>
  <c r="G108" i="6"/>
  <c r="E108" i="6"/>
  <c r="T107" i="6"/>
  <c r="L107" i="6"/>
  <c r="P107" i="6" s="1"/>
  <c r="U107" i="6"/>
  <c r="V107" i="6"/>
  <c r="Z107" i="6" s="1"/>
  <c r="G69" i="4"/>
  <c r="E69" i="4"/>
  <c r="Q69" i="4" s="1"/>
  <c r="X107" i="6" l="1"/>
  <c r="AB107" i="6" s="1"/>
  <c r="I108" i="6"/>
  <c r="M108" i="6"/>
  <c r="H108" i="6"/>
  <c r="Q108" i="6"/>
  <c r="Y107" i="6"/>
  <c r="K108" i="6"/>
  <c r="W108" i="6" s="1"/>
  <c r="O108" i="6"/>
  <c r="S108" i="6"/>
  <c r="J108" i="6"/>
  <c r="R108" i="6"/>
  <c r="I69" i="4"/>
  <c r="M69" i="4" s="1"/>
  <c r="J69" i="4"/>
  <c r="V69" i="4" s="1"/>
  <c r="Z69" i="4" s="1"/>
  <c r="R69" i="4"/>
  <c r="T108" i="6" l="1"/>
  <c r="V108" i="6"/>
  <c r="Z108" i="6" s="1"/>
  <c r="AA108" i="6"/>
  <c r="N108" i="6"/>
  <c r="G109" i="6" s="1"/>
  <c r="E109" i="6"/>
  <c r="L108" i="6"/>
  <c r="P108" i="6" s="1"/>
  <c r="U108" i="6"/>
  <c r="U69" i="4"/>
  <c r="Y69" i="4" s="1"/>
  <c r="K69" i="4"/>
  <c r="W69" i="4" s="1"/>
  <c r="S69" i="4"/>
  <c r="H69" i="4"/>
  <c r="N69" i="4"/>
  <c r="M109" i="6" l="1"/>
  <c r="I109" i="6"/>
  <c r="Q109" i="6"/>
  <c r="Y108" i="6"/>
  <c r="X108" i="6"/>
  <c r="AB108" i="6" s="1"/>
  <c r="O109" i="6"/>
  <c r="K109" i="6"/>
  <c r="S109" i="6"/>
  <c r="F109" i="6"/>
  <c r="X69" i="4"/>
  <c r="O69" i="4"/>
  <c r="AA69" i="4"/>
  <c r="E70" i="4" s="1"/>
  <c r="T69" i="4"/>
  <c r="L69" i="4"/>
  <c r="P69" i="4" s="1"/>
  <c r="W109" i="6" l="1"/>
  <c r="AA109" i="6" s="1"/>
  <c r="H109" i="6"/>
  <c r="J109" i="6"/>
  <c r="N109" i="6" s="1"/>
  <c r="R109" i="6"/>
  <c r="U109" i="6"/>
  <c r="Y109" i="6" s="1"/>
  <c r="G70" i="4"/>
  <c r="K70" i="4" s="1"/>
  <c r="W70" i="4" s="1"/>
  <c r="F70" i="4"/>
  <c r="R70" i="4" s="1"/>
  <c r="AB69" i="4"/>
  <c r="I70" i="4"/>
  <c r="U70" i="4" s="1"/>
  <c r="F110" i="6" l="1"/>
  <c r="E110" i="6"/>
  <c r="G110" i="6"/>
  <c r="T109" i="6"/>
  <c r="V109" i="6"/>
  <c r="Z109" i="6" s="1"/>
  <c r="L109" i="6"/>
  <c r="P109" i="6" s="1"/>
  <c r="Q70" i="4"/>
  <c r="Y70" i="4" s="1"/>
  <c r="M70" i="4"/>
  <c r="H70" i="4"/>
  <c r="J70" i="4"/>
  <c r="V70" i="4" s="1"/>
  <c r="X70" i="4" s="1"/>
  <c r="O70" i="4"/>
  <c r="S70" i="4"/>
  <c r="AA70" i="4" s="1"/>
  <c r="M110" i="6" l="1"/>
  <c r="H110" i="6"/>
  <c r="I110" i="6"/>
  <c r="Q110" i="6"/>
  <c r="X109" i="6"/>
  <c r="AB109" i="6" s="1"/>
  <c r="K110" i="6"/>
  <c r="O110" i="6"/>
  <c r="S110" i="6"/>
  <c r="J110" i="6"/>
  <c r="N110" i="6" s="1"/>
  <c r="F111" i="6" s="1"/>
  <c r="R110" i="6"/>
  <c r="N70" i="4"/>
  <c r="Z70" i="4"/>
  <c r="F71" i="4" s="1"/>
  <c r="L70" i="4"/>
  <c r="P70" i="4" s="1"/>
  <c r="T70" i="4"/>
  <c r="AB70" i="4" s="1"/>
  <c r="J111" i="6" l="1"/>
  <c r="N111" i="6" s="1"/>
  <c r="R111" i="6"/>
  <c r="G111" i="6"/>
  <c r="W110" i="6"/>
  <c r="AA110" i="6" s="1"/>
  <c r="T110" i="6"/>
  <c r="U110" i="6"/>
  <c r="L110" i="6"/>
  <c r="P110" i="6" s="1"/>
  <c r="V110" i="6"/>
  <c r="Z110" i="6" s="1"/>
  <c r="E111" i="6"/>
  <c r="E71" i="4"/>
  <c r="I71" i="4" s="1"/>
  <c r="M71" i="4" s="1"/>
  <c r="G71" i="4"/>
  <c r="S71" i="4" s="1"/>
  <c r="X110" i="6" l="1"/>
  <c r="AB110" i="6" s="1"/>
  <c r="Y110" i="6"/>
  <c r="H111" i="6"/>
  <c r="K111" i="6"/>
  <c r="O111" i="6"/>
  <c r="S111" i="6"/>
  <c r="M111" i="6"/>
  <c r="I111" i="6"/>
  <c r="Q111" i="6"/>
  <c r="V111" i="6"/>
  <c r="Z111" i="6" s="1"/>
  <c r="Q71" i="4"/>
  <c r="O71" i="4"/>
  <c r="K71" i="4"/>
  <c r="W71" i="4" s="1"/>
  <c r="AA71" i="4" s="1"/>
  <c r="H71" i="4"/>
  <c r="J71" i="4"/>
  <c r="V71" i="4" s="1"/>
  <c r="R71" i="4"/>
  <c r="U71" i="4"/>
  <c r="E112" i="6" l="1"/>
  <c r="Q112" i="6" s="1"/>
  <c r="T111" i="6"/>
  <c r="U111" i="6"/>
  <c r="L111" i="6"/>
  <c r="P111" i="6" s="1"/>
  <c r="T71" i="4"/>
  <c r="F112" i="6"/>
  <c r="G112" i="6"/>
  <c r="Y71" i="4"/>
  <c r="W111" i="6"/>
  <c r="AA111" i="6" s="1"/>
  <c r="Z71" i="4"/>
  <c r="L71" i="4"/>
  <c r="P71" i="4" s="1"/>
  <c r="N71" i="4"/>
  <c r="X71" i="4"/>
  <c r="AB71" i="4" l="1"/>
  <c r="I112" i="6"/>
  <c r="U112" i="6" s="1"/>
  <c r="Y112" i="6" s="1"/>
  <c r="M112" i="6"/>
  <c r="J112" i="6"/>
  <c r="V112" i="6" s="1"/>
  <c r="G3" i="6" s="1"/>
  <c r="R112" i="6"/>
  <c r="K112" i="6"/>
  <c r="W112" i="6" s="1"/>
  <c r="O112" i="6"/>
  <c r="S112" i="6"/>
  <c r="X111" i="6"/>
  <c r="AB111" i="6" s="1"/>
  <c r="Y111" i="6"/>
  <c r="H112" i="6"/>
  <c r="G72" i="4"/>
  <c r="F72" i="4"/>
  <c r="R72" i="4" s="1"/>
  <c r="E72" i="4"/>
  <c r="Q72" i="4" s="1"/>
  <c r="AA112" i="6" l="1"/>
  <c r="T112" i="6"/>
  <c r="X112" i="6"/>
  <c r="AB112" i="6" s="1"/>
  <c r="L112" i="6"/>
  <c r="P112" i="6" s="1"/>
  <c r="Z112" i="6"/>
  <c r="G2" i="6"/>
  <c r="G4" i="6" s="1"/>
  <c r="N112" i="6"/>
  <c r="I72" i="4"/>
  <c r="U72" i="4" s="1"/>
  <c r="Y72" i="4" s="1"/>
  <c r="M72" i="4"/>
  <c r="H72" i="4"/>
  <c r="J72" i="4"/>
  <c r="N72" i="4" s="1"/>
  <c r="S72" i="4"/>
  <c r="T72" i="4" s="1"/>
  <c r="K72" i="4"/>
  <c r="W72" i="4" s="1"/>
  <c r="O72" i="4"/>
  <c r="V72" i="4" l="1"/>
  <c r="Z72" i="4" s="1"/>
  <c r="AA72" i="4"/>
  <c r="L72" i="4"/>
  <c r="P72" i="4" s="1"/>
  <c r="X72" i="4" l="1"/>
  <c r="AB72" i="4" s="1"/>
  <c r="I73" i="4" l="1"/>
  <c r="U73" i="4" s="1"/>
  <c r="Q73" i="4"/>
  <c r="J73" i="4"/>
  <c r="V73" i="4" s="1"/>
  <c r="H73" i="4"/>
  <c r="R73" i="4"/>
  <c r="M73" i="4" l="1"/>
  <c r="Y73" i="4"/>
  <c r="N73" i="4"/>
  <c r="K73" i="4"/>
  <c r="W73" i="4" s="1"/>
  <c r="X73" i="4" s="1"/>
  <c r="S73" i="4"/>
  <c r="Z73" i="4"/>
  <c r="O73" i="4" l="1"/>
  <c r="AA73" i="4"/>
  <c r="E74" i="4" s="1"/>
  <c r="L73" i="4"/>
  <c r="P73" i="4" s="1"/>
  <c r="T73" i="4"/>
  <c r="AB73" i="4" s="1"/>
  <c r="F74" i="4" l="1"/>
  <c r="J74" i="4" s="1"/>
  <c r="N74" i="4" s="1"/>
  <c r="G74" i="4"/>
  <c r="K74" i="4" s="1"/>
  <c r="W74" i="4" s="1"/>
  <c r="R74" i="4" l="1"/>
  <c r="O74" i="4"/>
  <c r="S74" i="4"/>
  <c r="AA74" i="4" s="1"/>
  <c r="V74" i="4"/>
  <c r="Q74" i="4"/>
  <c r="H74" i="4"/>
  <c r="I74" i="4"/>
  <c r="T74" i="4" l="1"/>
  <c r="Z74" i="4"/>
  <c r="M74" i="4"/>
  <c r="L74" i="4"/>
  <c r="P74" i="4" s="1"/>
  <c r="U74" i="4"/>
  <c r="Y74" i="4" l="1"/>
  <c r="X74" i="4"/>
  <c r="AB74" i="4" s="1"/>
  <c r="Q75" i="4" l="1"/>
  <c r="I75" i="4"/>
  <c r="M75" i="4" s="1"/>
  <c r="K75" i="4" l="1"/>
  <c r="W75" i="4" s="1"/>
  <c r="S75" i="4"/>
  <c r="J75" i="4"/>
  <c r="V75" i="4" s="1"/>
  <c r="R75" i="4"/>
  <c r="H75" i="4"/>
  <c r="U75" i="4"/>
  <c r="Z75" i="4" l="1"/>
  <c r="T75" i="4"/>
  <c r="AA75" i="4"/>
  <c r="O75" i="4"/>
  <c r="Y75" i="4"/>
  <c r="X75" i="4"/>
  <c r="N75" i="4"/>
  <c r="L75" i="4"/>
  <c r="P75" i="4" s="1"/>
  <c r="F76" i="4" l="1"/>
  <c r="J76" i="4" s="1"/>
  <c r="V76" i="4" s="1"/>
  <c r="G76" i="4"/>
  <c r="E76" i="4"/>
  <c r="AB75" i="4"/>
  <c r="R76" i="4" l="1"/>
  <c r="Z76" i="4" s="1"/>
  <c r="H76" i="4"/>
  <c r="I76" i="4"/>
  <c r="U76" i="4" s="1"/>
  <c r="M76" i="4"/>
  <c r="Q76" i="4"/>
  <c r="N76" i="4"/>
  <c r="K76" i="4"/>
  <c r="O76" i="4" s="1"/>
  <c r="S76" i="4"/>
  <c r="Y76" i="4" l="1"/>
  <c r="T76" i="4"/>
  <c r="W76" i="4"/>
  <c r="X76" i="4" s="1"/>
  <c r="L76" i="4"/>
  <c r="P76" i="4" s="1"/>
  <c r="AB76" i="4" l="1"/>
  <c r="AA76" i="4"/>
  <c r="H77" i="4" l="1"/>
  <c r="J77" i="4"/>
  <c r="R77" i="4"/>
  <c r="Q77" i="4"/>
  <c r="I77" i="4"/>
  <c r="M77" i="4" s="1"/>
  <c r="U77" i="4" l="1"/>
  <c r="Y77" i="4" s="1"/>
  <c r="N77" i="4"/>
  <c r="V77" i="4"/>
  <c r="Z77" i="4" s="1"/>
  <c r="S77" i="4"/>
  <c r="T77" i="4" s="1"/>
  <c r="K77" i="4"/>
  <c r="O77" i="4" s="1"/>
  <c r="W77" i="4" l="1"/>
  <c r="AA77" i="4" s="1"/>
  <c r="L77" i="4"/>
  <c r="P77" i="4" s="1"/>
  <c r="X77" i="4" l="1"/>
  <c r="AB77" i="4" s="1"/>
  <c r="J78" i="4"/>
  <c r="V78" i="4" s="1"/>
  <c r="R78" i="4"/>
  <c r="H78" i="4"/>
  <c r="S78" i="4"/>
  <c r="I78" i="4"/>
  <c r="Q78" i="4"/>
  <c r="Z78" i="4" l="1"/>
  <c r="K78" i="4"/>
  <c r="W78" i="4" s="1"/>
  <c r="AA78" i="4" s="1"/>
  <c r="N78" i="4"/>
  <c r="M78" i="4"/>
  <c r="U78" i="4"/>
  <c r="T78" i="4"/>
  <c r="L78" i="4" l="1"/>
  <c r="P78" i="4" s="1"/>
  <c r="O78" i="4"/>
  <c r="Y78" i="4"/>
  <c r="X78" i="4"/>
  <c r="AB78" i="4" s="1"/>
  <c r="E79" i="4" l="1"/>
  <c r="I79" i="4" s="1"/>
  <c r="F79" i="4"/>
  <c r="G79" i="4"/>
  <c r="O79" i="4" s="1"/>
  <c r="Q79" i="4" l="1"/>
  <c r="H79" i="4"/>
  <c r="S79" i="4"/>
  <c r="K79" i="4"/>
  <c r="W79" i="4" s="1"/>
  <c r="M79" i="4"/>
  <c r="U79" i="4"/>
  <c r="J79" i="4"/>
  <c r="V79" i="4" s="1"/>
  <c r="Z79" i="4" s="1"/>
  <c r="R79" i="4"/>
  <c r="Y79" i="4" l="1"/>
  <c r="AA79" i="4"/>
  <c r="T79" i="4"/>
  <c r="N79" i="4"/>
  <c r="I80" i="4"/>
  <c r="Q80" i="4"/>
  <c r="X79" i="4"/>
  <c r="L79" i="4"/>
  <c r="P79" i="4" s="1"/>
  <c r="AB79" i="4" l="1"/>
  <c r="M80" i="4"/>
  <c r="U80" i="4"/>
  <c r="J80" i="4"/>
  <c r="V80" i="4" s="1"/>
  <c r="R80" i="4"/>
  <c r="N80" i="4" l="1"/>
  <c r="S80" i="4"/>
  <c r="T80" i="4" s="1"/>
  <c r="K80" i="4"/>
  <c r="W80" i="4" s="1"/>
  <c r="H80" i="4"/>
  <c r="Z80" i="4"/>
  <c r="Y80" i="4"/>
  <c r="AA80" i="4" l="1"/>
  <c r="F81" i="4" s="1"/>
  <c r="X80" i="4"/>
  <c r="AB80" i="4" s="1"/>
  <c r="O80" i="4"/>
  <c r="L80" i="4"/>
  <c r="P80" i="4" s="1"/>
  <c r="E81" i="4" l="1"/>
  <c r="Q81" i="4" s="1"/>
  <c r="G81" i="4"/>
  <c r="R81" i="4"/>
  <c r="J81" i="4"/>
  <c r="V81" i="4" s="1"/>
  <c r="Z81" i="4" s="1"/>
  <c r="I81" i="4" l="1"/>
  <c r="U81" i="4" s="1"/>
  <c r="H81" i="4"/>
  <c r="M81" i="4"/>
  <c r="N81" i="4"/>
  <c r="K81" i="4"/>
  <c r="W81" i="4" s="1"/>
  <c r="S81" i="4"/>
  <c r="T81" i="4" s="1"/>
  <c r="O81" i="4"/>
  <c r="X81" i="4" l="1"/>
  <c r="AB81" i="4" s="1"/>
  <c r="L81" i="4"/>
  <c r="P81" i="4" s="1"/>
  <c r="AA81" i="4"/>
  <c r="Y81" i="4"/>
  <c r="J82" i="4" l="1"/>
  <c r="V82" i="4" s="1"/>
  <c r="R82" i="4"/>
  <c r="I82" i="4"/>
  <c r="M82" i="4" s="1"/>
  <c r="Q82" i="4"/>
  <c r="H82" i="4"/>
  <c r="U82" i="4" l="1"/>
  <c r="Y82" i="4" s="1"/>
  <c r="N82" i="4"/>
  <c r="Z82" i="4"/>
  <c r="K82" i="4"/>
  <c r="W82" i="4" s="1"/>
  <c r="S82" i="4"/>
  <c r="O82" i="4" l="1"/>
  <c r="AA82" i="4"/>
  <c r="E83" i="4" s="1"/>
  <c r="L82" i="4"/>
  <c r="P82" i="4" s="1"/>
  <c r="T82" i="4"/>
  <c r="X82" i="4"/>
  <c r="F83" i="4" l="1"/>
  <c r="G83" i="4"/>
  <c r="AB82" i="4"/>
  <c r="Q83" i="4" l="1"/>
  <c r="I83" i="4"/>
  <c r="M83" i="4"/>
  <c r="R83" i="4"/>
  <c r="K83" i="4" l="1"/>
  <c r="W83" i="4" s="1"/>
  <c r="S83" i="4"/>
  <c r="H83" i="4"/>
  <c r="J83" i="4"/>
  <c r="V83" i="4" s="1"/>
  <c r="Z83" i="4" s="1"/>
  <c r="U83" i="4"/>
  <c r="Y83" i="4" s="1"/>
  <c r="N83" i="4" l="1"/>
  <c r="O83" i="4"/>
  <c r="L83" i="4"/>
  <c r="P83" i="4" s="1"/>
  <c r="X83" i="4"/>
  <c r="AA83" i="4"/>
  <c r="F84" i="4" s="1"/>
  <c r="T83" i="4"/>
  <c r="G84" i="4" l="1"/>
  <c r="S84" i="4" s="1"/>
  <c r="E84" i="4"/>
  <c r="Q84" i="4" s="1"/>
  <c r="AB83" i="4"/>
  <c r="I84" i="4" l="1"/>
  <c r="M84" i="4" s="1"/>
  <c r="K84" i="4"/>
  <c r="O84" i="4" s="1"/>
  <c r="H84" i="4"/>
  <c r="J84" i="4"/>
  <c r="L84" i="4" s="1"/>
  <c r="P84" i="4" s="1"/>
  <c r="R84" i="4"/>
  <c r="T84" i="4" s="1"/>
  <c r="U84" i="4" l="1"/>
  <c r="Y84" i="4" s="1"/>
  <c r="W84" i="4"/>
  <c r="AA84" i="4" s="1"/>
  <c r="V84" i="4"/>
  <c r="Z84" i="4" s="1"/>
  <c r="N84" i="4"/>
  <c r="K85" i="4" l="1"/>
  <c r="W85" i="4" s="1"/>
  <c r="R85" i="4"/>
  <c r="I85" i="4"/>
  <c r="M85" i="4" s="1"/>
  <c r="X84" i="4"/>
  <c r="AB84" i="4" s="1"/>
  <c r="Q85" i="4" l="1"/>
  <c r="J85" i="4"/>
  <c r="N85" i="4" s="1"/>
  <c r="S85" i="4"/>
  <c r="H85" i="4"/>
  <c r="O85" i="4"/>
  <c r="U85" i="4"/>
  <c r="T85" i="4" l="1"/>
  <c r="Y85" i="4"/>
  <c r="AA85" i="4"/>
  <c r="V85" i="4"/>
  <c r="Z85" i="4" s="1"/>
  <c r="L85" i="4"/>
  <c r="P85" i="4" s="1"/>
  <c r="F86" i="4" l="1"/>
  <c r="J86" i="4" s="1"/>
  <c r="V86" i="4" s="1"/>
  <c r="G86" i="4"/>
  <c r="E86" i="4"/>
  <c r="I86" i="4" s="1"/>
  <c r="M86" i="4" s="1"/>
  <c r="X85" i="4"/>
  <c r="AB85" i="4" s="1"/>
  <c r="Q86" i="4" l="1"/>
  <c r="R86" i="4"/>
  <c r="Z86" i="4" s="1"/>
  <c r="H86" i="4"/>
  <c r="N86" i="4"/>
  <c r="S86" i="4"/>
  <c r="K86" i="4"/>
  <c r="L86" i="4" s="1"/>
  <c r="U86" i="4"/>
  <c r="O86" i="4"/>
  <c r="W86" i="4" l="1"/>
  <c r="AA86" i="4" s="1"/>
  <c r="Y86" i="4"/>
  <c r="T86" i="4"/>
  <c r="P86" i="4"/>
  <c r="X86" i="4" l="1"/>
  <c r="AB86" i="4" s="1"/>
  <c r="E87" i="4"/>
  <c r="F87" i="4"/>
  <c r="G87" i="4"/>
  <c r="K87" i="4" l="1"/>
  <c r="W87" i="4" s="1"/>
  <c r="S87" i="4"/>
  <c r="I87" i="4"/>
  <c r="M87" i="4" s="1"/>
  <c r="Q87" i="4"/>
  <c r="H87" i="4"/>
  <c r="R87" i="4"/>
  <c r="J87" i="4"/>
  <c r="V87" i="4" s="1"/>
  <c r="Z87" i="4" s="1"/>
  <c r="O87" i="4" l="1"/>
  <c r="U87" i="4"/>
  <c r="X87" i="4" s="1"/>
  <c r="L87" i="4"/>
  <c r="P87" i="4" s="1"/>
  <c r="N87" i="4"/>
  <c r="T87" i="4"/>
  <c r="AA87" i="4"/>
  <c r="Y87" i="4" l="1"/>
  <c r="AB87" i="4"/>
  <c r="G88" i="4" l="1"/>
  <c r="E88" i="4"/>
  <c r="I88" i="4" s="1"/>
  <c r="U88" i="4" s="1"/>
  <c r="F88" i="4"/>
  <c r="J88" i="4" s="1"/>
  <c r="V88" i="4" s="1"/>
  <c r="Q88" i="4" l="1"/>
  <c r="Y88" i="4" s="1"/>
  <c r="M88" i="4"/>
  <c r="H88" i="4"/>
  <c r="R88" i="4"/>
  <c r="Z88" i="4" s="1"/>
  <c r="N88" i="4"/>
  <c r="S88" i="4" l="1"/>
  <c r="T88" i="4" s="1"/>
  <c r="K88" i="4"/>
  <c r="W88" i="4" l="1"/>
  <c r="L88" i="4"/>
  <c r="P88" i="4" s="1"/>
  <c r="O88" i="4"/>
  <c r="AA88" i="4" l="1"/>
  <c r="X88" i="4"/>
  <c r="AB88" i="4" s="1"/>
  <c r="G89" i="4" l="1"/>
  <c r="K89" i="4" s="1"/>
  <c r="E89" i="4"/>
  <c r="Q89" i="4" s="1"/>
  <c r="F89" i="4"/>
  <c r="I89" i="4" l="1"/>
  <c r="U89" i="4" s="1"/>
  <c r="Y89" i="4" s="1"/>
  <c r="M89" i="4"/>
  <c r="S89" i="4"/>
  <c r="O89" i="4"/>
  <c r="J89" i="4"/>
  <c r="V89" i="4" s="1"/>
  <c r="R89" i="4"/>
  <c r="W89" i="4"/>
  <c r="H89" i="4"/>
  <c r="X89" i="4" l="1"/>
  <c r="AA89" i="4"/>
  <c r="Z89" i="4"/>
  <c r="E90" i="4" s="1"/>
  <c r="L89" i="4"/>
  <c r="P89" i="4" s="1"/>
  <c r="N89" i="4"/>
  <c r="T89" i="4"/>
  <c r="G90" i="4" l="1"/>
  <c r="F90" i="4"/>
  <c r="AB89" i="4"/>
  <c r="J90" i="4" l="1"/>
  <c r="V90" i="4" s="1"/>
  <c r="R90" i="4"/>
  <c r="I90" i="4"/>
  <c r="U90" i="4" s="1"/>
  <c r="Q90" i="4"/>
  <c r="M90" i="4" l="1"/>
  <c r="Z90" i="4"/>
  <c r="S90" i="4"/>
  <c r="K90" i="4"/>
  <c r="W90" i="4" s="1"/>
  <c r="X90" i="4" s="1"/>
  <c r="H90" i="4"/>
  <c r="N90" i="4"/>
  <c r="Y90" i="4"/>
  <c r="O90" i="4" l="1"/>
  <c r="L90" i="4"/>
  <c r="P90" i="4" s="1"/>
  <c r="AA90" i="4"/>
  <c r="F91" i="4" s="1"/>
  <c r="T90" i="4"/>
  <c r="AB90" i="4" s="1"/>
  <c r="G91" i="4" l="1"/>
  <c r="K91" i="4" s="1"/>
  <c r="W91" i="4" s="1"/>
  <c r="E91" i="4"/>
  <c r="I91" i="4" s="1"/>
  <c r="U91" i="4" s="1"/>
  <c r="R91" i="4"/>
  <c r="S91" i="4" l="1"/>
  <c r="AA91" i="4" s="1"/>
  <c r="Q91" i="4"/>
  <c r="M91" i="4"/>
  <c r="H91" i="4"/>
  <c r="J91" i="4"/>
  <c r="V91" i="4" s="1"/>
  <c r="Z91" i="4" s="1"/>
  <c r="O91" i="4"/>
  <c r="T91" i="4" l="1"/>
  <c r="Y91" i="4"/>
  <c r="X91" i="4"/>
  <c r="L91" i="4"/>
  <c r="P91" i="4" s="1"/>
  <c r="N91" i="4"/>
  <c r="AB91" i="4" l="1"/>
  <c r="F92" i="4"/>
  <c r="J92" i="4" s="1"/>
  <c r="G92" i="4"/>
  <c r="E92" i="4"/>
  <c r="Q92" i="4" s="1"/>
  <c r="R92" i="4" l="1"/>
  <c r="M92" i="4"/>
  <c r="I92" i="4"/>
  <c r="U92" i="4" s="1"/>
  <c r="Y92" i="4" s="1"/>
  <c r="S92" i="4"/>
  <c r="K92" i="4"/>
  <c r="W92" i="4" s="1"/>
  <c r="H92" i="4"/>
  <c r="N92" i="4"/>
  <c r="V92" i="4"/>
  <c r="T92" i="4" l="1"/>
  <c r="Z92" i="4"/>
  <c r="O92" i="4"/>
  <c r="L92" i="4"/>
  <c r="P92" i="4" s="1"/>
  <c r="AA92" i="4"/>
  <c r="X92" i="4"/>
  <c r="AB92" i="4" s="1"/>
  <c r="E93" i="4" l="1"/>
  <c r="Q93" i="4" s="1"/>
  <c r="G93" i="4"/>
  <c r="F93" i="4"/>
  <c r="M93" i="4" l="1"/>
  <c r="I93" i="4"/>
  <c r="U93" i="4" s="1"/>
  <c r="Y93" i="4" s="1"/>
  <c r="H93" i="4"/>
  <c r="R93" i="4"/>
  <c r="J93" i="4"/>
  <c r="V93" i="4" l="1"/>
  <c r="N93" i="4"/>
  <c r="S93" i="4"/>
  <c r="T93" i="4" s="1"/>
  <c r="K93" i="4"/>
  <c r="W93" i="4" s="1"/>
  <c r="O93" i="4" l="1"/>
  <c r="AA93" i="4"/>
  <c r="X93" i="4"/>
  <c r="AB93" i="4" s="1"/>
  <c r="Z93" i="4"/>
  <c r="L93" i="4"/>
  <c r="P93" i="4" s="1"/>
  <c r="E94" i="4" l="1"/>
  <c r="Q94" i="4" s="1"/>
  <c r="F94" i="4"/>
  <c r="G94" i="4"/>
  <c r="I94" i="4" l="1"/>
  <c r="U94" i="4" s="1"/>
  <c r="M94" i="4"/>
  <c r="R94" i="4"/>
  <c r="J94" i="4"/>
  <c r="V94" i="4" s="1"/>
  <c r="K94" i="4" l="1"/>
  <c r="W94" i="4" s="1"/>
  <c r="X94" i="4" s="1"/>
  <c r="S94" i="4"/>
  <c r="T94" i="4" s="1"/>
  <c r="O94" i="4"/>
  <c r="Y94" i="4"/>
  <c r="Z94" i="4"/>
  <c r="N94" i="4"/>
  <c r="H94" i="4"/>
  <c r="AB94" i="4" l="1"/>
  <c r="AA94" i="4"/>
  <c r="F95" i="4" s="1"/>
  <c r="L94" i="4"/>
  <c r="P94" i="4" s="1"/>
  <c r="E95" i="4" l="1"/>
  <c r="I95" i="4" s="1"/>
  <c r="G95" i="4"/>
  <c r="Q95" i="4" l="1"/>
  <c r="J95" i="4"/>
  <c r="V95" i="4" s="1"/>
  <c r="R95" i="4"/>
  <c r="M95" i="4"/>
  <c r="U95" i="4"/>
  <c r="Y95" i="4" s="1"/>
  <c r="K95" i="4" l="1"/>
  <c r="L95" i="4" s="1"/>
  <c r="S95" i="4"/>
  <c r="T95" i="4" s="1"/>
  <c r="H95" i="4"/>
  <c r="N95" i="4"/>
  <c r="Z95" i="4"/>
  <c r="P95" i="4" l="1"/>
  <c r="W95" i="4"/>
  <c r="O95" i="4"/>
  <c r="X95" i="4" l="1"/>
  <c r="AB95" i="4" s="1"/>
  <c r="AA95" i="4"/>
  <c r="E96" i="4" l="1"/>
  <c r="G96" i="4"/>
  <c r="F96" i="4"/>
  <c r="J96" i="4" s="1"/>
  <c r="V96" i="4" s="1"/>
  <c r="R96" i="4" l="1"/>
  <c r="Z96" i="4" s="1"/>
  <c r="H96" i="4"/>
  <c r="Q96" i="4"/>
  <c r="I96" i="4"/>
  <c r="U96" i="4" s="1"/>
  <c r="M96" i="4"/>
  <c r="K96" i="4"/>
  <c r="W96" i="4" s="1"/>
  <c r="S96" i="4"/>
  <c r="N96" i="4"/>
  <c r="T96" i="4" l="1"/>
  <c r="O96" i="4"/>
  <c r="X96" i="4"/>
  <c r="AB96" i="4" s="1"/>
  <c r="L96" i="4"/>
  <c r="P96" i="4" s="1"/>
  <c r="Y96" i="4"/>
  <c r="AA96" i="4"/>
  <c r="K97" i="4" l="1"/>
  <c r="I97" i="4"/>
  <c r="M97" i="4" s="1"/>
  <c r="Q97" i="4"/>
  <c r="O97" i="4" l="1"/>
  <c r="S97" i="4"/>
  <c r="U97" i="4"/>
  <c r="J97" i="4"/>
  <c r="V97" i="4" s="1"/>
  <c r="R97" i="4"/>
  <c r="W97" i="4"/>
  <c r="H97" i="4"/>
  <c r="Z97" i="4" l="1"/>
  <c r="AA97" i="4"/>
  <c r="T97" i="4"/>
  <c r="N97" i="4"/>
  <c r="L97" i="4"/>
  <c r="P97" i="4" s="1"/>
  <c r="X97" i="4"/>
  <c r="Y97" i="4"/>
  <c r="E98" i="4" l="1"/>
  <c r="Q98" i="4" s="1"/>
  <c r="F98" i="4"/>
  <c r="G98" i="4"/>
  <c r="AB97" i="4"/>
  <c r="I98" i="4" l="1"/>
  <c r="M98" i="4" s="1"/>
  <c r="H98" i="4"/>
  <c r="J98" i="4"/>
  <c r="V98" i="4" s="1"/>
  <c r="R98" i="4"/>
  <c r="U98" i="4" l="1"/>
  <c r="Y98" i="4" s="1"/>
  <c r="Z98" i="4"/>
  <c r="N98" i="4"/>
  <c r="K98" i="4"/>
  <c r="L98" i="4" s="1"/>
  <c r="P98" i="4" s="1"/>
  <c r="S98" i="4"/>
  <c r="T98" i="4" l="1"/>
  <c r="O98" i="4"/>
  <c r="W98" i="4"/>
  <c r="X98" i="4" s="1"/>
  <c r="AB98" i="4" l="1"/>
  <c r="AA98" i="4"/>
  <c r="E99" i="4" l="1"/>
  <c r="I99" i="4" s="1"/>
  <c r="G99" i="4"/>
  <c r="F99" i="4"/>
  <c r="R99" i="4" s="1"/>
  <c r="Q99" i="4" l="1"/>
  <c r="J99" i="4"/>
  <c r="N99" i="4" s="1"/>
  <c r="H99" i="4"/>
  <c r="M99" i="4"/>
  <c r="U99" i="4"/>
  <c r="K99" i="4"/>
  <c r="S99" i="4"/>
  <c r="T99" i="4" l="1"/>
  <c r="V99" i="4"/>
  <c r="Z99" i="4" s="1"/>
  <c r="L99" i="4"/>
  <c r="P99" i="4" s="1"/>
  <c r="O99" i="4"/>
  <c r="W99" i="4"/>
  <c r="AA99" i="4" s="1"/>
  <c r="Y99" i="4"/>
  <c r="F100" i="4" l="1"/>
  <c r="G100" i="4"/>
  <c r="E100" i="4"/>
  <c r="X99" i="4"/>
  <c r="AB99" i="4" s="1"/>
  <c r="S100" i="4" l="1"/>
  <c r="K100" i="4"/>
  <c r="O100" i="4"/>
  <c r="H100" i="4"/>
  <c r="I100" i="4"/>
  <c r="Q100" i="4"/>
  <c r="W100" i="4" l="1"/>
  <c r="AA100" i="4" s="1"/>
  <c r="M100" i="4"/>
  <c r="U100" i="4"/>
  <c r="J100" i="4"/>
  <c r="R100" i="4"/>
  <c r="T100" i="4" s="1"/>
  <c r="N100" i="4" l="1"/>
  <c r="V100" i="4"/>
  <c r="Z100" i="4" s="1"/>
  <c r="Y100" i="4"/>
  <c r="L100" i="4"/>
  <c r="P100" i="4" s="1"/>
  <c r="X100" i="4" l="1"/>
  <c r="AB100" i="4" s="1"/>
  <c r="J101" i="4" l="1"/>
  <c r="N101" i="4" s="1"/>
  <c r="R101" i="4"/>
  <c r="I101" i="4"/>
  <c r="M101" i="4" s="1"/>
  <c r="H101" i="4"/>
  <c r="Q101" i="4"/>
  <c r="V101" i="4" l="1"/>
  <c r="Z101" i="4" s="1"/>
  <c r="U101" i="4"/>
  <c r="Y101" i="4" s="1"/>
  <c r="K101" i="4"/>
  <c r="L101" i="4" s="1"/>
  <c r="P101" i="4" s="1"/>
  <c r="S101" i="4"/>
  <c r="T101" i="4" s="1"/>
  <c r="O101" i="4" l="1"/>
  <c r="W101" i="4"/>
  <c r="X101" i="4" s="1"/>
  <c r="AB101" i="4" s="1"/>
  <c r="AA101" i="4" l="1"/>
  <c r="E102" i="4" l="1"/>
  <c r="I102" i="4" s="1"/>
  <c r="G102" i="4"/>
  <c r="K102" i="4" s="1"/>
  <c r="F102" i="4"/>
  <c r="Q102" i="4" l="1"/>
  <c r="S102" i="4"/>
  <c r="O102" i="4"/>
  <c r="J102" i="4"/>
  <c r="N102" i="4" s="1"/>
  <c r="R102" i="4"/>
  <c r="W102" i="4"/>
  <c r="M102" i="4"/>
  <c r="U102" i="4"/>
  <c r="H102" i="4"/>
  <c r="AA102" i="4" l="1"/>
  <c r="Y102" i="4"/>
  <c r="T102" i="4"/>
  <c r="L102" i="4"/>
  <c r="P102" i="4" s="1"/>
  <c r="V102" i="4"/>
  <c r="Z102" i="4" s="1"/>
  <c r="E103" i="4" l="1"/>
  <c r="I103" i="4" s="1"/>
  <c r="G103" i="4"/>
  <c r="F103" i="4"/>
  <c r="X102" i="4"/>
  <c r="AB102" i="4" s="1"/>
  <c r="Q103" i="4" l="1"/>
  <c r="M103" i="4"/>
  <c r="H103" i="4"/>
  <c r="K103" i="4"/>
  <c r="W103" i="4" s="1"/>
  <c r="O103" i="4"/>
  <c r="S103" i="4"/>
  <c r="U103" i="4"/>
  <c r="J103" i="4"/>
  <c r="L103" i="4" s="1"/>
  <c r="P103" i="4" s="1"/>
  <c r="R103" i="4"/>
  <c r="T103" i="4" l="1"/>
  <c r="AA103" i="4"/>
  <c r="Y103" i="4"/>
  <c r="N103" i="4"/>
  <c r="V103" i="4"/>
  <c r="Z103" i="4" s="1"/>
  <c r="G104" i="4" l="1"/>
  <c r="E104" i="4"/>
  <c r="F104" i="4"/>
  <c r="X103" i="4"/>
  <c r="AB103" i="4" s="1"/>
  <c r="I104" i="4" l="1"/>
  <c r="M104" i="4" s="1"/>
  <c r="H104" i="4"/>
  <c r="Q104" i="4"/>
  <c r="K104" i="4"/>
  <c r="W104" i="4" s="1"/>
  <c r="O104" i="4"/>
  <c r="S104" i="4"/>
  <c r="J104" i="4"/>
  <c r="V104" i="4" s="1"/>
  <c r="R104" i="4"/>
  <c r="AA104" i="4" l="1"/>
  <c r="Z104" i="4"/>
  <c r="N104" i="4"/>
  <c r="T104" i="4"/>
  <c r="L104" i="4"/>
  <c r="P104" i="4" s="1"/>
  <c r="U104" i="4"/>
  <c r="X104" i="4" s="1"/>
  <c r="AB104" i="4" l="1"/>
  <c r="Y104" i="4"/>
  <c r="G105" i="4" l="1"/>
  <c r="K105" i="4" s="1"/>
  <c r="W105" i="4" s="1"/>
  <c r="E105" i="4"/>
  <c r="I105" i="4" s="1"/>
  <c r="F105" i="4"/>
  <c r="S105" i="4" l="1"/>
  <c r="AA105" i="4" s="1"/>
  <c r="H105" i="4"/>
  <c r="Q105" i="4"/>
  <c r="O105" i="4"/>
  <c r="M105" i="4"/>
  <c r="U105" i="4"/>
  <c r="J105" i="4"/>
  <c r="R105" i="4"/>
  <c r="T105" i="4" l="1"/>
  <c r="V105" i="4"/>
  <c r="X105" i="4" s="1"/>
  <c r="Y105" i="4"/>
  <c r="L105" i="4"/>
  <c r="P105" i="4" s="1"/>
  <c r="N105" i="4"/>
  <c r="AB105" i="4" l="1"/>
  <c r="Z105" i="4"/>
  <c r="E106" i="4" s="1"/>
  <c r="G106" i="4" l="1"/>
  <c r="K106" i="4" s="1"/>
  <c r="F106" i="4"/>
  <c r="J106" i="4" s="1"/>
  <c r="Q106" i="4"/>
  <c r="I106" i="4"/>
  <c r="M106" i="4" s="1"/>
  <c r="S106" i="4" l="1"/>
  <c r="O106" i="4"/>
  <c r="U106" i="4"/>
  <c r="Y106" i="4" s="1"/>
  <c r="R106" i="4"/>
  <c r="H106" i="4"/>
  <c r="V106" i="4"/>
  <c r="W106" i="4"/>
  <c r="N106" i="4"/>
  <c r="L106" i="4"/>
  <c r="AA106" i="4" l="1"/>
  <c r="T106" i="4"/>
  <c r="Z106" i="4"/>
  <c r="P106" i="4"/>
  <c r="X106" i="4"/>
  <c r="F107" i="4" l="1"/>
  <c r="AB106" i="4"/>
  <c r="G107" i="4"/>
  <c r="K107" i="4" s="1"/>
  <c r="E107" i="4"/>
  <c r="I107" i="4" s="1"/>
  <c r="Q107" i="4" l="1"/>
  <c r="M107" i="4"/>
  <c r="S107" i="4"/>
  <c r="U107" i="4"/>
  <c r="J107" i="4"/>
  <c r="V107" i="4" s="1"/>
  <c r="R107" i="4"/>
  <c r="O107" i="4"/>
  <c r="W107" i="4"/>
  <c r="H107" i="4"/>
  <c r="AA107" i="4" l="1"/>
  <c r="T107" i="4"/>
  <c r="Y107" i="4"/>
  <c r="Z107" i="4"/>
  <c r="N107" i="4"/>
  <c r="L107" i="4"/>
  <c r="P107" i="4" s="1"/>
  <c r="X107" i="4"/>
  <c r="F108" i="4" l="1"/>
  <c r="J108" i="4" s="1"/>
  <c r="V108" i="4" s="1"/>
  <c r="AB107" i="4"/>
  <c r="E108" i="4"/>
  <c r="Q108" i="4" s="1"/>
  <c r="G108" i="4"/>
  <c r="S108" i="4" s="1"/>
  <c r="R108" i="4" l="1"/>
  <c r="Z108" i="4"/>
  <c r="K108" i="4"/>
  <c r="W108" i="4" s="1"/>
  <c r="AA108" i="4" s="1"/>
  <c r="H108" i="4"/>
  <c r="M108" i="4"/>
  <c r="I108" i="4"/>
  <c r="O108" i="4"/>
  <c r="T108" i="4"/>
  <c r="N108" i="4"/>
  <c r="L108" i="4" l="1"/>
  <c r="P108" i="4" s="1"/>
  <c r="U108" i="4"/>
  <c r="X108" i="4" s="1"/>
  <c r="AB108" i="4" s="1"/>
  <c r="Y108" i="4" l="1"/>
  <c r="E109" i="4" s="1"/>
  <c r="Q109" i="4" s="1"/>
  <c r="G109" i="4" l="1"/>
  <c r="K109" i="4" s="1"/>
  <c r="W109" i="4" s="1"/>
  <c r="F109" i="4"/>
  <c r="J109" i="4" s="1"/>
  <c r="V109" i="4" s="1"/>
  <c r="M109" i="4"/>
  <c r="I109" i="4"/>
  <c r="U109" i="4" s="1"/>
  <c r="S109" i="4"/>
  <c r="AA109" i="4" l="1"/>
  <c r="R109" i="4"/>
  <c r="Z109" i="4" s="1"/>
  <c r="H109" i="4"/>
  <c r="O109" i="4"/>
  <c r="T109" i="4"/>
  <c r="X109" i="4"/>
  <c r="L109" i="4"/>
  <c r="P109" i="4" s="1"/>
  <c r="Y109" i="4"/>
  <c r="N109" i="4"/>
  <c r="AB109" i="4" l="1"/>
  <c r="I110" i="4"/>
  <c r="Q110" i="4"/>
  <c r="J110" i="4" l="1"/>
  <c r="V110" i="4" s="1"/>
  <c r="R110" i="4"/>
  <c r="H110" i="4"/>
  <c r="M110" i="4"/>
  <c r="U110" i="4"/>
  <c r="Y110" i="4" s="1"/>
  <c r="Z110" i="4" l="1"/>
  <c r="N110" i="4"/>
  <c r="S110" i="4"/>
  <c r="T110" i="4" s="1"/>
  <c r="K110" i="4"/>
  <c r="W110" i="4" s="1"/>
  <c r="AA110" i="4" l="1"/>
  <c r="E111" i="4"/>
  <c r="I111" i="4" s="1"/>
  <c r="U111" i="4" s="1"/>
  <c r="G111" i="4"/>
  <c r="S111" i="4" s="1"/>
  <c r="F111" i="4"/>
  <c r="O110" i="4"/>
  <c r="X110" i="4"/>
  <c r="AB110" i="4" s="1"/>
  <c r="L110" i="4"/>
  <c r="P110" i="4" s="1"/>
  <c r="Q111" i="4" l="1"/>
  <c r="Y111" i="4" s="1"/>
  <c r="M111" i="4"/>
  <c r="H111" i="4"/>
  <c r="R111" i="4"/>
  <c r="J111" i="4"/>
  <c r="V111" i="4" s="1"/>
  <c r="X111" i="4" s="1"/>
  <c r="O111" i="4"/>
  <c r="K111" i="4"/>
  <c r="W111" i="4" s="1"/>
  <c r="AA111" i="4" s="1"/>
  <c r="T111" i="4" l="1"/>
  <c r="AB111" i="4" s="1"/>
  <c r="N111" i="4"/>
  <c r="Z111" i="4"/>
  <c r="G112" i="4" s="1"/>
  <c r="L111" i="4"/>
  <c r="P111" i="4" s="1"/>
  <c r="E112" i="4" l="1"/>
  <c r="F112" i="4"/>
  <c r="R112" i="4" s="1"/>
  <c r="H112" i="4" l="1"/>
  <c r="J112" i="4"/>
  <c r="V112" i="4" s="1"/>
  <c r="Z112" i="4" s="1"/>
  <c r="O112" i="4"/>
  <c r="S112" i="4"/>
  <c r="K112" i="4"/>
  <c r="W112" i="4" s="1"/>
  <c r="Q112" i="4"/>
  <c r="M112" i="4"/>
  <c r="I112" i="4"/>
  <c r="U112" i="4" s="1"/>
  <c r="Y112" i="4" l="1"/>
  <c r="AA112" i="4"/>
  <c r="N112" i="4"/>
  <c r="G3" i="4"/>
  <c r="X112" i="4"/>
  <c r="L112" i="4"/>
  <c r="P112" i="4" s="1"/>
  <c r="G2" i="4"/>
  <c r="T112" i="4"/>
  <c r="AB112" i="4" l="1"/>
  <c r="G4" i="4"/>
</calcChain>
</file>

<file path=xl/sharedStrings.xml><?xml version="1.0" encoding="utf-8"?>
<sst xmlns="http://schemas.openxmlformats.org/spreadsheetml/2006/main" count="301" uniqueCount="21">
  <si>
    <t>A</t>
  </si>
  <si>
    <t>B</t>
  </si>
  <si>
    <t>C</t>
  </si>
  <si>
    <t>Conversions</t>
  </si>
  <si>
    <t>By Round</t>
  </si>
  <si>
    <t>Cumulative</t>
  </si>
  <si>
    <t>Round</t>
  </si>
  <si>
    <t>Conversion Rates</t>
  </si>
  <si>
    <t>Total</t>
  </si>
  <si>
    <t>Arms</t>
  </si>
  <si>
    <t>Conversion
Probability
by Arm</t>
  </si>
  <si>
    <t>PARAMETERS</t>
  </si>
  <si>
    <t>Epsilon</t>
  </si>
  <si>
    <t>Tao</t>
  </si>
  <si>
    <t>Traffic</t>
  </si>
  <si>
    <t>Traffic by Site</t>
  </si>
  <si>
    <t>Conv. Rate</t>
  </si>
  <si>
    <t>RESULTS</t>
  </si>
  <si>
    <t>Random #s</t>
  </si>
  <si>
    <t>Traffic/Round</t>
  </si>
  <si>
    <t>Till 25 rounds we see that the cummilative conversion rate for B is greater as compared to A &amp; C, so we allot the traffic at B from 26 to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</si>
</sst>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2" borderId="0" xfId="0" applyFill="1" applyAlignment="1">
      <alignment horizontal="left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3" borderId="0" xfId="0" applyFill="1"/>
    <xf numFmtId="3" fontId="1" fillId="3" borderId="0" xfId="2" applyNumberFormat="1" applyFont="1" applyFill="1" applyBorder="1" applyAlignment="1">
      <alignment horizontal="center"/>
    </xf>
    <xf numFmtId="10" fontId="1" fillId="3" borderId="0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9" fontId="0" fillId="0" borderId="0" xfId="0" applyNumberFormat="1"/>
    <xf numFmtId="10" fontId="0" fillId="0" borderId="10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1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9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009F-73E5-4BB8-BD70-E9E7F3582B94}">
  <sheetPr codeName="Sheet4"/>
  <dimension ref="A1:AB112"/>
  <sheetViews>
    <sheetView topLeftCell="O1" zoomScale="115" zoomScaleNormal="70" workbookViewId="0">
      <selection activeCell="X112" sqref="X112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28" x14ac:dyDescent="0.2">
      <c r="A1" s="60" t="s">
        <v>11</v>
      </c>
      <c r="B1" s="60"/>
      <c r="C1" s="60"/>
      <c r="F1" s="53" t="s">
        <v>17</v>
      </c>
      <c r="G1" s="53"/>
    </row>
    <row r="2" spans="1:28" x14ac:dyDescent="0.2">
      <c r="A2" s="64" t="s">
        <v>19</v>
      </c>
      <c r="B2" s="6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28" x14ac:dyDescent="0.2">
      <c r="A3" s="64" t="s">
        <v>9</v>
      </c>
      <c r="B3" s="64"/>
      <c r="C3" s="11">
        <v>3</v>
      </c>
      <c r="F3" s="41" t="s">
        <v>3</v>
      </c>
      <c r="G3" s="42">
        <f>SUM(U112:W112)</f>
        <v>340720</v>
      </c>
    </row>
    <row r="4" spans="1:28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>G3/G2</f>
        <v>0.11357333333333333</v>
      </c>
      <c r="J4" s="1"/>
      <c r="K4" s="1"/>
      <c r="L4" s="1"/>
    </row>
    <row r="5" spans="1:28" x14ac:dyDescent="0.2">
      <c r="A5" s="62"/>
      <c r="B5" s="11" t="s">
        <v>1</v>
      </c>
      <c r="C5" s="12">
        <v>0.15</v>
      </c>
    </row>
    <row r="6" spans="1:28" x14ac:dyDescent="0.2">
      <c r="A6" s="63"/>
      <c r="B6" s="44" t="s">
        <v>2</v>
      </c>
      <c r="C6" s="45">
        <v>0.1</v>
      </c>
    </row>
    <row r="7" spans="1:28" x14ac:dyDescent="0.2">
      <c r="A7" s="34" t="s">
        <v>12</v>
      </c>
      <c r="B7" s="22"/>
      <c r="C7" s="22">
        <v>0.3</v>
      </c>
    </row>
    <row r="8" spans="1:28" x14ac:dyDescent="0.2">
      <c r="A8" s="34" t="s">
        <v>13</v>
      </c>
      <c r="B8" s="22"/>
      <c r="C8" s="22"/>
    </row>
    <row r="10" spans="1:28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28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28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44" si="0">SUM(I13:K13)</f>
        <v>3446</v>
      </c>
      <c r="M13" s="16">
        <f t="shared" ref="M13:M44" si="1">IF(E13=0,"",I13/E13)</f>
        <v>9.1499999999999998E-2</v>
      </c>
      <c r="N13" s="17">
        <f t="shared" ref="N13:N44" si="2">IF(F13=0,"",J13/F13)</f>
        <v>0.1525</v>
      </c>
      <c r="O13" s="17">
        <f t="shared" ref="O13:O44" si="3">IF(G13=0,"",K13/G13)</f>
        <v>0.10059999999999999</v>
      </c>
      <c r="P13" s="18">
        <f t="shared" ref="P13:P44" si="4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44" si="5">SUM(U13:W13)</f>
        <v>3446</v>
      </c>
      <c r="Y13" s="17">
        <f>IF(Q13=0,"",U13/Q13)</f>
        <v>9.1499999999999998E-2</v>
      </c>
      <c r="Z13" s="17">
        <f t="shared" ref="Z13:Z76" si="6">IF(R13=0,"",V13/R13)</f>
        <v>0.1525</v>
      </c>
      <c r="AA13" s="17">
        <f t="shared" ref="AA13:AA44" si="7">IF(S13=0,"",W13/S13)</f>
        <v>0.10059999999999999</v>
      </c>
      <c r="AB13" s="18">
        <f>X13/T13</f>
        <v>0.11486666666666667</v>
      </c>
    </row>
    <row r="14" spans="1:28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v>10000</v>
      </c>
      <c r="F14" s="26">
        <v>10000</v>
      </c>
      <c r="G14" s="26">
        <v>10000</v>
      </c>
      <c r="H14" s="27">
        <f t="shared" ref="H14:H77" si="8">SUM(E14:G14)</f>
        <v>30000</v>
      </c>
      <c r="I14" s="25">
        <f t="shared" ref="I14:I77" si="9">IFERROR(_xlfn.BINOM.INV(E14,$C$4,B14),0)</f>
        <v>880</v>
      </c>
      <c r="J14" s="26">
        <f t="shared" ref="J14:J77" si="10">IFERROR(_xlfn.BINOM.INV(F14,$C$5,C14),0)</f>
        <v>1549</v>
      </c>
      <c r="K14" s="26">
        <f t="shared" ref="K14:K77" si="11">IFERROR(_xlfn.BINOM.INV(G14,$C$6,D14),0)</f>
        <v>1009</v>
      </c>
      <c r="L14" s="27">
        <f t="shared" si="0"/>
        <v>3438</v>
      </c>
      <c r="M14" s="19">
        <f t="shared" si="1"/>
        <v>8.7999999999999995E-2</v>
      </c>
      <c r="N14" s="3">
        <f t="shared" si="2"/>
        <v>0.15490000000000001</v>
      </c>
      <c r="O14" s="3">
        <f t="shared" si="3"/>
        <v>0.1009</v>
      </c>
      <c r="P14" s="4">
        <f t="shared" si="4"/>
        <v>0.11459999999999999</v>
      </c>
      <c r="Q14" s="25">
        <f>SUM(E$13:E14)</f>
        <v>20000</v>
      </c>
      <c r="R14" s="26">
        <f>SUM(F$13:F14)</f>
        <v>20000</v>
      </c>
      <c r="S14" s="26">
        <f>SUM(G$13:G14)</f>
        <v>20000</v>
      </c>
      <c r="T14" s="27">
        <f t="shared" ref="T14:T77" si="12">SUM(Q14:S14)</f>
        <v>60000</v>
      </c>
      <c r="U14" s="25">
        <f>SUM(I$13:I14)</f>
        <v>1795</v>
      </c>
      <c r="V14" s="26">
        <f>SUM(J$13:J14)</f>
        <v>3074</v>
      </c>
      <c r="W14" s="26">
        <f>SUM(K$13:K14)</f>
        <v>2015</v>
      </c>
      <c r="X14" s="27">
        <f t="shared" si="5"/>
        <v>6884</v>
      </c>
      <c r="Y14" s="3">
        <f t="shared" ref="Y14:Y77" si="13">IF(Q14=0,"",U14/Q14)</f>
        <v>8.9749999999999996E-2</v>
      </c>
      <c r="Z14" s="3">
        <f t="shared" si="6"/>
        <v>0.1537</v>
      </c>
      <c r="AA14" s="3">
        <f t="shared" si="7"/>
        <v>0.10075000000000001</v>
      </c>
      <c r="AB14" s="4">
        <f t="shared" ref="AB14:AB77" si="14">X14/T14</f>
        <v>0.11473333333333334</v>
      </c>
    </row>
    <row r="15" spans="1:28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v>10000</v>
      </c>
      <c r="F15" s="26">
        <v>10000</v>
      </c>
      <c r="G15" s="26">
        <v>10000</v>
      </c>
      <c r="H15" s="27">
        <f t="shared" si="8"/>
        <v>30000</v>
      </c>
      <c r="I15" s="25">
        <f t="shared" si="9"/>
        <v>921</v>
      </c>
      <c r="J15" s="26">
        <f t="shared" si="10"/>
        <v>1543</v>
      </c>
      <c r="K15" s="26">
        <f t="shared" si="11"/>
        <v>1095</v>
      </c>
      <c r="L15" s="27">
        <f t="shared" si="0"/>
        <v>3559</v>
      </c>
      <c r="M15" s="19">
        <f t="shared" si="1"/>
        <v>9.2100000000000001E-2</v>
      </c>
      <c r="N15" s="3">
        <f t="shared" si="2"/>
        <v>0.15429999999999999</v>
      </c>
      <c r="O15" s="3">
        <f t="shared" si="3"/>
        <v>0.1095</v>
      </c>
      <c r="P15" s="4">
        <f t="shared" si="4"/>
        <v>0.11863333333333333</v>
      </c>
      <c r="Q15" s="25">
        <f>SUM(E$13:E15)</f>
        <v>30000</v>
      </c>
      <c r="R15" s="26">
        <f>SUM(F$13:F15)</f>
        <v>30000</v>
      </c>
      <c r="S15" s="26">
        <f>SUM(G$13:G15)</f>
        <v>30000</v>
      </c>
      <c r="T15" s="27">
        <f t="shared" si="12"/>
        <v>90000</v>
      </c>
      <c r="U15" s="25">
        <f>SUM(I$13:I15)</f>
        <v>2716</v>
      </c>
      <c r="V15" s="26">
        <f>SUM(J$13:J15)</f>
        <v>4617</v>
      </c>
      <c r="W15" s="26">
        <f>SUM(K$13:K15)</f>
        <v>3110</v>
      </c>
      <c r="X15" s="27">
        <f t="shared" si="5"/>
        <v>10443</v>
      </c>
      <c r="Y15" s="3">
        <f t="shared" si="13"/>
        <v>9.0533333333333327E-2</v>
      </c>
      <c r="Z15" s="3">
        <f t="shared" si="6"/>
        <v>0.15390000000000001</v>
      </c>
      <c r="AA15" s="3">
        <f t="shared" si="7"/>
        <v>0.10366666666666667</v>
      </c>
      <c r="AB15" s="4">
        <f t="shared" si="14"/>
        <v>0.11603333333333334</v>
      </c>
    </row>
    <row r="16" spans="1:28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v>10000</v>
      </c>
      <c r="F16" s="26">
        <v>10000</v>
      </c>
      <c r="G16" s="26">
        <v>10000</v>
      </c>
      <c r="H16" s="27">
        <f t="shared" si="8"/>
        <v>30000</v>
      </c>
      <c r="I16" s="25">
        <f t="shared" si="9"/>
        <v>896</v>
      </c>
      <c r="J16" s="26">
        <f t="shared" si="10"/>
        <v>1526</v>
      </c>
      <c r="K16" s="26">
        <f t="shared" si="11"/>
        <v>1043</v>
      </c>
      <c r="L16" s="27">
        <f t="shared" si="0"/>
        <v>3465</v>
      </c>
      <c r="M16" s="19">
        <f t="shared" si="1"/>
        <v>8.9599999999999999E-2</v>
      </c>
      <c r="N16" s="3">
        <f t="shared" si="2"/>
        <v>0.15260000000000001</v>
      </c>
      <c r="O16" s="3">
        <f t="shared" si="3"/>
        <v>0.1043</v>
      </c>
      <c r="P16" s="4">
        <f t="shared" si="4"/>
        <v>0.11550000000000001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12"/>
        <v>120000</v>
      </c>
      <c r="U16" s="25">
        <f>SUM(I$13:I16)</f>
        <v>3612</v>
      </c>
      <c r="V16" s="26">
        <f>SUM(J$13:J16)</f>
        <v>6143</v>
      </c>
      <c r="W16" s="26">
        <f>SUM(K$13:K16)</f>
        <v>4153</v>
      </c>
      <c r="X16" s="27">
        <f t="shared" si="5"/>
        <v>13908</v>
      </c>
      <c r="Y16" s="3">
        <f t="shared" si="13"/>
        <v>9.0300000000000005E-2</v>
      </c>
      <c r="Z16" s="3">
        <f t="shared" si="6"/>
        <v>0.15357499999999999</v>
      </c>
      <c r="AA16" s="3">
        <f t="shared" si="7"/>
        <v>0.103825</v>
      </c>
      <c r="AB16" s="4">
        <f t="shared" si="14"/>
        <v>0.1159</v>
      </c>
    </row>
    <row r="17" spans="1:28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v>10000</v>
      </c>
      <c r="F17" s="26">
        <v>10000</v>
      </c>
      <c r="G17" s="26">
        <v>10000</v>
      </c>
      <c r="H17" s="27">
        <f t="shared" si="8"/>
        <v>30000</v>
      </c>
      <c r="I17" s="25">
        <f t="shared" si="9"/>
        <v>893</v>
      </c>
      <c r="J17" s="26">
        <f t="shared" si="10"/>
        <v>1509</v>
      </c>
      <c r="K17" s="26">
        <f t="shared" si="11"/>
        <v>1042</v>
      </c>
      <c r="L17" s="27">
        <f t="shared" si="0"/>
        <v>3444</v>
      </c>
      <c r="M17" s="19">
        <f t="shared" si="1"/>
        <v>8.9300000000000004E-2</v>
      </c>
      <c r="N17" s="3">
        <f t="shared" si="2"/>
        <v>0.15090000000000001</v>
      </c>
      <c r="O17" s="3">
        <f t="shared" si="3"/>
        <v>0.1042</v>
      </c>
      <c r="P17" s="4">
        <f t="shared" si="4"/>
        <v>0.1148</v>
      </c>
      <c r="Q17" s="25">
        <f>SUM(E$13:E17)</f>
        <v>50000</v>
      </c>
      <c r="R17" s="26">
        <f>SUM(F$13:F17)</f>
        <v>50000</v>
      </c>
      <c r="S17" s="26">
        <f>SUM(G$13:G17)</f>
        <v>50000</v>
      </c>
      <c r="T17" s="27">
        <f t="shared" si="12"/>
        <v>150000</v>
      </c>
      <c r="U17" s="25">
        <f>SUM(I$13:I17)</f>
        <v>4505</v>
      </c>
      <c r="V17" s="26">
        <f>SUM(J$13:J17)</f>
        <v>7652</v>
      </c>
      <c r="W17" s="26">
        <f>SUM(K$13:K17)</f>
        <v>5195</v>
      </c>
      <c r="X17" s="27">
        <f t="shared" si="5"/>
        <v>17352</v>
      </c>
      <c r="Y17" s="3">
        <f t="shared" si="13"/>
        <v>9.01E-2</v>
      </c>
      <c r="Z17" s="3">
        <f t="shared" si="6"/>
        <v>0.15304000000000001</v>
      </c>
      <c r="AA17" s="3">
        <f t="shared" si="7"/>
        <v>0.10390000000000001</v>
      </c>
      <c r="AB17" s="4">
        <f t="shared" si="14"/>
        <v>0.11568000000000001</v>
      </c>
    </row>
    <row r="18" spans="1:28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v>10000</v>
      </c>
      <c r="F18" s="26">
        <v>10000</v>
      </c>
      <c r="G18" s="26">
        <v>10000</v>
      </c>
      <c r="H18" s="27">
        <f t="shared" si="8"/>
        <v>30000</v>
      </c>
      <c r="I18" s="25">
        <f t="shared" si="9"/>
        <v>921</v>
      </c>
      <c r="J18" s="26">
        <f t="shared" si="10"/>
        <v>1440</v>
      </c>
      <c r="K18" s="26">
        <f t="shared" si="11"/>
        <v>996</v>
      </c>
      <c r="L18" s="27">
        <f t="shared" si="0"/>
        <v>3357</v>
      </c>
      <c r="M18" s="19">
        <f t="shared" si="1"/>
        <v>9.2100000000000001E-2</v>
      </c>
      <c r="N18" s="3">
        <f t="shared" si="2"/>
        <v>0.14399999999999999</v>
      </c>
      <c r="O18" s="3">
        <f t="shared" si="3"/>
        <v>9.9599999999999994E-2</v>
      </c>
      <c r="P18" s="4">
        <f t="shared" si="4"/>
        <v>0.1119</v>
      </c>
      <c r="Q18" s="25">
        <f>SUM(E$13:E18)</f>
        <v>60000</v>
      </c>
      <c r="R18" s="26">
        <f>SUM(F$13:F18)</f>
        <v>60000</v>
      </c>
      <c r="S18" s="26">
        <f>SUM(G$13:G18)</f>
        <v>60000</v>
      </c>
      <c r="T18" s="27">
        <f t="shared" si="12"/>
        <v>180000</v>
      </c>
      <c r="U18" s="25">
        <f>SUM(I$13:I18)</f>
        <v>5426</v>
      </c>
      <c r="V18" s="26">
        <f>SUM(J$13:J18)</f>
        <v>9092</v>
      </c>
      <c r="W18" s="26">
        <f>SUM(K$13:K18)</f>
        <v>6191</v>
      </c>
      <c r="X18" s="27">
        <f t="shared" si="5"/>
        <v>20709</v>
      </c>
      <c r="Y18" s="3">
        <f t="shared" si="13"/>
        <v>9.0433333333333338E-2</v>
      </c>
      <c r="Z18" s="3">
        <f t="shared" si="6"/>
        <v>0.15153333333333333</v>
      </c>
      <c r="AA18" s="3">
        <f t="shared" si="7"/>
        <v>0.10318333333333334</v>
      </c>
      <c r="AB18" s="4">
        <f t="shared" si="14"/>
        <v>0.11505</v>
      </c>
    </row>
    <row r="19" spans="1:28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v>10000</v>
      </c>
      <c r="F19" s="26">
        <v>10000</v>
      </c>
      <c r="G19" s="26">
        <v>10000</v>
      </c>
      <c r="H19" s="27">
        <f t="shared" si="8"/>
        <v>30000</v>
      </c>
      <c r="I19" s="25">
        <f t="shared" si="9"/>
        <v>868</v>
      </c>
      <c r="J19" s="26">
        <f t="shared" si="10"/>
        <v>1443</v>
      </c>
      <c r="K19" s="26">
        <f t="shared" si="11"/>
        <v>994</v>
      </c>
      <c r="L19" s="27">
        <f t="shared" si="0"/>
        <v>3305</v>
      </c>
      <c r="M19" s="19">
        <f t="shared" si="1"/>
        <v>8.6800000000000002E-2</v>
      </c>
      <c r="N19" s="3">
        <f t="shared" si="2"/>
        <v>0.14430000000000001</v>
      </c>
      <c r="O19" s="3">
        <f t="shared" si="3"/>
        <v>9.9400000000000002E-2</v>
      </c>
      <c r="P19" s="4">
        <f t="shared" si="4"/>
        <v>0.11016666666666666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12"/>
        <v>210000</v>
      </c>
      <c r="U19" s="25">
        <f>SUM(I$13:I19)</f>
        <v>6294</v>
      </c>
      <c r="V19" s="26">
        <f>SUM(J$13:J19)</f>
        <v>10535</v>
      </c>
      <c r="W19" s="26">
        <f>SUM(K$13:K19)</f>
        <v>7185</v>
      </c>
      <c r="X19" s="27">
        <f t="shared" si="5"/>
        <v>24014</v>
      </c>
      <c r="Y19" s="3">
        <f t="shared" si="13"/>
        <v>8.991428571428571E-2</v>
      </c>
      <c r="Z19" s="3">
        <f t="shared" si="6"/>
        <v>0.15049999999999999</v>
      </c>
      <c r="AA19" s="3">
        <f t="shared" si="7"/>
        <v>0.10264285714285715</v>
      </c>
      <c r="AB19" s="4">
        <f t="shared" si="14"/>
        <v>0.11435238095238096</v>
      </c>
    </row>
    <row r="20" spans="1:28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v>10000</v>
      </c>
      <c r="F20" s="26">
        <v>10000</v>
      </c>
      <c r="G20" s="26">
        <v>10000</v>
      </c>
      <c r="H20" s="27">
        <f t="shared" si="8"/>
        <v>30000</v>
      </c>
      <c r="I20" s="25">
        <f t="shared" si="9"/>
        <v>919</v>
      </c>
      <c r="J20" s="26">
        <f t="shared" si="10"/>
        <v>1532</v>
      </c>
      <c r="K20" s="26">
        <f t="shared" si="11"/>
        <v>1028</v>
      </c>
      <c r="L20" s="27">
        <f t="shared" si="0"/>
        <v>3479</v>
      </c>
      <c r="M20" s="19">
        <f t="shared" si="1"/>
        <v>9.1899999999999996E-2</v>
      </c>
      <c r="N20" s="3">
        <f t="shared" si="2"/>
        <v>0.1532</v>
      </c>
      <c r="O20" s="3">
        <f t="shared" si="3"/>
        <v>0.1028</v>
      </c>
      <c r="P20" s="4">
        <f t="shared" si="4"/>
        <v>0.11596666666666666</v>
      </c>
      <c r="Q20" s="25">
        <f>SUM(E$13:E20)</f>
        <v>80000</v>
      </c>
      <c r="R20" s="26">
        <f>SUM(F$13:F20)</f>
        <v>80000</v>
      </c>
      <c r="S20" s="26">
        <f>SUM(G$13:G20)</f>
        <v>80000</v>
      </c>
      <c r="T20" s="27">
        <f t="shared" si="12"/>
        <v>240000</v>
      </c>
      <c r="U20" s="25">
        <f>SUM(I$13:I20)</f>
        <v>7213</v>
      </c>
      <c r="V20" s="26">
        <f>SUM(J$13:J20)</f>
        <v>12067</v>
      </c>
      <c r="W20" s="26">
        <f>SUM(K$13:K20)</f>
        <v>8213</v>
      </c>
      <c r="X20" s="27">
        <f t="shared" si="5"/>
        <v>27493</v>
      </c>
      <c r="Y20" s="3">
        <f t="shared" si="13"/>
        <v>9.0162500000000007E-2</v>
      </c>
      <c r="Z20" s="3">
        <f t="shared" si="6"/>
        <v>0.15083750000000001</v>
      </c>
      <c r="AA20" s="3">
        <f t="shared" si="7"/>
        <v>0.1026625</v>
      </c>
      <c r="AB20" s="4">
        <f t="shared" si="14"/>
        <v>0.11455416666666667</v>
      </c>
    </row>
    <row r="21" spans="1:28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v>10000</v>
      </c>
      <c r="F21" s="26">
        <v>10000</v>
      </c>
      <c r="G21" s="26">
        <v>10000</v>
      </c>
      <c r="H21" s="27">
        <f t="shared" si="8"/>
        <v>30000</v>
      </c>
      <c r="I21" s="25">
        <f t="shared" si="9"/>
        <v>868</v>
      </c>
      <c r="J21" s="26">
        <f t="shared" si="10"/>
        <v>1515</v>
      </c>
      <c r="K21" s="26">
        <f t="shared" si="11"/>
        <v>1025</v>
      </c>
      <c r="L21" s="27">
        <f t="shared" si="0"/>
        <v>3408</v>
      </c>
      <c r="M21" s="19">
        <f t="shared" si="1"/>
        <v>8.6800000000000002E-2</v>
      </c>
      <c r="N21" s="3">
        <f t="shared" si="2"/>
        <v>0.1515</v>
      </c>
      <c r="O21" s="3">
        <f t="shared" si="3"/>
        <v>0.10249999999999999</v>
      </c>
      <c r="P21" s="4">
        <f t="shared" si="4"/>
        <v>0.11360000000000001</v>
      </c>
      <c r="Q21" s="25">
        <f>SUM(E$13:E21)</f>
        <v>90000</v>
      </c>
      <c r="R21" s="26">
        <f>SUM(F$13:F21)</f>
        <v>90000</v>
      </c>
      <c r="S21" s="26">
        <f>SUM(G$13:G21)</f>
        <v>90000</v>
      </c>
      <c r="T21" s="27">
        <f t="shared" si="12"/>
        <v>270000</v>
      </c>
      <c r="U21" s="25">
        <f>SUM(I$13:I21)</f>
        <v>8081</v>
      </c>
      <c r="V21" s="26">
        <f>SUM(J$13:J21)</f>
        <v>13582</v>
      </c>
      <c r="W21" s="26">
        <f>SUM(K$13:K21)</f>
        <v>9238</v>
      </c>
      <c r="X21" s="27">
        <f t="shared" si="5"/>
        <v>30901</v>
      </c>
      <c r="Y21" s="3">
        <f t="shared" si="13"/>
        <v>8.978888888888889E-2</v>
      </c>
      <c r="Z21" s="3">
        <f t="shared" si="6"/>
        <v>0.15091111111111111</v>
      </c>
      <c r="AA21" s="3">
        <f t="shared" si="7"/>
        <v>0.10264444444444444</v>
      </c>
      <c r="AB21" s="4">
        <f t="shared" si="14"/>
        <v>0.11444814814814815</v>
      </c>
    </row>
    <row r="22" spans="1:28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v>10000</v>
      </c>
      <c r="F22" s="26">
        <v>10000</v>
      </c>
      <c r="G22" s="26">
        <v>10000</v>
      </c>
      <c r="H22" s="27">
        <f t="shared" si="8"/>
        <v>30000</v>
      </c>
      <c r="I22" s="25">
        <f t="shared" si="9"/>
        <v>878</v>
      </c>
      <c r="J22" s="26">
        <f t="shared" si="10"/>
        <v>1519</v>
      </c>
      <c r="K22" s="26">
        <f t="shared" si="11"/>
        <v>978</v>
      </c>
      <c r="L22" s="27">
        <f t="shared" si="0"/>
        <v>3375</v>
      </c>
      <c r="M22" s="19">
        <f t="shared" si="1"/>
        <v>8.7800000000000003E-2</v>
      </c>
      <c r="N22" s="3">
        <f t="shared" si="2"/>
        <v>0.15190000000000001</v>
      </c>
      <c r="O22" s="3">
        <f t="shared" si="3"/>
        <v>9.7799999999999998E-2</v>
      </c>
      <c r="P22" s="4">
        <f t="shared" si="4"/>
        <v>0.1125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12"/>
        <v>300000</v>
      </c>
      <c r="U22" s="25">
        <f>SUM(I$13:I22)</f>
        <v>8959</v>
      </c>
      <c r="V22" s="26">
        <f>SUM(J$13:J22)</f>
        <v>15101</v>
      </c>
      <c r="W22" s="26">
        <f>SUM(K$13:K22)</f>
        <v>10216</v>
      </c>
      <c r="X22" s="27">
        <f t="shared" si="5"/>
        <v>34276</v>
      </c>
      <c r="Y22" s="3">
        <f t="shared" si="13"/>
        <v>8.9590000000000003E-2</v>
      </c>
      <c r="Z22" s="3">
        <f t="shared" si="6"/>
        <v>0.15101000000000001</v>
      </c>
      <c r="AA22" s="3">
        <f t="shared" si="7"/>
        <v>0.10216</v>
      </c>
      <c r="AB22" s="4">
        <f t="shared" si="14"/>
        <v>0.11425333333333333</v>
      </c>
    </row>
    <row r="23" spans="1:28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v>10000</v>
      </c>
      <c r="F23" s="26">
        <v>10000</v>
      </c>
      <c r="G23" s="26">
        <v>10000</v>
      </c>
      <c r="H23" s="27">
        <f t="shared" si="8"/>
        <v>30000</v>
      </c>
      <c r="I23" s="25">
        <f t="shared" si="9"/>
        <v>913</v>
      </c>
      <c r="J23" s="26">
        <f t="shared" si="10"/>
        <v>1495</v>
      </c>
      <c r="K23" s="26">
        <f t="shared" si="11"/>
        <v>1041</v>
      </c>
      <c r="L23" s="27">
        <f t="shared" si="0"/>
        <v>3449</v>
      </c>
      <c r="M23" s="19">
        <f t="shared" si="1"/>
        <v>9.1300000000000006E-2</v>
      </c>
      <c r="N23" s="3">
        <f t="shared" si="2"/>
        <v>0.14949999999999999</v>
      </c>
      <c r="O23" s="3">
        <f t="shared" si="3"/>
        <v>0.1041</v>
      </c>
      <c r="P23" s="4">
        <f t="shared" si="4"/>
        <v>0.11496666666666666</v>
      </c>
      <c r="Q23" s="25">
        <f>SUM(E$13:E23)</f>
        <v>110000</v>
      </c>
      <c r="R23" s="26">
        <f>SUM(F$13:F23)</f>
        <v>110000</v>
      </c>
      <c r="S23" s="26">
        <f>SUM(G$13:G23)</f>
        <v>110000</v>
      </c>
      <c r="T23" s="27">
        <f t="shared" si="12"/>
        <v>330000</v>
      </c>
      <c r="U23" s="25">
        <f>SUM(I$13:I23)</f>
        <v>9872</v>
      </c>
      <c r="V23" s="26">
        <f>SUM(J$13:J23)</f>
        <v>16596</v>
      </c>
      <c r="W23" s="26">
        <f>SUM(K$13:K23)</f>
        <v>11257</v>
      </c>
      <c r="X23" s="27">
        <f t="shared" si="5"/>
        <v>37725</v>
      </c>
      <c r="Y23" s="3">
        <f t="shared" si="13"/>
        <v>8.9745454545454545E-2</v>
      </c>
      <c r="Z23" s="3">
        <f t="shared" si="6"/>
        <v>0.15087272727272727</v>
      </c>
      <c r="AA23" s="3">
        <f t="shared" si="7"/>
        <v>0.10233636363636364</v>
      </c>
      <c r="AB23" s="4">
        <f t="shared" si="14"/>
        <v>0.11431818181818182</v>
      </c>
    </row>
    <row r="24" spans="1:28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v>10000</v>
      </c>
      <c r="F24" s="26">
        <v>10000</v>
      </c>
      <c r="G24" s="26">
        <v>10000</v>
      </c>
      <c r="H24" s="27">
        <f t="shared" si="8"/>
        <v>30000</v>
      </c>
      <c r="I24" s="25">
        <f t="shared" si="9"/>
        <v>872</v>
      </c>
      <c r="J24" s="26">
        <f t="shared" si="10"/>
        <v>1530</v>
      </c>
      <c r="K24" s="26">
        <f t="shared" si="11"/>
        <v>1003</v>
      </c>
      <c r="L24" s="27">
        <f t="shared" si="0"/>
        <v>3405</v>
      </c>
      <c r="M24" s="19">
        <f t="shared" si="1"/>
        <v>8.72E-2</v>
      </c>
      <c r="N24" s="3">
        <f t="shared" si="2"/>
        <v>0.153</v>
      </c>
      <c r="O24" s="3">
        <f t="shared" si="3"/>
        <v>0.1003</v>
      </c>
      <c r="P24" s="4">
        <f t="shared" si="4"/>
        <v>0.1135</v>
      </c>
      <c r="Q24" s="25">
        <f>SUM(E$13:E24)</f>
        <v>120000</v>
      </c>
      <c r="R24" s="26">
        <f>SUM(F$13:F24)</f>
        <v>120000</v>
      </c>
      <c r="S24" s="26">
        <f>SUM(G$13:G24)</f>
        <v>120000</v>
      </c>
      <c r="T24" s="27">
        <f t="shared" si="12"/>
        <v>360000</v>
      </c>
      <c r="U24" s="25">
        <f>SUM(I$13:I24)</f>
        <v>10744</v>
      </c>
      <c r="V24" s="26">
        <f>SUM(J$13:J24)</f>
        <v>18126</v>
      </c>
      <c r="W24" s="26">
        <f>SUM(K$13:K24)</f>
        <v>12260</v>
      </c>
      <c r="X24" s="27">
        <f t="shared" si="5"/>
        <v>41130</v>
      </c>
      <c r="Y24" s="3">
        <f t="shared" si="13"/>
        <v>8.953333333333334E-2</v>
      </c>
      <c r="Z24" s="3">
        <f t="shared" si="6"/>
        <v>0.15104999999999999</v>
      </c>
      <c r="AA24" s="3">
        <f t="shared" si="7"/>
        <v>0.10216666666666667</v>
      </c>
      <c r="AB24" s="4">
        <f t="shared" si="14"/>
        <v>0.11425</v>
      </c>
    </row>
    <row r="25" spans="1:28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v>10000</v>
      </c>
      <c r="F25" s="26">
        <v>10000</v>
      </c>
      <c r="G25" s="26">
        <v>10000</v>
      </c>
      <c r="H25" s="27">
        <f t="shared" si="8"/>
        <v>30000</v>
      </c>
      <c r="I25" s="25">
        <f t="shared" si="9"/>
        <v>862</v>
      </c>
      <c r="J25" s="26">
        <f t="shared" si="10"/>
        <v>1564</v>
      </c>
      <c r="K25" s="26">
        <f t="shared" si="11"/>
        <v>997</v>
      </c>
      <c r="L25" s="27">
        <f t="shared" si="0"/>
        <v>3423</v>
      </c>
      <c r="M25" s="19">
        <f t="shared" si="1"/>
        <v>8.6199999999999999E-2</v>
      </c>
      <c r="N25" s="3">
        <f t="shared" si="2"/>
        <v>0.15640000000000001</v>
      </c>
      <c r="O25" s="3">
        <f t="shared" si="3"/>
        <v>9.9699999999999997E-2</v>
      </c>
      <c r="P25" s="4">
        <f t="shared" si="4"/>
        <v>0.11409999999999999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12"/>
        <v>390000</v>
      </c>
      <c r="U25" s="25">
        <f>SUM(I$13:I25)</f>
        <v>11606</v>
      </c>
      <c r="V25" s="26">
        <f>SUM(J$13:J25)</f>
        <v>19690</v>
      </c>
      <c r="W25" s="26">
        <f>SUM(K$13:K25)</f>
        <v>13257</v>
      </c>
      <c r="X25" s="27">
        <f t="shared" si="5"/>
        <v>44553</v>
      </c>
      <c r="Y25" s="3">
        <f t="shared" si="13"/>
        <v>8.9276923076923073E-2</v>
      </c>
      <c r="Z25" s="3">
        <f t="shared" si="6"/>
        <v>0.15146153846153845</v>
      </c>
      <c r="AA25" s="3">
        <f t="shared" si="7"/>
        <v>0.10197692307692308</v>
      </c>
      <c r="AB25" s="4">
        <f t="shared" si="14"/>
        <v>0.11423846153846154</v>
      </c>
    </row>
    <row r="26" spans="1:28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v>10000</v>
      </c>
      <c r="F26" s="26">
        <v>10000</v>
      </c>
      <c r="G26" s="26">
        <v>10000</v>
      </c>
      <c r="H26" s="27">
        <f t="shared" si="8"/>
        <v>30000</v>
      </c>
      <c r="I26" s="25">
        <f t="shared" si="9"/>
        <v>906</v>
      </c>
      <c r="J26" s="26">
        <f t="shared" si="10"/>
        <v>1573</v>
      </c>
      <c r="K26" s="26">
        <f t="shared" si="11"/>
        <v>1002</v>
      </c>
      <c r="L26" s="27">
        <f t="shared" si="0"/>
        <v>3481</v>
      </c>
      <c r="M26" s="19">
        <f t="shared" si="1"/>
        <v>9.06E-2</v>
      </c>
      <c r="N26" s="3">
        <f t="shared" si="2"/>
        <v>0.1573</v>
      </c>
      <c r="O26" s="3">
        <f t="shared" si="3"/>
        <v>0.1002</v>
      </c>
      <c r="P26" s="4">
        <f t="shared" si="4"/>
        <v>0.11603333333333334</v>
      </c>
      <c r="Q26" s="25">
        <f>SUM(E$13:E26)</f>
        <v>140000</v>
      </c>
      <c r="R26" s="26">
        <f>SUM(F$13:F26)</f>
        <v>140000</v>
      </c>
      <c r="S26" s="26">
        <f>SUM(G$13:G26)</f>
        <v>140000</v>
      </c>
      <c r="T26" s="27">
        <f t="shared" si="12"/>
        <v>420000</v>
      </c>
      <c r="U26" s="25">
        <f>SUM(I$13:I26)</f>
        <v>12512</v>
      </c>
      <c r="V26" s="26">
        <f>SUM(J$13:J26)</f>
        <v>21263</v>
      </c>
      <c r="W26" s="26">
        <f>SUM(K$13:K26)</f>
        <v>14259</v>
      </c>
      <c r="X26" s="27">
        <f t="shared" si="5"/>
        <v>48034</v>
      </c>
      <c r="Y26" s="3">
        <f t="shared" si="13"/>
        <v>8.9371428571428574E-2</v>
      </c>
      <c r="Z26" s="3">
        <f t="shared" si="6"/>
        <v>0.15187857142857142</v>
      </c>
      <c r="AA26" s="3">
        <f t="shared" si="7"/>
        <v>0.10185</v>
      </c>
      <c r="AB26" s="4">
        <f t="shared" si="14"/>
        <v>0.11436666666666667</v>
      </c>
    </row>
    <row r="27" spans="1:28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v>10000</v>
      </c>
      <c r="F27" s="26">
        <v>10000</v>
      </c>
      <c r="G27" s="26">
        <v>10000</v>
      </c>
      <c r="H27" s="27">
        <f t="shared" si="8"/>
        <v>30000</v>
      </c>
      <c r="I27" s="25">
        <f t="shared" si="9"/>
        <v>926</v>
      </c>
      <c r="J27" s="26">
        <f t="shared" si="10"/>
        <v>1505</v>
      </c>
      <c r="K27" s="26">
        <f t="shared" si="11"/>
        <v>1036</v>
      </c>
      <c r="L27" s="27">
        <f t="shared" si="0"/>
        <v>3467</v>
      </c>
      <c r="M27" s="19">
        <f t="shared" si="1"/>
        <v>9.2600000000000002E-2</v>
      </c>
      <c r="N27" s="3">
        <f t="shared" si="2"/>
        <v>0.15049999999999999</v>
      </c>
      <c r="O27" s="3">
        <f t="shared" si="3"/>
        <v>0.1036</v>
      </c>
      <c r="P27" s="4">
        <f t="shared" si="4"/>
        <v>0.11556666666666666</v>
      </c>
      <c r="Q27" s="25">
        <f>SUM(E$13:E27)</f>
        <v>150000</v>
      </c>
      <c r="R27" s="26">
        <f>SUM(F$13:F27)</f>
        <v>150000</v>
      </c>
      <c r="S27" s="26">
        <f>SUM(G$13:G27)</f>
        <v>150000</v>
      </c>
      <c r="T27" s="27">
        <f t="shared" si="12"/>
        <v>450000</v>
      </c>
      <c r="U27" s="25">
        <f>SUM(I$13:I27)</f>
        <v>13438</v>
      </c>
      <c r="V27" s="26">
        <f>SUM(J$13:J27)</f>
        <v>22768</v>
      </c>
      <c r="W27" s="26">
        <f>SUM(K$13:K27)</f>
        <v>15295</v>
      </c>
      <c r="X27" s="27">
        <f t="shared" si="5"/>
        <v>51501</v>
      </c>
      <c r="Y27" s="3">
        <f t="shared" si="13"/>
        <v>8.9586666666666662E-2</v>
      </c>
      <c r="Z27" s="3">
        <f t="shared" si="6"/>
        <v>0.15178666666666665</v>
      </c>
      <c r="AA27" s="3">
        <f t="shared" si="7"/>
        <v>0.10196666666666666</v>
      </c>
      <c r="AB27" s="4">
        <f t="shared" si="14"/>
        <v>0.11444666666666667</v>
      </c>
    </row>
    <row r="28" spans="1:28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v>10000</v>
      </c>
      <c r="F28" s="26">
        <v>10000</v>
      </c>
      <c r="G28" s="26">
        <v>10000</v>
      </c>
      <c r="H28" s="27">
        <f t="shared" si="8"/>
        <v>30000</v>
      </c>
      <c r="I28" s="25">
        <f t="shared" si="9"/>
        <v>929</v>
      </c>
      <c r="J28" s="26">
        <f t="shared" si="10"/>
        <v>1517</v>
      </c>
      <c r="K28" s="26">
        <f t="shared" si="11"/>
        <v>976</v>
      </c>
      <c r="L28" s="27">
        <f t="shared" si="0"/>
        <v>3422</v>
      </c>
      <c r="M28" s="19">
        <f t="shared" si="1"/>
        <v>9.2899999999999996E-2</v>
      </c>
      <c r="N28" s="3">
        <f t="shared" si="2"/>
        <v>0.1517</v>
      </c>
      <c r="O28" s="3">
        <f t="shared" si="3"/>
        <v>9.7600000000000006E-2</v>
      </c>
      <c r="P28" s="4">
        <f t="shared" si="4"/>
        <v>0.11406666666666666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12"/>
        <v>480000</v>
      </c>
      <c r="U28" s="25">
        <f>SUM(I$13:I28)</f>
        <v>14367</v>
      </c>
      <c r="V28" s="26">
        <f>SUM(J$13:J28)</f>
        <v>24285</v>
      </c>
      <c r="W28" s="26">
        <f>SUM(K$13:K28)</f>
        <v>16271</v>
      </c>
      <c r="X28" s="27">
        <f t="shared" si="5"/>
        <v>54923</v>
      </c>
      <c r="Y28" s="3">
        <f t="shared" si="13"/>
        <v>8.9793750000000006E-2</v>
      </c>
      <c r="Z28" s="3">
        <f t="shared" si="6"/>
        <v>0.15178125000000001</v>
      </c>
      <c r="AA28" s="3">
        <f t="shared" si="7"/>
        <v>0.10169375</v>
      </c>
      <c r="AB28" s="4">
        <f t="shared" si="14"/>
        <v>0.11442291666666667</v>
      </c>
    </row>
    <row r="29" spans="1:28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v>10000</v>
      </c>
      <c r="F29" s="26">
        <v>10000</v>
      </c>
      <c r="G29" s="26">
        <v>10000</v>
      </c>
      <c r="H29" s="27">
        <f t="shared" si="8"/>
        <v>30000</v>
      </c>
      <c r="I29" s="25">
        <f t="shared" si="9"/>
        <v>945</v>
      </c>
      <c r="J29" s="26">
        <f t="shared" si="10"/>
        <v>1443</v>
      </c>
      <c r="K29" s="26">
        <f t="shared" si="11"/>
        <v>1002</v>
      </c>
      <c r="L29" s="27">
        <f t="shared" si="0"/>
        <v>3390</v>
      </c>
      <c r="M29" s="19">
        <f t="shared" si="1"/>
        <v>9.4500000000000001E-2</v>
      </c>
      <c r="N29" s="3">
        <f t="shared" si="2"/>
        <v>0.14430000000000001</v>
      </c>
      <c r="O29" s="3">
        <f t="shared" si="3"/>
        <v>0.1002</v>
      </c>
      <c r="P29" s="4">
        <f t="shared" si="4"/>
        <v>0.113</v>
      </c>
      <c r="Q29" s="25">
        <f>SUM(E$13:E29)</f>
        <v>170000</v>
      </c>
      <c r="R29" s="26">
        <f>SUM(F$13:F29)</f>
        <v>170000</v>
      </c>
      <c r="S29" s="26">
        <f>SUM(G$13:G29)</f>
        <v>170000</v>
      </c>
      <c r="T29" s="27">
        <f t="shared" si="12"/>
        <v>510000</v>
      </c>
      <c r="U29" s="25">
        <f>SUM(I$13:I29)</f>
        <v>15312</v>
      </c>
      <c r="V29" s="26">
        <f>SUM(J$13:J29)</f>
        <v>25728</v>
      </c>
      <c r="W29" s="26">
        <f>SUM(K$13:K29)</f>
        <v>17273</v>
      </c>
      <c r="X29" s="27">
        <f t="shared" si="5"/>
        <v>58313</v>
      </c>
      <c r="Y29" s="3">
        <f t="shared" si="13"/>
        <v>9.0070588235294125E-2</v>
      </c>
      <c r="Z29" s="3">
        <f t="shared" si="6"/>
        <v>0.15134117647058823</v>
      </c>
      <c r="AA29" s="3">
        <f t="shared" si="7"/>
        <v>0.10160588235294117</v>
      </c>
      <c r="AB29" s="4">
        <f t="shared" si="14"/>
        <v>0.1143392156862745</v>
      </c>
    </row>
    <row r="30" spans="1:28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v>10000</v>
      </c>
      <c r="F30" s="26">
        <v>10000</v>
      </c>
      <c r="G30" s="26">
        <v>10000</v>
      </c>
      <c r="H30" s="27">
        <f t="shared" si="8"/>
        <v>30000</v>
      </c>
      <c r="I30" s="25">
        <f t="shared" si="9"/>
        <v>892</v>
      </c>
      <c r="J30" s="26">
        <f t="shared" si="10"/>
        <v>1486</v>
      </c>
      <c r="K30" s="26">
        <f t="shared" si="11"/>
        <v>1012</v>
      </c>
      <c r="L30" s="27">
        <f t="shared" si="0"/>
        <v>3390</v>
      </c>
      <c r="M30" s="19">
        <f t="shared" si="1"/>
        <v>8.9200000000000002E-2</v>
      </c>
      <c r="N30" s="3">
        <f t="shared" si="2"/>
        <v>0.14860000000000001</v>
      </c>
      <c r="O30" s="3">
        <f t="shared" si="3"/>
        <v>0.1012</v>
      </c>
      <c r="P30" s="4">
        <f t="shared" si="4"/>
        <v>0.113</v>
      </c>
      <c r="Q30" s="25">
        <f>SUM(E$13:E30)</f>
        <v>180000</v>
      </c>
      <c r="R30" s="26">
        <f>SUM(F$13:F30)</f>
        <v>180000</v>
      </c>
      <c r="S30" s="26">
        <f>SUM(G$13:G30)</f>
        <v>180000</v>
      </c>
      <c r="T30" s="27">
        <f t="shared" si="12"/>
        <v>540000</v>
      </c>
      <c r="U30" s="25">
        <f>SUM(I$13:I30)</f>
        <v>16204</v>
      </c>
      <c r="V30" s="26">
        <f>SUM(J$13:J30)</f>
        <v>27214</v>
      </c>
      <c r="W30" s="26">
        <f>SUM(K$13:K30)</f>
        <v>18285</v>
      </c>
      <c r="X30" s="27">
        <f t="shared" si="5"/>
        <v>61703</v>
      </c>
      <c r="Y30" s="3">
        <f t="shared" si="13"/>
        <v>9.0022222222222226E-2</v>
      </c>
      <c r="Z30" s="3">
        <f t="shared" si="6"/>
        <v>0.1511888888888889</v>
      </c>
      <c r="AA30" s="3">
        <f t="shared" si="7"/>
        <v>0.10158333333333333</v>
      </c>
      <c r="AB30" s="4">
        <f t="shared" si="14"/>
        <v>0.11426481481481482</v>
      </c>
    </row>
    <row r="31" spans="1:28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v>10000</v>
      </c>
      <c r="F31" s="26">
        <v>10000</v>
      </c>
      <c r="G31" s="26">
        <v>10000</v>
      </c>
      <c r="H31" s="27">
        <f t="shared" si="8"/>
        <v>30000</v>
      </c>
      <c r="I31" s="25">
        <f t="shared" si="9"/>
        <v>869</v>
      </c>
      <c r="J31" s="26">
        <f t="shared" si="10"/>
        <v>1516</v>
      </c>
      <c r="K31" s="26">
        <f t="shared" si="11"/>
        <v>1028</v>
      </c>
      <c r="L31" s="27">
        <f t="shared" si="0"/>
        <v>3413</v>
      </c>
      <c r="M31" s="19">
        <f t="shared" si="1"/>
        <v>8.6900000000000005E-2</v>
      </c>
      <c r="N31" s="3">
        <f t="shared" si="2"/>
        <v>0.15160000000000001</v>
      </c>
      <c r="O31" s="3">
        <f t="shared" si="3"/>
        <v>0.1028</v>
      </c>
      <c r="P31" s="4">
        <f t="shared" si="4"/>
        <v>0.11376666666666667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12"/>
        <v>570000</v>
      </c>
      <c r="U31" s="25">
        <f>SUM(I$13:I31)</f>
        <v>17073</v>
      </c>
      <c r="V31" s="26">
        <f>SUM(J$13:J31)</f>
        <v>28730</v>
      </c>
      <c r="W31" s="26">
        <f>SUM(K$13:K31)</f>
        <v>19313</v>
      </c>
      <c r="X31" s="27">
        <f t="shared" si="5"/>
        <v>65116</v>
      </c>
      <c r="Y31" s="3">
        <f t="shared" si="13"/>
        <v>8.9857894736842109E-2</v>
      </c>
      <c r="Z31" s="3">
        <f t="shared" si="6"/>
        <v>0.15121052631578946</v>
      </c>
      <c r="AA31" s="3">
        <f t="shared" si="7"/>
        <v>0.10164736842105263</v>
      </c>
      <c r="AB31" s="4">
        <f t="shared" si="14"/>
        <v>0.11423859649122807</v>
      </c>
    </row>
    <row r="32" spans="1:28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v>10000</v>
      </c>
      <c r="F32" s="26">
        <v>10000</v>
      </c>
      <c r="G32" s="26">
        <v>10000</v>
      </c>
      <c r="H32" s="27">
        <f t="shared" si="8"/>
        <v>30000</v>
      </c>
      <c r="I32" s="25">
        <f t="shared" si="9"/>
        <v>869</v>
      </c>
      <c r="J32" s="26">
        <f t="shared" si="10"/>
        <v>1431</v>
      </c>
      <c r="K32" s="26">
        <f t="shared" si="11"/>
        <v>1022</v>
      </c>
      <c r="L32" s="27">
        <f t="shared" si="0"/>
        <v>3322</v>
      </c>
      <c r="M32" s="19">
        <f t="shared" si="1"/>
        <v>8.6900000000000005E-2</v>
      </c>
      <c r="N32" s="3">
        <f t="shared" si="2"/>
        <v>0.1431</v>
      </c>
      <c r="O32" s="3">
        <f t="shared" si="3"/>
        <v>0.1022</v>
      </c>
      <c r="P32" s="4">
        <f t="shared" si="4"/>
        <v>0.11073333333333334</v>
      </c>
      <c r="Q32" s="25">
        <f>SUM(E$13:E32)</f>
        <v>200000</v>
      </c>
      <c r="R32" s="26">
        <f>SUM(F$13:F32)</f>
        <v>200000</v>
      </c>
      <c r="S32" s="26">
        <f>SUM(G$13:G32)</f>
        <v>200000</v>
      </c>
      <c r="T32" s="27">
        <f t="shared" si="12"/>
        <v>600000</v>
      </c>
      <c r="U32" s="25">
        <f>SUM(I$13:I32)</f>
        <v>17942</v>
      </c>
      <c r="V32" s="26">
        <f>SUM(J$13:J32)</f>
        <v>30161</v>
      </c>
      <c r="W32" s="26">
        <f>SUM(K$13:K32)</f>
        <v>20335</v>
      </c>
      <c r="X32" s="27">
        <f t="shared" si="5"/>
        <v>68438</v>
      </c>
      <c r="Y32" s="3">
        <f t="shared" si="13"/>
        <v>8.9709999999999998E-2</v>
      </c>
      <c r="Z32" s="3">
        <f t="shared" si="6"/>
        <v>0.15080499999999999</v>
      </c>
      <c r="AA32" s="3">
        <f t="shared" si="7"/>
        <v>0.101675</v>
      </c>
      <c r="AB32" s="4">
        <f t="shared" si="14"/>
        <v>0.11406333333333334</v>
      </c>
    </row>
    <row r="33" spans="1:28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v>10000</v>
      </c>
      <c r="F33" s="26">
        <v>10000</v>
      </c>
      <c r="G33" s="26">
        <v>10000</v>
      </c>
      <c r="H33" s="27">
        <f t="shared" si="8"/>
        <v>30000</v>
      </c>
      <c r="I33" s="25">
        <f t="shared" si="9"/>
        <v>894</v>
      </c>
      <c r="J33" s="26">
        <f t="shared" si="10"/>
        <v>1484</v>
      </c>
      <c r="K33" s="26">
        <f t="shared" si="11"/>
        <v>970</v>
      </c>
      <c r="L33" s="27">
        <f t="shared" si="0"/>
        <v>3348</v>
      </c>
      <c r="M33" s="19">
        <f t="shared" si="1"/>
        <v>8.9399999999999993E-2</v>
      </c>
      <c r="N33" s="3">
        <f t="shared" si="2"/>
        <v>0.1484</v>
      </c>
      <c r="O33" s="3">
        <f t="shared" si="3"/>
        <v>9.7000000000000003E-2</v>
      </c>
      <c r="P33" s="4">
        <f t="shared" si="4"/>
        <v>0.1116</v>
      </c>
      <c r="Q33" s="25">
        <f>SUM(E$13:E33)</f>
        <v>210000</v>
      </c>
      <c r="R33" s="26">
        <f>SUM(F$13:F33)</f>
        <v>210000</v>
      </c>
      <c r="S33" s="26">
        <f>SUM(G$13:G33)</f>
        <v>210000</v>
      </c>
      <c r="T33" s="27">
        <f t="shared" si="12"/>
        <v>630000</v>
      </c>
      <c r="U33" s="25">
        <f>SUM(I$13:I33)</f>
        <v>18836</v>
      </c>
      <c r="V33" s="26">
        <f>SUM(J$13:J33)</f>
        <v>31645</v>
      </c>
      <c r="W33" s="26">
        <f>SUM(K$13:K33)</f>
        <v>21305</v>
      </c>
      <c r="X33" s="27">
        <f t="shared" si="5"/>
        <v>71786</v>
      </c>
      <c r="Y33" s="3">
        <f t="shared" si="13"/>
        <v>8.9695238095238092E-2</v>
      </c>
      <c r="Z33" s="3">
        <f t="shared" si="6"/>
        <v>0.15069047619047618</v>
      </c>
      <c r="AA33" s="3">
        <f t="shared" si="7"/>
        <v>0.10145238095238095</v>
      </c>
      <c r="AB33" s="4">
        <f t="shared" si="14"/>
        <v>0.11394603174603174</v>
      </c>
    </row>
    <row r="34" spans="1:28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v>10000</v>
      </c>
      <c r="F34" s="26">
        <v>10000</v>
      </c>
      <c r="G34" s="26">
        <v>10000</v>
      </c>
      <c r="H34" s="27">
        <f t="shared" si="8"/>
        <v>30000</v>
      </c>
      <c r="I34" s="25">
        <f t="shared" si="9"/>
        <v>982</v>
      </c>
      <c r="J34" s="26">
        <f t="shared" si="10"/>
        <v>1458</v>
      </c>
      <c r="K34" s="26">
        <f t="shared" si="11"/>
        <v>1019</v>
      </c>
      <c r="L34" s="27">
        <f t="shared" si="0"/>
        <v>3459</v>
      </c>
      <c r="M34" s="19">
        <f t="shared" si="1"/>
        <v>9.8199999999999996E-2</v>
      </c>
      <c r="N34" s="3">
        <f t="shared" si="2"/>
        <v>0.14580000000000001</v>
      </c>
      <c r="O34" s="3">
        <f t="shared" si="3"/>
        <v>0.1019</v>
      </c>
      <c r="P34" s="4">
        <f t="shared" si="4"/>
        <v>0.1153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12"/>
        <v>660000</v>
      </c>
      <c r="U34" s="25">
        <f>SUM(I$13:I34)</f>
        <v>19818</v>
      </c>
      <c r="V34" s="26">
        <f>SUM(J$13:J34)</f>
        <v>33103</v>
      </c>
      <c r="W34" s="26">
        <f>SUM(K$13:K34)</f>
        <v>22324</v>
      </c>
      <c r="X34" s="27">
        <f t="shared" si="5"/>
        <v>75245</v>
      </c>
      <c r="Y34" s="3">
        <f t="shared" si="13"/>
        <v>9.008181818181818E-2</v>
      </c>
      <c r="Z34" s="3">
        <f t="shared" si="6"/>
        <v>0.15046818181818181</v>
      </c>
      <c r="AA34" s="3">
        <f t="shared" si="7"/>
        <v>0.10147272727272727</v>
      </c>
      <c r="AB34" s="4">
        <f t="shared" si="14"/>
        <v>0.11400757575757575</v>
      </c>
    </row>
    <row r="35" spans="1:28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v>10000</v>
      </c>
      <c r="F35" s="26">
        <v>10000</v>
      </c>
      <c r="G35" s="26">
        <v>10000</v>
      </c>
      <c r="H35" s="27">
        <f t="shared" si="8"/>
        <v>30000</v>
      </c>
      <c r="I35" s="25">
        <f t="shared" si="9"/>
        <v>962</v>
      </c>
      <c r="J35" s="26">
        <f t="shared" si="10"/>
        <v>1512</v>
      </c>
      <c r="K35" s="26">
        <f t="shared" si="11"/>
        <v>992</v>
      </c>
      <c r="L35" s="27">
        <f t="shared" si="0"/>
        <v>3466</v>
      </c>
      <c r="M35" s="19">
        <f t="shared" si="1"/>
        <v>9.6199999999999994E-2</v>
      </c>
      <c r="N35" s="3">
        <f t="shared" si="2"/>
        <v>0.1512</v>
      </c>
      <c r="O35" s="3">
        <f t="shared" si="3"/>
        <v>9.9199999999999997E-2</v>
      </c>
      <c r="P35" s="4">
        <f t="shared" si="4"/>
        <v>0.11553333333333334</v>
      </c>
      <c r="Q35" s="25">
        <f>SUM(E$13:E35)</f>
        <v>230000</v>
      </c>
      <c r="R35" s="26">
        <f>SUM(F$13:F35)</f>
        <v>230000</v>
      </c>
      <c r="S35" s="26">
        <f>SUM(G$13:G35)</f>
        <v>230000</v>
      </c>
      <c r="T35" s="27">
        <f t="shared" si="12"/>
        <v>690000</v>
      </c>
      <c r="U35" s="25">
        <f>SUM(I$13:I35)</f>
        <v>20780</v>
      </c>
      <c r="V35" s="26">
        <f>SUM(J$13:J35)</f>
        <v>34615</v>
      </c>
      <c r="W35" s="26">
        <f>SUM(K$13:K35)</f>
        <v>23316</v>
      </c>
      <c r="X35" s="27">
        <f t="shared" si="5"/>
        <v>78711</v>
      </c>
      <c r="Y35" s="3">
        <f t="shared" si="13"/>
        <v>9.0347826086956518E-2</v>
      </c>
      <c r="Z35" s="3">
        <f t="shared" si="6"/>
        <v>0.15049999999999999</v>
      </c>
      <c r="AA35" s="3">
        <f t="shared" si="7"/>
        <v>0.10137391304347826</v>
      </c>
      <c r="AB35" s="4">
        <f t="shared" si="14"/>
        <v>0.11407391304347826</v>
      </c>
    </row>
    <row r="36" spans="1:28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v>10000</v>
      </c>
      <c r="F36" s="26">
        <v>10000</v>
      </c>
      <c r="G36" s="26">
        <v>10000</v>
      </c>
      <c r="H36" s="27">
        <f t="shared" si="8"/>
        <v>30000</v>
      </c>
      <c r="I36" s="25">
        <f t="shared" si="9"/>
        <v>901</v>
      </c>
      <c r="J36" s="26">
        <f t="shared" si="10"/>
        <v>1529</v>
      </c>
      <c r="K36" s="26">
        <f t="shared" si="11"/>
        <v>1051</v>
      </c>
      <c r="L36" s="27">
        <f t="shared" si="0"/>
        <v>3481</v>
      </c>
      <c r="M36" s="19">
        <f t="shared" si="1"/>
        <v>9.01E-2</v>
      </c>
      <c r="N36" s="3">
        <f t="shared" si="2"/>
        <v>0.15290000000000001</v>
      </c>
      <c r="O36" s="3">
        <f t="shared" si="3"/>
        <v>0.1051</v>
      </c>
      <c r="P36" s="4">
        <f t="shared" si="4"/>
        <v>0.11603333333333334</v>
      </c>
      <c r="Q36" s="25">
        <f>SUM(E$13:E36)</f>
        <v>240000</v>
      </c>
      <c r="R36" s="26">
        <f>SUM(F$13:F36)</f>
        <v>240000</v>
      </c>
      <c r="S36" s="26">
        <f>SUM(G$13:G36)</f>
        <v>240000</v>
      </c>
      <c r="T36" s="27">
        <f t="shared" si="12"/>
        <v>720000</v>
      </c>
      <c r="U36" s="25">
        <f>SUM(I$13:I36)</f>
        <v>21681</v>
      </c>
      <c r="V36" s="26">
        <f>SUM(J$13:J36)</f>
        <v>36144</v>
      </c>
      <c r="W36" s="26">
        <f>SUM(K$13:K36)</f>
        <v>24367</v>
      </c>
      <c r="X36" s="27">
        <f t="shared" si="5"/>
        <v>82192</v>
      </c>
      <c r="Y36" s="3">
        <f t="shared" si="13"/>
        <v>9.0337500000000001E-2</v>
      </c>
      <c r="Z36" s="3">
        <f t="shared" si="6"/>
        <v>0.15060000000000001</v>
      </c>
      <c r="AA36" s="3">
        <f t="shared" si="7"/>
        <v>0.10152916666666667</v>
      </c>
      <c r="AB36" s="4">
        <f t="shared" si="14"/>
        <v>0.11415555555555555</v>
      </c>
    </row>
    <row r="37" spans="1:28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v>10000</v>
      </c>
      <c r="F37" s="26">
        <v>10000</v>
      </c>
      <c r="G37" s="26">
        <v>10000</v>
      </c>
      <c r="H37" s="27">
        <f t="shared" si="8"/>
        <v>30000</v>
      </c>
      <c r="I37" s="25">
        <f t="shared" si="9"/>
        <v>853</v>
      </c>
      <c r="J37" s="26">
        <f t="shared" si="10"/>
        <v>1487</v>
      </c>
      <c r="K37" s="26">
        <f t="shared" si="11"/>
        <v>1059</v>
      </c>
      <c r="L37" s="27">
        <f t="shared" si="0"/>
        <v>3399</v>
      </c>
      <c r="M37" s="19">
        <f t="shared" si="1"/>
        <v>8.5300000000000001E-2</v>
      </c>
      <c r="N37" s="3">
        <f t="shared" si="2"/>
        <v>0.1487</v>
      </c>
      <c r="O37" s="3">
        <f t="shared" si="3"/>
        <v>0.10589999999999999</v>
      </c>
      <c r="P37" s="4">
        <f t="shared" si="4"/>
        <v>0.1133</v>
      </c>
      <c r="Q37" s="25">
        <f>SUM(E$13:E37)</f>
        <v>250000</v>
      </c>
      <c r="R37" s="26">
        <f>SUM(F$13:F37)</f>
        <v>250000</v>
      </c>
      <c r="S37" s="26">
        <f>SUM(G$13:G37)</f>
        <v>250000</v>
      </c>
      <c r="T37" s="27">
        <f t="shared" si="12"/>
        <v>750000</v>
      </c>
      <c r="U37" s="25">
        <f>SUM(I$13:I37)</f>
        <v>22534</v>
      </c>
      <c r="V37" s="26">
        <f>SUM(J$13:J37)</f>
        <v>37631</v>
      </c>
      <c r="W37" s="26">
        <f>SUM(K$13:K37)</f>
        <v>25426</v>
      </c>
      <c r="X37" s="27">
        <f t="shared" si="5"/>
        <v>85591</v>
      </c>
      <c r="Y37" s="3">
        <f t="shared" si="13"/>
        <v>9.0135999999999994E-2</v>
      </c>
      <c r="Z37" s="3">
        <f t="shared" si="6"/>
        <v>0.15052399999999999</v>
      </c>
      <c r="AA37" s="3">
        <f t="shared" si="7"/>
        <v>0.101704</v>
      </c>
      <c r="AB37" s="4">
        <f t="shared" si="14"/>
        <v>0.11412133333333334</v>
      </c>
    </row>
    <row r="38" spans="1:28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v>10000</v>
      </c>
      <c r="F38" s="26">
        <v>10000</v>
      </c>
      <c r="G38" s="26">
        <v>10000</v>
      </c>
      <c r="H38" s="27">
        <f t="shared" si="8"/>
        <v>30000</v>
      </c>
      <c r="I38" s="25">
        <f t="shared" si="9"/>
        <v>927</v>
      </c>
      <c r="J38" s="26">
        <f t="shared" si="10"/>
        <v>1498</v>
      </c>
      <c r="K38" s="26">
        <f t="shared" si="11"/>
        <v>1022</v>
      </c>
      <c r="L38" s="27">
        <f t="shared" si="0"/>
        <v>3447</v>
      </c>
      <c r="M38" s="19">
        <f t="shared" si="1"/>
        <v>9.2700000000000005E-2</v>
      </c>
      <c r="N38" s="3">
        <f t="shared" si="2"/>
        <v>0.14979999999999999</v>
      </c>
      <c r="O38" s="3">
        <f t="shared" si="3"/>
        <v>0.1022</v>
      </c>
      <c r="P38" s="4">
        <f t="shared" si="4"/>
        <v>0.1149</v>
      </c>
      <c r="Q38" s="25">
        <f>SUM(E$13:E38)</f>
        <v>260000</v>
      </c>
      <c r="R38" s="26">
        <f>SUM(F$13:F38)</f>
        <v>260000</v>
      </c>
      <c r="S38" s="26">
        <f>SUM(G$13:G38)</f>
        <v>260000</v>
      </c>
      <c r="T38" s="27">
        <f t="shared" si="12"/>
        <v>780000</v>
      </c>
      <c r="U38" s="25">
        <f>SUM(I$13:I38)</f>
        <v>23461</v>
      </c>
      <c r="V38" s="26">
        <f>SUM(J$13:J38)</f>
        <v>39129</v>
      </c>
      <c r="W38" s="26">
        <f>SUM(K$13:K38)</f>
        <v>26448</v>
      </c>
      <c r="X38" s="27">
        <f t="shared" si="5"/>
        <v>89038</v>
      </c>
      <c r="Y38" s="3">
        <f t="shared" si="13"/>
        <v>9.0234615384615385E-2</v>
      </c>
      <c r="Z38" s="3">
        <f t="shared" si="6"/>
        <v>0.15049615384615384</v>
      </c>
      <c r="AA38" s="3">
        <f t="shared" si="7"/>
        <v>0.10172307692307693</v>
      </c>
      <c r="AB38" s="4">
        <f t="shared" si="14"/>
        <v>0.11415128205128205</v>
      </c>
    </row>
    <row r="39" spans="1:28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v>10000</v>
      </c>
      <c r="F39" s="26">
        <v>10000</v>
      </c>
      <c r="G39" s="26">
        <v>10000</v>
      </c>
      <c r="H39" s="27">
        <f t="shared" si="8"/>
        <v>30000</v>
      </c>
      <c r="I39" s="25">
        <f t="shared" si="9"/>
        <v>927</v>
      </c>
      <c r="J39" s="26">
        <f t="shared" si="10"/>
        <v>1457</v>
      </c>
      <c r="K39" s="26">
        <f t="shared" si="11"/>
        <v>962</v>
      </c>
      <c r="L39" s="27">
        <f t="shared" si="0"/>
        <v>3346</v>
      </c>
      <c r="M39" s="19">
        <f t="shared" si="1"/>
        <v>9.2700000000000005E-2</v>
      </c>
      <c r="N39" s="3">
        <f t="shared" si="2"/>
        <v>0.1457</v>
      </c>
      <c r="O39" s="3">
        <f t="shared" si="3"/>
        <v>9.6199999999999994E-2</v>
      </c>
      <c r="P39" s="4">
        <f t="shared" si="4"/>
        <v>0.11153333333333333</v>
      </c>
      <c r="Q39" s="25">
        <f>SUM(E$13:E39)</f>
        <v>270000</v>
      </c>
      <c r="R39" s="26">
        <f>SUM(F$13:F39)</f>
        <v>270000</v>
      </c>
      <c r="S39" s="26">
        <f>SUM(G$13:G39)</f>
        <v>270000</v>
      </c>
      <c r="T39" s="27">
        <f t="shared" si="12"/>
        <v>810000</v>
      </c>
      <c r="U39" s="25">
        <f>SUM(I$13:I39)</f>
        <v>24388</v>
      </c>
      <c r="V39" s="26">
        <f>SUM(J$13:J39)</f>
        <v>40586</v>
      </c>
      <c r="W39" s="26">
        <f>SUM(K$13:K39)</f>
        <v>27410</v>
      </c>
      <c r="X39" s="27">
        <f t="shared" si="5"/>
        <v>92384</v>
      </c>
      <c r="Y39" s="3">
        <f t="shared" si="13"/>
        <v>9.0325925925925921E-2</v>
      </c>
      <c r="Z39" s="3">
        <f t="shared" si="6"/>
        <v>0.15031851851851852</v>
      </c>
      <c r="AA39" s="3">
        <f t="shared" si="7"/>
        <v>0.10151851851851852</v>
      </c>
      <c r="AB39" s="4">
        <f t="shared" si="14"/>
        <v>0.11405432098765432</v>
      </c>
    </row>
    <row r="40" spans="1:28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v>10000</v>
      </c>
      <c r="F40" s="26">
        <v>10000</v>
      </c>
      <c r="G40" s="26">
        <v>10000</v>
      </c>
      <c r="H40" s="27">
        <f t="shared" si="8"/>
        <v>30000</v>
      </c>
      <c r="I40" s="25">
        <f t="shared" si="9"/>
        <v>867</v>
      </c>
      <c r="J40" s="26">
        <f t="shared" si="10"/>
        <v>1506</v>
      </c>
      <c r="K40" s="26">
        <f t="shared" si="11"/>
        <v>987</v>
      </c>
      <c r="L40" s="27">
        <f t="shared" si="0"/>
        <v>3360</v>
      </c>
      <c r="M40" s="19">
        <f t="shared" si="1"/>
        <v>8.6699999999999999E-2</v>
      </c>
      <c r="N40" s="3">
        <f t="shared" si="2"/>
        <v>0.15060000000000001</v>
      </c>
      <c r="O40" s="3">
        <f t="shared" si="3"/>
        <v>9.8699999999999996E-2</v>
      </c>
      <c r="P40" s="4">
        <f t="shared" si="4"/>
        <v>0.112</v>
      </c>
      <c r="Q40" s="25">
        <f>SUM(E$13:E40)</f>
        <v>280000</v>
      </c>
      <c r="R40" s="26">
        <f>SUM(F$13:F40)</f>
        <v>280000</v>
      </c>
      <c r="S40" s="26">
        <f>SUM(G$13:G40)</f>
        <v>280000</v>
      </c>
      <c r="T40" s="27">
        <f t="shared" si="12"/>
        <v>840000</v>
      </c>
      <c r="U40" s="25">
        <f>SUM(I$13:I40)</f>
        <v>25255</v>
      </c>
      <c r="V40" s="26">
        <f>SUM(J$13:J40)</f>
        <v>42092</v>
      </c>
      <c r="W40" s="26">
        <f>SUM(K$13:K40)</f>
        <v>28397</v>
      </c>
      <c r="X40" s="27">
        <f t="shared" si="5"/>
        <v>95744</v>
      </c>
      <c r="Y40" s="3">
        <f t="shared" si="13"/>
        <v>9.0196428571428566E-2</v>
      </c>
      <c r="Z40" s="3">
        <f t="shared" si="6"/>
        <v>0.15032857142857142</v>
      </c>
      <c r="AA40" s="3">
        <f t="shared" si="7"/>
        <v>0.10141785714285714</v>
      </c>
      <c r="AB40" s="4">
        <f t="shared" si="14"/>
        <v>0.11398095238095238</v>
      </c>
    </row>
    <row r="41" spans="1:28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v>10000</v>
      </c>
      <c r="F41" s="26">
        <v>10000</v>
      </c>
      <c r="G41" s="26">
        <v>10000</v>
      </c>
      <c r="H41" s="27">
        <f t="shared" si="8"/>
        <v>30000</v>
      </c>
      <c r="I41" s="25">
        <f t="shared" si="9"/>
        <v>926</v>
      </c>
      <c r="J41" s="26">
        <f t="shared" si="10"/>
        <v>1546</v>
      </c>
      <c r="K41" s="26">
        <f t="shared" si="11"/>
        <v>1010</v>
      </c>
      <c r="L41" s="27">
        <f t="shared" si="0"/>
        <v>3482</v>
      </c>
      <c r="M41" s="19">
        <f t="shared" si="1"/>
        <v>9.2600000000000002E-2</v>
      </c>
      <c r="N41" s="3">
        <f t="shared" si="2"/>
        <v>0.15459999999999999</v>
      </c>
      <c r="O41" s="3">
        <f t="shared" si="3"/>
        <v>0.10100000000000001</v>
      </c>
      <c r="P41" s="4">
        <f t="shared" si="4"/>
        <v>0.11606666666666667</v>
      </c>
      <c r="Q41" s="25">
        <f>SUM(E$13:E41)</f>
        <v>290000</v>
      </c>
      <c r="R41" s="26">
        <f>SUM(F$13:F41)</f>
        <v>290000</v>
      </c>
      <c r="S41" s="26">
        <f>SUM(G$13:G41)</f>
        <v>290000</v>
      </c>
      <c r="T41" s="27">
        <f t="shared" si="12"/>
        <v>870000</v>
      </c>
      <c r="U41" s="25">
        <f>SUM(I$13:I41)</f>
        <v>26181</v>
      </c>
      <c r="V41" s="26">
        <f>SUM(J$13:J41)</f>
        <v>43638</v>
      </c>
      <c r="W41" s="26">
        <f>SUM(K$13:K41)</f>
        <v>29407</v>
      </c>
      <c r="X41" s="27">
        <f t="shared" si="5"/>
        <v>99226</v>
      </c>
      <c r="Y41" s="3">
        <f t="shared" si="13"/>
        <v>9.0279310344827585E-2</v>
      </c>
      <c r="Z41" s="3">
        <f t="shared" si="6"/>
        <v>0.15047586206896552</v>
      </c>
      <c r="AA41" s="3">
        <f t="shared" si="7"/>
        <v>0.10140344827586206</v>
      </c>
      <c r="AB41" s="4">
        <f t="shared" si="14"/>
        <v>0.11405287356321839</v>
      </c>
    </row>
    <row r="42" spans="1:28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v>10000</v>
      </c>
      <c r="F42" s="26">
        <v>10000</v>
      </c>
      <c r="G42" s="26">
        <v>10000</v>
      </c>
      <c r="H42" s="27">
        <f t="shared" si="8"/>
        <v>30000</v>
      </c>
      <c r="I42" s="25">
        <f t="shared" si="9"/>
        <v>897</v>
      </c>
      <c r="J42" s="26">
        <f t="shared" si="10"/>
        <v>1461</v>
      </c>
      <c r="K42" s="26">
        <f t="shared" si="11"/>
        <v>1015</v>
      </c>
      <c r="L42" s="27">
        <f t="shared" si="0"/>
        <v>3373</v>
      </c>
      <c r="M42" s="19">
        <f t="shared" si="1"/>
        <v>8.9700000000000002E-2</v>
      </c>
      <c r="N42" s="3">
        <f t="shared" si="2"/>
        <v>0.14610000000000001</v>
      </c>
      <c r="O42" s="3">
        <f t="shared" si="3"/>
        <v>0.10150000000000001</v>
      </c>
      <c r="P42" s="4">
        <f t="shared" si="4"/>
        <v>0.11243333333333333</v>
      </c>
      <c r="Q42" s="25">
        <f>SUM(E$13:E42)</f>
        <v>300000</v>
      </c>
      <c r="R42" s="26">
        <f>SUM(F$13:F42)</f>
        <v>300000</v>
      </c>
      <c r="S42" s="26">
        <f>SUM(G$13:G42)</f>
        <v>300000</v>
      </c>
      <c r="T42" s="27">
        <f t="shared" si="12"/>
        <v>900000</v>
      </c>
      <c r="U42" s="25">
        <f>SUM(I$13:I42)</f>
        <v>27078</v>
      </c>
      <c r="V42" s="26">
        <f>SUM(J$13:J42)</f>
        <v>45099</v>
      </c>
      <c r="W42" s="26">
        <f>SUM(K$13:K42)</f>
        <v>30422</v>
      </c>
      <c r="X42" s="27">
        <f t="shared" si="5"/>
        <v>102599</v>
      </c>
      <c r="Y42" s="3">
        <f t="shared" si="13"/>
        <v>9.0260000000000007E-2</v>
      </c>
      <c r="Z42" s="3">
        <f t="shared" si="6"/>
        <v>0.15032999999999999</v>
      </c>
      <c r="AA42" s="3">
        <f t="shared" si="7"/>
        <v>0.10140666666666667</v>
      </c>
      <c r="AB42" s="4">
        <f t="shared" si="14"/>
        <v>0.11399888888888889</v>
      </c>
    </row>
    <row r="43" spans="1:28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v>10000</v>
      </c>
      <c r="F43" s="26">
        <v>10000</v>
      </c>
      <c r="G43" s="26">
        <v>10000</v>
      </c>
      <c r="H43" s="27">
        <f t="shared" si="8"/>
        <v>30000</v>
      </c>
      <c r="I43" s="25">
        <f t="shared" si="9"/>
        <v>867</v>
      </c>
      <c r="J43" s="26">
        <f t="shared" si="10"/>
        <v>1561</v>
      </c>
      <c r="K43" s="26">
        <f t="shared" si="11"/>
        <v>1003</v>
      </c>
      <c r="L43" s="27">
        <f t="shared" si="0"/>
        <v>3431</v>
      </c>
      <c r="M43" s="19">
        <f t="shared" si="1"/>
        <v>8.6699999999999999E-2</v>
      </c>
      <c r="N43" s="3">
        <f t="shared" si="2"/>
        <v>0.15609999999999999</v>
      </c>
      <c r="O43" s="3">
        <f t="shared" si="3"/>
        <v>0.1003</v>
      </c>
      <c r="P43" s="4">
        <f t="shared" si="4"/>
        <v>0.11436666666666667</v>
      </c>
      <c r="Q43" s="25">
        <f>SUM(E$13:E43)</f>
        <v>310000</v>
      </c>
      <c r="R43" s="26">
        <f>SUM(F$13:F43)</f>
        <v>310000</v>
      </c>
      <c r="S43" s="26">
        <f>SUM(G$13:G43)</f>
        <v>310000</v>
      </c>
      <c r="T43" s="27">
        <f t="shared" si="12"/>
        <v>930000</v>
      </c>
      <c r="U43" s="25">
        <f>SUM(I$13:I43)</f>
        <v>27945</v>
      </c>
      <c r="V43" s="26">
        <f>SUM(J$13:J43)</f>
        <v>46660</v>
      </c>
      <c r="W43" s="26">
        <f>SUM(K$13:K43)</f>
        <v>31425</v>
      </c>
      <c r="X43" s="27">
        <f t="shared" si="5"/>
        <v>106030</v>
      </c>
      <c r="Y43" s="3">
        <f t="shared" si="13"/>
        <v>9.0145161290322587E-2</v>
      </c>
      <c r="Z43" s="3">
        <f t="shared" si="6"/>
        <v>0.15051612903225806</v>
      </c>
      <c r="AA43" s="3">
        <f t="shared" si="7"/>
        <v>0.10137096774193548</v>
      </c>
      <c r="AB43" s="4">
        <f t="shared" si="14"/>
        <v>0.11401075268817204</v>
      </c>
    </row>
    <row r="44" spans="1:28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v>10000</v>
      </c>
      <c r="F44" s="26">
        <v>10000</v>
      </c>
      <c r="G44" s="26">
        <v>10000</v>
      </c>
      <c r="H44" s="27">
        <f t="shared" si="8"/>
        <v>30000</v>
      </c>
      <c r="I44" s="25">
        <f t="shared" si="9"/>
        <v>919</v>
      </c>
      <c r="J44" s="26">
        <f t="shared" si="10"/>
        <v>1513</v>
      </c>
      <c r="K44" s="26">
        <f t="shared" si="11"/>
        <v>1069</v>
      </c>
      <c r="L44" s="27">
        <f t="shared" si="0"/>
        <v>3501</v>
      </c>
      <c r="M44" s="19">
        <f t="shared" si="1"/>
        <v>9.1899999999999996E-2</v>
      </c>
      <c r="N44" s="3">
        <f t="shared" si="2"/>
        <v>0.15129999999999999</v>
      </c>
      <c r="O44" s="3">
        <f t="shared" si="3"/>
        <v>0.1069</v>
      </c>
      <c r="P44" s="4">
        <f t="shared" si="4"/>
        <v>0.1167</v>
      </c>
      <c r="Q44" s="25">
        <f>SUM(E$13:E44)</f>
        <v>320000</v>
      </c>
      <c r="R44" s="26">
        <f>SUM(F$13:F44)</f>
        <v>320000</v>
      </c>
      <c r="S44" s="26">
        <f>SUM(G$13:G44)</f>
        <v>320000</v>
      </c>
      <c r="T44" s="27">
        <f t="shared" si="12"/>
        <v>960000</v>
      </c>
      <c r="U44" s="25">
        <f>SUM(I$13:I44)</f>
        <v>28864</v>
      </c>
      <c r="V44" s="26">
        <f>SUM(J$13:J44)</f>
        <v>48173</v>
      </c>
      <c r="W44" s="26">
        <f>SUM(K$13:K44)</f>
        <v>32494</v>
      </c>
      <c r="X44" s="27">
        <f t="shared" si="5"/>
        <v>109531</v>
      </c>
      <c r="Y44" s="3">
        <f t="shared" si="13"/>
        <v>9.0200000000000002E-2</v>
      </c>
      <c r="Z44" s="3">
        <f t="shared" si="6"/>
        <v>0.15054062500000001</v>
      </c>
      <c r="AA44" s="3">
        <f t="shared" si="7"/>
        <v>0.10154375</v>
      </c>
      <c r="AB44" s="4">
        <f t="shared" si="14"/>
        <v>0.11409479166666667</v>
      </c>
    </row>
    <row r="45" spans="1:28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v>10000</v>
      </c>
      <c r="F45" s="26">
        <v>10000</v>
      </c>
      <c r="G45" s="26">
        <v>10000</v>
      </c>
      <c r="H45" s="27">
        <f t="shared" si="8"/>
        <v>30000</v>
      </c>
      <c r="I45" s="25">
        <f t="shared" si="9"/>
        <v>896</v>
      </c>
      <c r="J45" s="26">
        <f t="shared" si="10"/>
        <v>1519</v>
      </c>
      <c r="K45" s="26">
        <f t="shared" si="11"/>
        <v>953</v>
      </c>
      <c r="L45" s="27">
        <f t="shared" ref="L45:L76" si="15">SUM(I45:K45)</f>
        <v>3368</v>
      </c>
      <c r="M45" s="19">
        <f t="shared" ref="M45:M76" si="16">IF(E45=0,"",I45/E45)</f>
        <v>8.9599999999999999E-2</v>
      </c>
      <c r="N45" s="3">
        <f t="shared" ref="N45:N76" si="17">IF(F45=0,"",J45/F45)</f>
        <v>0.15190000000000001</v>
      </c>
      <c r="O45" s="3">
        <f t="shared" ref="O45:O76" si="18">IF(G45=0,"",K45/G45)</f>
        <v>9.5299999999999996E-2</v>
      </c>
      <c r="P45" s="4">
        <f t="shared" ref="P45:P76" si="19">L45/H45</f>
        <v>0.11226666666666667</v>
      </c>
      <c r="Q45" s="25">
        <f>SUM(E$13:E45)</f>
        <v>330000</v>
      </c>
      <c r="R45" s="26">
        <f>SUM(F$13:F45)</f>
        <v>330000</v>
      </c>
      <c r="S45" s="26">
        <f>SUM(G$13:G45)</f>
        <v>330000</v>
      </c>
      <c r="T45" s="27">
        <f t="shared" si="12"/>
        <v>990000</v>
      </c>
      <c r="U45" s="25">
        <f>SUM(I$13:I45)</f>
        <v>29760</v>
      </c>
      <c r="V45" s="26">
        <f>SUM(J$13:J45)</f>
        <v>49692</v>
      </c>
      <c r="W45" s="26">
        <f>SUM(K$13:K45)</f>
        <v>33447</v>
      </c>
      <c r="X45" s="27">
        <f t="shared" ref="X45:X76" si="20">SUM(U45:W45)</f>
        <v>112899</v>
      </c>
      <c r="Y45" s="3">
        <f t="shared" si="13"/>
        <v>9.0181818181818182E-2</v>
      </c>
      <c r="Z45" s="3">
        <f t="shared" si="6"/>
        <v>0.15058181818181818</v>
      </c>
      <c r="AA45" s="3">
        <f t="shared" ref="AA45:AA76" si="21">IF(S45=0,"",W45/S45)</f>
        <v>0.10135454545454546</v>
      </c>
      <c r="AB45" s="4">
        <f t="shared" si="14"/>
        <v>0.11403939393939394</v>
      </c>
    </row>
    <row r="46" spans="1:28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v>10000</v>
      </c>
      <c r="F46" s="26">
        <v>10000</v>
      </c>
      <c r="G46" s="26">
        <v>10000</v>
      </c>
      <c r="H46" s="27">
        <f t="shared" si="8"/>
        <v>30000</v>
      </c>
      <c r="I46" s="25">
        <f t="shared" si="9"/>
        <v>891</v>
      </c>
      <c r="J46" s="26">
        <f t="shared" si="10"/>
        <v>1507</v>
      </c>
      <c r="K46" s="26">
        <f t="shared" si="11"/>
        <v>1057</v>
      </c>
      <c r="L46" s="27">
        <f t="shared" si="15"/>
        <v>3455</v>
      </c>
      <c r="M46" s="19">
        <f t="shared" si="16"/>
        <v>8.9099999999999999E-2</v>
      </c>
      <c r="N46" s="3">
        <f t="shared" si="17"/>
        <v>0.1507</v>
      </c>
      <c r="O46" s="3">
        <f t="shared" si="18"/>
        <v>0.1057</v>
      </c>
      <c r="P46" s="4">
        <f t="shared" si="19"/>
        <v>0.11516666666666667</v>
      </c>
      <c r="Q46" s="25">
        <f>SUM(E$13:E46)</f>
        <v>340000</v>
      </c>
      <c r="R46" s="26">
        <f>SUM(F$13:F46)</f>
        <v>340000</v>
      </c>
      <c r="S46" s="26">
        <f>SUM(G$13:G46)</f>
        <v>340000</v>
      </c>
      <c r="T46" s="27">
        <f t="shared" si="12"/>
        <v>1020000</v>
      </c>
      <c r="U46" s="25">
        <f>SUM(I$13:I46)</f>
        <v>30651</v>
      </c>
      <c r="V46" s="26">
        <f>SUM(J$13:J46)</f>
        <v>51199</v>
      </c>
      <c r="W46" s="26">
        <f>SUM(K$13:K46)</f>
        <v>34504</v>
      </c>
      <c r="X46" s="27">
        <f t="shared" si="20"/>
        <v>116354</v>
      </c>
      <c r="Y46" s="3">
        <f t="shared" si="13"/>
        <v>9.0149999999999994E-2</v>
      </c>
      <c r="Z46" s="3">
        <f t="shared" si="6"/>
        <v>0.15058529411764707</v>
      </c>
      <c r="AA46" s="3">
        <f t="shared" si="21"/>
        <v>0.10148235294117647</v>
      </c>
      <c r="AB46" s="4">
        <f t="shared" si="14"/>
        <v>0.11407254901960784</v>
      </c>
    </row>
    <row r="47" spans="1:28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v>10000</v>
      </c>
      <c r="F47" s="26">
        <v>10000</v>
      </c>
      <c r="G47" s="26">
        <v>10000</v>
      </c>
      <c r="H47" s="27">
        <f t="shared" si="8"/>
        <v>30000</v>
      </c>
      <c r="I47" s="25">
        <f t="shared" si="9"/>
        <v>873</v>
      </c>
      <c r="J47" s="26">
        <f t="shared" si="10"/>
        <v>1538</v>
      </c>
      <c r="K47" s="26">
        <f t="shared" si="11"/>
        <v>1024</v>
      </c>
      <c r="L47" s="27">
        <f t="shared" si="15"/>
        <v>3435</v>
      </c>
      <c r="M47" s="19">
        <f t="shared" si="16"/>
        <v>8.7300000000000003E-2</v>
      </c>
      <c r="N47" s="3">
        <f t="shared" si="17"/>
        <v>0.15379999999999999</v>
      </c>
      <c r="O47" s="3">
        <f t="shared" si="18"/>
        <v>0.1024</v>
      </c>
      <c r="P47" s="4">
        <f t="shared" si="19"/>
        <v>0.1145</v>
      </c>
      <c r="Q47" s="25">
        <f>SUM(E$13:E47)</f>
        <v>350000</v>
      </c>
      <c r="R47" s="26">
        <f>SUM(F$13:F47)</f>
        <v>350000</v>
      </c>
      <c r="S47" s="26">
        <f>SUM(G$13:G47)</f>
        <v>350000</v>
      </c>
      <c r="T47" s="27">
        <f t="shared" si="12"/>
        <v>1050000</v>
      </c>
      <c r="U47" s="25">
        <f>SUM(I$13:I47)</f>
        <v>31524</v>
      </c>
      <c r="V47" s="26">
        <f>SUM(J$13:J47)</f>
        <v>52737</v>
      </c>
      <c r="W47" s="26">
        <f>SUM(K$13:K47)</f>
        <v>35528</v>
      </c>
      <c r="X47" s="27">
        <f t="shared" si="20"/>
        <v>119789</v>
      </c>
      <c r="Y47" s="3">
        <f t="shared" si="13"/>
        <v>9.0068571428571428E-2</v>
      </c>
      <c r="Z47" s="3">
        <f t="shared" si="6"/>
        <v>0.15067714285714287</v>
      </c>
      <c r="AA47" s="3">
        <f t="shared" si="21"/>
        <v>0.10150857142857143</v>
      </c>
      <c r="AB47" s="4">
        <f t="shared" si="14"/>
        <v>0.11408476190476191</v>
      </c>
    </row>
    <row r="48" spans="1:28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v>10000</v>
      </c>
      <c r="F48" s="26">
        <v>10000</v>
      </c>
      <c r="G48" s="26">
        <v>10000</v>
      </c>
      <c r="H48" s="27">
        <f t="shared" si="8"/>
        <v>30000</v>
      </c>
      <c r="I48" s="25">
        <f t="shared" si="9"/>
        <v>853</v>
      </c>
      <c r="J48" s="26">
        <f t="shared" si="10"/>
        <v>1502</v>
      </c>
      <c r="K48" s="26">
        <f t="shared" si="11"/>
        <v>994</v>
      </c>
      <c r="L48" s="27">
        <f t="shared" si="15"/>
        <v>3349</v>
      </c>
      <c r="M48" s="19">
        <f t="shared" si="16"/>
        <v>8.5300000000000001E-2</v>
      </c>
      <c r="N48" s="3">
        <f t="shared" si="17"/>
        <v>0.1502</v>
      </c>
      <c r="O48" s="3">
        <f t="shared" si="18"/>
        <v>9.9400000000000002E-2</v>
      </c>
      <c r="P48" s="4">
        <f t="shared" si="19"/>
        <v>0.11163333333333333</v>
      </c>
      <c r="Q48" s="25">
        <f>SUM(E$13:E48)</f>
        <v>360000</v>
      </c>
      <c r="R48" s="26">
        <f>SUM(F$13:F48)</f>
        <v>360000</v>
      </c>
      <c r="S48" s="26">
        <f>SUM(G$13:G48)</f>
        <v>360000</v>
      </c>
      <c r="T48" s="27">
        <f t="shared" si="12"/>
        <v>1080000</v>
      </c>
      <c r="U48" s="25">
        <f>SUM(I$13:I48)</f>
        <v>32377</v>
      </c>
      <c r="V48" s="26">
        <f>SUM(J$13:J48)</f>
        <v>54239</v>
      </c>
      <c r="W48" s="26">
        <f>SUM(K$13:K48)</f>
        <v>36522</v>
      </c>
      <c r="X48" s="27">
        <f t="shared" si="20"/>
        <v>123138</v>
      </c>
      <c r="Y48" s="3">
        <f t="shared" si="13"/>
        <v>8.9936111111111106E-2</v>
      </c>
      <c r="Z48" s="3">
        <f t="shared" si="6"/>
        <v>0.1506638888888889</v>
      </c>
      <c r="AA48" s="3">
        <f t="shared" si="21"/>
        <v>0.10145</v>
      </c>
      <c r="AB48" s="4">
        <f t="shared" si="14"/>
        <v>0.11401666666666667</v>
      </c>
    </row>
    <row r="49" spans="1:28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v>10000</v>
      </c>
      <c r="F49" s="26">
        <v>10000</v>
      </c>
      <c r="G49" s="26">
        <v>10000</v>
      </c>
      <c r="H49" s="27">
        <f t="shared" si="8"/>
        <v>30000</v>
      </c>
      <c r="I49" s="25">
        <f t="shared" si="9"/>
        <v>876</v>
      </c>
      <c r="J49" s="26">
        <f t="shared" si="10"/>
        <v>1543</v>
      </c>
      <c r="K49" s="26">
        <f t="shared" si="11"/>
        <v>944</v>
      </c>
      <c r="L49" s="27">
        <f t="shared" si="15"/>
        <v>3363</v>
      </c>
      <c r="M49" s="19">
        <f t="shared" si="16"/>
        <v>8.7599999999999997E-2</v>
      </c>
      <c r="N49" s="3">
        <f t="shared" si="17"/>
        <v>0.15429999999999999</v>
      </c>
      <c r="O49" s="3">
        <f t="shared" si="18"/>
        <v>9.4399999999999998E-2</v>
      </c>
      <c r="P49" s="4">
        <f t="shared" si="19"/>
        <v>0.11210000000000001</v>
      </c>
      <c r="Q49" s="25">
        <f>SUM(E$13:E49)</f>
        <v>370000</v>
      </c>
      <c r="R49" s="26">
        <f>SUM(F$13:F49)</f>
        <v>370000</v>
      </c>
      <c r="S49" s="26">
        <f>SUM(G$13:G49)</f>
        <v>370000</v>
      </c>
      <c r="T49" s="27">
        <f t="shared" si="12"/>
        <v>1110000</v>
      </c>
      <c r="U49" s="25">
        <f>SUM(I$13:I49)</f>
        <v>33253</v>
      </c>
      <c r="V49" s="26">
        <f>SUM(J$13:J49)</f>
        <v>55782</v>
      </c>
      <c r="W49" s="26">
        <f>SUM(K$13:K49)</f>
        <v>37466</v>
      </c>
      <c r="X49" s="27">
        <f t="shared" si="20"/>
        <v>126501</v>
      </c>
      <c r="Y49" s="3">
        <f t="shared" si="13"/>
        <v>8.9872972972972975E-2</v>
      </c>
      <c r="Z49" s="3">
        <f t="shared" si="6"/>
        <v>0.15076216216216215</v>
      </c>
      <c r="AA49" s="3">
        <f t="shared" si="21"/>
        <v>0.10125945945945945</v>
      </c>
      <c r="AB49" s="4">
        <f t="shared" si="14"/>
        <v>0.11396486486486486</v>
      </c>
    </row>
    <row r="50" spans="1:28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v>10000</v>
      </c>
      <c r="F50" s="26">
        <v>10000</v>
      </c>
      <c r="G50" s="26">
        <v>10000</v>
      </c>
      <c r="H50" s="27">
        <f t="shared" si="8"/>
        <v>30000</v>
      </c>
      <c r="I50" s="25">
        <f t="shared" si="9"/>
        <v>899</v>
      </c>
      <c r="J50" s="26">
        <f t="shared" si="10"/>
        <v>1513</v>
      </c>
      <c r="K50" s="26">
        <f t="shared" si="11"/>
        <v>1005</v>
      </c>
      <c r="L50" s="27">
        <f t="shared" si="15"/>
        <v>3417</v>
      </c>
      <c r="M50" s="19">
        <f t="shared" si="16"/>
        <v>8.9899999999999994E-2</v>
      </c>
      <c r="N50" s="3">
        <f t="shared" si="17"/>
        <v>0.15129999999999999</v>
      </c>
      <c r="O50" s="3">
        <f t="shared" si="18"/>
        <v>0.10050000000000001</v>
      </c>
      <c r="P50" s="4">
        <f t="shared" si="19"/>
        <v>0.1139</v>
      </c>
      <c r="Q50" s="25">
        <f>SUM(E$13:E50)</f>
        <v>380000</v>
      </c>
      <c r="R50" s="26">
        <f>SUM(F$13:F50)</f>
        <v>380000</v>
      </c>
      <c r="S50" s="26">
        <f>SUM(G$13:G50)</f>
        <v>380000</v>
      </c>
      <c r="T50" s="27">
        <f t="shared" si="12"/>
        <v>1140000</v>
      </c>
      <c r="U50" s="25">
        <f>SUM(I$13:I50)</f>
        <v>34152</v>
      </c>
      <c r="V50" s="26">
        <f>SUM(J$13:J50)</f>
        <v>57295</v>
      </c>
      <c r="W50" s="26">
        <f>SUM(K$13:K50)</f>
        <v>38471</v>
      </c>
      <c r="X50" s="27">
        <f t="shared" si="20"/>
        <v>129918</v>
      </c>
      <c r="Y50" s="3">
        <f t="shared" si="13"/>
        <v>8.9873684210526314E-2</v>
      </c>
      <c r="Z50" s="3">
        <f t="shared" si="6"/>
        <v>0.15077631578947367</v>
      </c>
      <c r="AA50" s="3">
        <f t="shared" si="21"/>
        <v>0.10123947368421053</v>
      </c>
      <c r="AB50" s="4">
        <f t="shared" si="14"/>
        <v>0.11396315789473684</v>
      </c>
    </row>
    <row r="51" spans="1:28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v>10000</v>
      </c>
      <c r="F51" s="26">
        <v>10000</v>
      </c>
      <c r="G51" s="26">
        <v>10000</v>
      </c>
      <c r="H51" s="27">
        <f t="shared" si="8"/>
        <v>30000</v>
      </c>
      <c r="I51" s="25">
        <f t="shared" si="9"/>
        <v>902</v>
      </c>
      <c r="J51" s="26">
        <f t="shared" si="10"/>
        <v>1477</v>
      </c>
      <c r="K51" s="26">
        <f t="shared" si="11"/>
        <v>1035</v>
      </c>
      <c r="L51" s="27">
        <f t="shared" si="15"/>
        <v>3414</v>
      </c>
      <c r="M51" s="19">
        <f t="shared" si="16"/>
        <v>9.0200000000000002E-2</v>
      </c>
      <c r="N51" s="3">
        <f t="shared" si="17"/>
        <v>0.1477</v>
      </c>
      <c r="O51" s="3">
        <f t="shared" si="18"/>
        <v>0.10349999999999999</v>
      </c>
      <c r="P51" s="4">
        <f t="shared" si="19"/>
        <v>0.1138</v>
      </c>
      <c r="Q51" s="25">
        <f>SUM(E$13:E51)</f>
        <v>390000</v>
      </c>
      <c r="R51" s="26">
        <f>SUM(F$13:F51)</f>
        <v>390000</v>
      </c>
      <c r="S51" s="26">
        <f>SUM(G$13:G51)</f>
        <v>390000</v>
      </c>
      <c r="T51" s="27">
        <f t="shared" si="12"/>
        <v>1170000</v>
      </c>
      <c r="U51" s="25">
        <f>SUM(I$13:I51)</f>
        <v>35054</v>
      </c>
      <c r="V51" s="26">
        <f>SUM(J$13:J51)</f>
        <v>58772</v>
      </c>
      <c r="W51" s="26">
        <f>SUM(K$13:K51)</f>
        <v>39506</v>
      </c>
      <c r="X51" s="27">
        <f t="shared" si="20"/>
        <v>133332</v>
      </c>
      <c r="Y51" s="3">
        <f t="shared" si="13"/>
        <v>8.9882051282051276E-2</v>
      </c>
      <c r="Z51" s="3">
        <f t="shared" si="6"/>
        <v>0.15069743589743589</v>
      </c>
      <c r="AA51" s="3">
        <f t="shared" si="21"/>
        <v>0.10129743589743589</v>
      </c>
      <c r="AB51" s="4">
        <f t="shared" si="14"/>
        <v>0.11395897435897435</v>
      </c>
    </row>
    <row r="52" spans="1:28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v>10000</v>
      </c>
      <c r="F52" s="26">
        <v>10000</v>
      </c>
      <c r="G52" s="26">
        <v>10000</v>
      </c>
      <c r="H52" s="27">
        <f t="shared" si="8"/>
        <v>30000</v>
      </c>
      <c r="I52" s="25">
        <f t="shared" si="9"/>
        <v>941</v>
      </c>
      <c r="J52" s="26">
        <f t="shared" si="10"/>
        <v>1506</v>
      </c>
      <c r="K52" s="26">
        <f t="shared" si="11"/>
        <v>983</v>
      </c>
      <c r="L52" s="27">
        <f t="shared" si="15"/>
        <v>3430</v>
      </c>
      <c r="M52" s="19">
        <f t="shared" si="16"/>
        <v>9.4100000000000003E-2</v>
      </c>
      <c r="N52" s="3">
        <f t="shared" si="17"/>
        <v>0.15060000000000001</v>
      </c>
      <c r="O52" s="3">
        <f t="shared" si="18"/>
        <v>9.8299999999999998E-2</v>
      </c>
      <c r="P52" s="4">
        <f t="shared" si="19"/>
        <v>0.11433333333333333</v>
      </c>
      <c r="Q52" s="25">
        <f>SUM(E$13:E52)</f>
        <v>400000</v>
      </c>
      <c r="R52" s="26">
        <f>SUM(F$13:F52)</f>
        <v>400000</v>
      </c>
      <c r="S52" s="26">
        <f>SUM(G$13:G52)</f>
        <v>400000</v>
      </c>
      <c r="T52" s="27">
        <f t="shared" si="12"/>
        <v>1200000</v>
      </c>
      <c r="U52" s="25">
        <f>SUM(I$13:I52)</f>
        <v>35995</v>
      </c>
      <c r="V52" s="26">
        <f>SUM(J$13:J52)</f>
        <v>60278</v>
      </c>
      <c r="W52" s="26">
        <f>SUM(K$13:K52)</f>
        <v>40489</v>
      </c>
      <c r="X52" s="27">
        <f t="shared" si="20"/>
        <v>136762</v>
      </c>
      <c r="Y52" s="3">
        <f t="shared" si="13"/>
        <v>8.9987499999999998E-2</v>
      </c>
      <c r="Z52" s="3">
        <f t="shared" si="6"/>
        <v>0.150695</v>
      </c>
      <c r="AA52" s="3">
        <f t="shared" si="21"/>
        <v>0.10122250000000001</v>
      </c>
      <c r="AB52" s="4">
        <f t="shared" si="14"/>
        <v>0.11396833333333334</v>
      </c>
    </row>
    <row r="53" spans="1:28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v>10000</v>
      </c>
      <c r="F53" s="26">
        <v>10000</v>
      </c>
      <c r="G53" s="26">
        <v>10000</v>
      </c>
      <c r="H53" s="27">
        <f t="shared" si="8"/>
        <v>30000</v>
      </c>
      <c r="I53" s="25">
        <f t="shared" si="9"/>
        <v>885</v>
      </c>
      <c r="J53" s="26">
        <f t="shared" si="10"/>
        <v>1484</v>
      </c>
      <c r="K53" s="26">
        <f t="shared" si="11"/>
        <v>1045</v>
      </c>
      <c r="L53" s="27">
        <f t="shared" si="15"/>
        <v>3414</v>
      </c>
      <c r="M53" s="19">
        <f t="shared" si="16"/>
        <v>8.8499999999999995E-2</v>
      </c>
      <c r="N53" s="3">
        <f t="shared" si="17"/>
        <v>0.1484</v>
      </c>
      <c r="O53" s="3">
        <f t="shared" si="18"/>
        <v>0.1045</v>
      </c>
      <c r="P53" s="4">
        <f t="shared" si="19"/>
        <v>0.1138</v>
      </c>
      <c r="Q53" s="25">
        <f>SUM(E$13:E53)</f>
        <v>410000</v>
      </c>
      <c r="R53" s="26">
        <f>SUM(F$13:F53)</f>
        <v>410000</v>
      </c>
      <c r="S53" s="26">
        <f>SUM(G$13:G53)</f>
        <v>410000</v>
      </c>
      <c r="T53" s="27">
        <f t="shared" si="12"/>
        <v>1230000</v>
      </c>
      <c r="U53" s="25">
        <f>SUM(I$13:I53)</f>
        <v>36880</v>
      </c>
      <c r="V53" s="26">
        <f>SUM(J$13:J53)</f>
        <v>61762</v>
      </c>
      <c r="W53" s="26">
        <f>SUM(K$13:K53)</f>
        <v>41534</v>
      </c>
      <c r="X53" s="27">
        <f t="shared" si="20"/>
        <v>140176</v>
      </c>
      <c r="Y53" s="3">
        <f t="shared" si="13"/>
        <v>8.9951219512195119E-2</v>
      </c>
      <c r="Z53" s="3">
        <f t="shared" si="6"/>
        <v>0.1506390243902439</v>
      </c>
      <c r="AA53" s="3">
        <f t="shared" si="21"/>
        <v>0.10130243902439025</v>
      </c>
      <c r="AB53" s="4">
        <f t="shared" si="14"/>
        <v>0.11396422764227643</v>
      </c>
    </row>
    <row r="54" spans="1:28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v>10000</v>
      </c>
      <c r="F54" s="26">
        <v>10000</v>
      </c>
      <c r="G54" s="26">
        <v>10000</v>
      </c>
      <c r="H54" s="27">
        <f t="shared" si="8"/>
        <v>30000</v>
      </c>
      <c r="I54" s="25">
        <f t="shared" si="9"/>
        <v>927</v>
      </c>
      <c r="J54" s="26">
        <f t="shared" si="10"/>
        <v>1480</v>
      </c>
      <c r="K54" s="26">
        <f t="shared" si="11"/>
        <v>1007</v>
      </c>
      <c r="L54" s="27">
        <f t="shared" si="15"/>
        <v>3414</v>
      </c>
      <c r="M54" s="19">
        <f t="shared" si="16"/>
        <v>9.2700000000000005E-2</v>
      </c>
      <c r="N54" s="3">
        <f t="shared" si="17"/>
        <v>0.14799999999999999</v>
      </c>
      <c r="O54" s="3">
        <f t="shared" si="18"/>
        <v>0.1007</v>
      </c>
      <c r="P54" s="4">
        <f t="shared" si="19"/>
        <v>0.1138</v>
      </c>
      <c r="Q54" s="25">
        <f>SUM(E$13:E54)</f>
        <v>420000</v>
      </c>
      <c r="R54" s="26">
        <f>SUM(F$13:F54)</f>
        <v>420000</v>
      </c>
      <c r="S54" s="26">
        <f>SUM(G$13:G54)</f>
        <v>420000</v>
      </c>
      <c r="T54" s="27">
        <f t="shared" si="12"/>
        <v>1260000</v>
      </c>
      <c r="U54" s="25">
        <f>SUM(I$13:I54)</f>
        <v>37807</v>
      </c>
      <c r="V54" s="26">
        <f>SUM(J$13:J54)</f>
        <v>63242</v>
      </c>
      <c r="W54" s="26">
        <f>SUM(K$13:K54)</f>
        <v>42541</v>
      </c>
      <c r="X54" s="27">
        <f t="shared" si="20"/>
        <v>143590</v>
      </c>
      <c r="Y54" s="3">
        <f t="shared" si="13"/>
        <v>9.0016666666666662E-2</v>
      </c>
      <c r="Z54" s="3">
        <f t="shared" si="6"/>
        <v>0.15057619047619047</v>
      </c>
      <c r="AA54" s="3">
        <f t="shared" si="21"/>
        <v>0.10128809523809523</v>
      </c>
      <c r="AB54" s="4">
        <f t="shared" si="14"/>
        <v>0.11396031746031746</v>
      </c>
    </row>
    <row r="55" spans="1:28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v>10000</v>
      </c>
      <c r="F55" s="26">
        <v>10000</v>
      </c>
      <c r="G55" s="26">
        <v>10000</v>
      </c>
      <c r="H55" s="27">
        <f t="shared" si="8"/>
        <v>30000</v>
      </c>
      <c r="I55" s="25">
        <f t="shared" si="9"/>
        <v>915</v>
      </c>
      <c r="J55" s="26">
        <f t="shared" si="10"/>
        <v>1484</v>
      </c>
      <c r="K55" s="26">
        <f t="shared" si="11"/>
        <v>944</v>
      </c>
      <c r="L55" s="27">
        <f t="shared" si="15"/>
        <v>3343</v>
      </c>
      <c r="M55" s="19">
        <f t="shared" si="16"/>
        <v>9.1499999999999998E-2</v>
      </c>
      <c r="N55" s="3">
        <f t="shared" si="17"/>
        <v>0.1484</v>
      </c>
      <c r="O55" s="3">
        <f t="shared" si="18"/>
        <v>9.4399999999999998E-2</v>
      </c>
      <c r="P55" s="4">
        <f t="shared" si="19"/>
        <v>0.11143333333333333</v>
      </c>
      <c r="Q55" s="25">
        <f>SUM(E$13:E55)</f>
        <v>430000</v>
      </c>
      <c r="R55" s="26">
        <f>SUM(F$13:F55)</f>
        <v>430000</v>
      </c>
      <c r="S55" s="26">
        <f>SUM(G$13:G55)</f>
        <v>430000</v>
      </c>
      <c r="T55" s="27">
        <f t="shared" si="12"/>
        <v>1290000</v>
      </c>
      <c r="U55" s="25">
        <f>SUM(I$13:I55)</f>
        <v>38722</v>
      </c>
      <c r="V55" s="26">
        <f>SUM(J$13:J55)</f>
        <v>64726</v>
      </c>
      <c r="W55" s="26">
        <f>SUM(K$13:K55)</f>
        <v>43485</v>
      </c>
      <c r="X55" s="27">
        <f t="shared" si="20"/>
        <v>146933</v>
      </c>
      <c r="Y55" s="3">
        <f t="shared" si="13"/>
        <v>9.0051162790697678E-2</v>
      </c>
      <c r="Z55" s="3">
        <f t="shared" si="6"/>
        <v>0.15052558139534883</v>
      </c>
      <c r="AA55" s="3">
        <f t="shared" si="21"/>
        <v>0.10112790697674419</v>
      </c>
      <c r="AB55" s="4">
        <f t="shared" si="14"/>
        <v>0.1139015503875969</v>
      </c>
    </row>
    <row r="56" spans="1:28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v>10000</v>
      </c>
      <c r="F56" s="26">
        <v>10000</v>
      </c>
      <c r="G56" s="26">
        <v>10000</v>
      </c>
      <c r="H56" s="27">
        <f t="shared" si="8"/>
        <v>30000</v>
      </c>
      <c r="I56" s="25">
        <f t="shared" si="9"/>
        <v>904</v>
      </c>
      <c r="J56" s="26">
        <f t="shared" si="10"/>
        <v>1483</v>
      </c>
      <c r="K56" s="26">
        <f t="shared" si="11"/>
        <v>984</v>
      </c>
      <c r="L56" s="27">
        <f t="shared" si="15"/>
        <v>3371</v>
      </c>
      <c r="M56" s="19">
        <f t="shared" si="16"/>
        <v>9.0399999999999994E-2</v>
      </c>
      <c r="N56" s="3">
        <f t="shared" si="17"/>
        <v>0.14829999999999999</v>
      </c>
      <c r="O56" s="3">
        <f t="shared" si="18"/>
        <v>9.8400000000000001E-2</v>
      </c>
      <c r="P56" s="4">
        <f t="shared" si="19"/>
        <v>0.11236666666666667</v>
      </c>
      <c r="Q56" s="25">
        <f>SUM(E$13:E56)</f>
        <v>440000</v>
      </c>
      <c r="R56" s="26">
        <f>SUM(F$13:F56)</f>
        <v>440000</v>
      </c>
      <c r="S56" s="26">
        <f>SUM(G$13:G56)</f>
        <v>440000</v>
      </c>
      <c r="T56" s="27">
        <f t="shared" si="12"/>
        <v>1320000</v>
      </c>
      <c r="U56" s="25">
        <f>SUM(I$13:I56)</f>
        <v>39626</v>
      </c>
      <c r="V56" s="26">
        <f>SUM(J$13:J56)</f>
        <v>66209</v>
      </c>
      <c r="W56" s="26">
        <f>SUM(K$13:K56)</f>
        <v>44469</v>
      </c>
      <c r="X56" s="27">
        <f t="shared" si="20"/>
        <v>150304</v>
      </c>
      <c r="Y56" s="3">
        <f t="shared" si="13"/>
        <v>9.0059090909090908E-2</v>
      </c>
      <c r="Z56" s="3">
        <f t="shared" si="6"/>
        <v>0.150475</v>
      </c>
      <c r="AA56" s="3">
        <f t="shared" si="21"/>
        <v>0.1010659090909091</v>
      </c>
      <c r="AB56" s="4">
        <f t="shared" si="14"/>
        <v>0.11386666666666667</v>
      </c>
    </row>
    <row r="57" spans="1:28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v>10000</v>
      </c>
      <c r="F57" s="26">
        <v>10000</v>
      </c>
      <c r="G57" s="26">
        <v>10000</v>
      </c>
      <c r="H57" s="27">
        <f t="shared" si="8"/>
        <v>30000</v>
      </c>
      <c r="I57" s="25">
        <f t="shared" si="9"/>
        <v>955</v>
      </c>
      <c r="J57" s="26">
        <f t="shared" si="10"/>
        <v>1479</v>
      </c>
      <c r="K57" s="26">
        <f t="shared" si="11"/>
        <v>958</v>
      </c>
      <c r="L57" s="27">
        <f t="shared" si="15"/>
        <v>3392</v>
      </c>
      <c r="M57" s="19">
        <f t="shared" si="16"/>
        <v>9.5500000000000002E-2</v>
      </c>
      <c r="N57" s="3">
        <f t="shared" si="17"/>
        <v>0.1479</v>
      </c>
      <c r="O57" s="3">
        <f t="shared" si="18"/>
        <v>9.5799999999999996E-2</v>
      </c>
      <c r="P57" s="4">
        <f t="shared" si="19"/>
        <v>0.11306666666666666</v>
      </c>
      <c r="Q57" s="25">
        <f>SUM(E$13:E57)</f>
        <v>450000</v>
      </c>
      <c r="R57" s="26">
        <f>SUM(F$13:F57)</f>
        <v>450000</v>
      </c>
      <c r="S57" s="26">
        <f>SUM(G$13:G57)</f>
        <v>450000</v>
      </c>
      <c r="T57" s="27">
        <f t="shared" si="12"/>
        <v>1350000</v>
      </c>
      <c r="U57" s="25">
        <f>SUM(I$13:I57)</f>
        <v>40581</v>
      </c>
      <c r="V57" s="26">
        <f>SUM(J$13:J57)</f>
        <v>67688</v>
      </c>
      <c r="W57" s="26">
        <f>SUM(K$13:K57)</f>
        <v>45427</v>
      </c>
      <c r="X57" s="27">
        <f t="shared" si="20"/>
        <v>153696</v>
      </c>
      <c r="Y57" s="3">
        <f t="shared" si="13"/>
        <v>9.0179999999999996E-2</v>
      </c>
      <c r="Z57" s="3">
        <f t="shared" si="6"/>
        <v>0.15041777777777779</v>
      </c>
      <c r="AA57" s="3">
        <f t="shared" si="21"/>
        <v>0.10094888888888889</v>
      </c>
      <c r="AB57" s="4">
        <f t="shared" si="14"/>
        <v>0.11384888888888889</v>
      </c>
    </row>
    <row r="58" spans="1:28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v>10000</v>
      </c>
      <c r="F58" s="26">
        <v>10000</v>
      </c>
      <c r="G58" s="26">
        <v>10000</v>
      </c>
      <c r="H58" s="27">
        <f t="shared" si="8"/>
        <v>30000</v>
      </c>
      <c r="I58" s="25">
        <f t="shared" si="9"/>
        <v>895</v>
      </c>
      <c r="J58" s="26">
        <f t="shared" si="10"/>
        <v>1514</v>
      </c>
      <c r="K58" s="26">
        <f t="shared" si="11"/>
        <v>995</v>
      </c>
      <c r="L58" s="27">
        <f t="shared" si="15"/>
        <v>3404</v>
      </c>
      <c r="M58" s="19">
        <f t="shared" si="16"/>
        <v>8.9499999999999996E-2</v>
      </c>
      <c r="N58" s="3">
        <f t="shared" si="17"/>
        <v>0.15140000000000001</v>
      </c>
      <c r="O58" s="3">
        <f t="shared" si="18"/>
        <v>9.9500000000000005E-2</v>
      </c>
      <c r="P58" s="4">
        <f t="shared" si="19"/>
        <v>0.11346666666666666</v>
      </c>
      <c r="Q58" s="25">
        <f>SUM(E$13:E58)</f>
        <v>460000</v>
      </c>
      <c r="R58" s="26">
        <f>SUM(F$13:F58)</f>
        <v>460000</v>
      </c>
      <c r="S58" s="26">
        <f>SUM(G$13:G58)</f>
        <v>460000</v>
      </c>
      <c r="T58" s="27">
        <f t="shared" si="12"/>
        <v>1380000</v>
      </c>
      <c r="U58" s="25">
        <f>SUM(I$13:I58)</f>
        <v>41476</v>
      </c>
      <c r="V58" s="26">
        <f>SUM(J$13:J58)</f>
        <v>69202</v>
      </c>
      <c r="W58" s="26">
        <f>SUM(K$13:K58)</f>
        <v>46422</v>
      </c>
      <c r="X58" s="27">
        <f t="shared" si="20"/>
        <v>157100</v>
      </c>
      <c r="Y58" s="3">
        <f t="shared" si="13"/>
        <v>9.0165217391304342E-2</v>
      </c>
      <c r="Z58" s="3">
        <f t="shared" si="6"/>
        <v>0.1504391304347826</v>
      </c>
      <c r="AA58" s="3">
        <f t="shared" si="21"/>
        <v>0.10091739130434782</v>
      </c>
      <c r="AB58" s="4">
        <f t="shared" si="14"/>
        <v>0.11384057971014493</v>
      </c>
    </row>
    <row r="59" spans="1:28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v>10000</v>
      </c>
      <c r="F59" s="26">
        <v>10000</v>
      </c>
      <c r="G59" s="26">
        <v>10000</v>
      </c>
      <c r="H59" s="27">
        <f t="shared" si="8"/>
        <v>30000</v>
      </c>
      <c r="I59" s="25">
        <f t="shared" si="9"/>
        <v>868</v>
      </c>
      <c r="J59" s="26">
        <f t="shared" si="10"/>
        <v>1551</v>
      </c>
      <c r="K59" s="26">
        <f t="shared" si="11"/>
        <v>1046</v>
      </c>
      <c r="L59" s="27">
        <f t="shared" si="15"/>
        <v>3465</v>
      </c>
      <c r="M59" s="19">
        <f t="shared" si="16"/>
        <v>8.6800000000000002E-2</v>
      </c>
      <c r="N59" s="3">
        <f t="shared" si="17"/>
        <v>0.15509999999999999</v>
      </c>
      <c r="O59" s="3">
        <f t="shared" si="18"/>
        <v>0.1046</v>
      </c>
      <c r="P59" s="4">
        <f t="shared" si="19"/>
        <v>0.11550000000000001</v>
      </c>
      <c r="Q59" s="25">
        <f>SUM(E$13:E59)</f>
        <v>470000</v>
      </c>
      <c r="R59" s="26">
        <f>SUM(F$13:F59)</f>
        <v>470000</v>
      </c>
      <c r="S59" s="26">
        <f>SUM(G$13:G59)</f>
        <v>470000</v>
      </c>
      <c r="T59" s="27">
        <f t="shared" si="12"/>
        <v>1410000</v>
      </c>
      <c r="U59" s="25">
        <f>SUM(I$13:I59)</f>
        <v>42344</v>
      </c>
      <c r="V59" s="26">
        <f>SUM(J$13:J59)</f>
        <v>70753</v>
      </c>
      <c r="W59" s="26">
        <f>SUM(K$13:K59)</f>
        <v>47468</v>
      </c>
      <c r="X59" s="27">
        <f t="shared" si="20"/>
        <v>160565</v>
      </c>
      <c r="Y59" s="3">
        <f t="shared" si="13"/>
        <v>9.0093617021276592E-2</v>
      </c>
      <c r="Z59" s="3">
        <f t="shared" si="6"/>
        <v>0.15053829787234044</v>
      </c>
      <c r="AA59" s="3">
        <f t="shared" si="21"/>
        <v>0.10099574468085107</v>
      </c>
      <c r="AB59" s="4">
        <f t="shared" si="14"/>
        <v>0.11387588652482269</v>
      </c>
    </row>
    <row r="60" spans="1:28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v>10000</v>
      </c>
      <c r="F60" s="26">
        <v>10000</v>
      </c>
      <c r="G60" s="26">
        <v>10000</v>
      </c>
      <c r="H60" s="27">
        <f t="shared" si="8"/>
        <v>30000</v>
      </c>
      <c r="I60" s="25">
        <f t="shared" si="9"/>
        <v>926</v>
      </c>
      <c r="J60" s="26">
        <f t="shared" si="10"/>
        <v>1475</v>
      </c>
      <c r="K60" s="26">
        <f t="shared" si="11"/>
        <v>1021</v>
      </c>
      <c r="L60" s="27">
        <f t="shared" si="15"/>
        <v>3422</v>
      </c>
      <c r="M60" s="19">
        <f t="shared" si="16"/>
        <v>9.2600000000000002E-2</v>
      </c>
      <c r="N60" s="3">
        <f t="shared" si="17"/>
        <v>0.14749999999999999</v>
      </c>
      <c r="O60" s="3">
        <f t="shared" si="18"/>
        <v>0.1021</v>
      </c>
      <c r="P60" s="4">
        <f t="shared" si="19"/>
        <v>0.11406666666666666</v>
      </c>
      <c r="Q60" s="25">
        <f>SUM(E$13:E60)</f>
        <v>480000</v>
      </c>
      <c r="R60" s="26">
        <f>SUM(F$13:F60)</f>
        <v>480000</v>
      </c>
      <c r="S60" s="26">
        <f>SUM(G$13:G60)</f>
        <v>480000</v>
      </c>
      <c r="T60" s="27">
        <f t="shared" si="12"/>
        <v>1440000</v>
      </c>
      <c r="U60" s="25">
        <f>SUM(I$13:I60)</f>
        <v>43270</v>
      </c>
      <c r="V60" s="26">
        <f>SUM(J$13:J60)</f>
        <v>72228</v>
      </c>
      <c r="W60" s="26">
        <f>SUM(K$13:K60)</f>
        <v>48489</v>
      </c>
      <c r="X60" s="27">
        <f t="shared" si="20"/>
        <v>163987</v>
      </c>
      <c r="Y60" s="3">
        <f t="shared" si="13"/>
        <v>9.0145833333333328E-2</v>
      </c>
      <c r="Z60" s="3">
        <f t="shared" si="6"/>
        <v>0.150475</v>
      </c>
      <c r="AA60" s="3">
        <f t="shared" si="21"/>
        <v>0.10101875</v>
      </c>
      <c r="AB60" s="4">
        <f t="shared" si="14"/>
        <v>0.11387986111111111</v>
      </c>
    </row>
    <row r="61" spans="1:28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v>10000</v>
      </c>
      <c r="F61" s="26">
        <v>10000</v>
      </c>
      <c r="G61" s="26">
        <v>10000</v>
      </c>
      <c r="H61" s="27">
        <f t="shared" si="8"/>
        <v>30000</v>
      </c>
      <c r="I61" s="25">
        <f t="shared" si="9"/>
        <v>923</v>
      </c>
      <c r="J61" s="26">
        <f t="shared" si="10"/>
        <v>1533</v>
      </c>
      <c r="K61" s="26">
        <f t="shared" si="11"/>
        <v>953</v>
      </c>
      <c r="L61" s="27">
        <f t="shared" si="15"/>
        <v>3409</v>
      </c>
      <c r="M61" s="19">
        <f t="shared" si="16"/>
        <v>9.2299999999999993E-2</v>
      </c>
      <c r="N61" s="3">
        <f t="shared" si="17"/>
        <v>0.15329999999999999</v>
      </c>
      <c r="O61" s="3">
        <f t="shared" si="18"/>
        <v>9.5299999999999996E-2</v>
      </c>
      <c r="P61" s="4">
        <f t="shared" si="19"/>
        <v>0.11363333333333334</v>
      </c>
      <c r="Q61" s="25">
        <f>SUM(E$13:E61)</f>
        <v>490000</v>
      </c>
      <c r="R61" s="26">
        <f>SUM(F$13:F61)</f>
        <v>490000</v>
      </c>
      <c r="S61" s="26">
        <f>SUM(G$13:G61)</f>
        <v>490000</v>
      </c>
      <c r="T61" s="27">
        <f t="shared" si="12"/>
        <v>1470000</v>
      </c>
      <c r="U61" s="25">
        <f>SUM(I$13:I61)</f>
        <v>44193</v>
      </c>
      <c r="V61" s="26">
        <f>SUM(J$13:J61)</f>
        <v>73761</v>
      </c>
      <c r="W61" s="26">
        <f>SUM(K$13:K61)</f>
        <v>49442</v>
      </c>
      <c r="X61" s="27">
        <f t="shared" si="20"/>
        <v>167396</v>
      </c>
      <c r="Y61" s="3">
        <f t="shared" si="13"/>
        <v>9.0189795918367344E-2</v>
      </c>
      <c r="Z61" s="3">
        <f t="shared" si="6"/>
        <v>0.15053265306122449</v>
      </c>
      <c r="AA61" s="3">
        <f t="shared" si="21"/>
        <v>0.10090204081632653</v>
      </c>
      <c r="AB61" s="4">
        <f t="shared" si="14"/>
        <v>0.11387482993197279</v>
      </c>
    </row>
    <row r="62" spans="1:28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v>10000</v>
      </c>
      <c r="F62" s="26">
        <v>10000</v>
      </c>
      <c r="G62" s="26">
        <v>10000</v>
      </c>
      <c r="H62" s="27">
        <f t="shared" si="8"/>
        <v>30000</v>
      </c>
      <c r="I62" s="25">
        <f t="shared" si="9"/>
        <v>895</v>
      </c>
      <c r="J62" s="26">
        <f t="shared" si="10"/>
        <v>1560</v>
      </c>
      <c r="K62" s="26">
        <f t="shared" si="11"/>
        <v>1048</v>
      </c>
      <c r="L62" s="27">
        <f t="shared" si="15"/>
        <v>3503</v>
      </c>
      <c r="M62" s="19">
        <f t="shared" si="16"/>
        <v>8.9499999999999996E-2</v>
      </c>
      <c r="N62" s="3">
        <f t="shared" si="17"/>
        <v>0.156</v>
      </c>
      <c r="O62" s="3">
        <f t="shared" si="18"/>
        <v>0.1048</v>
      </c>
      <c r="P62" s="4">
        <f t="shared" si="19"/>
        <v>0.11676666666666667</v>
      </c>
      <c r="Q62" s="25">
        <f>SUM(E$13:E62)</f>
        <v>500000</v>
      </c>
      <c r="R62" s="26">
        <f>SUM(F$13:F62)</f>
        <v>500000</v>
      </c>
      <c r="S62" s="26">
        <f>SUM(G$13:G62)</f>
        <v>500000</v>
      </c>
      <c r="T62" s="27">
        <f t="shared" si="12"/>
        <v>1500000</v>
      </c>
      <c r="U62" s="25">
        <f>SUM(I$13:I62)</f>
        <v>45088</v>
      </c>
      <c r="V62" s="26">
        <f>SUM(J$13:J62)</f>
        <v>75321</v>
      </c>
      <c r="W62" s="26">
        <f>SUM(K$13:K62)</f>
        <v>50490</v>
      </c>
      <c r="X62" s="27">
        <f t="shared" si="20"/>
        <v>170899</v>
      </c>
      <c r="Y62" s="3">
        <f t="shared" si="13"/>
        <v>9.0176000000000006E-2</v>
      </c>
      <c r="Z62" s="3">
        <f t="shared" si="6"/>
        <v>0.150642</v>
      </c>
      <c r="AA62" s="3">
        <f t="shared" si="21"/>
        <v>0.10098</v>
      </c>
      <c r="AB62" s="4">
        <f t="shared" si="14"/>
        <v>0.11393266666666667</v>
      </c>
    </row>
    <row r="63" spans="1:28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v>10000</v>
      </c>
      <c r="F63" s="26">
        <v>10000</v>
      </c>
      <c r="G63" s="26">
        <v>10000</v>
      </c>
      <c r="H63" s="27">
        <f t="shared" si="8"/>
        <v>30000</v>
      </c>
      <c r="I63" s="25">
        <f t="shared" si="9"/>
        <v>912</v>
      </c>
      <c r="J63" s="26">
        <f t="shared" si="10"/>
        <v>1507</v>
      </c>
      <c r="K63" s="26">
        <f t="shared" si="11"/>
        <v>1063</v>
      </c>
      <c r="L63" s="27">
        <f t="shared" si="15"/>
        <v>3482</v>
      </c>
      <c r="M63" s="19">
        <f t="shared" si="16"/>
        <v>9.1200000000000003E-2</v>
      </c>
      <c r="N63" s="3">
        <f t="shared" si="17"/>
        <v>0.1507</v>
      </c>
      <c r="O63" s="3">
        <f t="shared" si="18"/>
        <v>0.10630000000000001</v>
      </c>
      <c r="P63" s="4">
        <f t="shared" si="19"/>
        <v>0.11606666666666667</v>
      </c>
      <c r="Q63" s="25">
        <f>SUM(E$13:E63)</f>
        <v>510000</v>
      </c>
      <c r="R63" s="26">
        <f>SUM(F$13:F63)</f>
        <v>510000</v>
      </c>
      <c r="S63" s="26">
        <f>SUM(G$13:G63)</f>
        <v>510000</v>
      </c>
      <c r="T63" s="27">
        <f t="shared" si="12"/>
        <v>1530000</v>
      </c>
      <c r="U63" s="25">
        <f>SUM(I$13:I63)</f>
        <v>46000</v>
      </c>
      <c r="V63" s="26">
        <f>SUM(J$13:J63)</f>
        <v>76828</v>
      </c>
      <c r="W63" s="26">
        <f>SUM(K$13:K63)</f>
        <v>51553</v>
      </c>
      <c r="X63" s="27">
        <f t="shared" si="20"/>
        <v>174381</v>
      </c>
      <c r="Y63" s="3">
        <f t="shared" si="13"/>
        <v>9.0196078431372548E-2</v>
      </c>
      <c r="Z63" s="3">
        <f t="shared" si="6"/>
        <v>0.15064313725490197</v>
      </c>
      <c r="AA63" s="3">
        <f t="shared" si="21"/>
        <v>0.10108431372549019</v>
      </c>
      <c r="AB63" s="4">
        <f t="shared" si="14"/>
        <v>0.11397450980392157</v>
      </c>
    </row>
    <row r="64" spans="1:28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v>10000</v>
      </c>
      <c r="F64" s="26">
        <v>10000</v>
      </c>
      <c r="G64" s="26">
        <v>10000</v>
      </c>
      <c r="H64" s="27">
        <f t="shared" si="8"/>
        <v>30000</v>
      </c>
      <c r="I64" s="25">
        <f t="shared" si="9"/>
        <v>895</v>
      </c>
      <c r="J64" s="26">
        <f t="shared" si="10"/>
        <v>1488</v>
      </c>
      <c r="K64" s="26">
        <f t="shared" si="11"/>
        <v>995</v>
      </c>
      <c r="L64" s="27">
        <f t="shared" si="15"/>
        <v>3378</v>
      </c>
      <c r="M64" s="19">
        <f t="shared" si="16"/>
        <v>8.9499999999999996E-2</v>
      </c>
      <c r="N64" s="3">
        <f t="shared" si="17"/>
        <v>0.14879999999999999</v>
      </c>
      <c r="O64" s="3">
        <f t="shared" si="18"/>
        <v>9.9500000000000005E-2</v>
      </c>
      <c r="P64" s="4">
        <f t="shared" si="19"/>
        <v>0.11260000000000001</v>
      </c>
      <c r="Q64" s="25">
        <f>SUM(E$13:E64)</f>
        <v>520000</v>
      </c>
      <c r="R64" s="26">
        <f>SUM(F$13:F64)</f>
        <v>520000</v>
      </c>
      <c r="S64" s="26">
        <f>SUM(G$13:G64)</f>
        <v>520000</v>
      </c>
      <c r="T64" s="27">
        <f t="shared" si="12"/>
        <v>1560000</v>
      </c>
      <c r="U64" s="25">
        <f>SUM(I$13:I64)</f>
        <v>46895</v>
      </c>
      <c r="V64" s="26">
        <f>SUM(J$13:J64)</f>
        <v>78316</v>
      </c>
      <c r="W64" s="26">
        <f>SUM(K$13:K64)</f>
        <v>52548</v>
      </c>
      <c r="X64" s="27">
        <f t="shared" si="20"/>
        <v>177759</v>
      </c>
      <c r="Y64" s="3">
        <f t="shared" si="13"/>
        <v>9.0182692307692311E-2</v>
      </c>
      <c r="Z64" s="3">
        <f t="shared" si="6"/>
        <v>0.1506076923076923</v>
      </c>
      <c r="AA64" s="3">
        <f t="shared" si="21"/>
        <v>0.10105384615384616</v>
      </c>
      <c r="AB64" s="4">
        <f t="shared" si="14"/>
        <v>0.11394807692307693</v>
      </c>
    </row>
    <row r="65" spans="1:28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v>10000</v>
      </c>
      <c r="F65" s="26">
        <v>10000</v>
      </c>
      <c r="G65" s="26">
        <v>10000</v>
      </c>
      <c r="H65" s="27">
        <f t="shared" si="8"/>
        <v>30000</v>
      </c>
      <c r="I65" s="25">
        <f t="shared" si="9"/>
        <v>924</v>
      </c>
      <c r="J65" s="26">
        <f t="shared" si="10"/>
        <v>1470</v>
      </c>
      <c r="K65" s="26">
        <f t="shared" si="11"/>
        <v>1074</v>
      </c>
      <c r="L65" s="27">
        <f t="shared" si="15"/>
        <v>3468</v>
      </c>
      <c r="M65" s="19">
        <f t="shared" si="16"/>
        <v>9.2399999999999996E-2</v>
      </c>
      <c r="N65" s="3">
        <f t="shared" si="17"/>
        <v>0.14699999999999999</v>
      </c>
      <c r="O65" s="3">
        <f t="shared" si="18"/>
        <v>0.1074</v>
      </c>
      <c r="P65" s="4">
        <f t="shared" si="19"/>
        <v>0.11559999999999999</v>
      </c>
      <c r="Q65" s="25">
        <f>SUM(E$13:E65)</f>
        <v>530000</v>
      </c>
      <c r="R65" s="26">
        <f>SUM(F$13:F65)</f>
        <v>530000</v>
      </c>
      <c r="S65" s="26">
        <f>SUM(G$13:G65)</f>
        <v>530000</v>
      </c>
      <c r="T65" s="27">
        <f t="shared" si="12"/>
        <v>1590000</v>
      </c>
      <c r="U65" s="25">
        <f>SUM(I$13:I65)</f>
        <v>47819</v>
      </c>
      <c r="V65" s="26">
        <f>SUM(J$13:J65)</f>
        <v>79786</v>
      </c>
      <c r="W65" s="26">
        <f>SUM(K$13:K65)</f>
        <v>53622</v>
      </c>
      <c r="X65" s="27">
        <f t="shared" si="20"/>
        <v>181227</v>
      </c>
      <c r="Y65" s="3">
        <f t="shared" si="13"/>
        <v>9.0224528301886792E-2</v>
      </c>
      <c r="Z65" s="3">
        <f t="shared" si="6"/>
        <v>0.15053962264150944</v>
      </c>
      <c r="AA65" s="3">
        <f t="shared" si="21"/>
        <v>0.10117358490566038</v>
      </c>
      <c r="AB65" s="4">
        <f t="shared" si="14"/>
        <v>0.11397924528301887</v>
      </c>
    </row>
    <row r="66" spans="1:28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v>10000</v>
      </c>
      <c r="F66" s="26">
        <v>10000</v>
      </c>
      <c r="G66" s="26">
        <v>10000</v>
      </c>
      <c r="H66" s="27">
        <f t="shared" si="8"/>
        <v>30000</v>
      </c>
      <c r="I66" s="25">
        <f t="shared" si="9"/>
        <v>915</v>
      </c>
      <c r="J66" s="26">
        <f t="shared" si="10"/>
        <v>1517</v>
      </c>
      <c r="K66" s="26">
        <f t="shared" si="11"/>
        <v>1007</v>
      </c>
      <c r="L66" s="27">
        <f t="shared" si="15"/>
        <v>3439</v>
      </c>
      <c r="M66" s="19">
        <f t="shared" si="16"/>
        <v>9.1499999999999998E-2</v>
      </c>
      <c r="N66" s="3">
        <f t="shared" si="17"/>
        <v>0.1517</v>
      </c>
      <c r="O66" s="3">
        <f t="shared" si="18"/>
        <v>0.1007</v>
      </c>
      <c r="P66" s="4">
        <f t="shared" si="19"/>
        <v>0.11463333333333334</v>
      </c>
      <c r="Q66" s="25">
        <f>SUM(E$13:E66)</f>
        <v>540000</v>
      </c>
      <c r="R66" s="26">
        <f>SUM(F$13:F66)</f>
        <v>540000</v>
      </c>
      <c r="S66" s="26">
        <f>SUM(G$13:G66)</f>
        <v>540000</v>
      </c>
      <c r="T66" s="27">
        <f t="shared" si="12"/>
        <v>1620000</v>
      </c>
      <c r="U66" s="25">
        <f>SUM(I$13:I66)</f>
        <v>48734</v>
      </c>
      <c r="V66" s="26">
        <f>SUM(J$13:J66)</f>
        <v>81303</v>
      </c>
      <c r="W66" s="26">
        <f>SUM(K$13:K66)</f>
        <v>54629</v>
      </c>
      <c r="X66" s="27">
        <f t="shared" si="20"/>
        <v>184666</v>
      </c>
      <c r="Y66" s="3">
        <f t="shared" si="13"/>
        <v>9.0248148148148147E-2</v>
      </c>
      <c r="Z66" s="3">
        <f t="shared" si="6"/>
        <v>0.15056111111111112</v>
      </c>
      <c r="AA66" s="3">
        <f t="shared" si="21"/>
        <v>0.10116481481481482</v>
      </c>
      <c r="AB66" s="4">
        <f t="shared" si="14"/>
        <v>0.11399135802469136</v>
      </c>
    </row>
    <row r="67" spans="1:28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v>10000</v>
      </c>
      <c r="F67" s="26">
        <v>10000</v>
      </c>
      <c r="G67" s="26">
        <v>10000</v>
      </c>
      <c r="H67" s="27">
        <f t="shared" si="8"/>
        <v>30000</v>
      </c>
      <c r="I67" s="25">
        <f t="shared" si="9"/>
        <v>837</v>
      </c>
      <c r="J67" s="26">
        <f t="shared" si="10"/>
        <v>1500</v>
      </c>
      <c r="K67" s="26">
        <f t="shared" si="11"/>
        <v>968</v>
      </c>
      <c r="L67" s="27">
        <f t="shared" si="15"/>
        <v>3305</v>
      </c>
      <c r="M67" s="19">
        <f t="shared" si="16"/>
        <v>8.3699999999999997E-2</v>
      </c>
      <c r="N67" s="3">
        <f t="shared" si="17"/>
        <v>0.15</v>
      </c>
      <c r="O67" s="3">
        <f t="shared" si="18"/>
        <v>9.6799999999999997E-2</v>
      </c>
      <c r="P67" s="4">
        <f t="shared" si="19"/>
        <v>0.11016666666666666</v>
      </c>
      <c r="Q67" s="25">
        <f>SUM(E$13:E67)</f>
        <v>550000</v>
      </c>
      <c r="R67" s="26">
        <f>SUM(F$13:F67)</f>
        <v>550000</v>
      </c>
      <c r="S67" s="26">
        <f>SUM(G$13:G67)</f>
        <v>550000</v>
      </c>
      <c r="T67" s="27">
        <f t="shared" si="12"/>
        <v>1650000</v>
      </c>
      <c r="U67" s="25">
        <f>SUM(I$13:I67)</f>
        <v>49571</v>
      </c>
      <c r="V67" s="26">
        <f>SUM(J$13:J67)</f>
        <v>82803</v>
      </c>
      <c r="W67" s="26">
        <f>SUM(K$13:K67)</f>
        <v>55597</v>
      </c>
      <c r="X67" s="27">
        <f t="shared" si="20"/>
        <v>187971</v>
      </c>
      <c r="Y67" s="3">
        <f t="shared" si="13"/>
        <v>9.0129090909090909E-2</v>
      </c>
      <c r="Z67" s="3">
        <f t="shared" si="6"/>
        <v>0.1505509090909091</v>
      </c>
      <c r="AA67" s="3">
        <f t="shared" si="21"/>
        <v>0.10108545454545455</v>
      </c>
      <c r="AB67" s="4">
        <f t="shared" si="14"/>
        <v>0.11392181818181818</v>
      </c>
    </row>
    <row r="68" spans="1:28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v>10000</v>
      </c>
      <c r="F68" s="26">
        <v>10000</v>
      </c>
      <c r="G68" s="26">
        <v>10000</v>
      </c>
      <c r="H68" s="27">
        <f t="shared" si="8"/>
        <v>30000</v>
      </c>
      <c r="I68" s="25">
        <f t="shared" si="9"/>
        <v>867</v>
      </c>
      <c r="J68" s="26">
        <f t="shared" si="10"/>
        <v>1499</v>
      </c>
      <c r="K68" s="26">
        <f t="shared" si="11"/>
        <v>965</v>
      </c>
      <c r="L68" s="27">
        <f t="shared" si="15"/>
        <v>3331</v>
      </c>
      <c r="M68" s="19">
        <f t="shared" si="16"/>
        <v>8.6699999999999999E-2</v>
      </c>
      <c r="N68" s="3">
        <f t="shared" si="17"/>
        <v>0.14990000000000001</v>
      </c>
      <c r="O68" s="3">
        <f t="shared" si="18"/>
        <v>9.6500000000000002E-2</v>
      </c>
      <c r="P68" s="4">
        <f t="shared" si="19"/>
        <v>0.11103333333333333</v>
      </c>
      <c r="Q68" s="25">
        <f>SUM(E$13:E68)</f>
        <v>560000</v>
      </c>
      <c r="R68" s="26">
        <f>SUM(F$13:F68)</f>
        <v>560000</v>
      </c>
      <c r="S68" s="26">
        <f>SUM(G$13:G68)</f>
        <v>560000</v>
      </c>
      <c r="T68" s="27">
        <f t="shared" si="12"/>
        <v>1680000</v>
      </c>
      <c r="U68" s="25">
        <f>SUM(I$13:I68)</f>
        <v>50438</v>
      </c>
      <c r="V68" s="26">
        <f>SUM(J$13:J68)</f>
        <v>84302</v>
      </c>
      <c r="W68" s="26">
        <f>SUM(K$13:K68)</f>
        <v>56562</v>
      </c>
      <c r="X68" s="27">
        <f t="shared" si="20"/>
        <v>191302</v>
      </c>
      <c r="Y68" s="3">
        <f t="shared" si="13"/>
        <v>9.0067857142857144E-2</v>
      </c>
      <c r="Z68" s="3">
        <f t="shared" si="6"/>
        <v>0.15053928571428571</v>
      </c>
      <c r="AA68" s="3">
        <f t="shared" si="21"/>
        <v>0.10100357142857143</v>
      </c>
      <c r="AB68" s="4">
        <f t="shared" si="14"/>
        <v>0.11387023809523809</v>
      </c>
    </row>
    <row r="69" spans="1:28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v>10000</v>
      </c>
      <c r="F69" s="26">
        <v>10000</v>
      </c>
      <c r="G69" s="26">
        <v>10000</v>
      </c>
      <c r="H69" s="27">
        <f t="shared" si="8"/>
        <v>30000</v>
      </c>
      <c r="I69" s="25">
        <f t="shared" si="9"/>
        <v>864</v>
      </c>
      <c r="J69" s="26">
        <f t="shared" si="10"/>
        <v>1524</v>
      </c>
      <c r="K69" s="26">
        <f t="shared" si="11"/>
        <v>987</v>
      </c>
      <c r="L69" s="27">
        <f t="shared" si="15"/>
        <v>3375</v>
      </c>
      <c r="M69" s="19">
        <f t="shared" si="16"/>
        <v>8.6400000000000005E-2</v>
      </c>
      <c r="N69" s="3">
        <f t="shared" si="17"/>
        <v>0.15240000000000001</v>
      </c>
      <c r="O69" s="3">
        <f t="shared" si="18"/>
        <v>9.8699999999999996E-2</v>
      </c>
      <c r="P69" s="4">
        <f t="shared" si="19"/>
        <v>0.1125</v>
      </c>
      <c r="Q69" s="25">
        <f>SUM(E$13:E69)</f>
        <v>570000</v>
      </c>
      <c r="R69" s="26">
        <f>SUM(F$13:F69)</f>
        <v>570000</v>
      </c>
      <c r="S69" s="26">
        <f>SUM(G$13:G69)</f>
        <v>570000</v>
      </c>
      <c r="T69" s="27">
        <f t="shared" si="12"/>
        <v>1710000</v>
      </c>
      <c r="U69" s="25">
        <f>SUM(I$13:I69)</f>
        <v>51302</v>
      </c>
      <c r="V69" s="26">
        <f>SUM(J$13:J69)</f>
        <v>85826</v>
      </c>
      <c r="W69" s="26">
        <f>SUM(K$13:K69)</f>
        <v>57549</v>
      </c>
      <c r="X69" s="27">
        <f t="shared" si="20"/>
        <v>194677</v>
      </c>
      <c r="Y69" s="3">
        <f t="shared" si="13"/>
        <v>9.0003508771929822E-2</v>
      </c>
      <c r="Z69" s="3">
        <f t="shared" si="6"/>
        <v>0.15057192982456141</v>
      </c>
      <c r="AA69" s="3">
        <f t="shared" si="21"/>
        <v>0.10096315789473684</v>
      </c>
      <c r="AB69" s="4">
        <f t="shared" si="14"/>
        <v>0.11384619883040936</v>
      </c>
    </row>
    <row r="70" spans="1:28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v>10000</v>
      </c>
      <c r="F70" s="26">
        <v>10000</v>
      </c>
      <c r="G70" s="26">
        <v>10000</v>
      </c>
      <c r="H70" s="27">
        <f t="shared" si="8"/>
        <v>30000</v>
      </c>
      <c r="I70" s="25">
        <f t="shared" si="9"/>
        <v>864</v>
      </c>
      <c r="J70" s="26">
        <f t="shared" si="10"/>
        <v>1474</v>
      </c>
      <c r="K70" s="26">
        <f t="shared" si="11"/>
        <v>1052</v>
      </c>
      <c r="L70" s="27">
        <f t="shared" si="15"/>
        <v>3390</v>
      </c>
      <c r="M70" s="19">
        <f t="shared" si="16"/>
        <v>8.6400000000000005E-2</v>
      </c>
      <c r="N70" s="3">
        <f t="shared" si="17"/>
        <v>0.1474</v>
      </c>
      <c r="O70" s="3">
        <f t="shared" si="18"/>
        <v>0.1052</v>
      </c>
      <c r="P70" s="4">
        <f t="shared" si="19"/>
        <v>0.113</v>
      </c>
      <c r="Q70" s="25">
        <f>SUM(E$13:E70)</f>
        <v>580000</v>
      </c>
      <c r="R70" s="26">
        <f>SUM(F$13:F70)</f>
        <v>580000</v>
      </c>
      <c r="S70" s="26">
        <f>SUM(G$13:G70)</f>
        <v>580000</v>
      </c>
      <c r="T70" s="27">
        <f t="shared" si="12"/>
        <v>1740000</v>
      </c>
      <c r="U70" s="25">
        <f>SUM(I$13:I70)</f>
        <v>52166</v>
      </c>
      <c r="V70" s="26">
        <f>SUM(J$13:J70)</f>
        <v>87300</v>
      </c>
      <c r="W70" s="26">
        <f>SUM(K$13:K70)</f>
        <v>58601</v>
      </c>
      <c r="X70" s="27">
        <f t="shared" si="20"/>
        <v>198067</v>
      </c>
      <c r="Y70" s="3">
        <f t="shared" si="13"/>
        <v>8.9941379310344821E-2</v>
      </c>
      <c r="Z70" s="3">
        <f t="shared" si="6"/>
        <v>0.15051724137931036</v>
      </c>
      <c r="AA70" s="3">
        <f t="shared" si="21"/>
        <v>0.10103620689655173</v>
      </c>
      <c r="AB70" s="4">
        <f t="shared" si="14"/>
        <v>0.11383160919540231</v>
      </c>
    </row>
    <row r="71" spans="1:28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v>10000</v>
      </c>
      <c r="F71" s="26">
        <v>10000</v>
      </c>
      <c r="G71" s="26">
        <v>10000</v>
      </c>
      <c r="H71" s="27">
        <f t="shared" si="8"/>
        <v>30000</v>
      </c>
      <c r="I71" s="25">
        <f t="shared" si="9"/>
        <v>898</v>
      </c>
      <c r="J71" s="26">
        <f t="shared" si="10"/>
        <v>1501</v>
      </c>
      <c r="K71" s="26">
        <f t="shared" si="11"/>
        <v>996</v>
      </c>
      <c r="L71" s="27">
        <f t="shared" si="15"/>
        <v>3395</v>
      </c>
      <c r="M71" s="19">
        <f t="shared" si="16"/>
        <v>8.9800000000000005E-2</v>
      </c>
      <c r="N71" s="3">
        <f t="shared" si="17"/>
        <v>0.15010000000000001</v>
      </c>
      <c r="O71" s="3">
        <f t="shared" si="18"/>
        <v>9.9599999999999994E-2</v>
      </c>
      <c r="P71" s="4">
        <f t="shared" si="19"/>
        <v>0.11316666666666667</v>
      </c>
      <c r="Q71" s="25">
        <f>SUM(E$13:E71)</f>
        <v>590000</v>
      </c>
      <c r="R71" s="26">
        <f>SUM(F$13:F71)</f>
        <v>590000</v>
      </c>
      <c r="S71" s="26">
        <f>SUM(G$13:G71)</f>
        <v>590000</v>
      </c>
      <c r="T71" s="27">
        <f t="shared" si="12"/>
        <v>1770000</v>
      </c>
      <c r="U71" s="25">
        <f>SUM(I$13:I71)</f>
        <v>53064</v>
      </c>
      <c r="V71" s="26">
        <f>SUM(J$13:J71)</f>
        <v>88801</v>
      </c>
      <c r="W71" s="26">
        <f>SUM(K$13:K71)</f>
        <v>59597</v>
      </c>
      <c r="X71" s="27">
        <f t="shared" si="20"/>
        <v>201462</v>
      </c>
      <c r="Y71" s="3">
        <f t="shared" si="13"/>
        <v>8.9938983050847451E-2</v>
      </c>
      <c r="Z71" s="3">
        <f t="shared" si="6"/>
        <v>0.15051016949152543</v>
      </c>
      <c r="AA71" s="3">
        <f t="shared" si="21"/>
        <v>0.10101186440677966</v>
      </c>
      <c r="AB71" s="4">
        <f t="shared" si="14"/>
        <v>0.11382033898305084</v>
      </c>
    </row>
    <row r="72" spans="1:28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v>10000</v>
      </c>
      <c r="F72" s="26">
        <v>10000</v>
      </c>
      <c r="G72" s="26">
        <v>10000</v>
      </c>
      <c r="H72" s="27">
        <f t="shared" si="8"/>
        <v>30000</v>
      </c>
      <c r="I72" s="25">
        <f t="shared" si="9"/>
        <v>856</v>
      </c>
      <c r="J72" s="26">
        <f t="shared" si="10"/>
        <v>1509</v>
      </c>
      <c r="K72" s="26">
        <f t="shared" si="11"/>
        <v>987</v>
      </c>
      <c r="L72" s="27">
        <f t="shared" si="15"/>
        <v>3352</v>
      </c>
      <c r="M72" s="19">
        <f t="shared" si="16"/>
        <v>8.5599999999999996E-2</v>
      </c>
      <c r="N72" s="3">
        <f t="shared" si="17"/>
        <v>0.15090000000000001</v>
      </c>
      <c r="O72" s="3">
        <f t="shared" si="18"/>
        <v>9.8699999999999996E-2</v>
      </c>
      <c r="P72" s="4">
        <f t="shared" si="19"/>
        <v>0.11173333333333334</v>
      </c>
      <c r="Q72" s="25">
        <f>SUM(E$13:E72)</f>
        <v>600000</v>
      </c>
      <c r="R72" s="26">
        <f>SUM(F$13:F72)</f>
        <v>600000</v>
      </c>
      <c r="S72" s="26">
        <f>SUM(G$13:G72)</f>
        <v>600000</v>
      </c>
      <c r="T72" s="27">
        <f t="shared" si="12"/>
        <v>1800000</v>
      </c>
      <c r="U72" s="25">
        <f>SUM(I$13:I72)</f>
        <v>53920</v>
      </c>
      <c r="V72" s="26">
        <f>SUM(J$13:J72)</f>
        <v>90310</v>
      </c>
      <c r="W72" s="26">
        <f>SUM(K$13:K72)</f>
        <v>60584</v>
      </c>
      <c r="X72" s="27">
        <f t="shared" si="20"/>
        <v>204814</v>
      </c>
      <c r="Y72" s="3">
        <f t="shared" si="13"/>
        <v>8.9866666666666664E-2</v>
      </c>
      <c r="Z72" s="3">
        <f t="shared" si="6"/>
        <v>0.15051666666666666</v>
      </c>
      <c r="AA72" s="3">
        <f t="shared" si="21"/>
        <v>0.10097333333333333</v>
      </c>
      <c r="AB72" s="4">
        <f t="shared" si="14"/>
        <v>0.11378555555555556</v>
      </c>
    </row>
    <row r="73" spans="1:28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v>10000</v>
      </c>
      <c r="F73" s="26">
        <v>10000</v>
      </c>
      <c r="G73" s="26">
        <v>10000</v>
      </c>
      <c r="H73" s="27">
        <f t="shared" si="8"/>
        <v>30000</v>
      </c>
      <c r="I73" s="25">
        <f t="shared" si="9"/>
        <v>885</v>
      </c>
      <c r="J73" s="26">
        <f t="shared" si="10"/>
        <v>1528</v>
      </c>
      <c r="K73" s="26">
        <f t="shared" si="11"/>
        <v>942</v>
      </c>
      <c r="L73" s="27">
        <f t="shared" si="15"/>
        <v>3355</v>
      </c>
      <c r="M73" s="19">
        <f t="shared" si="16"/>
        <v>8.8499999999999995E-2</v>
      </c>
      <c r="N73" s="3">
        <f t="shared" si="17"/>
        <v>0.15279999999999999</v>
      </c>
      <c r="O73" s="3">
        <f t="shared" si="18"/>
        <v>9.4200000000000006E-2</v>
      </c>
      <c r="P73" s="4">
        <f t="shared" si="19"/>
        <v>0.11183333333333334</v>
      </c>
      <c r="Q73" s="25">
        <f>SUM(E$13:E73)</f>
        <v>610000</v>
      </c>
      <c r="R73" s="26">
        <f>SUM(F$13:F73)</f>
        <v>610000</v>
      </c>
      <c r="S73" s="26">
        <f>SUM(G$13:G73)</f>
        <v>610000</v>
      </c>
      <c r="T73" s="27">
        <f t="shared" si="12"/>
        <v>1830000</v>
      </c>
      <c r="U73" s="25">
        <f>SUM(I$13:I73)</f>
        <v>54805</v>
      </c>
      <c r="V73" s="26">
        <f>SUM(J$13:J73)</f>
        <v>91838</v>
      </c>
      <c r="W73" s="26">
        <f>SUM(K$13:K73)</f>
        <v>61526</v>
      </c>
      <c r="X73" s="27">
        <f t="shared" si="20"/>
        <v>208169</v>
      </c>
      <c r="Y73" s="3">
        <f t="shared" si="13"/>
        <v>8.9844262295081967E-2</v>
      </c>
      <c r="Z73" s="3">
        <f t="shared" si="6"/>
        <v>0.15055409836065572</v>
      </c>
      <c r="AA73" s="3">
        <f t="shared" si="21"/>
        <v>0.10086229508196722</v>
      </c>
      <c r="AB73" s="4">
        <f t="shared" si="14"/>
        <v>0.11375355191256831</v>
      </c>
    </row>
    <row r="74" spans="1:28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v>10000</v>
      </c>
      <c r="F74" s="26">
        <v>10000</v>
      </c>
      <c r="G74" s="26">
        <v>10000</v>
      </c>
      <c r="H74" s="27">
        <f t="shared" si="8"/>
        <v>30000</v>
      </c>
      <c r="I74" s="25">
        <f t="shared" si="9"/>
        <v>962</v>
      </c>
      <c r="J74" s="26">
        <f t="shared" si="10"/>
        <v>1541</v>
      </c>
      <c r="K74" s="26">
        <f t="shared" si="11"/>
        <v>1014</v>
      </c>
      <c r="L74" s="27">
        <f t="shared" si="15"/>
        <v>3517</v>
      </c>
      <c r="M74" s="19">
        <f t="shared" si="16"/>
        <v>9.6199999999999994E-2</v>
      </c>
      <c r="N74" s="3">
        <f t="shared" si="17"/>
        <v>0.15409999999999999</v>
      </c>
      <c r="O74" s="3">
        <f t="shared" si="18"/>
        <v>0.1014</v>
      </c>
      <c r="P74" s="4">
        <f t="shared" si="19"/>
        <v>0.11723333333333333</v>
      </c>
      <c r="Q74" s="25">
        <f>SUM(E$13:E74)</f>
        <v>620000</v>
      </c>
      <c r="R74" s="26">
        <f>SUM(F$13:F74)</f>
        <v>620000</v>
      </c>
      <c r="S74" s="26">
        <f>SUM(G$13:G74)</f>
        <v>620000</v>
      </c>
      <c r="T74" s="27">
        <f t="shared" si="12"/>
        <v>1860000</v>
      </c>
      <c r="U74" s="25">
        <f>SUM(I$13:I74)</f>
        <v>55767</v>
      </c>
      <c r="V74" s="26">
        <f>SUM(J$13:J74)</f>
        <v>93379</v>
      </c>
      <c r="W74" s="26">
        <f>SUM(K$13:K74)</f>
        <v>62540</v>
      </c>
      <c r="X74" s="27">
        <f t="shared" si="20"/>
        <v>211686</v>
      </c>
      <c r="Y74" s="3">
        <f t="shared" si="13"/>
        <v>8.9946774193548393E-2</v>
      </c>
      <c r="Z74" s="3">
        <f t="shared" si="6"/>
        <v>0.15061129032258064</v>
      </c>
      <c r="AA74" s="3">
        <f t="shared" si="21"/>
        <v>0.10087096774193548</v>
      </c>
      <c r="AB74" s="4">
        <f t="shared" si="14"/>
        <v>0.11380967741935484</v>
      </c>
    </row>
    <row r="75" spans="1:28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v>10000</v>
      </c>
      <c r="F75" s="26">
        <v>10000</v>
      </c>
      <c r="G75" s="26">
        <v>10000</v>
      </c>
      <c r="H75" s="27">
        <f t="shared" si="8"/>
        <v>30000</v>
      </c>
      <c r="I75" s="25">
        <f t="shared" si="9"/>
        <v>927</v>
      </c>
      <c r="J75" s="26">
        <f t="shared" si="10"/>
        <v>1479</v>
      </c>
      <c r="K75" s="26">
        <f t="shared" si="11"/>
        <v>966</v>
      </c>
      <c r="L75" s="27">
        <f t="shared" si="15"/>
        <v>3372</v>
      </c>
      <c r="M75" s="19">
        <f t="shared" si="16"/>
        <v>9.2700000000000005E-2</v>
      </c>
      <c r="N75" s="3">
        <f t="shared" si="17"/>
        <v>0.1479</v>
      </c>
      <c r="O75" s="3">
        <f t="shared" si="18"/>
        <v>9.6600000000000005E-2</v>
      </c>
      <c r="P75" s="4">
        <f t="shared" si="19"/>
        <v>0.1124</v>
      </c>
      <c r="Q75" s="25">
        <f>SUM(E$13:E75)</f>
        <v>630000</v>
      </c>
      <c r="R75" s="26">
        <f>SUM(F$13:F75)</f>
        <v>630000</v>
      </c>
      <c r="S75" s="26">
        <f>SUM(G$13:G75)</f>
        <v>630000</v>
      </c>
      <c r="T75" s="27">
        <f t="shared" si="12"/>
        <v>1890000</v>
      </c>
      <c r="U75" s="25">
        <f>SUM(I$13:I75)</f>
        <v>56694</v>
      </c>
      <c r="V75" s="26">
        <f>SUM(J$13:J75)</f>
        <v>94858</v>
      </c>
      <c r="W75" s="26">
        <f>SUM(K$13:K75)</f>
        <v>63506</v>
      </c>
      <c r="X75" s="27">
        <f t="shared" si="20"/>
        <v>215058</v>
      </c>
      <c r="Y75" s="3">
        <f t="shared" si="13"/>
        <v>8.999047619047619E-2</v>
      </c>
      <c r="Z75" s="3">
        <f t="shared" si="6"/>
        <v>0.15056825396825396</v>
      </c>
      <c r="AA75" s="3">
        <f t="shared" si="21"/>
        <v>0.1008031746031746</v>
      </c>
      <c r="AB75" s="4">
        <f t="shared" si="14"/>
        <v>0.11378730158730159</v>
      </c>
    </row>
    <row r="76" spans="1:28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v>10000</v>
      </c>
      <c r="F76" s="26">
        <v>10000</v>
      </c>
      <c r="G76" s="26">
        <v>10000</v>
      </c>
      <c r="H76" s="27">
        <f t="shared" si="8"/>
        <v>30000</v>
      </c>
      <c r="I76" s="25">
        <f t="shared" si="9"/>
        <v>887</v>
      </c>
      <c r="J76" s="26">
        <f t="shared" si="10"/>
        <v>1491</v>
      </c>
      <c r="K76" s="26">
        <f t="shared" si="11"/>
        <v>991</v>
      </c>
      <c r="L76" s="27">
        <f t="shared" si="15"/>
        <v>3369</v>
      </c>
      <c r="M76" s="19">
        <f t="shared" si="16"/>
        <v>8.8700000000000001E-2</v>
      </c>
      <c r="N76" s="3">
        <f t="shared" si="17"/>
        <v>0.14910000000000001</v>
      </c>
      <c r="O76" s="3">
        <f t="shared" si="18"/>
        <v>9.9099999999999994E-2</v>
      </c>
      <c r="P76" s="4">
        <f t="shared" si="19"/>
        <v>0.1123</v>
      </c>
      <c r="Q76" s="25">
        <f>SUM(E$13:E76)</f>
        <v>640000</v>
      </c>
      <c r="R76" s="26">
        <f>SUM(F$13:F76)</f>
        <v>640000</v>
      </c>
      <c r="S76" s="26">
        <f>SUM(G$13:G76)</f>
        <v>640000</v>
      </c>
      <c r="T76" s="27">
        <f t="shared" si="12"/>
        <v>1920000</v>
      </c>
      <c r="U76" s="25">
        <f>SUM(I$13:I76)</f>
        <v>57581</v>
      </c>
      <c r="V76" s="26">
        <f>SUM(J$13:J76)</f>
        <v>96349</v>
      </c>
      <c r="W76" s="26">
        <f>SUM(K$13:K76)</f>
        <v>64497</v>
      </c>
      <c r="X76" s="27">
        <f t="shared" si="20"/>
        <v>218427</v>
      </c>
      <c r="Y76" s="3">
        <f t="shared" si="13"/>
        <v>8.9970312499999996E-2</v>
      </c>
      <c r="Z76" s="3">
        <f t="shared" si="6"/>
        <v>0.1505453125</v>
      </c>
      <c r="AA76" s="3">
        <f t="shared" si="21"/>
        <v>0.1007765625</v>
      </c>
      <c r="AB76" s="4">
        <f t="shared" si="14"/>
        <v>0.1137640625</v>
      </c>
    </row>
    <row r="77" spans="1:28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v>10000</v>
      </c>
      <c r="F77" s="26">
        <v>10000</v>
      </c>
      <c r="G77" s="26">
        <v>10000</v>
      </c>
      <c r="H77" s="27">
        <f t="shared" si="8"/>
        <v>30000</v>
      </c>
      <c r="I77" s="25">
        <f t="shared" si="9"/>
        <v>917</v>
      </c>
      <c r="J77" s="26">
        <f t="shared" si="10"/>
        <v>1464</v>
      </c>
      <c r="K77" s="26">
        <f t="shared" si="11"/>
        <v>969</v>
      </c>
      <c r="L77" s="27">
        <f t="shared" ref="L77:L108" si="22">SUM(I77:K77)</f>
        <v>3350</v>
      </c>
      <c r="M77" s="19">
        <f t="shared" ref="M77:M112" si="23">IF(E77=0,"",I77/E77)</f>
        <v>9.1700000000000004E-2</v>
      </c>
      <c r="N77" s="3">
        <f t="shared" ref="N77:N112" si="24">IF(F77=0,"",J77/F77)</f>
        <v>0.1464</v>
      </c>
      <c r="O77" s="3">
        <f t="shared" ref="O77:O112" si="25">IF(G77=0,"",K77/G77)</f>
        <v>9.69E-2</v>
      </c>
      <c r="P77" s="4">
        <f t="shared" ref="P77:P112" si="26">L77/H77</f>
        <v>0.11166666666666666</v>
      </c>
      <c r="Q77" s="25">
        <f>SUM(E$13:E77)</f>
        <v>650000</v>
      </c>
      <c r="R77" s="26">
        <f>SUM(F$13:F77)</f>
        <v>650000</v>
      </c>
      <c r="S77" s="26">
        <f>SUM(G$13:G77)</f>
        <v>650000</v>
      </c>
      <c r="T77" s="27">
        <f t="shared" si="12"/>
        <v>1950000</v>
      </c>
      <c r="U77" s="25">
        <f>SUM(I$13:I77)</f>
        <v>58498</v>
      </c>
      <c r="V77" s="26">
        <f>SUM(J$13:J77)</f>
        <v>97813</v>
      </c>
      <c r="W77" s="26">
        <f>SUM(K$13:K77)</f>
        <v>65466</v>
      </c>
      <c r="X77" s="27">
        <f t="shared" ref="X77:X108" si="27">SUM(U77:W77)</f>
        <v>221777</v>
      </c>
      <c r="Y77" s="3">
        <f t="shared" si="13"/>
        <v>8.9996923076923072E-2</v>
      </c>
      <c r="Z77" s="3">
        <f t="shared" ref="Z77:Z112" si="28">IF(R77=0,"",V77/R77)</f>
        <v>0.15048153846153847</v>
      </c>
      <c r="AA77" s="3">
        <f t="shared" ref="AA77:AA112" si="29">IF(S77=0,"",W77/S77)</f>
        <v>0.10071692307692308</v>
      </c>
      <c r="AB77" s="4">
        <f t="shared" si="14"/>
        <v>0.11373179487179487</v>
      </c>
    </row>
    <row r="78" spans="1:28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v>10000</v>
      </c>
      <c r="F78" s="26">
        <v>10000</v>
      </c>
      <c r="G78" s="26">
        <v>10000</v>
      </c>
      <c r="H78" s="27">
        <f t="shared" ref="H78:H112" si="30">SUM(E78:G78)</f>
        <v>30000</v>
      </c>
      <c r="I78" s="25">
        <f t="shared" ref="I78:I112" si="31">IFERROR(_xlfn.BINOM.INV(E78,$C$4,B78),0)</f>
        <v>895</v>
      </c>
      <c r="J78" s="26">
        <f t="shared" ref="J78:J112" si="32">IFERROR(_xlfn.BINOM.INV(F78,$C$5,C78),0)</f>
        <v>1453</v>
      </c>
      <c r="K78" s="26">
        <f t="shared" ref="K78:K112" si="33">IFERROR(_xlfn.BINOM.INV(G78,$C$6,D78),0)</f>
        <v>966</v>
      </c>
      <c r="L78" s="27">
        <f t="shared" si="22"/>
        <v>3314</v>
      </c>
      <c r="M78" s="19">
        <f t="shared" si="23"/>
        <v>8.9499999999999996E-2</v>
      </c>
      <c r="N78" s="3">
        <f t="shared" si="24"/>
        <v>0.14530000000000001</v>
      </c>
      <c r="O78" s="3">
        <f t="shared" si="25"/>
        <v>9.6600000000000005E-2</v>
      </c>
      <c r="P78" s="4">
        <f t="shared" si="26"/>
        <v>0.11046666666666667</v>
      </c>
      <c r="Q78" s="25">
        <f>SUM(E$13:E78)</f>
        <v>660000</v>
      </c>
      <c r="R78" s="26">
        <f>SUM(F$13:F78)</f>
        <v>660000</v>
      </c>
      <c r="S78" s="26">
        <f>SUM(G$13:G78)</f>
        <v>660000</v>
      </c>
      <c r="T78" s="27">
        <f t="shared" ref="T78:T112" si="34">SUM(Q78:S78)</f>
        <v>1980000</v>
      </c>
      <c r="U78" s="25">
        <f>SUM(I$13:I78)</f>
        <v>59393</v>
      </c>
      <c r="V78" s="26">
        <f>SUM(J$13:J78)</f>
        <v>99266</v>
      </c>
      <c r="W78" s="26">
        <f>SUM(K$13:K78)</f>
        <v>66432</v>
      </c>
      <c r="X78" s="27">
        <f t="shared" si="27"/>
        <v>225091</v>
      </c>
      <c r="Y78" s="3">
        <f t="shared" ref="Y78:Y112" si="35">IF(Q78=0,"",U78/Q78)</f>
        <v>8.9989393939393938E-2</v>
      </c>
      <c r="Z78" s="3">
        <f t="shared" si="28"/>
        <v>0.15040303030303032</v>
      </c>
      <c r="AA78" s="3">
        <f t="shared" si="29"/>
        <v>0.10065454545454545</v>
      </c>
      <c r="AB78" s="4">
        <f t="shared" ref="AB78:AB112" si="36">X78/T78</f>
        <v>0.11368232323232323</v>
      </c>
    </row>
    <row r="79" spans="1:28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v>10000</v>
      </c>
      <c r="F79" s="26">
        <v>10000</v>
      </c>
      <c r="G79" s="26">
        <v>10000</v>
      </c>
      <c r="H79" s="27">
        <f t="shared" si="30"/>
        <v>30000</v>
      </c>
      <c r="I79" s="25">
        <f t="shared" si="31"/>
        <v>920</v>
      </c>
      <c r="J79" s="26">
        <f t="shared" si="32"/>
        <v>1504</v>
      </c>
      <c r="K79" s="26">
        <f t="shared" si="33"/>
        <v>1026</v>
      </c>
      <c r="L79" s="27">
        <f t="shared" si="22"/>
        <v>3450</v>
      </c>
      <c r="M79" s="19">
        <f t="shared" si="23"/>
        <v>9.1999999999999998E-2</v>
      </c>
      <c r="N79" s="3">
        <f t="shared" si="24"/>
        <v>0.15040000000000001</v>
      </c>
      <c r="O79" s="3">
        <f t="shared" si="25"/>
        <v>0.1026</v>
      </c>
      <c r="P79" s="4">
        <f t="shared" si="26"/>
        <v>0.115</v>
      </c>
      <c r="Q79" s="25">
        <f>SUM(E$13:E79)</f>
        <v>670000</v>
      </c>
      <c r="R79" s="26">
        <f>SUM(F$13:F79)</f>
        <v>670000</v>
      </c>
      <c r="S79" s="26">
        <f>SUM(G$13:G79)</f>
        <v>670000</v>
      </c>
      <c r="T79" s="27">
        <f t="shared" si="34"/>
        <v>2010000</v>
      </c>
      <c r="U79" s="25">
        <f>SUM(I$13:I79)</f>
        <v>60313</v>
      </c>
      <c r="V79" s="26">
        <f>SUM(J$13:J79)</f>
        <v>100770</v>
      </c>
      <c r="W79" s="26">
        <f>SUM(K$13:K79)</f>
        <v>67458</v>
      </c>
      <c r="X79" s="27">
        <f t="shared" si="27"/>
        <v>228541</v>
      </c>
      <c r="Y79" s="3">
        <f t="shared" si="35"/>
        <v>9.0019402985074631E-2</v>
      </c>
      <c r="Z79" s="3">
        <f t="shared" si="28"/>
        <v>0.15040298507462688</v>
      </c>
      <c r="AA79" s="3">
        <f t="shared" si="29"/>
        <v>0.10068358208955223</v>
      </c>
      <c r="AB79" s="4">
        <f t="shared" si="36"/>
        <v>0.11370199004975125</v>
      </c>
    </row>
    <row r="80" spans="1:28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v>10000</v>
      </c>
      <c r="F80" s="26">
        <v>10000</v>
      </c>
      <c r="G80" s="26">
        <v>10000</v>
      </c>
      <c r="H80" s="27">
        <f t="shared" si="30"/>
        <v>30000</v>
      </c>
      <c r="I80" s="25">
        <f t="shared" si="31"/>
        <v>940</v>
      </c>
      <c r="J80" s="26">
        <f t="shared" si="32"/>
        <v>1445</v>
      </c>
      <c r="K80" s="26">
        <f t="shared" si="33"/>
        <v>954</v>
      </c>
      <c r="L80" s="27">
        <f t="shared" si="22"/>
        <v>3339</v>
      </c>
      <c r="M80" s="19">
        <f t="shared" si="23"/>
        <v>9.4E-2</v>
      </c>
      <c r="N80" s="3">
        <f t="shared" si="24"/>
        <v>0.14449999999999999</v>
      </c>
      <c r="O80" s="3">
        <f t="shared" si="25"/>
        <v>9.5399999999999999E-2</v>
      </c>
      <c r="P80" s="4">
        <f t="shared" si="26"/>
        <v>0.1113</v>
      </c>
      <c r="Q80" s="25">
        <f>SUM(E$13:E80)</f>
        <v>680000</v>
      </c>
      <c r="R80" s="26">
        <f>SUM(F$13:F80)</f>
        <v>680000</v>
      </c>
      <c r="S80" s="26">
        <f>SUM(G$13:G80)</f>
        <v>680000</v>
      </c>
      <c r="T80" s="27">
        <f t="shared" si="34"/>
        <v>2040000</v>
      </c>
      <c r="U80" s="25">
        <f>SUM(I$13:I80)</f>
        <v>61253</v>
      </c>
      <c r="V80" s="26">
        <f>SUM(J$13:J80)</f>
        <v>102215</v>
      </c>
      <c r="W80" s="26">
        <f>SUM(K$13:K80)</f>
        <v>68412</v>
      </c>
      <c r="X80" s="27">
        <f t="shared" si="27"/>
        <v>231880</v>
      </c>
      <c r="Y80" s="3">
        <f t="shared" si="35"/>
        <v>9.0077941176470583E-2</v>
      </c>
      <c r="Z80" s="3">
        <f t="shared" si="28"/>
        <v>0.15031617647058823</v>
      </c>
      <c r="AA80" s="3">
        <f t="shared" si="29"/>
        <v>0.10060588235294117</v>
      </c>
      <c r="AB80" s="4">
        <f t="shared" si="36"/>
        <v>0.11366666666666667</v>
      </c>
    </row>
    <row r="81" spans="1:28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v>10000</v>
      </c>
      <c r="F81" s="26">
        <v>10000</v>
      </c>
      <c r="G81" s="26">
        <v>10000</v>
      </c>
      <c r="H81" s="27">
        <f t="shared" si="30"/>
        <v>30000</v>
      </c>
      <c r="I81" s="25">
        <f t="shared" si="31"/>
        <v>896</v>
      </c>
      <c r="J81" s="26">
        <f t="shared" si="32"/>
        <v>1489</v>
      </c>
      <c r="K81" s="26">
        <f t="shared" si="33"/>
        <v>1045</v>
      </c>
      <c r="L81" s="27">
        <f t="shared" si="22"/>
        <v>3430</v>
      </c>
      <c r="M81" s="19">
        <f t="shared" si="23"/>
        <v>8.9599999999999999E-2</v>
      </c>
      <c r="N81" s="3">
        <f t="shared" si="24"/>
        <v>0.1489</v>
      </c>
      <c r="O81" s="3">
        <f t="shared" si="25"/>
        <v>0.1045</v>
      </c>
      <c r="P81" s="4">
        <f t="shared" si="26"/>
        <v>0.11433333333333333</v>
      </c>
      <c r="Q81" s="25">
        <f>SUM(E$13:E81)</f>
        <v>690000</v>
      </c>
      <c r="R81" s="26">
        <f>SUM(F$13:F81)</f>
        <v>690000</v>
      </c>
      <c r="S81" s="26">
        <f>SUM(G$13:G81)</f>
        <v>690000</v>
      </c>
      <c r="T81" s="27">
        <f t="shared" si="34"/>
        <v>2070000</v>
      </c>
      <c r="U81" s="25">
        <f>SUM(I$13:I81)</f>
        <v>62149</v>
      </c>
      <c r="V81" s="26">
        <f>SUM(J$13:J81)</f>
        <v>103704</v>
      </c>
      <c r="W81" s="26">
        <f>SUM(K$13:K81)</f>
        <v>69457</v>
      </c>
      <c r="X81" s="27">
        <f t="shared" si="27"/>
        <v>235310</v>
      </c>
      <c r="Y81" s="3">
        <f t="shared" si="35"/>
        <v>9.007101449275362E-2</v>
      </c>
      <c r="Z81" s="3">
        <f t="shared" si="28"/>
        <v>0.15029565217391305</v>
      </c>
      <c r="AA81" s="3">
        <f t="shared" si="29"/>
        <v>0.1006623188405797</v>
      </c>
      <c r="AB81" s="4">
        <f t="shared" si="36"/>
        <v>0.11367632850241546</v>
      </c>
    </row>
    <row r="82" spans="1:28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v>10000</v>
      </c>
      <c r="F82" s="26">
        <v>10000</v>
      </c>
      <c r="G82" s="26">
        <v>10000</v>
      </c>
      <c r="H82" s="27">
        <f t="shared" si="30"/>
        <v>30000</v>
      </c>
      <c r="I82" s="25">
        <f t="shared" si="31"/>
        <v>884</v>
      </c>
      <c r="J82" s="26">
        <f t="shared" si="32"/>
        <v>1480</v>
      </c>
      <c r="K82" s="26">
        <f t="shared" si="33"/>
        <v>928</v>
      </c>
      <c r="L82" s="27">
        <f t="shared" si="22"/>
        <v>3292</v>
      </c>
      <c r="M82" s="19">
        <f t="shared" si="23"/>
        <v>8.8400000000000006E-2</v>
      </c>
      <c r="N82" s="3">
        <f t="shared" si="24"/>
        <v>0.14799999999999999</v>
      </c>
      <c r="O82" s="3">
        <f t="shared" si="25"/>
        <v>9.2799999999999994E-2</v>
      </c>
      <c r="P82" s="4">
        <f t="shared" si="26"/>
        <v>0.10973333333333334</v>
      </c>
      <c r="Q82" s="25">
        <f>SUM(E$13:E82)</f>
        <v>700000</v>
      </c>
      <c r="R82" s="26">
        <f>SUM(F$13:F82)</f>
        <v>700000</v>
      </c>
      <c r="S82" s="26">
        <f>SUM(G$13:G82)</f>
        <v>700000</v>
      </c>
      <c r="T82" s="27">
        <f t="shared" si="34"/>
        <v>2100000</v>
      </c>
      <c r="U82" s="25">
        <f>SUM(I$13:I82)</f>
        <v>63033</v>
      </c>
      <c r="V82" s="26">
        <f>SUM(J$13:J82)</f>
        <v>105184</v>
      </c>
      <c r="W82" s="26">
        <f>SUM(K$13:K82)</f>
        <v>70385</v>
      </c>
      <c r="X82" s="27">
        <f t="shared" si="27"/>
        <v>238602</v>
      </c>
      <c r="Y82" s="3">
        <f t="shared" si="35"/>
        <v>9.0047142857142853E-2</v>
      </c>
      <c r="Z82" s="3">
        <f t="shared" si="28"/>
        <v>0.15026285714285714</v>
      </c>
      <c r="AA82" s="3">
        <f t="shared" si="29"/>
        <v>0.10055</v>
      </c>
      <c r="AB82" s="4">
        <f t="shared" si="36"/>
        <v>0.11362</v>
      </c>
    </row>
    <row r="83" spans="1:28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v>10000</v>
      </c>
      <c r="F83" s="26">
        <v>10000</v>
      </c>
      <c r="G83" s="26">
        <v>10000</v>
      </c>
      <c r="H83" s="27">
        <f t="shared" si="30"/>
        <v>30000</v>
      </c>
      <c r="I83" s="25">
        <f t="shared" si="31"/>
        <v>921</v>
      </c>
      <c r="J83" s="26">
        <f t="shared" si="32"/>
        <v>1571</v>
      </c>
      <c r="K83" s="26">
        <f t="shared" si="33"/>
        <v>1006</v>
      </c>
      <c r="L83" s="27">
        <f t="shared" si="22"/>
        <v>3498</v>
      </c>
      <c r="M83" s="19">
        <f t="shared" si="23"/>
        <v>9.2100000000000001E-2</v>
      </c>
      <c r="N83" s="3">
        <f t="shared" si="24"/>
        <v>0.15709999999999999</v>
      </c>
      <c r="O83" s="3">
        <f t="shared" si="25"/>
        <v>0.10059999999999999</v>
      </c>
      <c r="P83" s="4">
        <f t="shared" si="26"/>
        <v>0.1166</v>
      </c>
      <c r="Q83" s="25">
        <f>SUM(E$13:E83)</f>
        <v>710000</v>
      </c>
      <c r="R83" s="26">
        <f>SUM(F$13:F83)</f>
        <v>710000</v>
      </c>
      <c r="S83" s="26">
        <f>SUM(G$13:G83)</f>
        <v>710000</v>
      </c>
      <c r="T83" s="27">
        <f t="shared" si="34"/>
        <v>2130000</v>
      </c>
      <c r="U83" s="25">
        <f>SUM(I$13:I83)</f>
        <v>63954</v>
      </c>
      <c r="V83" s="26">
        <f>SUM(J$13:J83)</f>
        <v>106755</v>
      </c>
      <c r="W83" s="26">
        <f>SUM(K$13:K83)</f>
        <v>71391</v>
      </c>
      <c r="X83" s="27">
        <f t="shared" si="27"/>
        <v>242100</v>
      </c>
      <c r="Y83" s="3">
        <f t="shared" si="35"/>
        <v>9.0076056338028163E-2</v>
      </c>
      <c r="Z83" s="3">
        <f t="shared" si="28"/>
        <v>0.15035915492957747</v>
      </c>
      <c r="AA83" s="3">
        <f t="shared" si="29"/>
        <v>0.10055070422535212</v>
      </c>
      <c r="AB83" s="4">
        <f t="shared" si="36"/>
        <v>0.11366197183098592</v>
      </c>
    </row>
    <row r="84" spans="1:28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v>10000</v>
      </c>
      <c r="F84" s="26">
        <v>10000</v>
      </c>
      <c r="G84" s="26">
        <v>10000</v>
      </c>
      <c r="H84" s="27">
        <f t="shared" si="30"/>
        <v>30000</v>
      </c>
      <c r="I84" s="25">
        <f t="shared" si="31"/>
        <v>906</v>
      </c>
      <c r="J84" s="26">
        <f t="shared" si="32"/>
        <v>1543</v>
      </c>
      <c r="K84" s="26">
        <f t="shared" si="33"/>
        <v>975</v>
      </c>
      <c r="L84" s="27">
        <f t="shared" si="22"/>
        <v>3424</v>
      </c>
      <c r="M84" s="19">
        <f t="shared" si="23"/>
        <v>9.06E-2</v>
      </c>
      <c r="N84" s="3">
        <f t="shared" si="24"/>
        <v>0.15429999999999999</v>
      </c>
      <c r="O84" s="3">
        <f t="shared" si="25"/>
        <v>9.7500000000000003E-2</v>
      </c>
      <c r="P84" s="4">
        <f t="shared" si="26"/>
        <v>0.11413333333333334</v>
      </c>
      <c r="Q84" s="25">
        <f>SUM(E$13:E84)</f>
        <v>720000</v>
      </c>
      <c r="R84" s="26">
        <f>SUM(F$13:F84)</f>
        <v>720000</v>
      </c>
      <c r="S84" s="26">
        <f>SUM(G$13:G84)</f>
        <v>720000</v>
      </c>
      <c r="T84" s="27">
        <f t="shared" si="34"/>
        <v>2160000</v>
      </c>
      <c r="U84" s="25">
        <f>SUM(I$13:I84)</f>
        <v>64860</v>
      </c>
      <c r="V84" s="26">
        <f>SUM(J$13:J84)</f>
        <v>108298</v>
      </c>
      <c r="W84" s="26">
        <f>SUM(K$13:K84)</f>
        <v>72366</v>
      </c>
      <c r="X84" s="27">
        <f t="shared" si="27"/>
        <v>245524</v>
      </c>
      <c r="Y84" s="3">
        <f t="shared" si="35"/>
        <v>9.0083333333333335E-2</v>
      </c>
      <c r="Z84" s="3">
        <f t="shared" si="28"/>
        <v>0.1504138888888889</v>
      </c>
      <c r="AA84" s="3">
        <f t="shared" si="29"/>
        <v>0.10050833333333334</v>
      </c>
      <c r="AB84" s="4">
        <f t="shared" si="36"/>
        <v>0.11366851851851852</v>
      </c>
    </row>
    <row r="85" spans="1:28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v>10000</v>
      </c>
      <c r="F85" s="26">
        <v>10000</v>
      </c>
      <c r="G85" s="26">
        <v>10000</v>
      </c>
      <c r="H85" s="27">
        <f t="shared" si="30"/>
        <v>30000</v>
      </c>
      <c r="I85" s="25">
        <f t="shared" si="31"/>
        <v>922</v>
      </c>
      <c r="J85" s="26">
        <f t="shared" si="32"/>
        <v>1485</v>
      </c>
      <c r="K85" s="26">
        <f t="shared" si="33"/>
        <v>918</v>
      </c>
      <c r="L85" s="27">
        <f t="shared" si="22"/>
        <v>3325</v>
      </c>
      <c r="M85" s="19">
        <f t="shared" si="23"/>
        <v>9.2200000000000004E-2</v>
      </c>
      <c r="N85" s="3">
        <f t="shared" si="24"/>
        <v>0.14849999999999999</v>
      </c>
      <c r="O85" s="3">
        <f t="shared" si="25"/>
        <v>9.1800000000000007E-2</v>
      </c>
      <c r="P85" s="4">
        <f t="shared" si="26"/>
        <v>0.11083333333333334</v>
      </c>
      <c r="Q85" s="25">
        <f>SUM(E$13:E85)</f>
        <v>730000</v>
      </c>
      <c r="R85" s="26">
        <f>SUM(F$13:F85)</f>
        <v>730000</v>
      </c>
      <c r="S85" s="26">
        <f>SUM(G$13:G85)</f>
        <v>730000</v>
      </c>
      <c r="T85" s="27">
        <f t="shared" si="34"/>
        <v>2190000</v>
      </c>
      <c r="U85" s="25">
        <f>SUM(I$13:I85)</f>
        <v>65782</v>
      </c>
      <c r="V85" s="26">
        <f>SUM(J$13:J85)</f>
        <v>109783</v>
      </c>
      <c r="W85" s="26">
        <f>SUM(K$13:K85)</f>
        <v>73284</v>
      </c>
      <c r="X85" s="27">
        <f t="shared" si="27"/>
        <v>248849</v>
      </c>
      <c r="Y85" s="3">
        <f t="shared" si="35"/>
        <v>9.0112328767123287E-2</v>
      </c>
      <c r="Z85" s="3">
        <f t="shared" si="28"/>
        <v>0.15038767123287672</v>
      </c>
      <c r="AA85" s="3">
        <f t="shared" si="29"/>
        <v>0.10038904109589041</v>
      </c>
      <c r="AB85" s="4">
        <f t="shared" si="36"/>
        <v>0.1136296803652968</v>
      </c>
    </row>
    <row r="86" spans="1:28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v>10000</v>
      </c>
      <c r="F86" s="26">
        <v>10000</v>
      </c>
      <c r="G86" s="26">
        <v>10000</v>
      </c>
      <c r="H86" s="27">
        <f t="shared" si="30"/>
        <v>30000</v>
      </c>
      <c r="I86" s="25">
        <f t="shared" si="31"/>
        <v>847</v>
      </c>
      <c r="J86" s="26">
        <f t="shared" si="32"/>
        <v>1490</v>
      </c>
      <c r="K86" s="26">
        <f t="shared" si="33"/>
        <v>983</v>
      </c>
      <c r="L86" s="27">
        <f t="shared" si="22"/>
        <v>3320</v>
      </c>
      <c r="M86" s="19">
        <f t="shared" si="23"/>
        <v>8.4699999999999998E-2</v>
      </c>
      <c r="N86" s="3">
        <f t="shared" si="24"/>
        <v>0.14899999999999999</v>
      </c>
      <c r="O86" s="3">
        <f t="shared" si="25"/>
        <v>9.8299999999999998E-2</v>
      </c>
      <c r="P86" s="4">
        <f t="shared" si="26"/>
        <v>0.11066666666666666</v>
      </c>
      <c r="Q86" s="25">
        <f>SUM(E$13:E86)</f>
        <v>740000</v>
      </c>
      <c r="R86" s="26">
        <f>SUM(F$13:F86)</f>
        <v>740000</v>
      </c>
      <c r="S86" s="26">
        <f>SUM(G$13:G86)</f>
        <v>740000</v>
      </c>
      <c r="T86" s="27">
        <f t="shared" si="34"/>
        <v>2220000</v>
      </c>
      <c r="U86" s="25">
        <f>SUM(I$13:I86)</f>
        <v>66629</v>
      </c>
      <c r="V86" s="26">
        <f>SUM(J$13:J86)</f>
        <v>111273</v>
      </c>
      <c r="W86" s="26">
        <f>SUM(K$13:K86)</f>
        <v>74267</v>
      </c>
      <c r="X86" s="27">
        <f t="shared" si="27"/>
        <v>252169</v>
      </c>
      <c r="Y86" s="3">
        <f t="shared" si="35"/>
        <v>9.0039189189189184E-2</v>
      </c>
      <c r="Z86" s="3">
        <f t="shared" si="28"/>
        <v>0.15036891891891893</v>
      </c>
      <c r="AA86" s="3">
        <f t="shared" si="29"/>
        <v>0.10036081081081082</v>
      </c>
      <c r="AB86" s="4">
        <f t="shared" si="36"/>
        <v>0.11358963963963964</v>
      </c>
    </row>
    <row r="87" spans="1:28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v>10000</v>
      </c>
      <c r="F87" s="26">
        <v>10000</v>
      </c>
      <c r="G87" s="26">
        <v>10000</v>
      </c>
      <c r="H87" s="27">
        <f t="shared" si="30"/>
        <v>30000</v>
      </c>
      <c r="I87" s="25">
        <f t="shared" si="31"/>
        <v>942</v>
      </c>
      <c r="J87" s="26">
        <f t="shared" si="32"/>
        <v>1557</v>
      </c>
      <c r="K87" s="26">
        <f t="shared" si="33"/>
        <v>987</v>
      </c>
      <c r="L87" s="27">
        <f t="shared" si="22"/>
        <v>3486</v>
      </c>
      <c r="M87" s="19">
        <f t="shared" si="23"/>
        <v>9.4200000000000006E-2</v>
      </c>
      <c r="N87" s="3">
        <f t="shared" si="24"/>
        <v>0.15570000000000001</v>
      </c>
      <c r="O87" s="3">
        <f t="shared" si="25"/>
        <v>9.8699999999999996E-2</v>
      </c>
      <c r="P87" s="4">
        <f t="shared" si="26"/>
        <v>0.1162</v>
      </c>
      <c r="Q87" s="25">
        <f>SUM(E$13:E87)</f>
        <v>750000</v>
      </c>
      <c r="R87" s="26">
        <f>SUM(F$13:F87)</f>
        <v>750000</v>
      </c>
      <c r="S87" s="26">
        <f>SUM(G$13:G87)</f>
        <v>750000</v>
      </c>
      <c r="T87" s="27">
        <f t="shared" si="34"/>
        <v>2250000</v>
      </c>
      <c r="U87" s="25">
        <f>SUM(I$13:I87)</f>
        <v>67571</v>
      </c>
      <c r="V87" s="26">
        <f>SUM(J$13:J87)</f>
        <v>112830</v>
      </c>
      <c r="W87" s="26">
        <f>SUM(K$13:K87)</f>
        <v>75254</v>
      </c>
      <c r="X87" s="27">
        <f t="shared" si="27"/>
        <v>255655</v>
      </c>
      <c r="Y87" s="3">
        <f t="shared" si="35"/>
        <v>9.009466666666667E-2</v>
      </c>
      <c r="Z87" s="3">
        <f t="shared" si="28"/>
        <v>0.15043999999999999</v>
      </c>
      <c r="AA87" s="3">
        <f t="shared" si="29"/>
        <v>0.10033866666666667</v>
      </c>
      <c r="AB87" s="4">
        <f t="shared" si="36"/>
        <v>0.11362444444444444</v>
      </c>
    </row>
    <row r="88" spans="1:28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v>10000</v>
      </c>
      <c r="F88" s="26">
        <v>10000</v>
      </c>
      <c r="G88" s="26">
        <v>10000</v>
      </c>
      <c r="H88" s="27">
        <f t="shared" si="30"/>
        <v>30000</v>
      </c>
      <c r="I88" s="25">
        <f t="shared" si="31"/>
        <v>855</v>
      </c>
      <c r="J88" s="26">
        <f t="shared" si="32"/>
        <v>1472</v>
      </c>
      <c r="K88" s="26">
        <f t="shared" si="33"/>
        <v>1025</v>
      </c>
      <c r="L88" s="27">
        <f t="shared" si="22"/>
        <v>3352</v>
      </c>
      <c r="M88" s="19">
        <f t="shared" si="23"/>
        <v>8.5500000000000007E-2</v>
      </c>
      <c r="N88" s="3">
        <f t="shared" si="24"/>
        <v>0.1472</v>
      </c>
      <c r="O88" s="3">
        <f t="shared" si="25"/>
        <v>0.10249999999999999</v>
      </c>
      <c r="P88" s="4">
        <f t="shared" si="26"/>
        <v>0.11173333333333334</v>
      </c>
      <c r="Q88" s="25">
        <f>SUM(E$13:E88)</f>
        <v>760000</v>
      </c>
      <c r="R88" s="26">
        <f>SUM(F$13:F88)</f>
        <v>760000</v>
      </c>
      <c r="S88" s="26">
        <f>SUM(G$13:G88)</f>
        <v>760000</v>
      </c>
      <c r="T88" s="27">
        <f t="shared" si="34"/>
        <v>2280000</v>
      </c>
      <c r="U88" s="25">
        <f>SUM(I$13:I88)</f>
        <v>68426</v>
      </c>
      <c r="V88" s="26">
        <f>SUM(J$13:J88)</f>
        <v>114302</v>
      </c>
      <c r="W88" s="26">
        <f>SUM(K$13:K88)</f>
        <v>76279</v>
      </c>
      <c r="X88" s="27">
        <f t="shared" si="27"/>
        <v>259007</v>
      </c>
      <c r="Y88" s="3">
        <f t="shared" si="35"/>
        <v>9.0034210526315786E-2</v>
      </c>
      <c r="Z88" s="3">
        <f t="shared" si="28"/>
        <v>0.15039736842105264</v>
      </c>
      <c r="AA88" s="3">
        <f t="shared" si="29"/>
        <v>0.1003671052631579</v>
      </c>
      <c r="AB88" s="4">
        <f t="shared" si="36"/>
        <v>0.11359956140350877</v>
      </c>
    </row>
    <row r="89" spans="1:28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v>10000</v>
      </c>
      <c r="F89" s="26">
        <v>10000</v>
      </c>
      <c r="G89" s="26">
        <v>10000</v>
      </c>
      <c r="H89" s="27">
        <f t="shared" si="30"/>
        <v>30000</v>
      </c>
      <c r="I89" s="25">
        <f t="shared" si="31"/>
        <v>917</v>
      </c>
      <c r="J89" s="26">
        <f t="shared" si="32"/>
        <v>1523</v>
      </c>
      <c r="K89" s="26">
        <f t="shared" si="33"/>
        <v>1055</v>
      </c>
      <c r="L89" s="27">
        <f t="shared" si="22"/>
        <v>3495</v>
      </c>
      <c r="M89" s="19">
        <f t="shared" si="23"/>
        <v>9.1700000000000004E-2</v>
      </c>
      <c r="N89" s="3">
        <f t="shared" si="24"/>
        <v>0.15229999999999999</v>
      </c>
      <c r="O89" s="3">
        <f t="shared" si="25"/>
        <v>0.1055</v>
      </c>
      <c r="P89" s="4">
        <f t="shared" si="26"/>
        <v>0.11650000000000001</v>
      </c>
      <c r="Q89" s="25">
        <f>SUM(E$13:E89)</f>
        <v>770000</v>
      </c>
      <c r="R89" s="26">
        <f>SUM(F$13:F89)</f>
        <v>770000</v>
      </c>
      <c r="S89" s="26">
        <f>SUM(G$13:G89)</f>
        <v>770000</v>
      </c>
      <c r="T89" s="27">
        <f t="shared" si="34"/>
        <v>2310000</v>
      </c>
      <c r="U89" s="25">
        <f>SUM(I$13:I89)</f>
        <v>69343</v>
      </c>
      <c r="V89" s="26">
        <f>SUM(J$13:J89)</f>
        <v>115825</v>
      </c>
      <c r="W89" s="26">
        <f>SUM(K$13:K89)</f>
        <v>77334</v>
      </c>
      <c r="X89" s="27">
        <f t="shared" si="27"/>
        <v>262502</v>
      </c>
      <c r="Y89" s="3">
        <f t="shared" si="35"/>
        <v>9.0055844155844153E-2</v>
      </c>
      <c r="Z89" s="3">
        <f t="shared" si="28"/>
        <v>0.15042207792207793</v>
      </c>
      <c r="AA89" s="3">
        <f t="shared" si="29"/>
        <v>0.10043376623376624</v>
      </c>
      <c r="AB89" s="4">
        <f t="shared" si="36"/>
        <v>0.11363722943722944</v>
      </c>
    </row>
    <row r="90" spans="1:28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v>10000</v>
      </c>
      <c r="F90" s="26">
        <v>10000</v>
      </c>
      <c r="G90" s="26">
        <v>10000</v>
      </c>
      <c r="H90" s="27">
        <f t="shared" si="30"/>
        <v>30000</v>
      </c>
      <c r="I90" s="25">
        <f t="shared" si="31"/>
        <v>889</v>
      </c>
      <c r="J90" s="26">
        <f t="shared" si="32"/>
        <v>1481</v>
      </c>
      <c r="K90" s="26">
        <f t="shared" si="33"/>
        <v>996</v>
      </c>
      <c r="L90" s="27">
        <f t="shared" si="22"/>
        <v>3366</v>
      </c>
      <c r="M90" s="19">
        <f t="shared" si="23"/>
        <v>8.8900000000000007E-2</v>
      </c>
      <c r="N90" s="3">
        <f t="shared" si="24"/>
        <v>0.14810000000000001</v>
      </c>
      <c r="O90" s="3">
        <f t="shared" si="25"/>
        <v>9.9599999999999994E-2</v>
      </c>
      <c r="P90" s="4">
        <f t="shared" si="26"/>
        <v>0.11219999999999999</v>
      </c>
      <c r="Q90" s="25">
        <f>SUM(E$13:E90)</f>
        <v>780000</v>
      </c>
      <c r="R90" s="26">
        <f>SUM(F$13:F90)</f>
        <v>780000</v>
      </c>
      <c r="S90" s="26">
        <f>SUM(G$13:G90)</f>
        <v>780000</v>
      </c>
      <c r="T90" s="27">
        <f t="shared" si="34"/>
        <v>2340000</v>
      </c>
      <c r="U90" s="25">
        <f>SUM(I$13:I90)</f>
        <v>70232</v>
      </c>
      <c r="V90" s="26">
        <f>SUM(J$13:J90)</f>
        <v>117306</v>
      </c>
      <c r="W90" s="26">
        <f>SUM(K$13:K90)</f>
        <v>78330</v>
      </c>
      <c r="X90" s="27">
        <f t="shared" si="27"/>
        <v>265868</v>
      </c>
      <c r="Y90" s="3">
        <f t="shared" si="35"/>
        <v>9.0041025641025646E-2</v>
      </c>
      <c r="Z90" s="3">
        <f t="shared" si="28"/>
        <v>0.15039230769230769</v>
      </c>
      <c r="AA90" s="3">
        <f t="shared" si="29"/>
        <v>0.10042307692307692</v>
      </c>
      <c r="AB90" s="4">
        <f t="shared" si="36"/>
        <v>0.11361880341880341</v>
      </c>
    </row>
    <row r="91" spans="1:28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v>10000</v>
      </c>
      <c r="F91" s="26">
        <v>10000</v>
      </c>
      <c r="G91" s="26">
        <v>10000</v>
      </c>
      <c r="H91" s="27">
        <f t="shared" si="30"/>
        <v>30000</v>
      </c>
      <c r="I91" s="25">
        <f t="shared" si="31"/>
        <v>958</v>
      </c>
      <c r="J91" s="26">
        <f t="shared" si="32"/>
        <v>1531</v>
      </c>
      <c r="K91" s="26">
        <f t="shared" si="33"/>
        <v>1023</v>
      </c>
      <c r="L91" s="27">
        <f t="shared" si="22"/>
        <v>3512</v>
      </c>
      <c r="M91" s="19">
        <f t="shared" si="23"/>
        <v>9.5799999999999996E-2</v>
      </c>
      <c r="N91" s="3">
        <f t="shared" si="24"/>
        <v>0.15310000000000001</v>
      </c>
      <c r="O91" s="3">
        <f t="shared" si="25"/>
        <v>0.1023</v>
      </c>
      <c r="P91" s="4">
        <f t="shared" si="26"/>
        <v>0.11706666666666667</v>
      </c>
      <c r="Q91" s="25">
        <f>SUM(E$13:E91)</f>
        <v>790000</v>
      </c>
      <c r="R91" s="26">
        <f>SUM(F$13:F91)</f>
        <v>790000</v>
      </c>
      <c r="S91" s="26">
        <f>SUM(G$13:G91)</f>
        <v>790000</v>
      </c>
      <c r="T91" s="27">
        <f t="shared" si="34"/>
        <v>2370000</v>
      </c>
      <c r="U91" s="25">
        <f>SUM(I$13:I91)</f>
        <v>71190</v>
      </c>
      <c r="V91" s="26">
        <f>SUM(J$13:J91)</f>
        <v>118837</v>
      </c>
      <c r="W91" s="26">
        <f>SUM(K$13:K91)</f>
        <v>79353</v>
      </c>
      <c r="X91" s="27">
        <f t="shared" si="27"/>
        <v>269380</v>
      </c>
      <c r="Y91" s="3">
        <f t="shared" si="35"/>
        <v>9.0113924050632913E-2</v>
      </c>
      <c r="Z91" s="3">
        <f t="shared" si="28"/>
        <v>0.15042658227848102</v>
      </c>
      <c r="AA91" s="3">
        <f t="shared" si="29"/>
        <v>0.10044683544303798</v>
      </c>
      <c r="AB91" s="4">
        <f t="shared" si="36"/>
        <v>0.11366244725738396</v>
      </c>
    </row>
    <row r="92" spans="1:28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v>10000</v>
      </c>
      <c r="F92" s="26">
        <v>10000</v>
      </c>
      <c r="G92" s="26">
        <v>10000</v>
      </c>
      <c r="H92" s="27">
        <f t="shared" si="30"/>
        <v>30000</v>
      </c>
      <c r="I92" s="25">
        <f t="shared" si="31"/>
        <v>899</v>
      </c>
      <c r="J92" s="26">
        <f t="shared" si="32"/>
        <v>1509</v>
      </c>
      <c r="K92" s="26">
        <f t="shared" si="33"/>
        <v>1011</v>
      </c>
      <c r="L92" s="27">
        <f t="shared" si="22"/>
        <v>3419</v>
      </c>
      <c r="M92" s="19">
        <f t="shared" si="23"/>
        <v>8.9899999999999994E-2</v>
      </c>
      <c r="N92" s="3">
        <f t="shared" si="24"/>
        <v>0.15090000000000001</v>
      </c>
      <c r="O92" s="3">
        <f t="shared" si="25"/>
        <v>0.1011</v>
      </c>
      <c r="P92" s="4">
        <f t="shared" si="26"/>
        <v>0.11396666666666666</v>
      </c>
      <c r="Q92" s="25">
        <f>SUM(E$13:E92)</f>
        <v>800000</v>
      </c>
      <c r="R92" s="26">
        <f>SUM(F$13:F92)</f>
        <v>800000</v>
      </c>
      <c r="S92" s="26">
        <f>SUM(G$13:G92)</f>
        <v>800000</v>
      </c>
      <c r="T92" s="27">
        <f t="shared" si="34"/>
        <v>2400000</v>
      </c>
      <c r="U92" s="25">
        <f>SUM(I$13:I92)</f>
        <v>72089</v>
      </c>
      <c r="V92" s="26">
        <f>SUM(J$13:J92)</f>
        <v>120346</v>
      </c>
      <c r="W92" s="26">
        <f>SUM(K$13:K92)</f>
        <v>80364</v>
      </c>
      <c r="X92" s="27">
        <f t="shared" si="27"/>
        <v>272799</v>
      </c>
      <c r="Y92" s="3">
        <f t="shared" si="35"/>
        <v>9.0111250000000004E-2</v>
      </c>
      <c r="Z92" s="3">
        <f t="shared" si="28"/>
        <v>0.1504325</v>
      </c>
      <c r="AA92" s="3">
        <f t="shared" si="29"/>
        <v>0.100455</v>
      </c>
      <c r="AB92" s="4">
        <f t="shared" si="36"/>
        <v>0.11366625</v>
      </c>
    </row>
    <row r="93" spans="1:28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v>10000</v>
      </c>
      <c r="F93" s="26">
        <v>10000</v>
      </c>
      <c r="G93" s="26">
        <v>10000</v>
      </c>
      <c r="H93" s="27">
        <f t="shared" si="30"/>
        <v>30000</v>
      </c>
      <c r="I93" s="25">
        <f t="shared" si="31"/>
        <v>882</v>
      </c>
      <c r="J93" s="26">
        <f t="shared" si="32"/>
        <v>1532</v>
      </c>
      <c r="K93" s="26">
        <f t="shared" si="33"/>
        <v>1015</v>
      </c>
      <c r="L93" s="27">
        <f t="shared" si="22"/>
        <v>3429</v>
      </c>
      <c r="M93" s="19">
        <f t="shared" si="23"/>
        <v>8.8200000000000001E-2</v>
      </c>
      <c r="N93" s="3">
        <f t="shared" si="24"/>
        <v>0.1532</v>
      </c>
      <c r="O93" s="3">
        <f t="shared" si="25"/>
        <v>0.10150000000000001</v>
      </c>
      <c r="P93" s="4">
        <f t="shared" si="26"/>
        <v>0.1143</v>
      </c>
      <c r="Q93" s="25">
        <f>SUM(E$13:E93)</f>
        <v>810000</v>
      </c>
      <c r="R93" s="26">
        <f>SUM(F$13:F93)</f>
        <v>810000</v>
      </c>
      <c r="S93" s="26">
        <f>SUM(G$13:G93)</f>
        <v>810000</v>
      </c>
      <c r="T93" s="27">
        <f t="shared" si="34"/>
        <v>2430000</v>
      </c>
      <c r="U93" s="25">
        <f>SUM(I$13:I93)</f>
        <v>72971</v>
      </c>
      <c r="V93" s="26">
        <f>SUM(J$13:J93)</f>
        <v>121878</v>
      </c>
      <c r="W93" s="26">
        <f>SUM(K$13:K93)</f>
        <v>81379</v>
      </c>
      <c r="X93" s="27">
        <f t="shared" si="27"/>
        <v>276228</v>
      </c>
      <c r="Y93" s="3">
        <f t="shared" si="35"/>
        <v>9.0087654320987656E-2</v>
      </c>
      <c r="Z93" s="3">
        <f t="shared" si="28"/>
        <v>0.15046666666666667</v>
      </c>
      <c r="AA93" s="3">
        <f t="shared" si="29"/>
        <v>0.10046790123456791</v>
      </c>
      <c r="AB93" s="4">
        <f t="shared" si="36"/>
        <v>0.11367407407407408</v>
      </c>
    </row>
    <row r="94" spans="1:28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v>10000</v>
      </c>
      <c r="F94" s="26">
        <v>10000</v>
      </c>
      <c r="G94" s="26">
        <v>10000</v>
      </c>
      <c r="H94" s="27">
        <f t="shared" si="30"/>
        <v>30000</v>
      </c>
      <c r="I94" s="25">
        <f t="shared" si="31"/>
        <v>829</v>
      </c>
      <c r="J94" s="26">
        <f t="shared" si="32"/>
        <v>1476</v>
      </c>
      <c r="K94" s="26">
        <f t="shared" si="33"/>
        <v>976</v>
      </c>
      <c r="L94" s="27">
        <f t="shared" si="22"/>
        <v>3281</v>
      </c>
      <c r="M94" s="19">
        <f t="shared" si="23"/>
        <v>8.2900000000000001E-2</v>
      </c>
      <c r="N94" s="3">
        <f t="shared" si="24"/>
        <v>0.14760000000000001</v>
      </c>
      <c r="O94" s="3">
        <f t="shared" si="25"/>
        <v>9.7600000000000006E-2</v>
      </c>
      <c r="P94" s="4">
        <f t="shared" si="26"/>
        <v>0.10936666666666667</v>
      </c>
      <c r="Q94" s="25">
        <f>SUM(E$13:E94)</f>
        <v>820000</v>
      </c>
      <c r="R94" s="26">
        <f>SUM(F$13:F94)</f>
        <v>820000</v>
      </c>
      <c r="S94" s="26">
        <f>SUM(G$13:G94)</f>
        <v>820000</v>
      </c>
      <c r="T94" s="27">
        <f t="shared" si="34"/>
        <v>2460000</v>
      </c>
      <c r="U94" s="25">
        <f>SUM(I$13:I94)</f>
        <v>73800</v>
      </c>
      <c r="V94" s="26">
        <f>SUM(J$13:J94)</f>
        <v>123354</v>
      </c>
      <c r="W94" s="26">
        <f>SUM(K$13:K94)</f>
        <v>82355</v>
      </c>
      <c r="X94" s="27">
        <f t="shared" si="27"/>
        <v>279509</v>
      </c>
      <c r="Y94" s="3">
        <f t="shared" si="35"/>
        <v>0.09</v>
      </c>
      <c r="Z94" s="3">
        <f t="shared" si="28"/>
        <v>0.15043170731707317</v>
      </c>
      <c r="AA94" s="3">
        <f t="shared" si="29"/>
        <v>0.1004329268292683</v>
      </c>
      <c r="AB94" s="4">
        <f t="shared" si="36"/>
        <v>0.11362154471544715</v>
      </c>
    </row>
    <row r="95" spans="1:28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v>10000</v>
      </c>
      <c r="F95" s="26">
        <v>10000</v>
      </c>
      <c r="G95" s="26">
        <v>10000</v>
      </c>
      <c r="H95" s="27">
        <f t="shared" si="30"/>
        <v>30000</v>
      </c>
      <c r="I95" s="25">
        <f t="shared" si="31"/>
        <v>886</v>
      </c>
      <c r="J95" s="26">
        <f t="shared" si="32"/>
        <v>1503</v>
      </c>
      <c r="K95" s="26">
        <f t="shared" si="33"/>
        <v>1022</v>
      </c>
      <c r="L95" s="27">
        <f t="shared" si="22"/>
        <v>3411</v>
      </c>
      <c r="M95" s="19">
        <f t="shared" si="23"/>
        <v>8.8599999999999998E-2</v>
      </c>
      <c r="N95" s="3">
        <f t="shared" si="24"/>
        <v>0.15029999999999999</v>
      </c>
      <c r="O95" s="3">
        <f t="shared" si="25"/>
        <v>0.1022</v>
      </c>
      <c r="P95" s="4">
        <f t="shared" si="26"/>
        <v>0.1137</v>
      </c>
      <c r="Q95" s="25">
        <f>SUM(E$13:E95)</f>
        <v>830000</v>
      </c>
      <c r="R95" s="26">
        <f>SUM(F$13:F95)</f>
        <v>830000</v>
      </c>
      <c r="S95" s="26">
        <f>SUM(G$13:G95)</f>
        <v>830000</v>
      </c>
      <c r="T95" s="27">
        <f t="shared" si="34"/>
        <v>2490000</v>
      </c>
      <c r="U95" s="25">
        <f>SUM(I$13:I95)</f>
        <v>74686</v>
      </c>
      <c r="V95" s="26">
        <f>SUM(J$13:J95)</f>
        <v>124857</v>
      </c>
      <c r="W95" s="26">
        <f>SUM(K$13:K95)</f>
        <v>83377</v>
      </c>
      <c r="X95" s="27">
        <f t="shared" si="27"/>
        <v>282920</v>
      </c>
      <c r="Y95" s="3">
        <f t="shared" si="35"/>
        <v>8.9983132530120483E-2</v>
      </c>
      <c r="Z95" s="3">
        <f t="shared" si="28"/>
        <v>0.15043012048192772</v>
      </c>
      <c r="AA95" s="3">
        <f t="shared" si="29"/>
        <v>0.10045421686746987</v>
      </c>
      <c r="AB95" s="4">
        <f t="shared" si="36"/>
        <v>0.11362248995983935</v>
      </c>
    </row>
    <row r="96" spans="1:28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v>10000</v>
      </c>
      <c r="F96" s="26">
        <v>10000</v>
      </c>
      <c r="G96" s="26">
        <v>10000</v>
      </c>
      <c r="H96" s="27">
        <f t="shared" si="30"/>
        <v>30000</v>
      </c>
      <c r="I96" s="25">
        <f t="shared" si="31"/>
        <v>844</v>
      </c>
      <c r="J96" s="26">
        <f t="shared" si="32"/>
        <v>1461</v>
      </c>
      <c r="K96" s="26">
        <f t="shared" si="33"/>
        <v>1029</v>
      </c>
      <c r="L96" s="27">
        <f t="shared" si="22"/>
        <v>3334</v>
      </c>
      <c r="M96" s="19">
        <f t="shared" si="23"/>
        <v>8.4400000000000003E-2</v>
      </c>
      <c r="N96" s="3">
        <f t="shared" si="24"/>
        <v>0.14610000000000001</v>
      </c>
      <c r="O96" s="3">
        <f t="shared" si="25"/>
        <v>0.10290000000000001</v>
      </c>
      <c r="P96" s="4">
        <f t="shared" si="26"/>
        <v>0.11113333333333333</v>
      </c>
      <c r="Q96" s="25">
        <f>SUM(E$13:E96)</f>
        <v>840000</v>
      </c>
      <c r="R96" s="26">
        <f>SUM(F$13:F96)</f>
        <v>840000</v>
      </c>
      <c r="S96" s="26">
        <f>SUM(G$13:G96)</f>
        <v>840000</v>
      </c>
      <c r="T96" s="27">
        <f t="shared" si="34"/>
        <v>2520000</v>
      </c>
      <c r="U96" s="25">
        <f>SUM(I$13:I96)</f>
        <v>75530</v>
      </c>
      <c r="V96" s="26">
        <f>SUM(J$13:J96)</f>
        <v>126318</v>
      </c>
      <c r="W96" s="26">
        <f>SUM(K$13:K96)</f>
        <v>84406</v>
      </c>
      <c r="X96" s="27">
        <f t="shared" si="27"/>
        <v>286254</v>
      </c>
      <c r="Y96" s="3">
        <f t="shared" si="35"/>
        <v>8.9916666666666673E-2</v>
      </c>
      <c r="Z96" s="3">
        <f t="shared" si="28"/>
        <v>0.15037857142857142</v>
      </c>
      <c r="AA96" s="3">
        <f t="shared" si="29"/>
        <v>0.10048333333333333</v>
      </c>
      <c r="AB96" s="4">
        <f t="shared" si="36"/>
        <v>0.11359285714285715</v>
      </c>
    </row>
    <row r="97" spans="1:28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v>10000</v>
      </c>
      <c r="F97" s="26">
        <v>10000</v>
      </c>
      <c r="G97" s="26">
        <v>10000</v>
      </c>
      <c r="H97" s="27">
        <f t="shared" si="30"/>
        <v>30000</v>
      </c>
      <c r="I97" s="25">
        <f t="shared" si="31"/>
        <v>886</v>
      </c>
      <c r="J97" s="26">
        <f t="shared" si="32"/>
        <v>1474</v>
      </c>
      <c r="K97" s="26">
        <f t="shared" si="33"/>
        <v>944</v>
      </c>
      <c r="L97" s="27">
        <f t="shared" si="22"/>
        <v>3304</v>
      </c>
      <c r="M97" s="19">
        <f t="shared" si="23"/>
        <v>8.8599999999999998E-2</v>
      </c>
      <c r="N97" s="3">
        <f t="shared" si="24"/>
        <v>0.1474</v>
      </c>
      <c r="O97" s="3">
        <f t="shared" si="25"/>
        <v>9.4399999999999998E-2</v>
      </c>
      <c r="P97" s="4">
        <f t="shared" si="26"/>
        <v>0.11013333333333333</v>
      </c>
      <c r="Q97" s="25">
        <f>SUM(E$13:E97)</f>
        <v>850000</v>
      </c>
      <c r="R97" s="26">
        <f>SUM(F$13:F97)</f>
        <v>850000</v>
      </c>
      <c r="S97" s="26">
        <f>SUM(G$13:G97)</f>
        <v>850000</v>
      </c>
      <c r="T97" s="27">
        <f t="shared" si="34"/>
        <v>2550000</v>
      </c>
      <c r="U97" s="25">
        <f>SUM(I$13:I97)</f>
        <v>76416</v>
      </c>
      <c r="V97" s="26">
        <f>SUM(J$13:J97)</f>
        <v>127792</v>
      </c>
      <c r="W97" s="26">
        <f>SUM(K$13:K97)</f>
        <v>85350</v>
      </c>
      <c r="X97" s="27">
        <f t="shared" si="27"/>
        <v>289558</v>
      </c>
      <c r="Y97" s="3">
        <f t="shared" si="35"/>
        <v>8.9901176470588234E-2</v>
      </c>
      <c r="Z97" s="3">
        <f t="shared" si="28"/>
        <v>0.15034352941176471</v>
      </c>
      <c r="AA97" s="3">
        <f t="shared" si="29"/>
        <v>0.10041176470588235</v>
      </c>
      <c r="AB97" s="4">
        <f t="shared" si="36"/>
        <v>0.1135521568627451</v>
      </c>
    </row>
    <row r="98" spans="1:28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v>10000</v>
      </c>
      <c r="F98" s="26">
        <v>10000</v>
      </c>
      <c r="G98" s="26">
        <v>10000</v>
      </c>
      <c r="H98" s="27">
        <f t="shared" si="30"/>
        <v>30000</v>
      </c>
      <c r="I98" s="25">
        <f t="shared" si="31"/>
        <v>935</v>
      </c>
      <c r="J98" s="26">
        <f t="shared" si="32"/>
        <v>1501</v>
      </c>
      <c r="K98" s="26">
        <f t="shared" si="33"/>
        <v>978</v>
      </c>
      <c r="L98" s="27">
        <f t="shared" si="22"/>
        <v>3414</v>
      </c>
      <c r="M98" s="19">
        <f t="shared" si="23"/>
        <v>9.35E-2</v>
      </c>
      <c r="N98" s="3">
        <f t="shared" si="24"/>
        <v>0.15010000000000001</v>
      </c>
      <c r="O98" s="3">
        <f t="shared" si="25"/>
        <v>9.7799999999999998E-2</v>
      </c>
      <c r="P98" s="4">
        <f t="shared" si="26"/>
        <v>0.1138</v>
      </c>
      <c r="Q98" s="25">
        <f>SUM(E$13:E98)</f>
        <v>860000</v>
      </c>
      <c r="R98" s="26">
        <f>SUM(F$13:F98)</f>
        <v>860000</v>
      </c>
      <c r="S98" s="26">
        <f>SUM(G$13:G98)</f>
        <v>860000</v>
      </c>
      <c r="T98" s="27">
        <f t="shared" si="34"/>
        <v>2580000</v>
      </c>
      <c r="U98" s="25">
        <f>SUM(I$13:I98)</f>
        <v>77351</v>
      </c>
      <c r="V98" s="26">
        <f>SUM(J$13:J98)</f>
        <v>129293</v>
      </c>
      <c r="W98" s="26">
        <f>SUM(K$13:K98)</f>
        <v>86328</v>
      </c>
      <c r="X98" s="27">
        <f t="shared" si="27"/>
        <v>292972</v>
      </c>
      <c r="Y98" s="3">
        <f t="shared" si="35"/>
        <v>8.994302325581395E-2</v>
      </c>
      <c r="Z98" s="3">
        <f t="shared" si="28"/>
        <v>0.1503406976744186</v>
      </c>
      <c r="AA98" s="3">
        <f t="shared" si="29"/>
        <v>0.10038139534883721</v>
      </c>
      <c r="AB98" s="4">
        <f t="shared" si="36"/>
        <v>0.11355503875968992</v>
      </c>
    </row>
    <row r="99" spans="1:28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v>10000</v>
      </c>
      <c r="F99" s="26">
        <v>10000</v>
      </c>
      <c r="G99" s="26">
        <v>10000</v>
      </c>
      <c r="H99" s="27">
        <f t="shared" si="30"/>
        <v>30000</v>
      </c>
      <c r="I99" s="25">
        <f t="shared" si="31"/>
        <v>911</v>
      </c>
      <c r="J99" s="26">
        <f t="shared" si="32"/>
        <v>1499</v>
      </c>
      <c r="K99" s="26">
        <f t="shared" si="33"/>
        <v>985</v>
      </c>
      <c r="L99" s="27">
        <f t="shared" si="22"/>
        <v>3395</v>
      </c>
      <c r="M99" s="19">
        <f t="shared" si="23"/>
        <v>9.11E-2</v>
      </c>
      <c r="N99" s="3">
        <f t="shared" si="24"/>
        <v>0.14990000000000001</v>
      </c>
      <c r="O99" s="3">
        <f t="shared" si="25"/>
        <v>9.8500000000000004E-2</v>
      </c>
      <c r="P99" s="4">
        <f t="shared" si="26"/>
        <v>0.11316666666666667</v>
      </c>
      <c r="Q99" s="25">
        <f>SUM(E$13:E99)</f>
        <v>870000</v>
      </c>
      <c r="R99" s="26">
        <f>SUM(F$13:F99)</f>
        <v>870000</v>
      </c>
      <c r="S99" s="26">
        <f>SUM(G$13:G99)</f>
        <v>870000</v>
      </c>
      <c r="T99" s="27">
        <f t="shared" si="34"/>
        <v>2610000</v>
      </c>
      <c r="U99" s="25">
        <f>SUM(I$13:I99)</f>
        <v>78262</v>
      </c>
      <c r="V99" s="26">
        <f>SUM(J$13:J99)</f>
        <v>130792</v>
      </c>
      <c r="W99" s="26">
        <f>SUM(K$13:K99)</f>
        <v>87313</v>
      </c>
      <c r="X99" s="27">
        <f t="shared" si="27"/>
        <v>296367</v>
      </c>
      <c r="Y99" s="3">
        <f t="shared" si="35"/>
        <v>8.9956321839080464E-2</v>
      </c>
      <c r="Z99" s="3">
        <f t="shared" si="28"/>
        <v>0.15033563218390805</v>
      </c>
      <c r="AA99" s="3">
        <f t="shared" si="29"/>
        <v>0.10035977011494253</v>
      </c>
      <c r="AB99" s="4">
        <f t="shared" si="36"/>
        <v>0.11355057471264368</v>
      </c>
    </row>
    <row r="100" spans="1:28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v>10000</v>
      </c>
      <c r="F100" s="26">
        <v>10000</v>
      </c>
      <c r="G100" s="26">
        <v>10000</v>
      </c>
      <c r="H100" s="27">
        <f t="shared" si="30"/>
        <v>30000</v>
      </c>
      <c r="I100" s="25">
        <f t="shared" si="31"/>
        <v>863</v>
      </c>
      <c r="J100" s="26">
        <f t="shared" si="32"/>
        <v>1518</v>
      </c>
      <c r="K100" s="26">
        <f t="shared" si="33"/>
        <v>987</v>
      </c>
      <c r="L100" s="27">
        <f t="shared" si="22"/>
        <v>3368</v>
      </c>
      <c r="M100" s="19">
        <f t="shared" si="23"/>
        <v>8.6300000000000002E-2</v>
      </c>
      <c r="N100" s="3">
        <f t="shared" si="24"/>
        <v>0.15179999999999999</v>
      </c>
      <c r="O100" s="3">
        <f t="shared" si="25"/>
        <v>9.8699999999999996E-2</v>
      </c>
      <c r="P100" s="4">
        <f t="shared" si="26"/>
        <v>0.11226666666666667</v>
      </c>
      <c r="Q100" s="25">
        <f>SUM(E$13:E100)</f>
        <v>880000</v>
      </c>
      <c r="R100" s="26">
        <f>SUM(F$13:F100)</f>
        <v>880000</v>
      </c>
      <c r="S100" s="26">
        <f>SUM(G$13:G100)</f>
        <v>880000</v>
      </c>
      <c r="T100" s="27">
        <f t="shared" si="34"/>
        <v>2640000</v>
      </c>
      <c r="U100" s="25">
        <f>SUM(I$13:I100)</f>
        <v>79125</v>
      </c>
      <c r="V100" s="26">
        <f>SUM(J$13:J100)</f>
        <v>132310</v>
      </c>
      <c r="W100" s="26">
        <f>SUM(K$13:K100)</f>
        <v>88300</v>
      </c>
      <c r="X100" s="27">
        <f t="shared" si="27"/>
        <v>299735</v>
      </c>
      <c r="Y100" s="3">
        <f t="shared" si="35"/>
        <v>8.9914772727272732E-2</v>
      </c>
      <c r="Z100" s="3">
        <f t="shared" si="28"/>
        <v>0.15035227272727272</v>
      </c>
      <c r="AA100" s="3">
        <f t="shared" si="29"/>
        <v>0.10034090909090909</v>
      </c>
      <c r="AB100" s="4">
        <f t="shared" si="36"/>
        <v>0.11353598484848484</v>
      </c>
    </row>
    <row r="101" spans="1:28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v>10000</v>
      </c>
      <c r="F101" s="26">
        <v>10000</v>
      </c>
      <c r="G101" s="26">
        <v>10000</v>
      </c>
      <c r="H101" s="27">
        <f t="shared" si="30"/>
        <v>30000</v>
      </c>
      <c r="I101" s="25">
        <f t="shared" si="31"/>
        <v>925</v>
      </c>
      <c r="J101" s="26">
        <f t="shared" si="32"/>
        <v>1497</v>
      </c>
      <c r="K101" s="26">
        <f t="shared" si="33"/>
        <v>970</v>
      </c>
      <c r="L101" s="27">
        <f t="shared" si="22"/>
        <v>3392</v>
      </c>
      <c r="M101" s="19">
        <f t="shared" si="23"/>
        <v>9.2499999999999999E-2</v>
      </c>
      <c r="N101" s="3">
        <f t="shared" si="24"/>
        <v>0.1497</v>
      </c>
      <c r="O101" s="3">
        <f t="shared" si="25"/>
        <v>9.7000000000000003E-2</v>
      </c>
      <c r="P101" s="4">
        <f t="shared" si="26"/>
        <v>0.11306666666666666</v>
      </c>
      <c r="Q101" s="25">
        <f>SUM(E$13:E101)</f>
        <v>890000</v>
      </c>
      <c r="R101" s="26">
        <f>SUM(F$13:F101)</f>
        <v>890000</v>
      </c>
      <c r="S101" s="26">
        <f>SUM(G$13:G101)</f>
        <v>890000</v>
      </c>
      <c r="T101" s="27">
        <f t="shared" si="34"/>
        <v>2670000</v>
      </c>
      <c r="U101" s="25">
        <f>SUM(I$13:I101)</f>
        <v>80050</v>
      </c>
      <c r="V101" s="26">
        <f>SUM(J$13:J101)</f>
        <v>133807</v>
      </c>
      <c r="W101" s="26">
        <f>SUM(K$13:K101)</f>
        <v>89270</v>
      </c>
      <c r="X101" s="27">
        <f t="shared" si="27"/>
        <v>303127</v>
      </c>
      <c r="Y101" s="3">
        <f t="shared" si="35"/>
        <v>8.9943820224719098E-2</v>
      </c>
      <c r="Z101" s="3">
        <f t="shared" si="28"/>
        <v>0.15034494382022473</v>
      </c>
      <c r="AA101" s="3">
        <f t="shared" si="29"/>
        <v>0.10030337078651685</v>
      </c>
      <c r="AB101" s="4">
        <f t="shared" si="36"/>
        <v>0.11353071161048689</v>
      </c>
    </row>
    <row r="102" spans="1:28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v>10000</v>
      </c>
      <c r="F102" s="26">
        <v>10000</v>
      </c>
      <c r="G102" s="26">
        <v>10000</v>
      </c>
      <c r="H102" s="27">
        <f t="shared" si="30"/>
        <v>30000</v>
      </c>
      <c r="I102" s="25">
        <f t="shared" si="31"/>
        <v>916</v>
      </c>
      <c r="J102" s="26">
        <f t="shared" si="32"/>
        <v>1552</v>
      </c>
      <c r="K102" s="26">
        <f t="shared" si="33"/>
        <v>1009</v>
      </c>
      <c r="L102" s="27">
        <f t="shared" si="22"/>
        <v>3477</v>
      </c>
      <c r="M102" s="19">
        <f t="shared" si="23"/>
        <v>9.1600000000000001E-2</v>
      </c>
      <c r="N102" s="3">
        <f t="shared" si="24"/>
        <v>0.1552</v>
      </c>
      <c r="O102" s="3">
        <f t="shared" si="25"/>
        <v>0.1009</v>
      </c>
      <c r="P102" s="4">
        <f t="shared" si="26"/>
        <v>0.1159</v>
      </c>
      <c r="Q102" s="25">
        <f>SUM(E$13:E102)</f>
        <v>900000</v>
      </c>
      <c r="R102" s="26">
        <f>SUM(F$13:F102)</f>
        <v>900000</v>
      </c>
      <c r="S102" s="26">
        <f>SUM(G$13:G102)</f>
        <v>900000</v>
      </c>
      <c r="T102" s="27">
        <f t="shared" si="34"/>
        <v>2700000</v>
      </c>
      <c r="U102" s="25">
        <f>SUM(I$13:I102)</f>
        <v>80966</v>
      </c>
      <c r="V102" s="26">
        <f>SUM(J$13:J102)</f>
        <v>135359</v>
      </c>
      <c r="W102" s="26">
        <f>SUM(K$13:K102)</f>
        <v>90279</v>
      </c>
      <c r="X102" s="27">
        <f t="shared" si="27"/>
        <v>306604</v>
      </c>
      <c r="Y102" s="3">
        <f t="shared" si="35"/>
        <v>8.9962222222222221E-2</v>
      </c>
      <c r="Z102" s="3">
        <f t="shared" si="28"/>
        <v>0.15039888888888889</v>
      </c>
      <c r="AA102" s="3">
        <f t="shared" si="29"/>
        <v>0.10031</v>
      </c>
      <c r="AB102" s="4">
        <f t="shared" si="36"/>
        <v>0.11355703703703704</v>
      </c>
    </row>
    <row r="103" spans="1:28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v>10000</v>
      </c>
      <c r="F103" s="26">
        <v>10000</v>
      </c>
      <c r="G103" s="26">
        <v>10000</v>
      </c>
      <c r="H103" s="27">
        <f t="shared" si="30"/>
        <v>30000</v>
      </c>
      <c r="I103" s="25">
        <f t="shared" si="31"/>
        <v>905</v>
      </c>
      <c r="J103" s="26">
        <f t="shared" si="32"/>
        <v>1481</v>
      </c>
      <c r="K103" s="26">
        <f t="shared" si="33"/>
        <v>1018</v>
      </c>
      <c r="L103" s="27">
        <f t="shared" si="22"/>
        <v>3404</v>
      </c>
      <c r="M103" s="19">
        <f t="shared" si="23"/>
        <v>9.0499999999999997E-2</v>
      </c>
      <c r="N103" s="3">
        <f t="shared" si="24"/>
        <v>0.14810000000000001</v>
      </c>
      <c r="O103" s="3">
        <f t="shared" si="25"/>
        <v>0.1018</v>
      </c>
      <c r="P103" s="4">
        <f t="shared" si="26"/>
        <v>0.11346666666666666</v>
      </c>
      <c r="Q103" s="25">
        <f>SUM(E$13:E103)</f>
        <v>910000</v>
      </c>
      <c r="R103" s="26">
        <f>SUM(F$13:F103)</f>
        <v>910000</v>
      </c>
      <c r="S103" s="26">
        <f>SUM(G$13:G103)</f>
        <v>910000</v>
      </c>
      <c r="T103" s="27">
        <f t="shared" si="34"/>
        <v>2730000</v>
      </c>
      <c r="U103" s="25">
        <f>SUM(I$13:I103)</f>
        <v>81871</v>
      </c>
      <c r="V103" s="26">
        <f>SUM(J$13:J103)</f>
        <v>136840</v>
      </c>
      <c r="W103" s="26">
        <f>SUM(K$13:K103)</f>
        <v>91297</v>
      </c>
      <c r="X103" s="27">
        <f t="shared" si="27"/>
        <v>310008</v>
      </c>
      <c r="Y103" s="3">
        <f t="shared" si="35"/>
        <v>8.9968131868131865E-2</v>
      </c>
      <c r="Z103" s="3">
        <f t="shared" si="28"/>
        <v>0.15037362637362636</v>
      </c>
      <c r="AA103" s="3">
        <f t="shared" si="29"/>
        <v>0.10032637362637363</v>
      </c>
      <c r="AB103" s="4">
        <f t="shared" si="36"/>
        <v>0.11355604395604396</v>
      </c>
    </row>
    <row r="104" spans="1:28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v>10000</v>
      </c>
      <c r="F104" s="26">
        <v>10000</v>
      </c>
      <c r="G104" s="26">
        <v>10000</v>
      </c>
      <c r="H104" s="27">
        <f t="shared" si="30"/>
        <v>30000</v>
      </c>
      <c r="I104" s="25">
        <f t="shared" si="31"/>
        <v>906</v>
      </c>
      <c r="J104" s="26">
        <f t="shared" si="32"/>
        <v>1552</v>
      </c>
      <c r="K104" s="26">
        <f t="shared" si="33"/>
        <v>1016</v>
      </c>
      <c r="L104" s="27">
        <f t="shared" si="22"/>
        <v>3474</v>
      </c>
      <c r="M104" s="19">
        <f t="shared" si="23"/>
        <v>9.06E-2</v>
      </c>
      <c r="N104" s="3">
        <f t="shared" si="24"/>
        <v>0.1552</v>
      </c>
      <c r="O104" s="3">
        <f t="shared" si="25"/>
        <v>0.1016</v>
      </c>
      <c r="P104" s="4">
        <f t="shared" si="26"/>
        <v>0.1158</v>
      </c>
      <c r="Q104" s="25">
        <f>SUM(E$13:E104)</f>
        <v>920000</v>
      </c>
      <c r="R104" s="26">
        <f>SUM(F$13:F104)</f>
        <v>920000</v>
      </c>
      <c r="S104" s="26">
        <f>SUM(G$13:G104)</f>
        <v>920000</v>
      </c>
      <c r="T104" s="27">
        <f t="shared" si="34"/>
        <v>2760000</v>
      </c>
      <c r="U104" s="25">
        <f>SUM(I$13:I104)</f>
        <v>82777</v>
      </c>
      <c r="V104" s="26">
        <f>SUM(J$13:J104)</f>
        <v>138392</v>
      </c>
      <c r="W104" s="26">
        <f>SUM(K$13:K104)</f>
        <v>92313</v>
      </c>
      <c r="X104" s="27">
        <f t="shared" si="27"/>
        <v>313482</v>
      </c>
      <c r="Y104" s="3">
        <f t="shared" si="35"/>
        <v>8.9974999999999999E-2</v>
      </c>
      <c r="Z104" s="3">
        <f t="shared" si="28"/>
        <v>0.15042608695652174</v>
      </c>
      <c r="AA104" s="3">
        <f t="shared" si="29"/>
        <v>0.10034021739130435</v>
      </c>
      <c r="AB104" s="4">
        <f t="shared" si="36"/>
        <v>0.11358043478260869</v>
      </c>
    </row>
    <row r="105" spans="1:28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v>10000</v>
      </c>
      <c r="F105" s="26">
        <v>10000</v>
      </c>
      <c r="G105" s="26">
        <v>10000</v>
      </c>
      <c r="H105" s="27">
        <f t="shared" si="30"/>
        <v>30000</v>
      </c>
      <c r="I105" s="25">
        <f t="shared" si="31"/>
        <v>938</v>
      </c>
      <c r="J105" s="26">
        <f t="shared" si="32"/>
        <v>1457</v>
      </c>
      <c r="K105" s="26">
        <f t="shared" si="33"/>
        <v>1006</v>
      </c>
      <c r="L105" s="27">
        <f t="shared" si="22"/>
        <v>3401</v>
      </c>
      <c r="M105" s="19">
        <f t="shared" si="23"/>
        <v>9.3799999999999994E-2</v>
      </c>
      <c r="N105" s="3">
        <f t="shared" si="24"/>
        <v>0.1457</v>
      </c>
      <c r="O105" s="3">
        <f t="shared" si="25"/>
        <v>0.10059999999999999</v>
      </c>
      <c r="P105" s="4">
        <f t="shared" si="26"/>
        <v>0.11336666666666667</v>
      </c>
      <c r="Q105" s="25">
        <f>SUM(E$13:E105)</f>
        <v>930000</v>
      </c>
      <c r="R105" s="26">
        <f>SUM(F$13:F105)</f>
        <v>930000</v>
      </c>
      <c r="S105" s="26">
        <f>SUM(G$13:G105)</f>
        <v>930000</v>
      </c>
      <c r="T105" s="27">
        <f t="shared" si="34"/>
        <v>2790000</v>
      </c>
      <c r="U105" s="25">
        <f>SUM(I$13:I105)</f>
        <v>83715</v>
      </c>
      <c r="V105" s="26">
        <f>SUM(J$13:J105)</f>
        <v>139849</v>
      </c>
      <c r="W105" s="26">
        <f>SUM(K$13:K105)</f>
        <v>93319</v>
      </c>
      <c r="X105" s="27">
        <f t="shared" si="27"/>
        <v>316883</v>
      </c>
      <c r="Y105" s="3">
        <f t="shared" si="35"/>
        <v>9.0016129032258058E-2</v>
      </c>
      <c r="Z105" s="3">
        <f t="shared" si="28"/>
        <v>0.15037526881720431</v>
      </c>
      <c r="AA105" s="3">
        <f t="shared" si="29"/>
        <v>0.10034301075268817</v>
      </c>
      <c r="AB105" s="4">
        <f t="shared" si="36"/>
        <v>0.11357813620071684</v>
      </c>
    </row>
    <row r="106" spans="1:28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v>10000</v>
      </c>
      <c r="F106" s="26">
        <v>10000</v>
      </c>
      <c r="G106" s="26">
        <v>10000</v>
      </c>
      <c r="H106" s="27">
        <f t="shared" si="30"/>
        <v>30000</v>
      </c>
      <c r="I106" s="25">
        <f t="shared" si="31"/>
        <v>893</v>
      </c>
      <c r="J106" s="26">
        <f t="shared" si="32"/>
        <v>1489</v>
      </c>
      <c r="K106" s="26">
        <f t="shared" si="33"/>
        <v>1003</v>
      </c>
      <c r="L106" s="27">
        <f t="shared" si="22"/>
        <v>3385</v>
      </c>
      <c r="M106" s="19">
        <f t="shared" si="23"/>
        <v>8.9300000000000004E-2</v>
      </c>
      <c r="N106" s="3">
        <f t="shared" si="24"/>
        <v>0.1489</v>
      </c>
      <c r="O106" s="3">
        <f t="shared" si="25"/>
        <v>0.1003</v>
      </c>
      <c r="P106" s="4">
        <f t="shared" si="26"/>
        <v>0.11283333333333333</v>
      </c>
      <c r="Q106" s="25">
        <f>SUM(E$13:E106)</f>
        <v>940000</v>
      </c>
      <c r="R106" s="26">
        <f>SUM(F$13:F106)</f>
        <v>940000</v>
      </c>
      <c r="S106" s="26">
        <f>SUM(G$13:G106)</f>
        <v>940000</v>
      </c>
      <c r="T106" s="27">
        <f t="shared" si="34"/>
        <v>2820000</v>
      </c>
      <c r="U106" s="25">
        <f>SUM(I$13:I106)</f>
        <v>84608</v>
      </c>
      <c r="V106" s="26">
        <f>SUM(J$13:J106)</f>
        <v>141338</v>
      </c>
      <c r="W106" s="26">
        <f>SUM(K$13:K106)</f>
        <v>94322</v>
      </c>
      <c r="X106" s="27">
        <f t="shared" si="27"/>
        <v>320268</v>
      </c>
      <c r="Y106" s="3">
        <f t="shared" si="35"/>
        <v>9.0008510638297873E-2</v>
      </c>
      <c r="Z106" s="3">
        <f t="shared" si="28"/>
        <v>0.15035957446808509</v>
      </c>
      <c r="AA106" s="3">
        <f t="shared" si="29"/>
        <v>0.10034255319148937</v>
      </c>
      <c r="AB106" s="4">
        <f t="shared" si="36"/>
        <v>0.11357021276595744</v>
      </c>
    </row>
    <row r="107" spans="1:28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v>10000</v>
      </c>
      <c r="F107" s="26">
        <v>10000</v>
      </c>
      <c r="G107" s="26">
        <v>10000</v>
      </c>
      <c r="H107" s="27">
        <f t="shared" si="30"/>
        <v>30000</v>
      </c>
      <c r="I107" s="25">
        <f t="shared" si="31"/>
        <v>1013</v>
      </c>
      <c r="J107" s="26">
        <f t="shared" si="32"/>
        <v>1496</v>
      </c>
      <c r="K107" s="26">
        <f t="shared" si="33"/>
        <v>988</v>
      </c>
      <c r="L107" s="27">
        <f t="shared" si="22"/>
        <v>3497</v>
      </c>
      <c r="M107" s="19">
        <f t="shared" si="23"/>
        <v>0.1013</v>
      </c>
      <c r="N107" s="3">
        <f t="shared" si="24"/>
        <v>0.14960000000000001</v>
      </c>
      <c r="O107" s="3">
        <f t="shared" si="25"/>
        <v>9.8799999999999999E-2</v>
      </c>
      <c r="P107" s="4">
        <f t="shared" si="26"/>
        <v>0.11656666666666667</v>
      </c>
      <c r="Q107" s="25">
        <f>SUM(E$13:E107)</f>
        <v>950000</v>
      </c>
      <c r="R107" s="26">
        <f>SUM(F$13:F107)</f>
        <v>950000</v>
      </c>
      <c r="S107" s="26">
        <f>SUM(G$13:G107)</f>
        <v>950000</v>
      </c>
      <c r="T107" s="27">
        <f t="shared" si="34"/>
        <v>2850000</v>
      </c>
      <c r="U107" s="25">
        <f>SUM(I$13:I107)</f>
        <v>85621</v>
      </c>
      <c r="V107" s="26">
        <f>SUM(J$13:J107)</f>
        <v>142834</v>
      </c>
      <c r="W107" s="26">
        <f>SUM(K$13:K107)</f>
        <v>95310</v>
      </c>
      <c r="X107" s="27">
        <f t="shared" si="27"/>
        <v>323765</v>
      </c>
      <c r="Y107" s="3">
        <f t="shared" si="35"/>
        <v>9.0127368421052637E-2</v>
      </c>
      <c r="Z107" s="3">
        <f t="shared" si="28"/>
        <v>0.15035157894736842</v>
      </c>
      <c r="AA107" s="3">
        <f t="shared" si="29"/>
        <v>0.10032631578947368</v>
      </c>
      <c r="AB107" s="4">
        <f t="shared" si="36"/>
        <v>0.11360175438596491</v>
      </c>
    </row>
    <row r="108" spans="1:28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v>10000</v>
      </c>
      <c r="F108" s="26">
        <v>10000</v>
      </c>
      <c r="G108" s="26">
        <v>10000</v>
      </c>
      <c r="H108" s="27">
        <f t="shared" si="30"/>
        <v>30000</v>
      </c>
      <c r="I108" s="25">
        <f t="shared" si="31"/>
        <v>839</v>
      </c>
      <c r="J108" s="26">
        <f t="shared" si="32"/>
        <v>1532</v>
      </c>
      <c r="K108" s="26">
        <f t="shared" si="33"/>
        <v>1017</v>
      </c>
      <c r="L108" s="27">
        <f t="shared" si="22"/>
        <v>3388</v>
      </c>
      <c r="M108" s="19">
        <f t="shared" si="23"/>
        <v>8.3900000000000002E-2</v>
      </c>
      <c r="N108" s="3">
        <f t="shared" si="24"/>
        <v>0.1532</v>
      </c>
      <c r="O108" s="3">
        <f t="shared" si="25"/>
        <v>0.1017</v>
      </c>
      <c r="P108" s="4">
        <f t="shared" si="26"/>
        <v>0.11293333333333333</v>
      </c>
      <c r="Q108" s="25">
        <f>SUM(E$13:E108)</f>
        <v>960000</v>
      </c>
      <c r="R108" s="26">
        <f>SUM(F$13:F108)</f>
        <v>960000</v>
      </c>
      <c r="S108" s="26">
        <f>SUM(G$13:G108)</f>
        <v>960000</v>
      </c>
      <c r="T108" s="27">
        <f t="shared" si="34"/>
        <v>2880000</v>
      </c>
      <c r="U108" s="25">
        <f>SUM(I$13:I108)</f>
        <v>86460</v>
      </c>
      <c r="V108" s="26">
        <f>SUM(J$13:J108)</f>
        <v>144366</v>
      </c>
      <c r="W108" s="26">
        <f>SUM(K$13:K108)</f>
        <v>96327</v>
      </c>
      <c r="X108" s="27">
        <f t="shared" si="27"/>
        <v>327153</v>
      </c>
      <c r="Y108" s="3">
        <f t="shared" si="35"/>
        <v>9.0062500000000004E-2</v>
      </c>
      <c r="Z108" s="3">
        <f t="shared" si="28"/>
        <v>0.15038124999999999</v>
      </c>
      <c r="AA108" s="3">
        <f t="shared" si="29"/>
        <v>0.100340625</v>
      </c>
      <c r="AB108" s="4">
        <f t="shared" si="36"/>
        <v>0.11359479166666667</v>
      </c>
    </row>
    <row r="109" spans="1:28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v>10000</v>
      </c>
      <c r="F109" s="26">
        <v>10000</v>
      </c>
      <c r="G109" s="26">
        <v>10000</v>
      </c>
      <c r="H109" s="27">
        <f t="shared" si="30"/>
        <v>30000</v>
      </c>
      <c r="I109" s="25">
        <f t="shared" si="31"/>
        <v>896</v>
      </c>
      <c r="J109" s="26">
        <f t="shared" si="32"/>
        <v>1521</v>
      </c>
      <c r="K109" s="26">
        <f t="shared" si="33"/>
        <v>1026</v>
      </c>
      <c r="L109" s="27">
        <f t="shared" ref="L109:L112" si="37">SUM(I109:K109)</f>
        <v>3443</v>
      </c>
      <c r="M109" s="19">
        <f t="shared" si="23"/>
        <v>8.9599999999999999E-2</v>
      </c>
      <c r="N109" s="3">
        <f t="shared" si="24"/>
        <v>0.15210000000000001</v>
      </c>
      <c r="O109" s="3">
        <f t="shared" si="25"/>
        <v>0.1026</v>
      </c>
      <c r="P109" s="4">
        <f t="shared" si="26"/>
        <v>0.11476666666666667</v>
      </c>
      <c r="Q109" s="25">
        <f>SUM(E$13:E109)</f>
        <v>970000</v>
      </c>
      <c r="R109" s="26">
        <f>SUM(F$13:F109)</f>
        <v>970000</v>
      </c>
      <c r="S109" s="26">
        <f>SUM(G$13:G109)</f>
        <v>970000</v>
      </c>
      <c r="T109" s="27">
        <f t="shared" si="34"/>
        <v>2910000</v>
      </c>
      <c r="U109" s="25">
        <f>SUM(I$13:I109)</f>
        <v>87356</v>
      </c>
      <c r="V109" s="26">
        <f>SUM(J$13:J109)</f>
        <v>145887</v>
      </c>
      <c r="W109" s="26">
        <f>SUM(K$13:K109)</f>
        <v>97353</v>
      </c>
      <c r="X109" s="27">
        <f t="shared" ref="X109:X112" si="38">SUM(U109:W109)</f>
        <v>330596</v>
      </c>
      <c r="Y109" s="3">
        <f t="shared" si="35"/>
        <v>9.0057731958762891E-2</v>
      </c>
      <c r="Z109" s="3">
        <f t="shared" si="28"/>
        <v>0.15039896907216496</v>
      </c>
      <c r="AA109" s="3">
        <f t="shared" si="29"/>
        <v>0.1003639175257732</v>
      </c>
      <c r="AB109" s="4">
        <f t="shared" si="36"/>
        <v>0.11360687285223367</v>
      </c>
    </row>
    <row r="110" spans="1:28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v>10000</v>
      </c>
      <c r="F110" s="26">
        <v>10000</v>
      </c>
      <c r="G110" s="26">
        <v>10000</v>
      </c>
      <c r="H110" s="27">
        <f t="shared" si="30"/>
        <v>30000</v>
      </c>
      <c r="I110" s="25">
        <f t="shared" si="31"/>
        <v>890</v>
      </c>
      <c r="J110" s="26">
        <f t="shared" si="32"/>
        <v>1428</v>
      </c>
      <c r="K110" s="26">
        <f t="shared" si="33"/>
        <v>949</v>
      </c>
      <c r="L110" s="27">
        <f t="shared" si="37"/>
        <v>3267</v>
      </c>
      <c r="M110" s="19">
        <f t="shared" si="23"/>
        <v>8.8999999999999996E-2</v>
      </c>
      <c r="N110" s="3">
        <f t="shared" si="24"/>
        <v>0.14280000000000001</v>
      </c>
      <c r="O110" s="3">
        <f t="shared" si="25"/>
        <v>9.4899999999999998E-2</v>
      </c>
      <c r="P110" s="4">
        <f t="shared" si="26"/>
        <v>0.1089</v>
      </c>
      <c r="Q110" s="25">
        <f>SUM(E$13:E110)</f>
        <v>980000</v>
      </c>
      <c r="R110" s="26">
        <f>SUM(F$13:F110)</f>
        <v>980000</v>
      </c>
      <c r="S110" s="26">
        <f>SUM(G$13:G110)</f>
        <v>980000</v>
      </c>
      <c r="T110" s="27">
        <f t="shared" si="34"/>
        <v>2940000</v>
      </c>
      <c r="U110" s="25">
        <f>SUM(I$13:I110)</f>
        <v>88246</v>
      </c>
      <c r="V110" s="26">
        <f>SUM(J$13:J110)</f>
        <v>147315</v>
      </c>
      <c r="W110" s="26">
        <f>SUM(K$13:K110)</f>
        <v>98302</v>
      </c>
      <c r="X110" s="27">
        <f t="shared" si="38"/>
        <v>333863</v>
      </c>
      <c r="Y110" s="3">
        <f t="shared" si="35"/>
        <v>9.0046938775510205E-2</v>
      </c>
      <c r="Z110" s="3">
        <f t="shared" si="28"/>
        <v>0.15032142857142858</v>
      </c>
      <c r="AA110" s="3">
        <f t="shared" si="29"/>
        <v>0.10030816326530612</v>
      </c>
      <c r="AB110" s="4">
        <f t="shared" si="36"/>
        <v>0.11355884353741497</v>
      </c>
    </row>
    <row r="111" spans="1:28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v>10000</v>
      </c>
      <c r="F111" s="26">
        <v>10000</v>
      </c>
      <c r="G111" s="26">
        <v>10000</v>
      </c>
      <c r="H111" s="27">
        <f t="shared" si="30"/>
        <v>30000</v>
      </c>
      <c r="I111" s="25">
        <f t="shared" si="31"/>
        <v>881</v>
      </c>
      <c r="J111" s="26">
        <f t="shared" si="32"/>
        <v>1542</v>
      </c>
      <c r="K111" s="26">
        <f t="shared" si="33"/>
        <v>1010</v>
      </c>
      <c r="L111" s="27">
        <f t="shared" si="37"/>
        <v>3433</v>
      </c>
      <c r="M111" s="19">
        <f t="shared" si="23"/>
        <v>8.8099999999999998E-2</v>
      </c>
      <c r="N111" s="3">
        <f t="shared" si="24"/>
        <v>0.1542</v>
      </c>
      <c r="O111" s="3">
        <f t="shared" si="25"/>
        <v>0.10100000000000001</v>
      </c>
      <c r="P111" s="4">
        <f t="shared" si="26"/>
        <v>0.11443333333333333</v>
      </c>
      <c r="Q111" s="25">
        <f>SUM(E$13:E111)</f>
        <v>990000</v>
      </c>
      <c r="R111" s="26">
        <f>SUM(F$13:F111)</f>
        <v>990000</v>
      </c>
      <c r="S111" s="26">
        <f>SUM(G$13:G111)</f>
        <v>990000</v>
      </c>
      <c r="T111" s="27">
        <f t="shared" si="34"/>
        <v>2970000</v>
      </c>
      <c r="U111" s="25">
        <f>SUM(I$13:I111)</f>
        <v>89127</v>
      </c>
      <c r="V111" s="26">
        <f>SUM(J$13:J111)</f>
        <v>148857</v>
      </c>
      <c r="W111" s="26">
        <f>SUM(K$13:K111)</f>
        <v>99312</v>
      </c>
      <c r="X111" s="27">
        <f t="shared" si="38"/>
        <v>337296</v>
      </c>
      <c r="Y111" s="3">
        <f t="shared" si="35"/>
        <v>9.0027272727272734E-2</v>
      </c>
      <c r="Z111" s="3">
        <f t="shared" si="28"/>
        <v>0.15036060606060606</v>
      </c>
      <c r="AA111" s="3">
        <f t="shared" si="29"/>
        <v>0.10031515151515151</v>
      </c>
      <c r="AB111" s="4">
        <f t="shared" si="36"/>
        <v>0.11356767676767676</v>
      </c>
    </row>
    <row r="112" spans="1:28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>
        <v>10000</v>
      </c>
      <c r="F112" s="29">
        <v>10000</v>
      </c>
      <c r="G112" s="29">
        <v>10000</v>
      </c>
      <c r="H112" s="30">
        <f t="shared" si="30"/>
        <v>30000</v>
      </c>
      <c r="I112" s="28">
        <f t="shared" si="31"/>
        <v>924</v>
      </c>
      <c r="J112" s="29">
        <f t="shared" si="32"/>
        <v>1503</v>
      </c>
      <c r="K112" s="29">
        <f t="shared" si="33"/>
        <v>997</v>
      </c>
      <c r="L112" s="30">
        <f t="shared" si="37"/>
        <v>3424</v>
      </c>
      <c r="M112" s="20">
        <f t="shared" si="23"/>
        <v>9.2399999999999996E-2</v>
      </c>
      <c r="N112" s="6">
        <f t="shared" si="24"/>
        <v>0.15029999999999999</v>
      </c>
      <c r="O112" s="6">
        <f t="shared" si="25"/>
        <v>9.9699999999999997E-2</v>
      </c>
      <c r="P112" s="7">
        <f t="shared" si="26"/>
        <v>0.11413333333333334</v>
      </c>
      <c r="Q112" s="28">
        <f>SUM(E$13:E112)</f>
        <v>1000000</v>
      </c>
      <c r="R112" s="29">
        <f>SUM(F$13:F112)</f>
        <v>1000000</v>
      </c>
      <c r="S112" s="29">
        <f>SUM(G$13:G112)</f>
        <v>1000000</v>
      </c>
      <c r="T112" s="30">
        <f t="shared" si="34"/>
        <v>3000000</v>
      </c>
      <c r="U112" s="28">
        <f>SUM(I$13:I112)</f>
        <v>90051</v>
      </c>
      <c r="V112" s="29">
        <f>SUM(J$13:J112)</f>
        <v>150360</v>
      </c>
      <c r="W112" s="29">
        <f>SUM(K$13:K112)</f>
        <v>100309</v>
      </c>
      <c r="X112" s="30">
        <f t="shared" si="38"/>
        <v>340720</v>
      </c>
      <c r="Y112" s="6">
        <f t="shared" si="35"/>
        <v>9.0051000000000006E-2</v>
      </c>
      <c r="Z112" s="6">
        <f t="shared" si="28"/>
        <v>0.15035999999999999</v>
      </c>
      <c r="AA112" s="6">
        <f t="shared" si="29"/>
        <v>0.100309</v>
      </c>
      <c r="AB112" s="7">
        <f t="shared" si="36"/>
        <v>0.11357333333333333</v>
      </c>
    </row>
  </sheetData>
  <mergeCells count="14">
    <mergeCell ref="B11:D11"/>
    <mergeCell ref="A1:C1"/>
    <mergeCell ref="A4:A6"/>
    <mergeCell ref="A2:B2"/>
    <mergeCell ref="A3:B3"/>
    <mergeCell ref="F1:G1"/>
    <mergeCell ref="E10:P10"/>
    <mergeCell ref="Q10:AB10"/>
    <mergeCell ref="E11:H11"/>
    <mergeCell ref="I11:L11"/>
    <mergeCell ref="M11:P11"/>
    <mergeCell ref="Q11:T11"/>
    <mergeCell ref="U11:X11"/>
    <mergeCell ref="Y11:A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1B9A-51FA-45BC-A428-26B0C0605FFA}">
  <sheetPr codeName="Sheet5"/>
  <dimension ref="A1:AD112"/>
  <sheetViews>
    <sheetView tabSelected="1" topLeftCell="G99" zoomScale="116" zoomScaleNormal="70" workbookViewId="0">
      <selection activeCell="V124" sqref="V124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28" x14ac:dyDescent="0.2">
      <c r="A1" s="60" t="s">
        <v>11</v>
      </c>
      <c r="B1" s="60"/>
      <c r="C1" s="60"/>
      <c r="F1" s="53" t="s">
        <v>17</v>
      </c>
      <c r="G1" s="53"/>
    </row>
    <row r="2" spans="1:28" x14ac:dyDescent="0.2">
      <c r="A2" s="64" t="s">
        <v>19</v>
      </c>
      <c r="B2" s="6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28" x14ac:dyDescent="0.2">
      <c r="A3" s="64" t="s">
        <v>9</v>
      </c>
      <c r="B3" s="64"/>
      <c r="C3" s="11">
        <v>3</v>
      </c>
      <c r="F3" s="41" t="s">
        <v>3</v>
      </c>
      <c r="G3" s="42">
        <f>SUM(U112:W112)</f>
        <v>423491</v>
      </c>
    </row>
    <row r="4" spans="1:28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>G3/G2</f>
        <v>0.14116366666666666</v>
      </c>
      <c r="J4" s="1"/>
      <c r="K4" s="1"/>
      <c r="L4" s="1"/>
    </row>
    <row r="5" spans="1:28" x14ac:dyDescent="0.2">
      <c r="A5" s="62"/>
      <c r="B5" s="11" t="s">
        <v>1</v>
      </c>
      <c r="C5" s="12">
        <v>0.15</v>
      </c>
    </row>
    <row r="6" spans="1:28" x14ac:dyDescent="0.2">
      <c r="A6" s="63"/>
      <c r="B6" s="44" t="s">
        <v>2</v>
      </c>
      <c r="C6" s="45">
        <v>0.1</v>
      </c>
    </row>
    <row r="7" spans="1:28" x14ac:dyDescent="0.2">
      <c r="A7" s="34" t="s">
        <v>12</v>
      </c>
      <c r="B7" s="22"/>
      <c r="C7" s="22">
        <v>0.3</v>
      </c>
    </row>
    <row r="8" spans="1:28" x14ac:dyDescent="0.2">
      <c r="A8" s="34" t="s">
        <v>13</v>
      </c>
      <c r="B8" s="22"/>
      <c r="C8" s="22"/>
    </row>
    <row r="10" spans="1:28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28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28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</row>
    <row r="14" spans="1:28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v>10000</v>
      </c>
      <c r="F14" s="26">
        <v>10000</v>
      </c>
      <c r="G14" s="26">
        <v>10000</v>
      </c>
      <c r="H14" s="27">
        <f t="shared" ref="H14:H77" si="5">SUM(E14:G14)</f>
        <v>30000</v>
      </c>
      <c r="I14" s="25">
        <f t="shared" ref="I14:I77" si="6">IFERROR(_xlfn.BINOM.INV(E14,$C$4,B14),0)</f>
        <v>880</v>
      </c>
      <c r="J14" s="26">
        <f t="shared" ref="J14:J77" si="7">IFERROR(_xlfn.BINOM.INV(F14,$C$5,C14),0)</f>
        <v>1549</v>
      </c>
      <c r="K14" s="26">
        <f t="shared" ref="K14:K77" si="8">IFERROR(_xlfn.BINOM.INV(G14,$C$6,D14),0)</f>
        <v>1009</v>
      </c>
      <c r="L14" s="27">
        <f t="shared" si="0"/>
        <v>3438</v>
      </c>
      <c r="M14" s="19">
        <f t="shared" si="1"/>
        <v>8.7999999999999995E-2</v>
      </c>
      <c r="N14" s="3">
        <f t="shared" si="1"/>
        <v>0.15490000000000001</v>
      </c>
      <c r="O14" s="3">
        <f t="shared" si="1"/>
        <v>0.1009</v>
      </c>
      <c r="P14" s="4">
        <f t="shared" si="2"/>
        <v>0.11459999999999999</v>
      </c>
      <c r="Q14" s="25">
        <f>SUM(E$13:E14)</f>
        <v>20000</v>
      </c>
      <c r="R14" s="26">
        <f>SUM(F$13:F14)</f>
        <v>20000</v>
      </c>
      <c r="S14" s="26">
        <f>SUM(G$13:G14)</f>
        <v>20000</v>
      </c>
      <c r="T14" s="27">
        <f t="shared" ref="T14:T77" si="9">SUM(Q14:S14)</f>
        <v>60000</v>
      </c>
      <c r="U14" s="25">
        <f>SUM(I$13:I14)</f>
        <v>1795</v>
      </c>
      <c r="V14" s="26">
        <f>SUM(J$13:J14)</f>
        <v>3074</v>
      </c>
      <c r="W14" s="26">
        <f>SUM(K$13:K14)</f>
        <v>2015</v>
      </c>
      <c r="X14" s="27">
        <f t="shared" si="3"/>
        <v>6884</v>
      </c>
      <c r="Y14" s="3">
        <f t="shared" ref="Y14:AA77" si="10">IF(Q14=0,"",U14/Q14)</f>
        <v>8.9749999999999996E-2</v>
      </c>
      <c r="Z14" s="3">
        <f t="shared" si="4"/>
        <v>0.1537</v>
      </c>
      <c r="AA14" s="3">
        <f t="shared" si="4"/>
        <v>0.10075000000000001</v>
      </c>
      <c r="AB14" s="4">
        <f t="shared" ref="AB14:AB77" si="11">X14/T14</f>
        <v>0.11473333333333334</v>
      </c>
    </row>
    <row r="15" spans="1:28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v>10000</v>
      </c>
      <c r="F15" s="26">
        <v>10000</v>
      </c>
      <c r="G15" s="26">
        <v>10000</v>
      </c>
      <c r="H15" s="27">
        <f t="shared" si="5"/>
        <v>30000</v>
      </c>
      <c r="I15" s="25">
        <f t="shared" si="6"/>
        <v>921</v>
      </c>
      <c r="J15" s="26">
        <f t="shared" si="7"/>
        <v>1543</v>
      </c>
      <c r="K15" s="26">
        <f t="shared" si="8"/>
        <v>1095</v>
      </c>
      <c r="L15" s="27">
        <f t="shared" si="0"/>
        <v>3559</v>
      </c>
      <c r="M15" s="19">
        <f t="shared" si="1"/>
        <v>9.2100000000000001E-2</v>
      </c>
      <c r="N15" s="3">
        <f t="shared" si="1"/>
        <v>0.15429999999999999</v>
      </c>
      <c r="O15" s="3">
        <f t="shared" si="1"/>
        <v>0.1095</v>
      </c>
      <c r="P15" s="4">
        <f t="shared" si="2"/>
        <v>0.11863333333333333</v>
      </c>
      <c r="Q15" s="25">
        <f>SUM(E$13:E15)</f>
        <v>30000</v>
      </c>
      <c r="R15" s="26">
        <f>SUM(F$13:F15)</f>
        <v>30000</v>
      </c>
      <c r="S15" s="26">
        <f>SUM(G$13:G15)</f>
        <v>30000</v>
      </c>
      <c r="T15" s="27">
        <f t="shared" si="9"/>
        <v>90000</v>
      </c>
      <c r="U15" s="25">
        <f>SUM(I$13:I15)</f>
        <v>2716</v>
      </c>
      <c r="V15" s="26">
        <f>SUM(J$13:J15)</f>
        <v>4617</v>
      </c>
      <c r="W15" s="26">
        <f>SUM(K$13:K15)</f>
        <v>3110</v>
      </c>
      <c r="X15" s="27">
        <f t="shared" si="3"/>
        <v>10443</v>
      </c>
      <c r="Y15" s="3">
        <f t="shared" si="10"/>
        <v>9.0533333333333327E-2</v>
      </c>
      <c r="Z15" s="3">
        <f t="shared" si="4"/>
        <v>0.15390000000000001</v>
      </c>
      <c r="AA15" s="3">
        <f t="shared" si="4"/>
        <v>0.10366666666666667</v>
      </c>
      <c r="AB15" s="4">
        <f t="shared" si="11"/>
        <v>0.11603333333333334</v>
      </c>
    </row>
    <row r="16" spans="1:28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v>10000</v>
      </c>
      <c r="F16" s="26">
        <v>10000</v>
      </c>
      <c r="G16" s="26">
        <v>10000</v>
      </c>
      <c r="H16" s="27">
        <f t="shared" si="5"/>
        <v>30000</v>
      </c>
      <c r="I16" s="25">
        <f t="shared" si="6"/>
        <v>896</v>
      </c>
      <c r="J16" s="26">
        <f t="shared" si="7"/>
        <v>1526</v>
      </c>
      <c r="K16" s="26">
        <f t="shared" si="8"/>
        <v>1043</v>
      </c>
      <c r="L16" s="27">
        <f t="shared" si="0"/>
        <v>3465</v>
      </c>
      <c r="M16" s="19">
        <f t="shared" si="1"/>
        <v>8.9599999999999999E-2</v>
      </c>
      <c r="N16" s="3">
        <f t="shared" si="1"/>
        <v>0.15260000000000001</v>
      </c>
      <c r="O16" s="3">
        <f t="shared" si="1"/>
        <v>0.1043</v>
      </c>
      <c r="P16" s="4">
        <f t="shared" si="2"/>
        <v>0.11550000000000001</v>
      </c>
      <c r="Q16" s="25">
        <f>SUM(E$13:E16)</f>
        <v>40000</v>
      </c>
      <c r="R16" s="26">
        <f>SUM(F$13:F16)</f>
        <v>40000</v>
      </c>
      <c r="S16" s="26">
        <f>SUM(G$13:G16)</f>
        <v>40000</v>
      </c>
      <c r="T16" s="27">
        <f t="shared" si="9"/>
        <v>120000</v>
      </c>
      <c r="U16" s="25">
        <f>SUM(I$13:I16)</f>
        <v>3612</v>
      </c>
      <c r="V16" s="26">
        <f>SUM(J$13:J16)</f>
        <v>6143</v>
      </c>
      <c r="W16" s="26">
        <f>SUM(K$13:K16)</f>
        <v>4153</v>
      </c>
      <c r="X16" s="27">
        <f t="shared" si="3"/>
        <v>13908</v>
      </c>
      <c r="Y16" s="3">
        <f t="shared" si="10"/>
        <v>9.0300000000000005E-2</v>
      </c>
      <c r="Z16" s="3">
        <f t="shared" si="4"/>
        <v>0.15357499999999999</v>
      </c>
      <c r="AA16" s="3">
        <f t="shared" si="4"/>
        <v>0.103825</v>
      </c>
      <c r="AB16" s="4">
        <f t="shared" si="11"/>
        <v>0.1159</v>
      </c>
    </row>
    <row r="17" spans="1:28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v>10000</v>
      </c>
      <c r="F17" s="26">
        <v>10000</v>
      </c>
      <c r="G17" s="26">
        <v>10000</v>
      </c>
      <c r="H17" s="27">
        <f t="shared" si="5"/>
        <v>30000</v>
      </c>
      <c r="I17" s="25">
        <f t="shared" si="6"/>
        <v>893</v>
      </c>
      <c r="J17" s="26">
        <f t="shared" si="7"/>
        <v>1509</v>
      </c>
      <c r="K17" s="26">
        <f t="shared" si="8"/>
        <v>1042</v>
      </c>
      <c r="L17" s="27">
        <f t="shared" si="0"/>
        <v>3444</v>
      </c>
      <c r="M17" s="19">
        <f t="shared" si="1"/>
        <v>8.9300000000000004E-2</v>
      </c>
      <c r="N17" s="3">
        <f t="shared" si="1"/>
        <v>0.15090000000000001</v>
      </c>
      <c r="O17" s="3">
        <f t="shared" si="1"/>
        <v>0.1042</v>
      </c>
      <c r="P17" s="4">
        <f t="shared" si="2"/>
        <v>0.1148</v>
      </c>
      <c r="Q17" s="25">
        <f>SUM(E$13:E17)</f>
        <v>50000</v>
      </c>
      <c r="R17" s="26">
        <f>SUM(F$13:F17)</f>
        <v>50000</v>
      </c>
      <c r="S17" s="26">
        <f>SUM(G$13:G17)</f>
        <v>50000</v>
      </c>
      <c r="T17" s="27">
        <f t="shared" si="9"/>
        <v>150000</v>
      </c>
      <c r="U17" s="25">
        <f>SUM(I$13:I17)</f>
        <v>4505</v>
      </c>
      <c r="V17" s="26">
        <f>SUM(J$13:J17)</f>
        <v>7652</v>
      </c>
      <c r="W17" s="26">
        <f>SUM(K$13:K17)</f>
        <v>5195</v>
      </c>
      <c r="X17" s="27">
        <f t="shared" si="3"/>
        <v>17352</v>
      </c>
      <c r="Y17" s="3">
        <f t="shared" si="10"/>
        <v>9.01E-2</v>
      </c>
      <c r="Z17" s="3">
        <f t="shared" si="4"/>
        <v>0.15304000000000001</v>
      </c>
      <c r="AA17" s="3">
        <f t="shared" si="4"/>
        <v>0.10390000000000001</v>
      </c>
      <c r="AB17" s="4">
        <f t="shared" si="11"/>
        <v>0.11568000000000001</v>
      </c>
    </row>
    <row r="18" spans="1:28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v>10000</v>
      </c>
      <c r="F18" s="26">
        <v>10000</v>
      </c>
      <c r="G18" s="26">
        <v>10000</v>
      </c>
      <c r="H18" s="27">
        <f t="shared" si="5"/>
        <v>30000</v>
      </c>
      <c r="I18" s="25">
        <f t="shared" si="6"/>
        <v>921</v>
      </c>
      <c r="J18" s="26">
        <f t="shared" si="7"/>
        <v>1440</v>
      </c>
      <c r="K18" s="26">
        <f t="shared" si="8"/>
        <v>996</v>
      </c>
      <c r="L18" s="27">
        <f t="shared" si="0"/>
        <v>3357</v>
      </c>
      <c r="M18" s="19">
        <f t="shared" si="1"/>
        <v>9.2100000000000001E-2</v>
      </c>
      <c r="N18" s="3">
        <f t="shared" si="1"/>
        <v>0.14399999999999999</v>
      </c>
      <c r="O18" s="3">
        <f t="shared" si="1"/>
        <v>9.9599999999999994E-2</v>
      </c>
      <c r="P18" s="4">
        <f t="shared" si="2"/>
        <v>0.1119</v>
      </c>
      <c r="Q18" s="25">
        <f>SUM(E$13:E18)</f>
        <v>60000</v>
      </c>
      <c r="R18" s="26">
        <f>SUM(F$13:F18)</f>
        <v>60000</v>
      </c>
      <c r="S18" s="26">
        <f>SUM(G$13:G18)</f>
        <v>60000</v>
      </c>
      <c r="T18" s="27">
        <f t="shared" si="9"/>
        <v>180000</v>
      </c>
      <c r="U18" s="25">
        <f>SUM(I$13:I18)</f>
        <v>5426</v>
      </c>
      <c r="V18" s="26">
        <f>SUM(J$13:J18)</f>
        <v>9092</v>
      </c>
      <c r="W18" s="26">
        <f>SUM(K$13:K18)</f>
        <v>6191</v>
      </c>
      <c r="X18" s="27">
        <f t="shared" si="3"/>
        <v>20709</v>
      </c>
      <c r="Y18" s="3">
        <f t="shared" si="10"/>
        <v>9.0433333333333338E-2</v>
      </c>
      <c r="Z18" s="3">
        <f t="shared" si="4"/>
        <v>0.15153333333333333</v>
      </c>
      <c r="AA18" s="3">
        <f t="shared" si="4"/>
        <v>0.10318333333333334</v>
      </c>
      <c r="AB18" s="4">
        <f t="shared" si="11"/>
        <v>0.11505</v>
      </c>
    </row>
    <row r="19" spans="1:28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v>10000</v>
      </c>
      <c r="F19" s="26">
        <v>10000</v>
      </c>
      <c r="G19" s="26">
        <v>10000</v>
      </c>
      <c r="H19" s="27">
        <f t="shared" si="5"/>
        <v>30000</v>
      </c>
      <c r="I19" s="25">
        <f t="shared" si="6"/>
        <v>868</v>
      </c>
      <c r="J19" s="26">
        <f t="shared" si="7"/>
        <v>1443</v>
      </c>
      <c r="K19" s="26">
        <f t="shared" si="8"/>
        <v>994</v>
      </c>
      <c r="L19" s="27">
        <f t="shared" si="0"/>
        <v>3305</v>
      </c>
      <c r="M19" s="19">
        <f t="shared" si="1"/>
        <v>8.6800000000000002E-2</v>
      </c>
      <c r="N19" s="3">
        <f t="shared" si="1"/>
        <v>0.14430000000000001</v>
      </c>
      <c r="O19" s="3">
        <f t="shared" si="1"/>
        <v>9.9400000000000002E-2</v>
      </c>
      <c r="P19" s="4">
        <f t="shared" si="2"/>
        <v>0.11016666666666666</v>
      </c>
      <c r="Q19" s="25">
        <f>SUM(E$13:E19)</f>
        <v>70000</v>
      </c>
      <c r="R19" s="26">
        <f>SUM(F$13:F19)</f>
        <v>70000</v>
      </c>
      <c r="S19" s="26">
        <f>SUM(G$13:G19)</f>
        <v>70000</v>
      </c>
      <c r="T19" s="27">
        <f t="shared" si="9"/>
        <v>210000</v>
      </c>
      <c r="U19" s="25">
        <f>SUM(I$13:I19)</f>
        <v>6294</v>
      </c>
      <c r="V19" s="26">
        <f>SUM(J$13:J19)</f>
        <v>10535</v>
      </c>
      <c r="W19" s="26">
        <f>SUM(K$13:K19)</f>
        <v>7185</v>
      </c>
      <c r="X19" s="27">
        <f t="shared" si="3"/>
        <v>24014</v>
      </c>
      <c r="Y19" s="3">
        <f t="shared" si="10"/>
        <v>8.991428571428571E-2</v>
      </c>
      <c r="Z19" s="3">
        <f t="shared" si="4"/>
        <v>0.15049999999999999</v>
      </c>
      <c r="AA19" s="3">
        <f t="shared" si="4"/>
        <v>0.10264285714285715</v>
      </c>
      <c r="AB19" s="4">
        <f t="shared" si="11"/>
        <v>0.11435238095238096</v>
      </c>
    </row>
    <row r="20" spans="1:28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v>10000</v>
      </c>
      <c r="F20" s="26">
        <v>10000</v>
      </c>
      <c r="G20" s="26">
        <v>10000</v>
      </c>
      <c r="H20" s="27">
        <f t="shared" si="5"/>
        <v>30000</v>
      </c>
      <c r="I20" s="25">
        <f t="shared" si="6"/>
        <v>919</v>
      </c>
      <c r="J20" s="26">
        <f t="shared" si="7"/>
        <v>1532</v>
      </c>
      <c r="K20" s="26">
        <f t="shared" si="8"/>
        <v>1028</v>
      </c>
      <c r="L20" s="27">
        <f t="shared" si="0"/>
        <v>3479</v>
      </c>
      <c r="M20" s="19">
        <f t="shared" si="1"/>
        <v>9.1899999999999996E-2</v>
      </c>
      <c r="N20" s="3">
        <f t="shared" si="1"/>
        <v>0.1532</v>
      </c>
      <c r="O20" s="3">
        <f t="shared" si="1"/>
        <v>0.1028</v>
      </c>
      <c r="P20" s="4">
        <f t="shared" si="2"/>
        <v>0.11596666666666666</v>
      </c>
      <c r="Q20" s="25">
        <f>SUM(E$13:E20)</f>
        <v>80000</v>
      </c>
      <c r="R20" s="26">
        <f>SUM(F$13:F20)</f>
        <v>80000</v>
      </c>
      <c r="S20" s="26">
        <f>SUM(G$13:G20)</f>
        <v>80000</v>
      </c>
      <c r="T20" s="27">
        <f t="shared" si="9"/>
        <v>240000</v>
      </c>
      <c r="U20" s="25">
        <f>SUM(I$13:I20)</f>
        <v>7213</v>
      </c>
      <c r="V20" s="26">
        <f>SUM(J$13:J20)</f>
        <v>12067</v>
      </c>
      <c r="W20" s="26">
        <f>SUM(K$13:K20)</f>
        <v>8213</v>
      </c>
      <c r="X20" s="27">
        <f t="shared" si="3"/>
        <v>27493</v>
      </c>
      <c r="Y20" s="3">
        <f t="shared" si="10"/>
        <v>9.0162500000000007E-2</v>
      </c>
      <c r="Z20" s="3">
        <f t="shared" si="4"/>
        <v>0.15083750000000001</v>
      </c>
      <c r="AA20" s="3">
        <f t="shared" si="4"/>
        <v>0.1026625</v>
      </c>
      <c r="AB20" s="4">
        <f t="shared" si="11"/>
        <v>0.11455416666666667</v>
      </c>
    </row>
    <row r="21" spans="1:28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v>10000</v>
      </c>
      <c r="F21" s="26">
        <v>10000</v>
      </c>
      <c r="G21" s="26">
        <v>10000</v>
      </c>
      <c r="H21" s="27">
        <f t="shared" si="5"/>
        <v>30000</v>
      </c>
      <c r="I21" s="25">
        <f t="shared" si="6"/>
        <v>868</v>
      </c>
      <c r="J21" s="26">
        <f t="shared" si="7"/>
        <v>1515</v>
      </c>
      <c r="K21" s="26">
        <f t="shared" si="8"/>
        <v>1025</v>
      </c>
      <c r="L21" s="27">
        <f t="shared" si="0"/>
        <v>3408</v>
      </c>
      <c r="M21" s="19">
        <f t="shared" si="1"/>
        <v>8.6800000000000002E-2</v>
      </c>
      <c r="N21" s="3">
        <f t="shared" si="1"/>
        <v>0.1515</v>
      </c>
      <c r="O21" s="3">
        <f t="shared" si="1"/>
        <v>0.10249999999999999</v>
      </c>
      <c r="P21" s="4">
        <f t="shared" si="2"/>
        <v>0.11360000000000001</v>
      </c>
      <c r="Q21" s="25">
        <f>SUM(E$13:E21)</f>
        <v>90000</v>
      </c>
      <c r="R21" s="26">
        <f>SUM(F$13:F21)</f>
        <v>90000</v>
      </c>
      <c r="S21" s="26">
        <f>SUM(G$13:G21)</f>
        <v>90000</v>
      </c>
      <c r="T21" s="27">
        <f t="shared" si="9"/>
        <v>270000</v>
      </c>
      <c r="U21" s="25">
        <f>SUM(I$13:I21)</f>
        <v>8081</v>
      </c>
      <c r="V21" s="26">
        <f>SUM(J$13:J21)</f>
        <v>13582</v>
      </c>
      <c r="W21" s="26">
        <f>SUM(K$13:K21)</f>
        <v>9238</v>
      </c>
      <c r="X21" s="27">
        <f t="shared" si="3"/>
        <v>30901</v>
      </c>
      <c r="Y21" s="3">
        <f t="shared" si="10"/>
        <v>8.978888888888889E-2</v>
      </c>
      <c r="Z21" s="3">
        <f t="shared" si="4"/>
        <v>0.15091111111111111</v>
      </c>
      <c r="AA21" s="3">
        <f t="shared" si="4"/>
        <v>0.10264444444444444</v>
      </c>
      <c r="AB21" s="4">
        <f t="shared" si="11"/>
        <v>0.11444814814814815</v>
      </c>
    </row>
    <row r="22" spans="1:28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v>10000</v>
      </c>
      <c r="F22" s="26">
        <v>10000</v>
      </c>
      <c r="G22" s="26">
        <v>10000</v>
      </c>
      <c r="H22" s="27">
        <f t="shared" si="5"/>
        <v>30000</v>
      </c>
      <c r="I22" s="25">
        <f t="shared" si="6"/>
        <v>878</v>
      </c>
      <c r="J22" s="26">
        <f t="shared" si="7"/>
        <v>1519</v>
      </c>
      <c r="K22" s="26">
        <f t="shared" si="8"/>
        <v>978</v>
      </c>
      <c r="L22" s="27">
        <f t="shared" si="0"/>
        <v>3375</v>
      </c>
      <c r="M22" s="19">
        <f t="shared" si="1"/>
        <v>8.7800000000000003E-2</v>
      </c>
      <c r="N22" s="3">
        <f t="shared" si="1"/>
        <v>0.15190000000000001</v>
      </c>
      <c r="O22" s="3">
        <f t="shared" si="1"/>
        <v>9.7799999999999998E-2</v>
      </c>
      <c r="P22" s="4">
        <f t="shared" si="2"/>
        <v>0.1125</v>
      </c>
      <c r="Q22" s="25">
        <f>SUM(E$13:E22)</f>
        <v>100000</v>
      </c>
      <c r="R22" s="26">
        <f>SUM(F$13:F22)</f>
        <v>100000</v>
      </c>
      <c r="S22" s="26">
        <f>SUM(G$13:G22)</f>
        <v>100000</v>
      </c>
      <c r="T22" s="27">
        <f t="shared" si="9"/>
        <v>300000</v>
      </c>
      <c r="U22" s="25">
        <f>SUM(I$13:I22)</f>
        <v>8959</v>
      </c>
      <c r="V22" s="26">
        <f>SUM(J$13:J22)</f>
        <v>15101</v>
      </c>
      <c r="W22" s="26">
        <f>SUM(K$13:K22)</f>
        <v>10216</v>
      </c>
      <c r="X22" s="27">
        <f t="shared" si="3"/>
        <v>34276</v>
      </c>
      <c r="Y22" s="3">
        <f t="shared" si="10"/>
        <v>8.9590000000000003E-2</v>
      </c>
      <c r="Z22" s="3">
        <f t="shared" si="4"/>
        <v>0.15101000000000001</v>
      </c>
      <c r="AA22" s="3">
        <f t="shared" si="4"/>
        <v>0.10216</v>
      </c>
      <c r="AB22" s="4">
        <f t="shared" si="11"/>
        <v>0.11425333333333333</v>
      </c>
    </row>
    <row r="23" spans="1:28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v>10000</v>
      </c>
      <c r="F23" s="26">
        <v>10000</v>
      </c>
      <c r="G23" s="26">
        <v>10000</v>
      </c>
      <c r="H23" s="27">
        <f t="shared" si="5"/>
        <v>30000</v>
      </c>
      <c r="I23" s="25">
        <f t="shared" si="6"/>
        <v>913</v>
      </c>
      <c r="J23" s="26">
        <f t="shared" si="7"/>
        <v>1495</v>
      </c>
      <c r="K23" s="26">
        <f t="shared" si="8"/>
        <v>1041</v>
      </c>
      <c r="L23" s="27">
        <f t="shared" si="0"/>
        <v>3449</v>
      </c>
      <c r="M23" s="19">
        <f t="shared" si="1"/>
        <v>9.1300000000000006E-2</v>
      </c>
      <c r="N23" s="3">
        <f t="shared" si="1"/>
        <v>0.14949999999999999</v>
      </c>
      <c r="O23" s="3">
        <f t="shared" si="1"/>
        <v>0.1041</v>
      </c>
      <c r="P23" s="4">
        <f t="shared" si="2"/>
        <v>0.11496666666666666</v>
      </c>
      <c r="Q23" s="25">
        <f>SUM(E$13:E23)</f>
        <v>110000</v>
      </c>
      <c r="R23" s="26">
        <f>SUM(F$13:F23)</f>
        <v>110000</v>
      </c>
      <c r="S23" s="26">
        <f>SUM(G$13:G23)</f>
        <v>110000</v>
      </c>
      <c r="T23" s="27">
        <f t="shared" si="9"/>
        <v>330000</v>
      </c>
      <c r="U23" s="25">
        <f>SUM(I$13:I23)</f>
        <v>9872</v>
      </c>
      <c r="V23" s="26">
        <f>SUM(J$13:J23)</f>
        <v>16596</v>
      </c>
      <c r="W23" s="26">
        <f>SUM(K$13:K23)</f>
        <v>11257</v>
      </c>
      <c r="X23" s="27">
        <f t="shared" si="3"/>
        <v>37725</v>
      </c>
      <c r="Y23" s="3">
        <f t="shared" si="10"/>
        <v>8.9745454545454545E-2</v>
      </c>
      <c r="Z23" s="3">
        <f t="shared" si="4"/>
        <v>0.15087272727272727</v>
      </c>
      <c r="AA23" s="3">
        <f t="shared" si="4"/>
        <v>0.10233636363636364</v>
      </c>
      <c r="AB23" s="4">
        <f t="shared" si="11"/>
        <v>0.11431818181818182</v>
      </c>
    </row>
    <row r="24" spans="1:28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v>10000</v>
      </c>
      <c r="F24" s="26">
        <v>10000</v>
      </c>
      <c r="G24" s="26">
        <v>10000</v>
      </c>
      <c r="H24" s="27">
        <f t="shared" si="5"/>
        <v>30000</v>
      </c>
      <c r="I24" s="25">
        <f t="shared" si="6"/>
        <v>872</v>
      </c>
      <c r="J24" s="26">
        <f t="shared" si="7"/>
        <v>1530</v>
      </c>
      <c r="K24" s="26">
        <f t="shared" si="8"/>
        <v>1003</v>
      </c>
      <c r="L24" s="27">
        <f t="shared" si="0"/>
        <v>3405</v>
      </c>
      <c r="M24" s="19">
        <f t="shared" si="1"/>
        <v>8.72E-2</v>
      </c>
      <c r="N24" s="3">
        <f t="shared" si="1"/>
        <v>0.153</v>
      </c>
      <c r="O24" s="3">
        <f t="shared" si="1"/>
        <v>0.1003</v>
      </c>
      <c r="P24" s="4">
        <f t="shared" si="2"/>
        <v>0.1135</v>
      </c>
      <c r="Q24" s="25">
        <f>SUM(E$13:E24)</f>
        <v>120000</v>
      </c>
      <c r="R24" s="26">
        <f>SUM(F$13:F24)</f>
        <v>120000</v>
      </c>
      <c r="S24" s="26">
        <f>SUM(G$13:G24)</f>
        <v>120000</v>
      </c>
      <c r="T24" s="27">
        <f t="shared" si="9"/>
        <v>360000</v>
      </c>
      <c r="U24" s="25">
        <f>SUM(I$13:I24)</f>
        <v>10744</v>
      </c>
      <c r="V24" s="26">
        <f>SUM(J$13:J24)</f>
        <v>18126</v>
      </c>
      <c r="W24" s="26">
        <f>SUM(K$13:K24)</f>
        <v>12260</v>
      </c>
      <c r="X24" s="27">
        <f t="shared" si="3"/>
        <v>41130</v>
      </c>
      <c r="Y24" s="3">
        <f t="shared" si="10"/>
        <v>8.953333333333334E-2</v>
      </c>
      <c r="Z24" s="3">
        <f t="shared" si="4"/>
        <v>0.15104999999999999</v>
      </c>
      <c r="AA24" s="3">
        <f t="shared" si="4"/>
        <v>0.10216666666666667</v>
      </c>
      <c r="AB24" s="4">
        <f t="shared" si="11"/>
        <v>0.11425</v>
      </c>
    </row>
    <row r="25" spans="1:28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v>10000</v>
      </c>
      <c r="F25" s="26">
        <v>10000</v>
      </c>
      <c r="G25" s="26">
        <v>10000</v>
      </c>
      <c r="H25" s="27">
        <f t="shared" si="5"/>
        <v>30000</v>
      </c>
      <c r="I25" s="25">
        <f t="shared" si="6"/>
        <v>862</v>
      </c>
      <c r="J25" s="26">
        <f t="shared" si="7"/>
        <v>1564</v>
      </c>
      <c r="K25" s="26">
        <f t="shared" si="8"/>
        <v>997</v>
      </c>
      <c r="L25" s="27">
        <f t="shared" si="0"/>
        <v>3423</v>
      </c>
      <c r="M25" s="19">
        <f t="shared" si="1"/>
        <v>8.6199999999999999E-2</v>
      </c>
      <c r="N25" s="3">
        <f t="shared" si="1"/>
        <v>0.15640000000000001</v>
      </c>
      <c r="O25" s="3">
        <f t="shared" si="1"/>
        <v>9.9699999999999997E-2</v>
      </c>
      <c r="P25" s="4">
        <f t="shared" si="2"/>
        <v>0.11409999999999999</v>
      </c>
      <c r="Q25" s="25">
        <f>SUM(E$13:E25)</f>
        <v>130000</v>
      </c>
      <c r="R25" s="26">
        <f>SUM(F$13:F25)</f>
        <v>130000</v>
      </c>
      <c r="S25" s="26">
        <f>SUM(G$13:G25)</f>
        <v>130000</v>
      </c>
      <c r="T25" s="27">
        <f t="shared" si="9"/>
        <v>390000</v>
      </c>
      <c r="U25" s="25">
        <f>SUM(I$13:I25)</f>
        <v>11606</v>
      </c>
      <c r="V25" s="26">
        <f>SUM(J$13:J25)</f>
        <v>19690</v>
      </c>
      <c r="W25" s="26">
        <f>SUM(K$13:K25)</f>
        <v>13257</v>
      </c>
      <c r="X25" s="27">
        <f t="shared" si="3"/>
        <v>44553</v>
      </c>
      <c r="Y25" s="3">
        <f t="shared" si="10"/>
        <v>8.9276923076923073E-2</v>
      </c>
      <c r="Z25" s="3">
        <f t="shared" si="4"/>
        <v>0.15146153846153845</v>
      </c>
      <c r="AA25" s="3">
        <f t="shared" si="4"/>
        <v>0.10197692307692308</v>
      </c>
      <c r="AB25" s="4">
        <f t="shared" si="11"/>
        <v>0.11423846153846154</v>
      </c>
    </row>
    <row r="26" spans="1:28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v>10000</v>
      </c>
      <c r="F26" s="26">
        <v>10000</v>
      </c>
      <c r="G26" s="26">
        <v>10000</v>
      </c>
      <c r="H26" s="27">
        <f t="shared" si="5"/>
        <v>30000</v>
      </c>
      <c r="I26" s="25">
        <f t="shared" si="6"/>
        <v>906</v>
      </c>
      <c r="J26" s="26">
        <f t="shared" si="7"/>
        <v>1573</v>
      </c>
      <c r="K26" s="26">
        <f t="shared" si="8"/>
        <v>1002</v>
      </c>
      <c r="L26" s="27">
        <f t="shared" si="0"/>
        <v>3481</v>
      </c>
      <c r="M26" s="19">
        <f t="shared" si="1"/>
        <v>9.06E-2</v>
      </c>
      <c r="N26" s="3">
        <f t="shared" si="1"/>
        <v>0.1573</v>
      </c>
      <c r="O26" s="3">
        <f t="shared" si="1"/>
        <v>0.1002</v>
      </c>
      <c r="P26" s="4">
        <f t="shared" si="2"/>
        <v>0.11603333333333334</v>
      </c>
      <c r="Q26" s="25">
        <f>SUM(E$13:E26)</f>
        <v>140000</v>
      </c>
      <c r="R26" s="26">
        <f>SUM(F$13:F26)</f>
        <v>140000</v>
      </c>
      <c r="S26" s="26">
        <f>SUM(G$13:G26)</f>
        <v>140000</v>
      </c>
      <c r="T26" s="27">
        <f t="shared" si="9"/>
        <v>420000</v>
      </c>
      <c r="U26" s="25">
        <f>SUM(I$13:I26)</f>
        <v>12512</v>
      </c>
      <c r="V26" s="26">
        <f>SUM(J$13:J26)</f>
        <v>21263</v>
      </c>
      <c r="W26" s="26">
        <f>SUM(K$13:K26)</f>
        <v>14259</v>
      </c>
      <c r="X26" s="27">
        <f t="shared" si="3"/>
        <v>48034</v>
      </c>
      <c r="Y26" s="3">
        <f t="shared" si="10"/>
        <v>8.9371428571428574E-2</v>
      </c>
      <c r="Z26" s="3">
        <f t="shared" si="4"/>
        <v>0.15187857142857142</v>
      </c>
      <c r="AA26" s="3">
        <f t="shared" si="4"/>
        <v>0.10185</v>
      </c>
      <c r="AB26" s="4">
        <f t="shared" si="11"/>
        <v>0.11436666666666667</v>
      </c>
    </row>
    <row r="27" spans="1:28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v>10000</v>
      </c>
      <c r="F27" s="26">
        <v>10000</v>
      </c>
      <c r="G27" s="26">
        <v>10000</v>
      </c>
      <c r="H27" s="27">
        <f t="shared" si="5"/>
        <v>30000</v>
      </c>
      <c r="I27" s="25">
        <f t="shared" si="6"/>
        <v>926</v>
      </c>
      <c r="J27" s="26">
        <f t="shared" si="7"/>
        <v>1505</v>
      </c>
      <c r="K27" s="26">
        <f t="shared" si="8"/>
        <v>1036</v>
      </c>
      <c r="L27" s="27">
        <f t="shared" si="0"/>
        <v>3467</v>
      </c>
      <c r="M27" s="19">
        <f t="shared" si="1"/>
        <v>9.2600000000000002E-2</v>
      </c>
      <c r="N27" s="3">
        <f t="shared" si="1"/>
        <v>0.15049999999999999</v>
      </c>
      <c r="O27" s="3">
        <f t="shared" si="1"/>
        <v>0.1036</v>
      </c>
      <c r="P27" s="4">
        <f t="shared" si="2"/>
        <v>0.11556666666666666</v>
      </c>
      <c r="Q27" s="25">
        <f>SUM(E$13:E27)</f>
        <v>150000</v>
      </c>
      <c r="R27" s="26">
        <f>SUM(F$13:F27)</f>
        <v>150000</v>
      </c>
      <c r="S27" s="26">
        <f>SUM(G$13:G27)</f>
        <v>150000</v>
      </c>
      <c r="T27" s="27">
        <f t="shared" si="9"/>
        <v>450000</v>
      </c>
      <c r="U27" s="25">
        <f>SUM(I$13:I27)</f>
        <v>13438</v>
      </c>
      <c r="V27" s="26">
        <f>SUM(J$13:J27)</f>
        <v>22768</v>
      </c>
      <c r="W27" s="26">
        <f>SUM(K$13:K27)</f>
        <v>15295</v>
      </c>
      <c r="X27" s="27">
        <f t="shared" si="3"/>
        <v>51501</v>
      </c>
      <c r="Y27" s="3">
        <f t="shared" si="10"/>
        <v>8.9586666666666662E-2</v>
      </c>
      <c r="Z27" s="3">
        <f t="shared" si="4"/>
        <v>0.15178666666666665</v>
      </c>
      <c r="AA27" s="3">
        <f t="shared" si="4"/>
        <v>0.10196666666666666</v>
      </c>
      <c r="AB27" s="4">
        <f t="shared" si="11"/>
        <v>0.11444666666666667</v>
      </c>
    </row>
    <row r="28" spans="1:28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v>10000</v>
      </c>
      <c r="F28" s="26">
        <v>10000</v>
      </c>
      <c r="G28" s="26">
        <v>10000</v>
      </c>
      <c r="H28" s="27">
        <f t="shared" si="5"/>
        <v>30000</v>
      </c>
      <c r="I28" s="25">
        <f t="shared" si="6"/>
        <v>929</v>
      </c>
      <c r="J28" s="26">
        <f t="shared" si="7"/>
        <v>1517</v>
      </c>
      <c r="K28" s="26">
        <f t="shared" si="8"/>
        <v>976</v>
      </c>
      <c r="L28" s="27">
        <f t="shared" si="0"/>
        <v>3422</v>
      </c>
      <c r="M28" s="19">
        <f t="shared" si="1"/>
        <v>9.2899999999999996E-2</v>
      </c>
      <c r="N28" s="3">
        <f t="shared" si="1"/>
        <v>0.1517</v>
      </c>
      <c r="O28" s="3">
        <f t="shared" si="1"/>
        <v>9.7600000000000006E-2</v>
      </c>
      <c r="P28" s="4">
        <f t="shared" si="2"/>
        <v>0.11406666666666666</v>
      </c>
      <c r="Q28" s="25">
        <f>SUM(E$13:E28)</f>
        <v>160000</v>
      </c>
      <c r="R28" s="26">
        <f>SUM(F$13:F28)</f>
        <v>160000</v>
      </c>
      <c r="S28" s="26">
        <f>SUM(G$13:G28)</f>
        <v>160000</v>
      </c>
      <c r="T28" s="27">
        <f t="shared" si="9"/>
        <v>480000</v>
      </c>
      <c r="U28" s="25">
        <f>SUM(I$13:I28)</f>
        <v>14367</v>
      </c>
      <c r="V28" s="26">
        <f>SUM(J$13:J28)</f>
        <v>24285</v>
      </c>
      <c r="W28" s="26">
        <f>SUM(K$13:K28)</f>
        <v>16271</v>
      </c>
      <c r="X28" s="27">
        <f t="shared" si="3"/>
        <v>54923</v>
      </c>
      <c r="Y28" s="3">
        <f t="shared" si="10"/>
        <v>8.9793750000000006E-2</v>
      </c>
      <c r="Z28" s="3">
        <f t="shared" si="4"/>
        <v>0.15178125000000001</v>
      </c>
      <c r="AA28" s="3">
        <f t="shared" si="4"/>
        <v>0.10169375</v>
      </c>
      <c r="AB28" s="4">
        <f t="shared" si="11"/>
        <v>0.11442291666666667</v>
      </c>
    </row>
    <row r="29" spans="1:28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v>10000</v>
      </c>
      <c r="F29" s="26">
        <v>10000</v>
      </c>
      <c r="G29" s="26">
        <v>10000</v>
      </c>
      <c r="H29" s="27">
        <f t="shared" si="5"/>
        <v>30000</v>
      </c>
      <c r="I29" s="25">
        <f t="shared" si="6"/>
        <v>945</v>
      </c>
      <c r="J29" s="26">
        <f t="shared" si="7"/>
        <v>1443</v>
      </c>
      <c r="K29" s="26">
        <f t="shared" si="8"/>
        <v>1002</v>
      </c>
      <c r="L29" s="27">
        <f t="shared" si="0"/>
        <v>3390</v>
      </c>
      <c r="M29" s="19">
        <f t="shared" si="1"/>
        <v>9.4500000000000001E-2</v>
      </c>
      <c r="N29" s="3">
        <f t="shared" si="1"/>
        <v>0.14430000000000001</v>
      </c>
      <c r="O29" s="3">
        <f t="shared" si="1"/>
        <v>0.1002</v>
      </c>
      <c r="P29" s="4">
        <f t="shared" si="2"/>
        <v>0.113</v>
      </c>
      <c r="Q29" s="25">
        <f>SUM(E$13:E29)</f>
        <v>170000</v>
      </c>
      <c r="R29" s="26">
        <f>SUM(F$13:F29)</f>
        <v>170000</v>
      </c>
      <c r="S29" s="26">
        <f>SUM(G$13:G29)</f>
        <v>170000</v>
      </c>
      <c r="T29" s="27">
        <f t="shared" si="9"/>
        <v>510000</v>
      </c>
      <c r="U29" s="25">
        <f>SUM(I$13:I29)</f>
        <v>15312</v>
      </c>
      <c r="V29" s="26">
        <f>SUM(J$13:J29)</f>
        <v>25728</v>
      </c>
      <c r="W29" s="26">
        <f>SUM(K$13:K29)</f>
        <v>17273</v>
      </c>
      <c r="X29" s="27">
        <f t="shared" si="3"/>
        <v>58313</v>
      </c>
      <c r="Y29" s="3">
        <f t="shared" si="10"/>
        <v>9.0070588235294125E-2</v>
      </c>
      <c r="Z29" s="3">
        <f t="shared" si="4"/>
        <v>0.15134117647058823</v>
      </c>
      <c r="AA29" s="3">
        <f t="shared" si="4"/>
        <v>0.10160588235294117</v>
      </c>
      <c r="AB29" s="4">
        <f t="shared" si="11"/>
        <v>0.1143392156862745</v>
      </c>
    </row>
    <row r="30" spans="1:28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v>10000</v>
      </c>
      <c r="F30" s="26">
        <v>10000</v>
      </c>
      <c r="G30" s="26">
        <v>10000</v>
      </c>
      <c r="H30" s="27">
        <f t="shared" si="5"/>
        <v>30000</v>
      </c>
      <c r="I30" s="25">
        <f t="shared" si="6"/>
        <v>892</v>
      </c>
      <c r="J30" s="26">
        <f t="shared" si="7"/>
        <v>1486</v>
      </c>
      <c r="K30" s="26">
        <f t="shared" si="8"/>
        <v>1012</v>
      </c>
      <c r="L30" s="27">
        <f t="shared" si="0"/>
        <v>3390</v>
      </c>
      <c r="M30" s="19">
        <f t="shared" si="1"/>
        <v>8.9200000000000002E-2</v>
      </c>
      <c r="N30" s="3">
        <f t="shared" si="1"/>
        <v>0.14860000000000001</v>
      </c>
      <c r="O30" s="3">
        <f t="shared" si="1"/>
        <v>0.1012</v>
      </c>
      <c r="P30" s="4">
        <f t="shared" si="2"/>
        <v>0.113</v>
      </c>
      <c r="Q30" s="25">
        <f>SUM(E$13:E30)</f>
        <v>180000</v>
      </c>
      <c r="R30" s="26">
        <f>SUM(F$13:F30)</f>
        <v>180000</v>
      </c>
      <c r="S30" s="26">
        <f>SUM(G$13:G30)</f>
        <v>180000</v>
      </c>
      <c r="T30" s="27">
        <f t="shared" si="9"/>
        <v>540000</v>
      </c>
      <c r="U30" s="25">
        <f>SUM(I$13:I30)</f>
        <v>16204</v>
      </c>
      <c r="V30" s="26">
        <f>SUM(J$13:J30)</f>
        <v>27214</v>
      </c>
      <c r="W30" s="26">
        <f>SUM(K$13:K30)</f>
        <v>18285</v>
      </c>
      <c r="X30" s="27">
        <f t="shared" si="3"/>
        <v>61703</v>
      </c>
      <c r="Y30" s="3">
        <f t="shared" si="10"/>
        <v>9.0022222222222226E-2</v>
      </c>
      <c r="Z30" s="3">
        <f t="shared" si="4"/>
        <v>0.1511888888888889</v>
      </c>
      <c r="AA30" s="3">
        <f t="shared" si="4"/>
        <v>0.10158333333333333</v>
      </c>
      <c r="AB30" s="4">
        <f t="shared" si="11"/>
        <v>0.11426481481481482</v>
      </c>
    </row>
    <row r="31" spans="1:28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v>10000</v>
      </c>
      <c r="F31" s="26">
        <v>10000</v>
      </c>
      <c r="G31" s="26">
        <v>10000</v>
      </c>
      <c r="H31" s="27">
        <f t="shared" si="5"/>
        <v>30000</v>
      </c>
      <c r="I31" s="25">
        <f t="shared" si="6"/>
        <v>869</v>
      </c>
      <c r="J31" s="26">
        <f t="shared" si="7"/>
        <v>1516</v>
      </c>
      <c r="K31" s="26">
        <f t="shared" si="8"/>
        <v>1028</v>
      </c>
      <c r="L31" s="27">
        <f t="shared" si="0"/>
        <v>3413</v>
      </c>
      <c r="M31" s="19">
        <f t="shared" si="1"/>
        <v>8.6900000000000005E-2</v>
      </c>
      <c r="N31" s="3">
        <f t="shared" si="1"/>
        <v>0.15160000000000001</v>
      </c>
      <c r="O31" s="3">
        <f t="shared" si="1"/>
        <v>0.1028</v>
      </c>
      <c r="P31" s="4">
        <f t="shared" si="2"/>
        <v>0.11376666666666667</v>
      </c>
      <c r="Q31" s="25">
        <f>SUM(E$13:E31)</f>
        <v>190000</v>
      </c>
      <c r="R31" s="26">
        <f>SUM(F$13:F31)</f>
        <v>190000</v>
      </c>
      <c r="S31" s="26">
        <f>SUM(G$13:G31)</f>
        <v>190000</v>
      </c>
      <c r="T31" s="27">
        <f t="shared" si="9"/>
        <v>570000</v>
      </c>
      <c r="U31" s="25">
        <f>SUM(I$13:I31)</f>
        <v>17073</v>
      </c>
      <c r="V31" s="26">
        <f>SUM(J$13:J31)</f>
        <v>28730</v>
      </c>
      <c r="W31" s="26">
        <f>SUM(K$13:K31)</f>
        <v>19313</v>
      </c>
      <c r="X31" s="27">
        <f t="shared" si="3"/>
        <v>65116</v>
      </c>
      <c r="Y31" s="3">
        <f t="shared" si="10"/>
        <v>8.9857894736842109E-2</v>
      </c>
      <c r="Z31" s="3">
        <f t="shared" si="4"/>
        <v>0.15121052631578946</v>
      </c>
      <c r="AA31" s="3">
        <f t="shared" si="4"/>
        <v>0.10164736842105263</v>
      </c>
      <c r="AB31" s="4">
        <f t="shared" si="11"/>
        <v>0.11423859649122807</v>
      </c>
    </row>
    <row r="32" spans="1:28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v>10000</v>
      </c>
      <c r="F32" s="26">
        <v>10000</v>
      </c>
      <c r="G32" s="26">
        <v>10000</v>
      </c>
      <c r="H32" s="27">
        <f t="shared" si="5"/>
        <v>30000</v>
      </c>
      <c r="I32" s="25">
        <f t="shared" si="6"/>
        <v>869</v>
      </c>
      <c r="J32" s="26">
        <f t="shared" si="7"/>
        <v>1431</v>
      </c>
      <c r="K32" s="26">
        <f t="shared" si="8"/>
        <v>1022</v>
      </c>
      <c r="L32" s="27">
        <f t="shared" si="0"/>
        <v>3322</v>
      </c>
      <c r="M32" s="19">
        <f t="shared" si="1"/>
        <v>8.6900000000000005E-2</v>
      </c>
      <c r="N32" s="3">
        <f t="shared" si="1"/>
        <v>0.1431</v>
      </c>
      <c r="O32" s="3">
        <f t="shared" si="1"/>
        <v>0.1022</v>
      </c>
      <c r="P32" s="4">
        <f t="shared" si="2"/>
        <v>0.11073333333333334</v>
      </c>
      <c r="Q32" s="25">
        <f>SUM(E$13:E32)</f>
        <v>200000</v>
      </c>
      <c r="R32" s="26">
        <f>SUM(F$13:F32)</f>
        <v>200000</v>
      </c>
      <c r="S32" s="26">
        <f>SUM(G$13:G32)</f>
        <v>200000</v>
      </c>
      <c r="T32" s="27">
        <f t="shared" si="9"/>
        <v>600000</v>
      </c>
      <c r="U32" s="25">
        <f>SUM(I$13:I32)</f>
        <v>17942</v>
      </c>
      <c r="V32" s="26">
        <f>SUM(J$13:J32)</f>
        <v>30161</v>
      </c>
      <c r="W32" s="26">
        <f>SUM(K$13:K32)</f>
        <v>20335</v>
      </c>
      <c r="X32" s="27">
        <f t="shared" si="3"/>
        <v>68438</v>
      </c>
      <c r="Y32" s="3">
        <f t="shared" si="10"/>
        <v>8.9709999999999998E-2</v>
      </c>
      <c r="Z32" s="3">
        <f t="shared" si="4"/>
        <v>0.15080499999999999</v>
      </c>
      <c r="AA32" s="3">
        <f t="shared" si="4"/>
        <v>0.101675</v>
      </c>
      <c r="AB32" s="4">
        <f t="shared" si="11"/>
        <v>0.11406333333333334</v>
      </c>
    </row>
    <row r="33" spans="1:30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v>10000</v>
      </c>
      <c r="F33" s="26">
        <v>10000</v>
      </c>
      <c r="G33" s="26">
        <v>10000</v>
      </c>
      <c r="H33" s="27">
        <f t="shared" si="5"/>
        <v>30000</v>
      </c>
      <c r="I33" s="25">
        <f t="shared" si="6"/>
        <v>894</v>
      </c>
      <c r="J33" s="26">
        <f t="shared" si="7"/>
        <v>1484</v>
      </c>
      <c r="K33" s="26">
        <f t="shared" si="8"/>
        <v>970</v>
      </c>
      <c r="L33" s="27">
        <f t="shared" si="0"/>
        <v>3348</v>
      </c>
      <c r="M33" s="19">
        <f t="shared" si="1"/>
        <v>8.9399999999999993E-2</v>
      </c>
      <c r="N33" s="3">
        <f t="shared" si="1"/>
        <v>0.1484</v>
      </c>
      <c r="O33" s="3">
        <f t="shared" si="1"/>
        <v>9.7000000000000003E-2</v>
      </c>
      <c r="P33" s="4">
        <f t="shared" si="2"/>
        <v>0.1116</v>
      </c>
      <c r="Q33" s="25">
        <f>SUM(E$13:E33)</f>
        <v>210000</v>
      </c>
      <c r="R33" s="26">
        <f>SUM(F$13:F33)</f>
        <v>210000</v>
      </c>
      <c r="S33" s="26">
        <f>SUM(G$13:G33)</f>
        <v>210000</v>
      </c>
      <c r="T33" s="27">
        <f t="shared" si="9"/>
        <v>630000</v>
      </c>
      <c r="U33" s="25">
        <f>SUM(I$13:I33)</f>
        <v>18836</v>
      </c>
      <c r="V33" s="26">
        <f>SUM(J$13:J33)</f>
        <v>31645</v>
      </c>
      <c r="W33" s="26">
        <f>SUM(K$13:K33)</f>
        <v>21305</v>
      </c>
      <c r="X33" s="27">
        <f t="shared" si="3"/>
        <v>71786</v>
      </c>
      <c r="Y33" s="3">
        <f t="shared" si="10"/>
        <v>8.9695238095238092E-2</v>
      </c>
      <c r="Z33" s="3">
        <f t="shared" si="4"/>
        <v>0.15069047619047618</v>
      </c>
      <c r="AA33" s="3">
        <f t="shared" si="4"/>
        <v>0.10145238095238095</v>
      </c>
      <c r="AB33" s="4">
        <f t="shared" si="11"/>
        <v>0.11394603174603174</v>
      </c>
    </row>
    <row r="34" spans="1:30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v>10000</v>
      </c>
      <c r="F34" s="26">
        <v>10000</v>
      </c>
      <c r="G34" s="26">
        <v>10000</v>
      </c>
      <c r="H34" s="27">
        <f t="shared" si="5"/>
        <v>30000</v>
      </c>
      <c r="I34" s="25">
        <f t="shared" si="6"/>
        <v>982</v>
      </c>
      <c r="J34" s="26">
        <f t="shared" si="7"/>
        <v>1458</v>
      </c>
      <c r="K34" s="26">
        <f t="shared" si="8"/>
        <v>1019</v>
      </c>
      <c r="L34" s="27">
        <f t="shared" si="0"/>
        <v>3459</v>
      </c>
      <c r="M34" s="19">
        <f t="shared" si="1"/>
        <v>9.8199999999999996E-2</v>
      </c>
      <c r="N34" s="3">
        <f t="shared" si="1"/>
        <v>0.14580000000000001</v>
      </c>
      <c r="O34" s="3">
        <f t="shared" si="1"/>
        <v>0.1019</v>
      </c>
      <c r="P34" s="4">
        <f t="shared" si="2"/>
        <v>0.1153</v>
      </c>
      <c r="Q34" s="25">
        <f>SUM(E$13:E34)</f>
        <v>220000</v>
      </c>
      <c r="R34" s="26">
        <f>SUM(F$13:F34)</f>
        <v>220000</v>
      </c>
      <c r="S34" s="26">
        <f>SUM(G$13:G34)</f>
        <v>220000</v>
      </c>
      <c r="T34" s="27">
        <f t="shared" si="9"/>
        <v>660000</v>
      </c>
      <c r="U34" s="25">
        <f>SUM(I$13:I34)</f>
        <v>19818</v>
      </c>
      <c r="V34" s="26">
        <f>SUM(J$13:J34)</f>
        <v>33103</v>
      </c>
      <c r="W34" s="26">
        <f>SUM(K$13:K34)</f>
        <v>22324</v>
      </c>
      <c r="X34" s="27">
        <f t="shared" si="3"/>
        <v>75245</v>
      </c>
      <c r="Y34" s="3">
        <f t="shared" si="10"/>
        <v>9.008181818181818E-2</v>
      </c>
      <c r="Z34" s="3">
        <f t="shared" si="4"/>
        <v>0.15046818181818181</v>
      </c>
      <c r="AA34" s="3">
        <f t="shared" si="4"/>
        <v>0.10147272727272727</v>
      </c>
      <c r="AB34" s="4">
        <f t="shared" si="11"/>
        <v>0.11400757575757575</v>
      </c>
    </row>
    <row r="35" spans="1:30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v>10000</v>
      </c>
      <c r="F35" s="26">
        <v>10000</v>
      </c>
      <c r="G35" s="26">
        <v>10000</v>
      </c>
      <c r="H35" s="27">
        <f t="shared" si="5"/>
        <v>30000</v>
      </c>
      <c r="I35" s="25">
        <f t="shared" si="6"/>
        <v>962</v>
      </c>
      <c r="J35" s="26">
        <f t="shared" si="7"/>
        <v>1512</v>
      </c>
      <c r="K35" s="26">
        <f t="shared" si="8"/>
        <v>992</v>
      </c>
      <c r="L35" s="27">
        <f t="shared" si="0"/>
        <v>3466</v>
      </c>
      <c r="M35" s="19">
        <f t="shared" si="1"/>
        <v>9.6199999999999994E-2</v>
      </c>
      <c r="N35" s="3">
        <f t="shared" si="1"/>
        <v>0.1512</v>
      </c>
      <c r="O35" s="3">
        <f t="shared" si="1"/>
        <v>9.9199999999999997E-2</v>
      </c>
      <c r="P35" s="4">
        <f t="shared" si="2"/>
        <v>0.11553333333333334</v>
      </c>
      <c r="Q35" s="25">
        <f>SUM(E$13:E35)</f>
        <v>230000</v>
      </c>
      <c r="R35" s="26">
        <f>SUM(F$13:F35)</f>
        <v>230000</v>
      </c>
      <c r="S35" s="26">
        <f>SUM(G$13:G35)</f>
        <v>230000</v>
      </c>
      <c r="T35" s="27">
        <f t="shared" si="9"/>
        <v>690000</v>
      </c>
      <c r="U35" s="25">
        <f>SUM(I$13:I35)</f>
        <v>20780</v>
      </c>
      <c r="V35" s="26">
        <f>SUM(J$13:J35)</f>
        <v>34615</v>
      </c>
      <c r="W35" s="26">
        <f>SUM(K$13:K35)</f>
        <v>23316</v>
      </c>
      <c r="X35" s="27">
        <f t="shared" si="3"/>
        <v>78711</v>
      </c>
      <c r="Y35" s="3">
        <f t="shared" si="10"/>
        <v>9.0347826086956518E-2</v>
      </c>
      <c r="Z35" s="3">
        <f t="shared" si="4"/>
        <v>0.15049999999999999</v>
      </c>
      <c r="AA35" s="3">
        <f t="shared" si="4"/>
        <v>0.10137391304347826</v>
      </c>
      <c r="AB35" s="4">
        <f t="shared" si="11"/>
        <v>0.11407391304347826</v>
      </c>
    </row>
    <row r="36" spans="1:30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v>10000</v>
      </c>
      <c r="F36" s="26">
        <v>10000</v>
      </c>
      <c r="G36" s="26">
        <v>10000</v>
      </c>
      <c r="H36" s="27">
        <f t="shared" si="5"/>
        <v>30000</v>
      </c>
      <c r="I36" s="25">
        <f t="shared" si="6"/>
        <v>901</v>
      </c>
      <c r="J36" s="26">
        <f t="shared" si="7"/>
        <v>1529</v>
      </c>
      <c r="K36" s="26">
        <f t="shared" si="8"/>
        <v>1051</v>
      </c>
      <c r="L36" s="27">
        <f t="shared" si="0"/>
        <v>3481</v>
      </c>
      <c r="M36" s="19">
        <f t="shared" si="1"/>
        <v>9.01E-2</v>
      </c>
      <c r="N36" s="3">
        <f t="shared" si="1"/>
        <v>0.15290000000000001</v>
      </c>
      <c r="O36" s="3">
        <f t="shared" si="1"/>
        <v>0.1051</v>
      </c>
      <c r="P36" s="4">
        <f t="shared" si="2"/>
        <v>0.11603333333333334</v>
      </c>
      <c r="Q36" s="25">
        <f>SUM(E$13:E36)</f>
        <v>240000</v>
      </c>
      <c r="R36" s="26">
        <f>SUM(F$13:F36)</f>
        <v>240000</v>
      </c>
      <c r="S36" s="26">
        <f>SUM(G$13:G36)</f>
        <v>240000</v>
      </c>
      <c r="T36" s="27">
        <f t="shared" si="9"/>
        <v>720000</v>
      </c>
      <c r="U36" s="25">
        <f>SUM(I$13:I36)</f>
        <v>21681</v>
      </c>
      <c r="V36" s="26">
        <f>SUM(J$13:J36)</f>
        <v>36144</v>
      </c>
      <c r="W36" s="26">
        <f>SUM(K$13:K36)</f>
        <v>24367</v>
      </c>
      <c r="X36" s="27">
        <f t="shared" si="3"/>
        <v>82192</v>
      </c>
      <c r="Y36" s="3">
        <f t="shared" si="10"/>
        <v>9.0337500000000001E-2</v>
      </c>
      <c r="Z36" s="3">
        <f t="shared" si="4"/>
        <v>0.15060000000000001</v>
      </c>
      <c r="AA36" s="3">
        <f t="shared" si="4"/>
        <v>0.10152916666666667</v>
      </c>
      <c r="AB36" s="4">
        <f t="shared" si="11"/>
        <v>0.11415555555555555</v>
      </c>
    </row>
    <row r="37" spans="1:30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v>10000</v>
      </c>
      <c r="F37" s="26">
        <v>10000</v>
      </c>
      <c r="G37" s="26">
        <v>10000</v>
      </c>
      <c r="H37" s="27">
        <f t="shared" si="5"/>
        <v>30000</v>
      </c>
      <c r="I37" s="25">
        <f t="shared" si="6"/>
        <v>853</v>
      </c>
      <c r="J37" s="26">
        <f t="shared" si="7"/>
        <v>1487</v>
      </c>
      <c r="K37" s="26">
        <f t="shared" si="8"/>
        <v>1059</v>
      </c>
      <c r="L37" s="27">
        <f t="shared" si="0"/>
        <v>3399</v>
      </c>
      <c r="M37" s="19">
        <f t="shared" si="1"/>
        <v>8.5300000000000001E-2</v>
      </c>
      <c r="N37" s="3">
        <f t="shared" si="1"/>
        <v>0.1487</v>
      </c>
      <c r="O37" s="3">
        <f t="shared" si="1"/>
        <v>0.10589999999999999</v>
      </c>
      <c r="P37" s="4">
        <f t="shared" si="2"/>
        <v>0.1133</v>
      </c>
      <c r="Q37" s="25">
        <f>SUM(E$13:E37)</f>
        <v>250000</v>
      </c>
      <c r="R37" s="26">
        <f>SUM(F$13:F37)</f>
        <v>250000</v>
      </c>
      <c r="S37" s="26">
        <f>SUM(G$13:G37)</f>
        <v>250000</v>
      </c>
      <c r="T37" s="27">
        <f t="shared" si="9"/>
        <v>750000</v>
      </c>
      <c r="U37" s="25">
        <f>SUM(I$13:I37)</f>
        <v>22534</v>
      </c>
      <c r="V37" s="26">
        <f>SUM(J$13:J37)</f>
        <v>37631</v>
      </c>
      <c r="W37" s="26">
        <f>SUM(K$13:K37)</f>
        <v>25426</v>
      </c>
      <c r="X37" s="27">
        <f t="shared" si="3"/>
        <v>85591</v>
      </c>
      <c r="Y37" s="3">
        <f t="shared" si="10"/>
        <v>9.0135999999999994E-2</v>
      </c>
      <c r="Z37" s="3">
        <f t="shared" si="4"/>
        <v>0.15052399999999999</v>
      </c>
      <c r="AA37" s="3">
        <f t="shared" si="4"/>
        <v>0.101704</v>
      </c>
      <c r="AB37" s="4">
        <f t="shared" si="11"/>
        <v>0.11412133333333334</v>
      </c>
      <c r="AD37" t="s">
        <v>20</v>
      </c>
    </row>
    <row r="38" spans="1:30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/>
      <c r="F38" s="26">
        <v>30000</v>
      </c>
      <c r="G38" s="26"/>
      <c r="H38" s="27">
        <f t="shared" si="5"/>
        <v>30000</v>
      </c>
      <c r="I38" s="25">
        <f t="shared" si="6"/>
        <v>0</v>
      </c>
      <c r="J38" s="26">
        <f t="shared" si="7"/>
        <v>4497</v>
      </c>
      <c r="K38" s="26">
        <f t="shared" si="8"/>
        <v>0</v>
      </c>
      <c r="L38" s="27">
        <f t="shared" si="0"/>
        <v>4497</v>
      </c>
      <c r="M38" s="19" t="str">
        <f t="shared" si="1"/>
        <v/>
      </c>
      <c r="N38" s="3">
        <f t="shared" si="1"/>
        <v>0.14990000000000001</v>
      </c>
      <c r="O38" s="3" t="str">
        <f t="shared" si="1"/>
        <v/>
      </c>
      <c r="P38" s="4">
        <f t="shared" si="2"/>
        <v>0.14990000000000001</v>
      </c>
      <c r="Q38" s="25">
        <f>SUM(E$13:E38)</f>
        <v>250000</v>
      </c>
      <c r="R38" s="26">
        <f>SUM(F$13:F38)</f>
        <v>280000</v>
      </c>
      <c r="S38" s="26">
        <f>SUM(G$13:G38)</f>
        <v>250000</v>
      </c>
      <c r="T38" s="27">
        <f t="shared" si="9"/>
        <v>780000</v>
      </c>
      <c r="U38" s="25">
        <f>SUM(I$13:I38)</f>
        <v>22534</v>
      </c>
      <c r="V38" s="26">
        <f>SUM(J$13:J38)</f>
        <v>42128</v>
      </c>
      <c r="W38" s="26">
        <f>SUM(K$13:K38)</f>
        <v>25426</v>
      </c>
      <c r="X38" s="27">
        <f t="shared" si="3"/>
        <v>90088</v>
      </c>
      <c r="Y38" s="3">
        <f t="shared" si="10"/>
        <v>9.0135999999999994E-2</v>
      </c>
      <c r="Z38" s="3">
        <f t="shared" si="4"/>
        <v>0.15045714285714284</v>
      </c>
      <c r="AA38" s="3">
        <f t="shared" si="4"/>
        <v>0.101704</v>
      </c>
      <c r="AB38" s="4">
        <f t="shared" si="11"/>
        <v>0.1154974358974359</v>
      </c>
    </row>
    <row r="39" spans="1:30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/>
      <c r="F39" s="26">
        <v>30000</v>
      </c>
      <c r="G39" s="26"/>
      <c r="H39" s="27">
        <f t="shared" si="5"/>
        <v>30000</v>
      </c>
      <c r="I39" s="25">
        <f t="shared" si="6"/>
        <v>0</v>
      </c>
      <c r="J39" s="26">
        <f t="shared" si="7"/>
        <v>4425</v>
      </c>
      <c r="K39" s="26">
        <f t="shared" si="8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250000</v>
      </c>
      <c r="R39" s="26">
        <f>SUM(F$13:F39)</f>
        <v>310000</v>
      </c>
      <c r="S39" s="26">
        <f>SUM(G$13:G39)</f>
        <v>250000</v>
      </c>
      <c r="T39" s="27">
        <f t="shared" si="9"/>
        <v>810000</v>
      </c>
      <c r="U39" s="25">
        <f>SUM(I$13:I39)</f>
        <v>22534</v>
      </c>
      <c r="V39" s="26">
        <f>SUM(J$13:J39)</f>
        <v>46553</v>
      </c>
      <c r="W39" s="26">
        <f>SUM(K$13:K39)</f>
        <v>25426</v>
      </c>
      <c r="X39" s="27">
        <f t="shared" si="3"/>
        <v>94513</v>
      </c>
      <c r="Y39" s="3">
        <f t="shared" si="10"/>
        <v>9.0135999999999994E-2</v>
      </c>
      <c r="Z39" s="3">
        <f t="shared" si="4"/>
        <v>0.15017096774193547</v>
      </c>
      <c r="AA39" s="3">
        <f t="shared" si="4"/>
        <v>0.101704</v>
      </c>
      <c r="AB39" s="4">
        <f t="shared" si="11"/>
        <v>0.11668271604938271</v>
      </c>
    </row>
    <row r="40" spans="1:30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/>
      <c r="F40" s="26">
        <v>30000</v>
      </c>
      <c r="G40" s="26"/>
      <c r="H40" s="27">
        <f t="shared" si="5"/>
        <v>30000</v>
      </c>
      <c r="I40" s="25">
        <f t="shared" si="6"/>
        <v>0</v>
      </c>
      <c r="J40" s="26">
        <f t="shared" si="7"/>
        <v>4511</v>
      </c>
      <c r="K40" s="26">
        <f t="shared" si="8"/>
        <v>0</v>
      </c>
      <c r="L40" s="27">
        <f t="shared" si="0"/>
        <v>4511</v>
      </c>
      <c r="M40" s="19" t="str">
        <f t="shared" si="1"/>
        <v/>
      </c>
      <c r="N40" s="3">
        <f t="shared" si="1"/>
        <v>0.15036666666666668</v>
      </c>
      <c r="O40" s="3" t="str">
        <f t="shared" si="1"/>
        <v/>
      </c>
      <c r="P40" s="4">
        <f t="shared" si="2"/>
        <v>0.15036666666666668</v>
      </c>
      <c r="Q40" s="25">
        <f>SUM(E$13:E40)</f>
        <v>250000</v>
      </c>
      <c r="R40" s="26">
        <f>SUM(F$13:F40)</f>
        <v>340000</v>
      </c>
      <c r="S40" s="26">
        <f>SUM(G$13:G40)</f>
        <v>250000</v>
      </c>
      <c r="T40" s="27">
        <f t="shared" si="9"/>
        <v>840000</v>
      </c>
      <c r="U40" s="25">
        <f>SUM(I$13:I40)</f>
        <v>22534</v>
      </c>
      <c r="V40" s="26">
        <f>SUM(J$13:J40)</f>
        <v>51064</v>
      </c>
      <c r="W40" s="26">
        <f>SUM(K$13:K40)</f>
        <v>25426</v>
      </c>
      <c r="X40" s="27">
        <f t="shared" si="3"/>
        <v>99024</v>
      </c>
      <c r="Y40" s="3">
        <f t="shared" si="10"/>
        <v>9.0135999999999994E-2</v>
      </c>
      <c r="Z40" s="3">
        <f t="shared" si="4"/>
        <v>0.15018823529411765</v>
      </c>
      <c r="AA40" s="3">
        <f t="shared" si="4"/>
        <v>0.101704</v>
      </c>
      <c r="AB40" s="4">
        <f t="shared" si="11"/>
        <v>0.11788571428571429</v>
      </c>
    </row>
    <row r="41" spans="1:30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/>
      <c r="F41" s="26">
        <v>30000</v>
      </c>
      <c r="G41" s="26"/>
      <c r="H41" s="27">
        <f t="shared" si="5"/>
        <v>30000</v>
      </c>
      <c r="I41" s="25">
        <f t="shared" si="6"/>
        <v>0</v>
      </c>
      <c r="J41" s="26">
        <f t="shared" si="7"/>
        <v>4579</v>
      </c>
      <c r="K41" s="26">
        <f t="shared" si="8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250000</v>
      </c>
      <c r="R41" s="26">
        <f>SUM(F$13:F41)</f>
        <v>370000</v>
      </c>
      <c r="S41" s="26">
        <f>SUM(G$13:G41)</f>
        <v>250000</v>
      </c>
      <c r="T41" s="27">
        <f t="shared" si="9"/>
        <v>870000</v>
      </c>
      <c r="U41" s="25">
        <f>SUM(I$13:I41)</f>
        <v>22534</v>
      </c>
      <c r="V41" s="26">
        <f>SUM(J$13:J41)</f>
        <v>55643</v>
      </c>
      <c r="W41" s="26">
        <f>SUM(K$13:K41)</f>
        <v>25426</v>
      </c>
      <c r="X41" s="27">
        <f t="shared" si="3"/>
        <v>103603</v>
      </c>
      <c r="Y41" s="3">
        <f t="shared" si="10"/>
        <v>9.0135999999999994E-2</v>
      </c>
      <c r="Z41" s="3">
        <f t="shared" si="4"/>
        <v>0.15038648648648648</v>
      </c>
      <c r="AA41" s="3">
        <f t="shared" si="4"/>
        <v>0.101704</v>
      </c>
      <c r="AB41" s="4">
        <f t="shared" si="11"/>
        <v>0.11908390804597702</v>
      </c>
    </row>
    <row r="42" spans="1:30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/>
      <c r="F42" s="26">
        <v>30000</v>
      </c>
      <c r="G42" s="26"/>
      <c r="H42" s="27">
        <f t="shared" si="5"/>
        <v>30000</v>
      </c>
      <c r="I42" s="25">
        <f t="shared" si="6"/>
        <v>0</v>
      </c>
      <c r="J42" s="26">
        <f t="shared" si="7"/>
        <v>4433</v>
      </c>
      <c r="K42" s="26">
        <f t="shared" si="8"/>
        <v>0</v>
      </c>
      <c r="L42" s="27">
        <f t="shared" si="0"/>
        <v>4433</v>
      </c>
      <c r="M42" s="19" t="str">
        <f t="shared" si="1"/>
        <v/>
      </c>
      <c r="N42" s="3">
        <f t="shared" si="1"/>
        <v>0.14776666666666666</v>
      </c>
      <c r="O42" s="3" t="str">
        <f t="shared" si="1"/>
        <v/>
      </c>
      <c r="P42" s="4">
        <f t="shared" si="2"/>
        <v>0.14776666666666666</v>
      </c>
      <c r="Q42" s="25">
        <f>SUM(E$13:E42)</f>
        <v>250000</v>
      </c>
      <c r="R42" s="26">
        <f>SUM(F$13:F42)</f>
        <v>400000</v>
      </c>
      <c r="S42" s="26">
        <f>SUM(G$13:G42)</f>
        <v>250000</v>
      </c>
      <c r="T42" s="27">
        <f t="shared" si="9"/>
        <v>900000</v>
      </c>
      <c r="U42" s="25">
        <f>SUM(I$13:I42)</f>
        <v>22534</v>
      </c>
      <c r="V42" s="26">
        <f>SUM(J$13:J42)</f>
        <v>60076</v>
      </c>
      <c r="W42" s="26">
        <f>SUM(K$13:K42)</f>
        <v>25426</v>
      </c>
      <c r="X42" s="27">
        <f t="shared" si="3"/>
        <v>108036</v>
      </c>
      <c r="Y42" s="3">
        <f t="shared" si="10"/>
        <v>9.0135999999999994E-2</v>
      </c>
      <c r="Z42" s="3">
        <f t="shared" si="4"/>
        <v>0.15018999999999999</v>
      </c>
      <c r="AA42" s="3">
        <f t="shared" si="4"/>
        <v>0.101704</v>
      </c>
      <c r="AB42" s="4">
        <f t="shared" si="11"/>
        <v>0.12003999999999999</v>
      </c>
    </row>
    <row r="43" spans="1:30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/>
      <c r="F43" s="26">
        <v>30000</v>
      </c>
      <c r="G43" s="26"/>
      <c r="H43" s="27">
        <f t="shared" si="5"/>
        <v>30000</v>
      </c>
      <c r="I43" s="25">
        <f t="shared" si="6"/>
        <v>0</v>
      </c>
      <c r="J43" s="26">
        <f t="shared" si="7"/>
        <v>4606</v>
      </c>
      <c r="K43" s="26">
        <f t="shared" si="8"/>
        <v>0</v>
      </c>
      <c r="L43" s="27">
        <f t="shared" si="0"/>
        <v>4606</v>
      </c>
      <c r="M43" s="19" t="str">
        <f t="shared" si="1"/>
        <v/>
      </c>
      <c r="N43" s="3">
        <f t="shared" si="1"/>
        <v>0.15353333333333333</v>
      </c>
      <c r="O43" s="3" t="str">
        <f t="shared" si="1"/>
        <v/>
      </c>
      <c r="P43" s="4">
        <f t="shared" si="2"/>
        <v>0.15353333333333333</v>
      </c>
      <c r="Q43" s="25">
        <f>SUM(E$13:E43)</f>
        <v>250000</v>
      </c>
      <c r="R43" s="26">
        <f>SUM(F$13:F43)</f>
        <v>430000</v>
      </c>
      <c r="S43" s="26">
        <f>SUM(G$13:G43)</f>
        <v>250000</v>
      </c>
      <c r="T43" s="27">
        <f t="shared" si="9"/>
        <v>930000</v>
      </c>
      <c r="U43" s="25">
        <f>SUM(I$13:I43)</f>
        <v>22534</v>
      </c>
      <c r="V43" s="26">
        <f>SUM(J$13:J43)</f>
        <v>64682</v>
      </c>
      <c r="W43" s="26">
        <f>SUM(K$13:K43)</f>
        <v>25426</v>
      </c>
      <c r="X43" s="27">
        <f t="shared" si="3"/>
        <v>112642</v>
      </c>
      <c r="Y43" s="3">
        <f t="shared" si="10"/>
        <v>9.0135999999999994E-2</v>
      </c>
      <c r="Z43" s="3">
        <f t="shared" si="4"/>
        <v>0.15042325581395349</v>
      </c>
      <c r="AA43" s="3">
        <f t="shared" si="4"/>
        <v>0.101704</v>
      </c>
      <c r="AB43" s="4">
        <f t="shared" si="11"/>
        <v>0.12112043010752688</v>
      </c>
    </row>
    <row r="44" spans="1:30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/>
      <c r="F44" s="26">
        <v>30000</v>
      </c>
      <c r="G44" s="26"/>
      <c r="H44" s="27">
        <f t="shared" si="5"/>
        <v>30000</v>
      </c>
      <c r="I44" s="25">
        <f t="shared" si="6"/>
        <v>0</v>
      </c>
      <c r="J44" s="26">
        <f t="shared" si="7"/>
        <v>4522</v>
      </c>
      <c r="K44" s="26">
        <f t="shared" si="8"/>
        <v>0</v>
      </c>
      <c r="L44" s="27">
        <f t="shared" si="0"/>
        <v>4522</v>
      </c>
      <c r="M44" s="19" t="str">
        <f t="shared" si="1"/>
        <v/>
      </c>
      <c r="N44" s="3">
        <f t="shared" si="1"/>
        <v>0.15073333333333333</v>
      </c>
      <c r="O44" s="3" t="str">
        <f t="shared" si="1"/>
        <v/>
      </c>
      <c r="P44" s="4">
        <f t="shared" si="2"/>
        <v>0.15073333333333333</v>
      </c>
      <c r="Q44" s="25">
        <f>SUM(E$13:E44)</f>
        <v>250000</v>
      </c>
      <c r="R44" s="26">
        <f>SUM(F$13:F44)</f>
        <v>460000</v>
      </c>
      <c r="S44" s="26">
        <f>SUM(G$13:G44)</f>
        <v>250000</v>
      </c>
      <c r="T44" s="27">
        <f t="shared" si="9"/>
        <v>960000</v>
      </c>
      <c r="U44" s="25">
        <f>SUM(I$13:I44)</f>
        <v>22534</v>
      </c>
      <c r="V44" s="26">
        <f>SUM(J$13:J44)</f>
        <v>69204</v>
      </c>
      <c r="W44" s="26">
        <f>SUM(K$13:K44)</f>
        <v>25426</v>
      </c>
      <c r="X44" s="27">
        <f t="shared" si="3"/>
        <v>117164</v>
      </c>
      <c r="Y44" s="3">
        <f t="shared" si="10"/>
        <v>9.0135999999999994E-2</v>
      </c>
      <c r="Z44" s="3">
        <f t="shared" si="4"/>
        <v>0.15044347826086957</v>
      </c>
      <c r="AA44" s="3">
        <f t="shared" si="4"/>
        <v>0.101704</v>
      </c>
      <c r="AB44" s="4">
        <f t="shared" si="11"/>
        <v>0.12204583333333334</v>
      </c>
    </row>
    <row r="45" spans="1:30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/>
      <c r="F45" s="26">
        <v>30000</v>
      </c>
      <c r="G45" s="26"/>
      <c r="H45" s="27">
        <f t="shared" si="5"/>
        <v>30000</v>
      </c>
      <c r="I45" s="25">
        <f t="shared" si="6"/>
        <v>0</v>
      </c>
      <c r="J45" s="26">
        <f t="shared" si="7"/>
        <v>4533</v>
      </c>
      <c r="K45" s="26">
        <f t="shared" si="8"/>
        <v>0</v>
      </c>
      <c r="L45" s="27">
        <f t="shared" si="0"/>
        <v>4533</v>
      </c>
      <c r="M45" s="19" t="str">
        <f t="shared" ref="M45:O76" si="12">IF(E45=0,"",I45/E45)</f>
        <v/>
      </c>
      <c r="N45" s="3">
        <f t="shared" si="12"/>
        <v>0.15110000000000001</v>
      </c>
      <c r="O45" s="3" t="str">
        <f t="shared" si="12"/>
        <v/>
      </c>
      <c r="P45" s="4">
        <f t="shared" si="2"/>
        <v>0.15110000000000001</v>
      </c>
      <c r="Q45" s="25">
        <f>SUM(E$13:E45)</f>
        <v>250000</v>
      </c>
      <c r="R45" s="26">
        <f>SUM(F$13:F45)</f>
        <v>490000</v>
      </c>
      <c r="S45" s="26">
        <f>SUM(G$13:G45)</f>
        <v>250000</v>
      </c>
      <c r="T45" s="27">
        <f t="shared" si="9"/>
        <v>990000</v>
      </c>
      <c r="U45" s="25">
        <f>SUM(I$13:I45)</f>
        <v>22534</v>
      </c>
      <c r="V45" s="26">
        <f>SUM(J$13:J45)</f>
        <v>73737</v>
      </c>
      <c r="W45" s="26">
        <f>SUM(K$13:K45)</f>
        <v>25426</v>
      </c>
      <c r="X45" s="27">
        <f t="shared" si="3"/>
        <v>121697</v>
      </c>
      <c r="Y45" s="3">
        <f t="shared" si="10"/>
        <v>9.0135999999999994E-2</v>
      </c>
      <c r="Z45" s="3">
        <f t="shared" si="4"/>
        <v>0.15048367346938776</v>
      </c>
      <c r="AA45" s="3">
        <f t="shared" si="4"/>
        <v>0.101704</v>
      </c>
      <c r="AB45" s="4">
        <f t="shared" si="11"/>
        <v>0.12292626262626262</v>
      </c>
    </row>
    <row r="46" spans="1:30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/>
      <c r="F46" s="26">
        <v>30000</v>
      </c>
      <c r="G46" s="26"/>
      <c r="H46" s="27">
        <f t="shared" si="5"/>
        <v>30000</v>
      </c>
      <c r="I46" s="25">
        <f t="shared" si="6"/>
        <v>0</v>
      </c>
      <c r="J46" s="26">
        <f t="shared" si="7"/>
        <v>4513</v>
      </c>
      <c r="K46" s="26">
        <f t="shared" si="8"/>
        <v>0</v>
      </c>
      <c r="L46" s="27">
        <f t="shared" si="0"/>
        <v>4513</v>
      </c>
      <c r="M46" s="19" t="str">
        <f t="shared" si="12"/>
        <v/>
      </c>
      <c r="N46" s="3">
        <f t="shared" si="12"/>
        <v>0.15043333333333334</v>
      </c>
      <c r="O46" s="3" t="str">
        <f t="shared" si="12"/>
        <v/>
      </c>
      <c r="P46" s="4">
        <f t="shared" si="2"/>
        <v>0.15043333333333334</v>
      </c>
      <c r="Q46" s="25">
        <f>SUM(E$13:E46)</f>
        <v>250000</v>
      </c>
      <c r="R46" s="26">
        <f>SUM(F$13:F46)</f>
        <v>520000</v>
      </c>
      <c r="S46" s="26">
        <f>SUM(G$13:G46)</f>
        <v>250000</v>
      </c>
      <c r="T46" s="27">
        <f t="shared" si="9"/>
        <v>1020000</v>
      </c>
      <c r="U46" s="25">
        <f>SUM(I$13:I46)</f>
        <v>22534</v>
      </c>
      <c r="V46" s="26">
        <f>SUM(J$13:J46)</f>
        <v>78250</v>
      </c>
      <c r="W46" s="26">
        <f>SUM(K$13:K46)</f>
        <v>25426</v>
      </c>
      <c r="X46" s="27">
        <f t="shared" si="3"/>
        <v>126210</v>
      </c>
      <c r="Y46" s="3">
        <f t="shared" si="10"/>
        <v>9.0135999999999994E-2</v>
      </c>
      <c r="Z46" s="3">
        <f t="shared" si="4"/>
        <v>0.15048076923076922</v>
      </c>
      <c r="AA46" s="3">
        <f t="shared" si="4"/>
        <v>0.101704</v>
      </c>
      <c r="AB46" s="4">
        <f t="shared" si="11"/>
        <v>0.12373529411764705</v>
      </c>
    </row>
    <row r="47" spans="1:30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/>
      <c r="F47" s="26">
        <v>30000</v>
      </c>
      <c r="G47" s="26"/>
      <c r="H47" s="27">
        <f t="shared" si="5"/>
        <v>30000</v>
      </c>
      <c r="I47" s="25">
        <f t="shared" si="6"/>
        <v>0</v>
      </c>
      <c r="J47" s="26">
        <f t="shared" si="7"/>
        <v>4566</v>
      </c>
      <c r="K47" s="26">
        <f t="shared" si="8"/>
        <v>0</v>
      </c>
      <c r="L47" s="27">
        <f t="shared" si="0"/>
        <v>4566</v>
      </c>
      <c r="M47" s="19" t="str">
        <f t="shared" si="12"/>
        <v/>
      </c>
      <c r="N47" s="3">
        <f t="shared" si="12"/>
        <v>0.1522</v>
      </c>
      <c r="O47" s="3" t="str">
        <f t="shared" si="12"/>
        <v/>
      </c>
      <c r="P47" s="4">
        <f t="shared" si="2"/>
        <v>0.1522</v>
      </c>
      <c r="Q47" s="25">
        <f>SUM(E$13:E47)</f>
        <v>250000</v>
      </c>
      <c r="R47" s="26">
        <f>SUM(F$13:F47)</f>
        <v>550000</v>
      </c>
      <c r="S47" s="26">
        <f>SUM(G$13:G47)</f>
        <v>250000</v>
      </c>
      <c r="T47" s="27">
        <f t="shared" si="9"/>
        <v>1050000</v>
      </c>
      <c r="U47" s="25">
        <f>SUM(I$13:I47)</f>
        <v>22534</v>
      </c>
      <c r="V47" s="26">
        <f>SUM(J$13:J47)</f>
        <v>82816</v>
      </c>
      <c r="W47" s="26">
        <f>SUM(K$13:K47)</f>
        <v>25426</v>
      </c>
      <c r="X47" s="27">
        <f t="shared" si="3"/>
        <v>130776</v>
      </c>
      <c r="Y47" s="3">
        <f t="shared" si="10"/>
        <v>9.0135999999999994E-2</v>
      </c>
      <c r="Z47" s="3">
        <f t="shared" si="4"/>
        <v>0.15057454545454546</v>
      </c>
      <c r="AA47" s="3">
        <f t="shared" si="4"/>
        <v>0.101704</v>
      </c>
      <c r="AB47" s="4">
        <f t="shared" si="11"/>
        <v>0.12454857142857143</v>
      </c>
    </row>
    <row r="48" spans="1:30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/>
      <c r="F48" s="26">
        <v>30000</v>
      </c>
      <c r="G48" s="26"/>
      <c r="H48" s="27">
        <f t="shared" si="5"/>
        <v>30000</v>
      </c>
      <c r="I48" s="25">
        <f t="shared" si="6"/>
        <v>0</v>
      </c>
      <c r="J48" s="26">
        <f t="shared" si="7"/>
        <v>4504</v>
      </c>
      <c r="K48" s="26">
        <f t="shared" si="8"/>
        <v>0</v>
      </c>
      <c r="L48" s="27">
        <f t="shared" si="0"/>
        <v>4504</v>
      </c>
      <c r="M48" s="19" t="str">
        <f t="shared" si="12"/>
        <v/>
      </c>
      <c r="N48" s="3">
        <f t="shared" si="12"/>
        <v>0.15013333333333334</v>
      </c>
      <c r="O48" s="3" t="str">
        <f t="shared" si="12"/>
        <v/>
      </c>
      <c r="P48" s="4">
        <f t="shared" si="2"/>
        <v>0.15013333333333334</v>
      </c>
      <c r="Q48" s="25">
        <f>SUM(E$13:E48)</f>
        <v>250000</v>
      </c>
      <c r="R48" s="26">
        <f>SUM(F$13:F48)</f>
        <v>580000</v>
      </c>
      <c r="S48" s="26">
        <f>SUM(G$13:G48)</f>
        <v>250000</v>
      </c>
      <c r="T48" s="27">
        <f t="shared" si="9"/>
        <v>1080000</v>
      </c>
      <c r="U48" s="25">
        <f>SUM(I$13:I48)</f>
        <v>22534</v>
      </c>
      <c r="V48" s="26">
        <f>SUM(J$13:J48)</f>
        <v>87320</v>
      </c>
      <c r="W48" s="26">
        <f>SUM(K$13:K48)</f>
        <v>25426</v>
      </c>
      <c r="X48" s="27">
        <f t="shared" si="3"/>
        <v>135280</v>
      </c>
      <c r="Y48" s="3">
        <f t="shared" si="10"/>
        <v>9.0135999999999994E-2</v>
      </c>
      <c r="Z48" s="3">
        <f t="shared" si="4"/>
        <v>0.15055172413793103</v>
      </c>
      <c r="AA48" s="3">
        <f t="shared" si="4"/>
        <v>0.101704</v>
      </c>
      <c r="AB48" s="4">
        <f t="shared" si="11"/>
        <v>0.12525925925925926</v>
      </c>
    </row>
    <row r="49" spans="1:28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/>
      <c r="F49" s="26">
        <v>30000</v>
      </c>
      <c r="G49" s="26"/>
      <c r="H49" s="27">
        <f t="shared" si="5"/>
        <v>30000</v>
      </c>
      <c r="I49" s="25">
        <f t="shared" si="6"/>
        <v>0</v>
      </c>
      <c r="J49" s="26">
        <f t="shared" si="7"/>
        <v>4575</v>
      </c>
      <c r="K49" s="26">
        <f t="shared" si="8"/>
        <v>0</v>
      </c>
      <c r="L49" s="27">
        <f t="shared" si="0"/>
        <v>4575</v>
      </c>
      <c r="M49" s="19" t="str">
        <f t="shared" si="12"/>
        <v/>
      </c>
      <c r="N49" s="3">
        <f t="shared" si="12"/>
        <v>0.1525</v>
      </c>
      <c r="O49" s="3" t="str">
        <f t="shared" si="12"/>
        <v/>
      </c>
      <c r="P49" s="4">
        <f t="shared" si="2"/>
        <v>0.1525</v>
      </c>
      <c r="Q49" s="25">
        <f>SUM(E$13:E49)</f>
        <v>250000</v>
      </c>
      <c r="R49" s="26">
        <f>SUM(F$13:F49)</f>
        <v>610000</v>
      </c>
      <c r="S49" s="26">
        <f>SUM(G$13:G49)</f>
        <v>250000</v>
      </c>
      <c r="T49" s="27">
        <f t="shared" si="9"/>
        <v>1110000</v>
      </c>
      <c r="U49" s="25">
        <f>SUM(I$13:I49)</f>
        <v>22534</v>
      </c>
      <c r="V49" s="26">
        <f>SUM(J$13:J49)</f>
        <v>91895</v>
      </c>
      <c r="W49" s="26">
        <f>SUM(K$13:K49)</f>
        <v>25426</v>
      </c>
      <c r="X49" s="27">
        <f t="shared" si="3"/>
        <v>139855</v>
      </c>
      <c r="Y49" s="3">
        <f t="shared" si="10"/>
        <v>9.0135999999999994E-2</v>
      </c>
      <c r="Z49" s="3">
        <f t="shared" si="4"/>
        <v>0.15064754098360655</v>
      </c>
      <c r="AA49" s="3">
        <f t="shared" si="4"/>
        <v>0.101704</v>
      </c>
      <c r="AB49" s="4">
        <f t="shared" si="11"/>
        <v>0.12599549549549549</v>
      </c>
    </row>
    <row r="50" spans="1:28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/>
      <c r="F50" s="26">
        <v>30000</v>
      </c>
      <c r="G50" s="26"/>
      <c r="H50" s="27">
        <f t="shared" si="5"/>
        <v>30000</v>
      </c>
      <c r="I50" s="25">
        <f t="shared" si="6"/>
        <v>0</v>
      </c>
      <c r="J50" s="26">
        <f t="shared" si="7"/>
        <v>4522</v>
      </c>
      <c r="K50" s="26">
        <f t="shared" si="8"/>
        <v>0</v>
      </c>
      <c r="L50" s="27">
        <f t="shared" si="0"/>
        <v>4522</v>
      </c>
      <c r="M50" s="19" t="str">
        <f t="shared" si="12"/>
        <v/>
      </c>
      <c r="N50" s="3">
        <f t="shared" si="12"/>
        <v>0.15073333333333333</v>
      </c>
      <c r="O50" s="3" t="str">
        <f t="shared" si="12"/>
        <v/>
      </c>
      <c r="P50" s="4">
        <f t="shared" si="2"/>
        <v>0.15073333333333333</v>
      </c>
      <c r="Q50" s="25">
        <f>SUM(E$13:E50)</f>
        <v>250000</v>
      </c>
      <c r="R50" s="26">
        <f>SUM(F$13:F50)</f>
        <v>640000</v>
      </c>
      <c r="S50" s="26">
        <f>SUM(G$13:G50)</f>
        <v>250000</v>
      </c>
      <c r="T50" s="27">
        <f t="shared" si="9"/>
        <v>1140000</v>
      </c>
      <c r="U50" s="25">
        <f>SUM(I$13:I50)</f>
        <v>22534</v>
      </c>
      <c r="V50" s="26">
        <f>SUM(J$13:J50)</f>
        <v>96417</v>
      </c>
      <c r="W50" s="26">
        <f>SUM(K$13:K50)</f>
        <v>25426</v>
      </c>
      <c r="X50" s="27">
        <f t="shared" si="3"/>
        <v>144377</v>
      </c>
      <c r="Y50" s="3">
        <f t="shared" si="10"/>
        <v>9.0135999999999994E-2</v>
      </c>
      <c r="Z50" s="3">
        <f t="shared" si="4"/>
        <v>0.1506515625</v>
      </c>
      <c r="AA50" s="3">
        <f t="shared" si="4"/>
        <v>0.101704</v>
      </c>
      <c r="AB50" s="4">
        <f t="shared" si="11"/>
        <v>0.12664649122807017</v>
      </c>
    </row>
    <row r="51" spans="1:28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/>
      <c r="F51" s="26">
        <v>30000</v>
      </c>
      <c r="G51" s="26"/>
      <c r="H51" s="27">
        <f t="shared" si="5"/>
        <v>30000</v>
      </c>
      <c r="I51" s="25">
        <f t="shared" si="6"/>
        <v>0</v>
      </c>
      <c r="J51" s="26">
        <f t="shared" si="7"/>
        <v>4461</v>
      </c>
      <c r="K51" s="26">
        <f t="shared" si="8"/>
        <v>0</v>
      </c>
      <c r="L51" s="27">
        <f t="shared" si="0"/>
        <v>4461</v>
      </c>
      <c r="M51" s="19" t="str">
        <f t="shared" si="12"/>
        <v/>
      </c>
      <c r="N51" s="3">
        <f t="shared" si="12"/>
        <v>0.1487</v>
      </c>
      <c r="O51" s="3" t="str">
        <f t="shared" si="12"/>
        <v/>
      </c>
      <c r="P51" s="4">
        <f t="shared" si="2"/>
        <v>0.1487</v>
      </c>
      <c r="Q51" s="25">
        <f>SUM(E$13:E51)</f>
        <v>250000</v>
      </c>
      <c r="R51" s="26">
        <f>SUM(F$13:F51)</f>
        <v>670000</v>
      </c>
      <c r="S51" s="26">
        <f>SUM(G$13:G51)</f>
        <v>250000</v>
      </c>
      <c r="T51" s="27">
        <f t="shared" si="9"/>
        <v>1170000</v>
      </c>
      <c r="U51" s="25">
        <f>SUM(I$13:I51)</f>
        <v>22534</v>
      </c>
      <c r="V51" s="26">
        <f>SUM(J$13:J51)</f>
        <v>100878</v>
      </c>
      <c r="W51" s="26">
        <f>SUM(K$13:K51)</f>
        <v>25426</v>
      </c>
      <c r="X51" s="27">
        <f t="shared" si="3"/>
        <v>148838</v>
      </c>
      <c r="Y51" s="3">
        <f t="shared" si="10"/>
        <v>9.0135999999999994E-2</v>
      </c>
      <c r="Z51" s="3">
        <f t="shared" si="4"/>
        <v>0.15056417910447761</v>
      </c>
      <c r="AA51" s="3">
        <f t="shared" si="4"/>
        <v>0.101704</v>
      </c>
      <c r="AB51" s="4">
        <f t="shared" si="11"/>
        <v>0.12721196581196581</v>
      </c>
    </row>
    <row r="52" spans="1:28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/>
      <c r="F52" s="26">
        <v>30000</v>
      </c>
      <c r="G52" s="26"/>
      <c r="H52" s="27">
        <f t="shared" si="5"/>
        <v>30000</v>
      </c>
      <c r="I52" s="25">
        <f t="shared" si="6"/>
        <v>0</v>
      </c>
      <c r="J52" s="26">
        <f t="shared" si="7"/>
        <v>4510</v>
      </c>
      <c r="K52" s="26">
        <f t="shared" si="8"/>
        <v>0</v>
      </c>
      <c r="L52" s="27">
        <f t="shared" si="0"/>
        <v>4510</v>
      </c>
      <c r="M52" s="19" t="str">
        <f t="shared" si="12"/>
        <v/>
      </c>
      <c r="N52" s="3">
        <f t="shared" si="12"/>
        <v>0.15033333333333335</v>
      </c>
      <c r="O52" s="3" t="str">
        <f t="shared" si="12"/>
        <v/>
      </c>
      <c r="P52" s="4">
        <f t="shared" si="2"/>
        <v>0.15033333333333335</v>
      </c>
      <c r="Q52" s="25">
        <f>SUM(E$13:E52)</f>
        <v>250000</v>
      </c>
      <c r="R52" s="26">
        <f>SUM(F$13:F52)</f>
        <v>700000</v>
      </c>
      <c r="S52" s="26">
        <f>SUM(G$13:G52)</f>
        <v>250000</v>
      </c>
      <c r="T52" s="27">
        <f t="shared" si="9"/>
        <v>1200000</v>
      </c>
      <c r="U52" s="25">
        <f>SUM(I$13:I52)</f>
        <v>22534</v>
      </c>
      <c r="V52" s="26">
        <f>SUM(J$13:J52)</f>
        <v>105388</v>
      </c>
      <c r="W52" s="26">
        <f>SUM(K$13:K52)</f>
        <v>25426</v>
      </c>
      <c r="X52" s="27">
        <f t="shared" si="3"/>
        <v>153348</v>
      </c>
      <c r="Y52" s="3">
        <f t="shared" si="10"/>
        <v>9.0135999999999994E-2</v>
      </c>
      <c r="Z52" s="3">
        <f t="shared" si="4"/>
        <v>0.15055428571428572</v>
      </c>
      <c r="AA52" s="3">
        <f t="shared" si="4"/>
        <v>0.101704</v>
      </c>
      <c r="AB52" s="4">
        <f t="shared" si="11"/>
        <v>0.12778999999999999</v>
      </c>
    </row>
    <row r="53" spans="1:28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/>
      <c r="F53" s="26">
        <v>30000</v>
      </c>
      <c r="G53" s="26"/>
      <c r="H53" s="27">
        <f t="shared" si="5"/>
        <v>30000</v>
      </c>
      <c r="I53" s="25">
        <f t="shared" si="6"/>
        <v>0</v>
      </c>
      <c r="J53" s="26">
        <f t="shared" si="7"/>
        <v>4472</v>
      </c>
      <c r="K53" s="26">
        <f t="shared" si="8"/>
        <v>0</v>
      </c>
      <c r="L53" s="27">
        <f t="shared" si="0"/>
        <v>4472</v>
      </c>
      <c r="M53" s="19" t="str">
        <f t="shared" si="12"/>
        <v/>
      </c>
      <c r="N53" s="3">
        <f t="shared" si="12"/>
        <v>0.14906666666666665</v>
      </c>
      <c r="O53" s="3" t="str">
        <f t="shared" si="12"/>
        <v/>
      </c>
      <c r="P53" s="4">
        <f t="shared" si="2"/>
        <v>0.14906666666666665</v>
      </c>
      <c r="Q53" s="25">
        <f>SUM(E$13:E53)</f>
        <v>250000</v>
      </c>
      <c r="R53" s="26">
        <f>SUM(F$13:F53)</f>
        <v>730000</v>
      </c>
      <c r="S53" s="26">
        <f>SUM(G$13:G53)</f>
        <v>250000</v>
      </c>
      <c r="T53" s="27">
        <f t="shared" si="9"/>
        <v>1230000</v>
      </c>
      <c r="U53" s="25">
        <f>SUM(I$13:I53)</f>
        <v>22534</v>
      </c>
      <c r="V53" s="26">
        <f>SUM(J$13:J53)</f>
        <v>109860</v>
      </c>
      <c r="W53" s="26">
        <f>SUM(K$13:K53)</f>
        <v>25426</v>
      </c>
      <c r="X53" s="27">
        <f t="shared" si="3"/>
        <v>157820</v>
      </c>
      <c r="Y53" s="3">
        <f t="shared" si="10"/>
        <v>9.0135999999999994E-2</v>
      </c>
      <c r="Z53" s="3">
        <f t="shared" si="4"/>
        <v>0.15049315068493152</v>
      </c>
      <c r="AA53" s="3">
        <f t="shared" si="4"/>
        <v>0.101704</v>
      </c>
      <c r="AB53" s="4">
        <f t="shared" si="11"/>
        <v>0.12830894308943089</v>
      </c>
    </row>
    <row r="54" spans="1:28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/>
      <c r="F54" s="26">
        <v>30000</v>
      </c>
      <c r="G54" s="26"/>
      <c r="H54" s="27">
        <f t="shared" si="5"/>
        <v>30000</v>
      </c>
      <c r="I54" s="25">
        <f t="shared" si="6"/>
        <v>0</v>
      </c>
      <c r="J54" s="26">
        <f t="shared" si="7"/>
        <v>4465</v>
      </c>
      <c r="K54" s="26">
        <f t="shared" si="8"/>
        <v>0</v>
      </c>
      <c r="L54" s="27">
        <f t="shared" si="0"/>
        <v>4465</v>
      </c>
      <c r="M54" s="19" t="str">
        <f t="shared" si="12"/>
        <v/>
      </c>
      <c r="N54" s="3">
        <f t="shared" si="12"/>
        <v>0.14883333333333335</v>
      </c>
      <c r="O54" s="3" t="str">
        <f t="shared" si="12"/>
        <v/>
      </c>
      <c r="P54" s="4">
        <f t="shared" si="2"/>
        <v>0.14883333333333335</v>
      </c>
      <c r="Q54" s="25">
        <f>SUM(E$13:E54)</f>
        <v>250000</v>
      </c>
      <c r="R54" s="26">
        <f>SUM(F$13:F54)</f>
        <v>760000</v>
      </c>
      <c r="S54" s="26">
        <f>SUM(G$13:G54)</f>
        <v>250000</v>
      </c>
      <c r="T54" s="27">
        <f t="shared" si="9"/>
        <v>1260000</v>
      </c>
      <c r="U54" s="25">
        <f>SUM(I$13:I54)</f>
        <v>22534</v>
      </c>
      <c r="V54" s="26">
        <f>SUM(J$13:J54)</f>
        <v>114325</v>
      </c>
      <c r="W54" s="26">
        <f>SUM(K$13:K54)</f>
        <v>25426</v>
      </c>
      <c r="X54" s="27">
        <f t="shared" si="3"/>
        <v>162285</v>
      </c>
      <c r="Y54" s="3">
        <f t="shared" si="10"/>
        <v>9.0135999999999994E-2</v>
      </c>
      <c r="Z54" s="3">
        <f t="shared" si="4"/>
        <v>0.15042763157894737</v>
      </c>
      <c r="AA54" s="3">
        <f t="shared" si="4"/>
        <v>0.101704</v>
      </c>
      <c r="AB54" s="4">
        <f t="shared" si="11"/>
        <v>0.12879761904761905</v>
      </c>
    </row>
    <row r="55" spans="1:28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/>
      <c r="F55" s="26">
        <v>30000</v>
      </c>
      <c r="G55" s="26"/>
      <c r="H55" s="27">
        <f t="shared" si="5"/>
        <v>30000</v>
      </c>
      <c r="I55" s="25">
        <f t="shared" si="6"/>
        <v>0</v>
      </c>
      <c r="J55" s="26">
        <f t="shared" si="7"/>
        <v>4473</v>
      </c>
      <c r="K55" s="26">
        <f t="shared" si="8"/>
        <v>0</v>
      </c>
      <c r="L55" s="27">
        <f t="shared" si="0"/>
        <v>4473</v>
      </c>
      <c r="M55" s="19" t="str">
        <f t="shared" si="12"/>
        <v/>
      </c>
      <c r="N55" s="3">
        <f t="shared" si="12"/>
        <v>0.14910000000000001</v>
      </c>
      <c r="O55" s="3" t="str">
        <f t="shared" si="12"/>
        <v/>
      </c>
      <c r="P55" s="4">
        <f t="shared" si="2"/>
        <v>0.14910000000000001</v>
      </c>
      <c r="Q55" s="25">
        <f>SUM(E$13:E55)</f>
        <v>250000</v>
      </c>
      <c r="R55" s="26">
        <f>SUM(F$13:F55)</f>
        <v>790000</v>
      </c>
      <c r="S55" s="26">
        <f>SUM(G$13:G55)</f>
        <v>250000</v>
      </c>
      <c r="T55" s="27">
        <f t="shared" si="9"/>
        <v>1290000</v>
      </c>
      <c r="U55" s="25">
        <f>SUM(I$13:I55)</f>
        <v>22534</v>
      </c>
      <c r="V55" s="26">
        <f>SUM(J$13:J55)</f>
        <v>118798</v>
      </c>
      <c r="W55" s="26">
        <f>SUM(K$13:K55)</f>
        <v>25426</v>
      </c>
      <c r="X55" s="27">
        <f t="shared" si="3"/>
        <v>166758</v>
      </c>
      <c r="Y55" s="3">
        <f t="shared" si="10"/>
        <v>9.0135999999999994E-2</v>
      </c>
      <c r="Z55" s="3">
        <f t="shared" si="4"/>
        <v>0.15037721518987343</v>
      </c>
      <c r="AA55" s="3">
        <f t="shared" si="4"/>
        <v>0.101704</v>
      </c>
      <c r="AB55" s="4">
        <f t="shared" si="11"/>
        <v>0.12926976744186047</v>
      </c>
    </row>
    <row r="56" spans="1:28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/>
      <c r="F56" s="26">
        <v>30000</v>
      </c>
      <c r="G56" s="26"/>
      <c r="H56" s="27">
        <f t="shared" si="5"/>
        <v>30000</v>
      </c>
      <c r="I56" s="25">
        <f t="shared" si="6"/>
        <v>0</v>
      </c>
      <c r="J56" s="26">
        <f t="shared" si="7"/>
        <v>4471</v>
      </c>
      <c r="K56" s="26">
        <f t="shared" si="8"/>
        <v>0</v>
      </c>
      <c r="L56" s="27">
        <f t="shared" si="0"/>
        <v>4471</v>
      </c>
      <c r="M56" s="19" t="str">
        <f t="shared" si="12"/>
        <v/>
      </c>
      <c r="N56" s="3">
        <f t="shared" si="12"/>
        <v>0.14903333333333332</v>
      </c>
      <c r="O56" s="3" t="str">
        <f t="shared" si="12"/>
        <v/>
      </c>
      <c r="P56" s="4">
        <f t="shared" si="2"/>
        <v>0.14903333333333332</v>
      </c>
      <c r="Q56" s="25">
        <f>SUM(E$13:E56)</f>
        <v>250000</v>
      </c>
      <c r="R56" s="26">
        <f>SUM(F$13:F56)</f>
        <v>820000</v>
      </c>
      <c r="S56" s="26">
        <f>SUM(G$13:G56)</f>
        <v>250000</v>
      </c>
      <c r="T56" s="27">
        <f t="shared" si="9"/>
        <v>1320000</v>
      </c>
      <c r="U56" s="25">
        <f>SUM(I$13:I56)</f>
        <v>22534</v>
      </c>
      <c r="V56" s="26">
        <f>SUM(J$13:J56)</f>
        <v>123269</v>
      </c>
      <c r="W56" s="26">
        <f>SUM(K$13:K56)</f>
        <v>25426</v>
      </c>
      <c r="X56" s="27">
        <f t="shared" si="3"/>
        <v>171229</v>
      </c>
      <c r="Y56" s="3">
        <f t="shared" si="10"/>
        <v>9.0135999999999994E-2</v>
      </c>
      <c r="Z56" s="3">
        <f t="shared" si="4"/>
        <v>0.15032804878048781</v>
      </c>
      <c r="AA56" s="3">
        <f t="shared" si="4"/>
        <v>0.101704</v>
      </c>
      <c r="AB56" s="4">
        <f t="shared" si="11"/>
        <v>0.12971893939393939</v>
      </c>
    </row>
    <row r="57" spans="1:28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/>
      <c r="F57" s="26">
        <v>30000</v>
      </c>
      <c r="G57" s="26"/>
      <c r="H57" s="27">
        <f t="shared" si="5"/>
        <v>30000</v>
      </c>
      <c r="I57" s="25">
        <f t="shared" si="6"/>
        <v>0</v>
      </c>
      <c r="J57" s="26">
        <f t="shared" si="7"/>
        <v>4464</v>
      </c>
      <c r="K57" s="26">
        <f t="shared" si="8"/>
        <v>0</v>
      </c>
      <c r="L57" s="27">
        <f t="shared" si="0"/>
        <v>4464</v>
      </c>
      <c r="M57" s="19" t="str">
        <f t="shared" si="12"/>
        <v/>
      </c>
      <c r="N57" s="3">
        <f t="shared" si="12"/>
        <v>0.14879999999999999</v>
      </c>
      <c r="O57" s="3" t="str">
        <f t="shared" si="12"/>
        <v/>
      </c>
      <c r="P57" s="4">
        <f t="shared" si="2"/>
        <v>0.14879999999999999</v>
      </c>
      <c r="Q57" s="25">
        <f>SUM(E$13:E57)</f>
        <v>250000</v>
      </c>
      <c r="R57" s="26">
        <f>SUM(F$13:F57)</f>
        <v>850000</v>
      </c>
      <c r="S57" s="26">
        <f>SUM(G$13:G57)</f>
        <v>250000</v>
      </c>
      <c r="T57" s="27">
        <f t="shared" si="9"/>
        <v>1350000</v>
      </c>
      <c r="U57" s="25">
        <f>SUM(I$13:I57)</f>
        <v>22534</v>
      </c>
      <c r="V57" s="26">
        <f>SUM(J$13:J57)</f>
        <v>127733</v>
      </c>
      <c r="W57" s="26">
        <f>SUM(K$13:K57)</f>
        <v>25426</v>
      </c>
      <c r="X57" s="27">
        <f t="shared" si="3"/>
        <v>175693</v>
      </c>
      <c r="Y57" s="3">
        <f t="shared" si="10"/>
        <v>9.0135999999999994E-2</v>
      </c>
      <c r="Z57" s="3">
        <f t="shared" si="4"/>
        <v>0.15027411764705884</v>
      </c>
      <c r="AA57" s="3">
        <f t="shared" si="4"/>
        <v>0.101704</v>
      </c>
      <c r="AB57" s="4">
        <f t="shared" si="11"/>
        <v>0.13014296296296296</v>
      </c>
    </row>
    <row r="58" spans="1:28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/>
      <c r="F58" s="26">
        <v>30000</v>
      </c>
      <c r="G58" s="26"/>
      <c r="H58" s="27">
        <f t="shared" si="5"/>
        <v>30000</v>
      </c>
      <c r="I58" s="25">
        <f t="shared" si="6"/>
        <v>0</v>
      </c>
      <c r="J58" s="26">
        <f t="shared" si="7"/>
        <v>4524</v>
      </c>
      <c r="K58" s="26">
        <f t="shared" si="8"/>
        <v>0</v>
      </c>
      <c r="L58" s="27">
        <f t="shared" si="0"/>
        <v>4524</v>
      </c>
      <c r="M58" s="19" t="str">
        <f t="shared" si="12"/>
        <v/>
      </c>
      <c r="N58" s="3">
        <f t="shared" si="12"/>
        <v>0.15079999999999999</v>
      </c>
      <c r="O58" s="3" t="str">
        <f t="shared" si="12"/>
        <v/>
      </c>
      <c r="P58" s="4">
        <f t="shared" si="2"/>
        <v>0.15079999999999999</v>
      </c>
      <c r="Q58" s="25">
        <f>SUM(E$13:E58)</f>
        <v>250000</v>
      </c>
      <c r="R58" s="26">
        <f>SUM(F$13:F58)</f>
        <v>880000</v>
      </c>
      <c r="S58" s="26">
        <f>SUM(G$13:G58)</f>
        <v>250000</v>
      </c>
      <c r="T58" s="27">
        <f t="shared" si="9"/>
        <v>1380000</v>
      </c>
      <c r="U58" s="25">
        <f>SUM(I$13:I58)</f>
        <v>22534</v>
      </c>
      <c r="V58" s="26">
        <f>SUM(J$13:J58)</f>
        <v>132257</v>
      </c>
      <c r="W58" s="26">
        <f>SUM(K$13:K58)</f>
        <v>25426</v>
      </c>
      <c r="X58" s="27">
        <f t="shared" si="3"/>
        <v>180217</v>
      </c>
      <c r="Y58" s="3">
        <f t="shared" si="10"/>
        <v>9.0135999999999994E-2</v>
      </c>
      <c r="Z58" s="3">
        <f t="shared" si="4"/>
        <v>0.15029204545454544</v>
      </c>
      <c r="AA58" s="3">
        <f t="shared" si="4"/>
        <v>0.101704</v>
      </c>
      <c r="AB58" s="4">
        <f t="shared" si="11"/>
        <v>0.13059202898550726</v>
      </c>
    </row>
    <row r="59" spans="1:28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/>
      <c r="F59" s="26">
        <v>30000</v>
      </c>
      <c r="G59" s="26"/>
      <c r="H59" s="27">
        <f t="shared" si="5"/>
        <v>30000</v>
      </c>
      <c r="I59" s="25">
        <f t="shared" si="6"/>
        <v>0</v>
      </c>
      <c r="J59" s="26">
        <f t="shared" si="7"/>
        <v>4587</v>
      </c>
      <c r="K59" s="26">
        <f t="shared" si="8"/>
        <v>0</v>
      </c>
      <c r="L59" s="27">
        <f t="shared" si="0"/>
        <v>4587</v>
      </c>
      <c r="M59" s="19" t="str">
        <f t="shared" si="12"/>
        <v/>
      </c>
      <c r="N59" s="3">
        <f t="shared" si="12"/>
        <v>0.15290000000000001</v>
      </c>
      <c r="O59" s="3" t="str">
        <f t="shared" si="12"/>
        <v/>
      </c>
      <c r="P59" s="4">
        <f t="shared" si="2"/>
        <v>0.15290000000000001</v>
      </c>
      <c r="Q59" s="25">
        <f>SUM(E$13:E59)</f>
        <v>250000</v>
      </c>
      <c r="R59" s="26">
        <f>SUM(F$13:F59)</f>
        <v>910000</v>
      </c>
      <c r="S59" s="26">
        <f>SUM(G$13:G59)</f>
        <v>250000</v>
      </c>
      <c r="T59" s="27">
        <f t="shared" si="9"/>
        <v>1410000</v>
      </c>
      <c r="U59" s="25">
        <f>SUM(I$13:I59)</f>
        <v>22534</v>
      </c>
      <c r="V59" s="26">
        <f>SUM(J$13:J59)</f>
        <v>136844</v>
      </c>
      <c r="W59" s="26">
        <f>SUM(K$13:K59)</f>
        <v>25426</v>
      </c>
      <c r="X59" s="27">
        <f t="shared" si="3"/>
        <v>184804</v>
      </c>
      <c r="Y59" s="3">
        <f t="shared" si="10"/>
        <v>9.0135999999999994E-2</v>
      </c>
      <c r="Z59" s="3">
        <f t="shared" si="4"/>
        <v>0.15037802197802197</v>
      </c>
      <c r="AA59" s="3">
        <f t="shared" si="4"/>
        <v>0.101704</v>
      </c>
      <c r="AB59" s="4">
        <f t="shared" si="11"/>
        <v>0.13106666666666666</v>
      </c>
    </row>
    <row r="60" spans="1:28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/>
      <c r="F60" s="26">
        <v>30000</v>
      </c>
      <c r="G60" s="26"/>
      <c r="H60" s="27">
        <f t="shared" si="5"/>
        <v>30000</v>
      </c>
      <c r="I60" s="25">
        <f t="shared" si="6"/>
        <v>0</v>
      </c>
      <c r="J60" s="26">
        <f t="shared" si="7"/>
        <v>4456</v>
      </c>
      <c r="K60" s="26">
        <f t="shared" si="8"/>
        <v>0</v>
      </c>
      <c r="L60" s="27">
        <f t="shared" si="0"/>
        <v>4456</v>
      </c>
      <c r="M60" s="19" t="str">
        <f t="shared" si="12"/>
        <v/>
      </c>
      <c r="N60" s="3">
        <f t="shared" si="12"/>
        <v>0.14853333333333332</v>
      </c>
      <c r="O60" s="3" t="str">
        <f t="shared" si="12"/>
        <v/>
      </c>
      <c r="P60" s="4">
        <f t="shared" si="2"/>
        <v>0.14853333333333332</v>
      </c>
      <c r="Q60" s="25">
        <f>SUM(E$13:E60)</f>
        <v>250000</v>
      </c>
      <c r="R60" s="26">
        <f>SUM(F$13:F60)</f>
        <v>940000</v>
      </c>
      <c r="S60" s="26">
        <f>SUM(G$13:G60)</f>
        <v>250000</v>
      </c>
      <c r="T60" s="27">
        <f t="shared" si="9"/>
        <v>1440000</v>
      </c>
      <c r="U60" s="25">
        <f>SUM(I$13:I60)</f>
        <v>22534</v>
      </c>
      <c r="V60" s="26">
        <f>SUM(J$13:J60)</f>
        <v>141300</v>
      </c>
      <c r="W60" s="26">
        <f>SUM(K$13:K60)</f>
        <v>25426</v>
      </c>
      <c r="X60" s="27">
        <f t="shared" si="3"/>
        <v>189260</v>
      </c>
      <c r="Y60" s="3">
        <f t="shared" si="10"/>
        <v>9.0135999999999994E-2</v>
      </c>
      <c r="Z60" s="3">
        <f t="shared" si="4"/>
        <v>0.15031914893617021</v>
      </c>
      <c r="AA60" s="3">
        <f t="shared" si="4"/>
        <v>0.101704</v>
      </c>
      <c r="AB60" s="4">
        <f t="shared" si="11"/>
        <v>0.13143055555555555</v>
      </c>
    </row>
    <row r="61" spans="1:28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/>
      <c r="F61" s="26">
        <v>30000</v>
      </c>
      <c r="G61" s="26"/>
      <c r="H61" s="27">
        <f t="shared" si="5"/>
        <v>30000</v>
      </c>
      <c r="I61" s="25">
        <f t="shared" si="6"/>
        <v>0</v>
      </c>
      <c r="J61" s="26">
        <f t="shared" si="7"/>
        <v>4558</v>
      </c>
      <c r="K61" s="26">
        <f t="shared" si="8"/>
        <v>0</v>
      </c>
      <c r="L61" s="27">
        <f t="shared" si="0"/>
        <v>4558</v>
      </c>
      <c r="M61" s="19" t="str">
        <f t="shared" si="12"/>
        <v/>
      </c>
      <c r="N61" s="3">
        <f t="shared" si="12"/>
        <v>0.15193333333333334</v>
      </c>
      <c r="O61" s="3" t="str">
        <f t="shared" si="12"/>
        <v/>
      </c>
      <c r="P61" s="4">
        <f t="shared" si="2"/>
        <v>0.15193333333333334</v>
      </c>
      <c r="Q61" s="25">
        <f>SUM(E$13:E61)</f>
        <v>250000</v>
      </c>
      <c r="R61" s="26">
        <f>SUM(F$13:F61)</f>
        <v>970000</v>
      </c>
      <c r="S61" s="26">
        <f>SUM(G$13:G61)</f>
        <v>250000</v>
      </c>
      <c r="T61" s="27">
        <f t="shared" si="9"/>
        <v>1470000</v>
      </c>
      <c r="U61" s="25">
        <f>SUM(I$13:I61)</f>
        <v>22534</v>
      </c>
      <c r="V61" s="26">
        <f>SUM(J$13:J61)</f>
        <v>145858</v>
      </c>
      <c r="W61" s="26">
        <f>SUM(K$13:K61)</f>
        <v>25426</v>
      </c>
      <c r="X61" s="27">
        <f t="shared" si="3"/>
        <v>193818</v>
      </c>
      <c r="Y61" s="3">
        <f t="shared" si="10"/>
        <v>9.0135999999999994E-2</v>
      </c>
      <c r="Z61" s="3">
        <f t="shared" si="4"/>
        <v>0.15036907216494846</v>
      </c>
      <c r="AA61" s="3">
        <f t="shared" si="4"/>
        <v>0.101704</v>
      </c>
      <c r="AB61" s="4">
        <f t="shared" si="11"/>
        <v>0.13184897959183672</v>
      </c>
    </row>
    <row r="62" spans="1:28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/>
      <c r="F62" s="26">
        <v>30000</v>
      </c>
      <c r="G62" s="26"/>
      <c r="H62" s="27">
        <f t="shared" si="5"/>
        <v>30000</v>
      </c>
      <c r="I62" s="25">
        <f t="shared" si="6"/>
        <v>0</v>
      </c>
      <c r="J62" s="26">
        <f t="shared" si="7"/>
        <v>4604</v>
      </c>
      <c r="K62" s="26">
        <f t="shared" si="8"/>
        <v>0</v>
      </c>
      <c r="L62" s="27">
        <f t="shared" si="0"/>
        <v>4604</v>
      </c>
      <c r="M62" s="19" t="str">
        <f t="shared" si="12"/>
        <v/>
      </c>
      <c r="N62" s="3">
        <f t="shared" si="12"/>
        <v>0.15346666666666667</v>
      </c>
      <c r="O62" s="3" t="str">
        <f t="shared" si="12"/>
        <v/>
      </c>
      <c r="P62" s="4">
        <f t="shared" si="2"/>
        <v>0.15346666666666667</v>
      </c>
      <c r="Q62" s="25">
        <f>SUM(E$13:E62)</f>
        <v>250000</v>
      </c>
      <c r="R62" s="26">
        <f>SUM(F$13:F62)</f>
        <v>1000000</v>
      </c>
      <c r="S62" s="26">
        <f>SUM(G$13:G62)</f>
        <v>250000</v>
      </c>
      <c r="T62" s="27">
        <f t="shared" si="9"/>
        <v>1500000</v>
      </c>
      <c r="U62" s="25">
        <f>SUM(I$13:I62)</f>
        <v>22534</v>
      </c>
      <c r="V62" s="26">
        <f>SUM(J$13:J62)</f>
        <v>150462</v>
      </c>
      <c r="W62" s="26">
        <f>SUM(K$13:K62)</f>
        <v>25426</v>
      </c>
      <c r="X62" s="27">
        <f t="shared" si="3"/>
        <v>198422</v>
      </c>
      <c r="Y62" s="3">
        <f t="shared" si="10"/>
        <v>9.0135999999999994E-2</v>
      </c>
      <c r="Z62" s="3">
        <f t="shared" si="4"/>
        <v>0.15046200000000001</v>
      </c>
      <c r="AA62" s="3">
        <f t="shared" si="4"/>
        <v>0.101704</v>
      </c>
      <c r="AB62" s="4">
        <f t="shared" si="11"/>
        <v>0.13228133333333333</v>
      </c>
    </row>
    <row r="63" spans="1:28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/>
      <c r="F63" s="26">
        <v>30000</v>
      </c>
      <c r="G63" s="26"/>
      <c r="H63" s="27">
        <f t="shared" si="5"/>
        <v>30000</v>
      </c>
      <c r="I63" s="25">
        <f t="shared" si="6"/>
        <v>0</v>
      </c>
      <c r="J63" s="26">
        <f t="shared" si="7"/>
        <v>4512</v>
      </c>
      <c r="K63" s="26">
        <f t="shared" si="8"/>
        <v>0</v>
      </c>
      <c r="L63" s="27">
        <f t="shared" si="0"/>
        <v>4512</v>
      </c>
      <c r="M63" s="19" t="str">
        <f t="shared" si="12"/>
        <v/>
      </c>
      <c r="N63" s="3">
        <f t="shared" si="12"/>
        <v>0.15040000000000001</v>
      </c>
      <c r="O63" s="3" t="str">
        <f t="shared" si="12"/>
        <v/>
      </c>
      <c r="P63" s="4">
        <f t="shared" si="2"/>
        <v>0.15040000000000001</v>
      </c>
      <c r="Q63" s="25">
        <f>SUM(E$13:E63)</f>
        <v>250000</v>
      </c>
      <c r="R63" s="26">
        <f>SUM(F$13:F63)</f>
        <v>1030000</v>
      </c>
      <c r="S63" s="26">
        <f>SUM(G$13:G63)</f>
        <v>250000</v>
      </c>
      <c r="T63" s="27">
        <f t="shared" si="9"/>
        <v>1530000</v>
      </c>
      <c r="U63" s="25">
        <f>SUM(I$13:I63)</f>
        <v>22534</v>
      </c>
      <c r="V63" s="26">
        <f>SUM(J$13:J63)</f>
        <v>154974</v>
      </c>
      <c r="W63" s="26">
        <f>SUM(K$13:K63)</f>
        <v>25426</v>
      </c>
      <c r="X63" s="27">
        <f t="shared" si="3"/>
        <v>202934</v>
      </c>
      <c r="Y63" s="3">
        <f t="shared" si="10"/>
        <v>9.0135999999999994E-2</v>
      </c>
      <c r="Z63" s="3">
        <f t="shared" si="4"/>
        <v>0.15046019417475728</v>
      </c>
      <c r="AA63" s="3">
        <f t="shared" si="4"/>
        <v>0.101704</v>
      </c>
      <c r="AB63" s="4">
        <f t="shared" si="11"/>
        <v>0.13263660130718954</v>
      </c>
    </row>
    <row r="64" spans="1:28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/>
      <c r="F64" s="26">
        <v>30000</v>
      </c>
      <c r="G64" s="26"/>
      <c r="H64" s="27">
        <f t="shared" si="5"/>
        <v>30000</v>
      </c>
      <c r="I64" s="25">
        <f t="shared" si="6"/>
        <v>0</v>
      </c>
      <c r="J64" s="26">
        <f t="shared" si="7"/>
        <v>4479</v>
      </c>
      <c r="K64" s="26">
        <f t="shared" si="8"/>
        <v>0</v>
      </c>
      <c r="L64" s="27">
        <f t="shared" si="0"/>
        <v>4479</v>
      </c>
      <c r="M64" s="19" t="str">
        <f t="shared" si="12"/>
        <v/>
      </c>
      <c r="N64" s="3">
        <f t="shared" si="12"/>
        <v>0.14929999999999999</v>
      </c>
      <c r="O64" s="3" t="str">
        <f t="shared" si="12"/>
        <v/>
      </c>
      <c r="P64" s="4">
        <f t="shared" si="2"/>
        <v>0.14929999999999999</v>
      </c>
      <c r="Q64" s="25">
        <f>SUM(E$13:E64)</f>
        <v>250000</v>
      </c>
      <c r="R64" s="26">
        <f>SUM(F$13:F64)</f>
        <v>1060000</v>
      </c>
      <c r="S64" s="26">
        <f>SUM(G$13:G64)</f>
        <v>250000</v>
      </c>
      <c r="T64" s="27">
        <f t="shared" si="9"/>
        <v>1560000</v>
      </c>
      <c r="U64" s="25">
        <f>SUM(I$13:I64)</f>
        <v>22534</v>
      </c>
      <c r="V64" s="26">
        <f>SUM(J$13:J64)</f>
        <v>159453</v>
      </c>
      <c r="W64" s="26">
        <f>SUM(K$13:K64)</f>
        <v>25426</v>
      </c>
      <c r="X64" s="27">
        <f t="shared" si="3"/>
        <v>207413</v>
      </c>
      <c r="Y64" s="3">
        <f t="shared" si="10"/>
        <v>9.0135999999999994E-2</v>
      </c>
      <c r="Z64" s="3">
        <f t="shared" si="4"/>
        <v>0.15042735849056604</v>
      </c>
      <c r="AA64" s="3">
        <f t="shared" si="4"/>
        <v>0.101704</v>
      </c>
      <c r="AB64" s="4">
        <f t="shared" si="11"/>
        <v>0.13295705128205129</v>
      </c>
    </row>
    <row r="65" spans="1:28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/>
      <c r="F65" s="26">
        <v>30000</v>
      </c>
      <c r="G65" s="26"/>
      <c r="H65" s="27">
        <f t="shared" si="5"/>
        <v>30000</v>
      </c>
      <c r="I65" s="25">
        <f t="shared" si="6"/>
        <v>0</v>
      </c>
      <c r="J65" s="26">
        <f t="shared" si="7"/>
        <v>4447</v>
      </c>
      <c r="K65" s="26">
        <f t="shared" si="8"/>
        <v>0</v>
      </c>
      <c r="L65" s="27">
        <f t="shared" si="0"/>
        <v>4447</v>
      </c>
      <c r="M65" s="19" t="str">
        <f t="shared" si="12"/>
        <v/>
      </c>
      <c r="N65" s="3">
        <f t="shared" si="12"/>
        <v>0.14823333333333333</v>
      </c>
      <c r="O65" s="3" t="str">
        <f t="shared" si="12"/>
        <v/>
      </c>
      <c r="P65" s="4">
        <f t="shared" si="2"/>
        <v>0.14823333333333333</v>
      </c>
      <c r="Q65" s="25">
        <f>SUM(E$13:E65)</f>
        <v>250000</v>
      </c>
      <c r="R65" s="26">
        <f>SUM(F$13:F65)</f>
        <v>1090000</v>
      </c>
      <c r="S65" s="26">
        <f>SUM(G$13:G65)</f>
        <v>250000</v>
      </c>
      <c r="T65" s="27">
        <f t="shared" si="9"/>
        <v>1590000</v>
      </c>
      <c r="U65" s="25">
        <f>SUM(I$13:I65)</f>
        <v>22534</v>
      </c>
      <c r="V65" s="26">
        <f>SUM(J$13:J65)</f>
        <v>163900</v>
      </c>
      <c r="W65" s="26">
        <f>SUM(K$13:K65)</f>
        <v>25426</v>
      </c>
      <c r="X65" s="27">
        <f t="shared" si="3"/>
        <v>211860</v>
      </c>
      <c r="Y65" s="3">
        <f t="shared" si="10"/>
        <v>9.0135999999999994E-2</v>
      </c>
      <c r="Z65" s="3">
        <f t="shared" si="4"/>
        <v>0.15036697247706421</v>
      </c>
      <c r="AA65" s="3">
        <f t="shared" si="4"/>
        <v>0.101704</v>
      </c>
      <c r="AB65" s="4">
        <f t="shared" si="11"/>
        <v>0.13324528301886793</v>
      </c>
    </row>
    <row r="66" spans="1:28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/>
      <c r="F66" s="26">
        <v>30000</v>
      </c>
      <c r="G66" s="26"/>
      <c r="H66" s="27">
        <f t="shared" si="5"/>
        <v>30000</v>
      </c>
      <c r="I66" s="25">
        <f t="shared" si="6"/>
        <v>0</v>
      </c>
      <c r="J66" s="26">
        <f t="shared" si="7"/>
        <v>4529</v>
      </c>
      <c r="K66" s="26">
        <f t="shared" si="8"/>
        <v>0</v>
      </c>
      <c r="L66" s="27">
        <f t="shared" si="0"/>
        <v>4529</v>
      </c>
      <c r="M66" s="19" t="str">
        <f t="shared" si="12"/>
        <v/>
      </c>
      <c r="N66" s="3">
        <f t="shared" si="12"/>
        <v>0.15096666666666667</v>
      </c>
      <c r="O66" s="3" t="str">
        <f t="shared" si="12"/>
        <v/>
      </c>
      <c r="P66" s="4">
        <f t="shared" si="2"/>
        <v>0.15096666666666667</v>
      </c>
      <c r="Q66" s="25">
        <f>SUM(E$13:E66)</f>
        <v>250000</v>
      </c>
      <c r="R66" s="26">
        <f>SUM(F$13:F66)</f>
        <v>1120000</v>
      </c>
      <c r="S66" s="26">
        <f>SUM(G$13:G66)</f>
        <v>250000</v>
      </c>
      <c r="T66" s="27">
        <f t="shared" si="9"/>
        <v>1620000</v>
      </c>
      <c r="U66" s="25">
        <f>SUM(I$13:I66)</f>
        <v>22534</v>
      </c>
      <c r="V66" s="26">
        <f>SUM(J$13:J66)</f>
        <v>168429</v>
      </c>
      <c r="W66" s="26">
        <f>SUM(K$13:K66)</f>
        <v>25426</v>
      </c>
      <c r="X66" s="27">
        <f t="shared" si="3"/>
        <v>216389</v>
      </c>
      <c r="Y66" s="3">
        <f t="shared" si="10"/>
        <v>9.0135999999999994E-2</v>
      </c>
      <c r="Z66" s="3">
        <f t="shared" si="4"/>
        <v>0.15038303571428571</v>
      </c>
      <c r="AA66" s="3">
        <f t="shared" si="4"/>
        <v>0.101704</v>
      </c>
      <c r="AB66" s="4">
        <f t="shared" si="11"/>
        <v>0.13357345679012345</v>
      </c>
    </row>
    <row r="67" spans="1:28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/>
      <c r="F67" s="26">
        <v>30000</v>
      </c>
      <c r="G67" s="26"/>
      <c r="H67" s="27">
        <f t="shared" si="5"/>
        <v>30000</v>
      </c>
      <c r="I67" s="25">
        <f t="shared" si="6"/>
        <v>0</v>
      </c>
      <c r="J67" s="26">
        <f t="shared" si="7"/>
        <v>4500</v>
      </c>
      <c r="K67" s="26">
        <f t="shared" si="8"/>
        <v>0</v>
      </c>
      <c r="L67" s="27">
        <f t="shared" si="0"/>
        <v>4500</v>
      </c>
      <c r="M67" s="19" t="str">
        <f t="shared" si="12"/>
        <v/>
      </c>
      <c r="N67" s="3">
        <f t="shared" si="12"/>
        <v>0.15</v>
      </c>
      <c r="O67" s="3" t="str">
        <f t="shared" si="12"/>
        <v/>
      </c>
      <c r="P67" s="4">
        <f t="shared" si="2"/>
        <v>0.15</v>
      </c>
      <c r="Q67" s="25">
        <f>SUM(E$13:E67)</f>
        <v>250000</v>
      </c>
      <c r="R67" s="26">
        <f>SUM(F$13:F67)</f>
        <v>1150000</v>
      </c>
      <c r="S67" s="26">
        <f>SUM(G$13:G67)</f>
        <v>250000</v>
      </c>
      <c r="T67" s="27">
        <f t="shared" si="9"/>
        <v>1650000</v>
      </c>
      <c r="U67" s="25">
        <f>SUM(I$13:I67)</f>
        <v>22534</v>
      </c>
      <c r="V67" s="26">
        <f>SUM(J$13:J67)</f>
        <v>172929</v>
      </c>
      <c r="W67" s="26">
        <f>SUM(K$13:K67)</f>
        <v>25426</v>
      </c>
      <c r="X67" s="27">
        <f t="shared" si="3"/>
        <v>220889</v>
      </c>
      <c r="Y67" s="3">
        <f t="shared" si="10"/>
        <v>9.0135999999999994E-2</v>
      </c>
      <c r="Z67" s="3">
        <f t="shared" si="4"/>
        <v>0.15037304347826086</v>
      </c>
      <c r="AA67" s="3">
        <f t="shared" si="4"/>
        <v>0.101704</v>
      </c>
      <c r="AB67" s="4">
        <f t="shared" si="11"/>
        <v>0.13387212121212122</v>
      </c>
    </row>
    <row r="68" spans="1:28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/>
      <c r="F68" s="26">
        <v>30000</v>
      </c>
      <c r="G68" s="26"/>
      <c r="H68" s="27">
        <f t="shared" si="5"/>
        <v>30000</v>
      </c>
      <c r="I68" s="25">
        <f t="shared" si="6"/>
        <v>0</v>
      </c>
      <c r="J68" s="26">
        <f t="shared" si="7"/>
        <v>4499</v>
      </c>
      <c r="K68" s="26">
        <f t="shared" si="8"/>
        <v>0</v>
      </c>
      <c r="L68" s="27">
        <f t="shared" si="0"/>
        <v>4499</v>
      </c>
      <c r="M68" s="19" t="str">
        <f t="shared" si="12"/>
        <v/>
      </c>
      <c r="N68" s="3">
        <f t="shared" si="12"/>
        <v>0.14996666666666666</v>
      </c>
      <c r="O68" s="3" t="str">
        <f t="shared" si="12"/>
        <v/>
      </c>
      <c r="P68" s="4">
        <f t="shared" si="2"/>
        <v>0.14996666666666666</v>
      </c>
      <c r="Q68" s="25">
        <f>SUM(E$13:E68)</f>
        <v>250000</v>
      </c>
      <c r="R68" s="26">
        <f>SUM(F$13:F68)</f>
        <v>1180000</v>
      </c>
      <c r="S68" s="26">
        <f>SUM(G$13:G68)</f>
        <v>250000</v>
      </c>
      <c r="T68" s="27">
        <f t="shared" si="9"/>
        <v>1680000</v>
      </c>
      <c r="U68" s="25">
        <f>SUM(I$13:I68)</f>
        <v>22534</v>
      </c>
      <c r="V68" s="26">
        <f>SUM(J$13:J68)</f>
        <v>177428</v>
      </c>
      <c r="W68" s="26">
        <f>SUM(K$13:K68)</f>
        <v>25426</v>
      </c>
      <c r="X68" s="27">
        <f t="shared" si="3"/>
        <v>225388</v>
      </c>
      <c r="Y68" s="3">
        <f t="shared" si="10"/>
        <v>9.0135999999999994E-2</v>
      </c>
      <c r="Z68" s="3">
        <f t="shared" si="4"/>
        <v>0.15036271186440678</v>
      </c>
      <c r="AA68" s="3">
        <f t="shared" si="4"/>
        <v>0.101704</v>
      </c>
      <c r="AB68" s="4">
        <f t="shared" si="11"/>
        <v>0.13415952380952381</v>
      </c>
    </row>
    <row r="69" spans="1:28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/>
      <c r="F69" s="26">
        <v>30000</v>
      </c>
      <c r="G69" s="26"/>
      <c r="H69" s="27">
        <f t="shared" si="5"/>
        <v>30000</v>
      </c>
      <c r="I69" s="25">
        <f t="shared" si="6"/>
        <v>0</v>
      </c>
      <c r="J69" s="26">
        <f t="shared" si="7"/>
        <v>4542</v>
      </c>
      <c r="K69" s="26">
        <f t="shared" si="8"/>
        <v>0</v>
      </c>
      <c r="L69" s="27">
        <f t="shared" si="0"/>
        <v>4542</v>
      </c>
      <c r="M69" s="19" t="str">
        <f t="shared" si="12"/>
        <v/>
      </c>
      <c r="N69" s="3">
        <f t="shared" si="12"/>
        <v>0.15140000000000001</v>
      </c>
      <c r="O69" s="3" t="str">
        <f t="shared" si="12"/>
        <v/>
      </c>
      <c r="P69" s="4">
        <f t="shared" si="2"/>
        <v>0.15140000000000001</v>
      </c>
      <c r="Q69" s="25">
        <f>SUM(E$13:E69)</f>
        <v>250000</v>
      </c>
      <c r="R69" s="26">
        <f>SUM(F$13:F69)</f>
        <v>1210000</v>
      </c>
      <c r="S69" s="26">
        <f>SUM(G$13:G69)</f>
        <v>250000</v>
      </c>
      <c r="T69" s="27">
        <f t="shared" si="9"/>
        <v>1710000</v>
      </c>
      <c r="U69" s="25">
        <f>SUM(I$13:I69)</f>
        <v>22534</v>
      </c>
      <c r="V69" s="26">
        <f>SUM(J$13:J69)</f>
        <v>181970</v>
      </c>
      <c r="W69" s="26">
        <f>SUM(K$13:K69)</f>
        <v>25426</v>
      </c>
      <c r="X69" s="27">
        <f t="shared" si="3"/>
        <v>229930</v>
      </c>
      <c r="Y69" s="3">
        <f t="shared" si="10"/>
        <v>9.0135999999999994E-2</v>
      </c>
      <c r="Z69" s="3">
        <f t="shared" si="4"/>
        <v>0.15038842975206612</v>
      </c>
      <c r="AA69" s="3">
        <f t="shared" si="4"/>
        <v>0.101704</v>
      </c>
      <c r="AB69" s="4">
        <f t="shared" si="11"/>
        <v>0.13446198830409356</v>
      </c>
    </row>
    <row r="70" spans="1:28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/>
      <c r="F70" s="26">
        <v>30000</v>
      </c>
      <c r="G70" s="26"/>
      <c r="H70" s="27">
        <f t="shared" si="5"/>
        <v>30000</v>
      </c>
      <c r="I70" s="25">
        <f t="shared" si="6"/>
        <v>0</v>
      </c>
      <c r="J70" s="26">
        <f t="shared" si="7"/>
        <v>4455</v>
      </c>
      <c r="K70" s="26">
        <f t="shared" si="8"/>
        <v>0</v>
      </c>
      <c r="L70" s="27">
        <f t="shared" si="0"/>
        <v>4455</v>
      </c>
      <c r="M70" s="19" t="str">
        <f t="shared" si="12"/>
        <v/>
      </c>
      <c r="N70" s="3">
        <f t="shared" si="12"/>
        <v>0.14849999999999999</v>
      </c>
      <c r="O70" s="3" t="str">
        <f t="shared" si="12"/>
        <v/>
      </c>
      <c r="P70" s="4">
        <f t="shared" si="2"/>
        <v>0.14849999999999999</v>
      </c>
      <c r="Q70" s="25">
        <f>SUM(E$13:E70)</f>
        <v>250000</v>
      </c>
      <c r="R70" s="26">
        <f>SUM(F$13:F70)</f>
        <v>1240000</v>
      </c>
      <c r="S70" s="26">
        <f>SUM(G$13:G70)</f>
        <v>250000</v>
      </c>
      <c r="T70" s="27">
        <f t="shared" si="9"/>
        <v>1740000</v>
      </c>
      <c r="U70" s="25">
        <f>SUM(I$13:I70)</f>
        <v>22534</v>
      </c>
      <c r="V70" s="26">
        <f>SUM(J$13:J70)</f>
        <v>186425</v>
      </c>
      <c r="W70" s="26">
        <f>SUM(K$13:K70)</f>
        <v>25426</v>
      </c>
      <c r="X70" s="27">
        <f t="shared" si="3"/>
        <v>234385</v>
      </c>
      <c r="Y70" s="3">
        <f t="shared" si="10"/>
        <v>9.0135999999999994E-2</v>
      </c>
      <c r="Z70" s="3">
        <f t="shared" si="4"/>
        <v>0.15034274193548386</v>
      </c>
      <c r="AA70" s="3">
        <f t="shared" si="4"/>
        <v>0.101704</v>
      </c>
      <c r="AB70" s="4">
        <f t="shared" si="11"/>
        <v>0.13470402298850576</v>
      </c>
    </row>
    <row r="71" spans="1:28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/>
      <c r="F71" s="26">
        <v>30000</v>
      </c>
      <c r="G71" s="26"/>
      <c r="H71" s="27">
        <f t="shared" si="5"/>
        <v>30000</v>
      </c>
      <c r="I71" s="25">
        <f t="shared" si="6"/>
        <v>0</v>
      </c>
      <c r="J71" s="26">
        <f t="shared" si="7"/>
        <v>4502</v>
      </c>
      <c r="K71" s="26">
        <f t="shared" si="8"/>
        <v>0</v>
      </c>
      <c r="L71" s="27">
        <f t="shared" si="0"/>
        <v>4502</v>
      </c>
      <c r="M71" s="19" t="str">
        <f t="shared" si="12"/>
        <v/>
      </c>
      <c r="N71" s="3">
        <f t="shared" si="12"/>
        <v>0.15006666666666665</v>
      </c>
      <c r="O71" s="3" t="str">
        <f t="shared" si="12"/>
        <v/>
      </c>
      <c r="P71" s="4">
        <f t="shared" si="2"/>
        <v>0.15006666666666665</v>
      </c>
      <c r="Q71" s="25">
        <f>SUM(E$13:E71)</f>
        <v>250000</v>
      </c>
      <c r="R71" s="26">
        <f>SUM(F$13:F71)</f>
        <v>1270000</v>
      </c>
      <c r="S71" s="26">
        <f>SUM(G$13:G71)</f>
        <v>250000</v>
      </c>
      <c r="T71" s="27">
        <f t="shared" si="9"/>
        <v>1770000</v>
      </c>
      <c r="U71" s="25">
        <f>SUM(I$13:I71)</f>
        <v>22534</v>
      </c>
      <c r="V71" s="26">
        <f>SUM(J$13:J71)</f>
        <v>190927</v>
      </c>
      <c r="W71" s="26">
        <f>SUM(K$13:K71)</f>
        <v>25426</v>
      </c>
      <c r="X71" s="27">
        <f t="shared" si="3"/>
        <v>238887</v>
      </c>
      <c r="Y71" s="3">
        <f t="shared" si="10"/>
        <v>9.0135999999999994E-2</v>
      </c>
      <c r="Z71" s="3">
        <f t="shared" si="4"/>
        <v>0.15033622047244094</v>
      </c>
      <c r="AA71" s="3">
        <f t="shared" si="4"/>
        <v>0.101704</v>
      </c>
      <c r="AB71" s="4">
        <f t="shared" si="11"/>
        <v>0.13496440677966101</v>
      </c>
    </row>
    <row r="72" spans="1:28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/>
      <c r="F72" s="26">
        <v>30000</v>
      </c>
      <c r="G72" s="26"/>
      <c r="H72" s="27">
        <f t="shared" si="5"/>
        <v>30000</v>
      </c>
      <c r="I72" s="25">
        <f t="shared" si="6"/>
        <v>0</v>
      </c>
      <c r="J72" s="26">
        <f t="shared" si="7"/>
        <v>4516</v>
      </c>
      <c r="K72" s="26">
        <f t="shared" si="8"/>
        <v>0</v>
      </c>
      <c r="L72" s="27">
        <f t="shared" si="0"/>
        <v>4516</v>
      </c>
      <c r="M72" s="19" t="str">
        <f t="shared" si="12"/>
        <v/>
      </c>
      <c r="N72" s="3">
        <f t="shared" si="12"/>
        <v>0.15053333333333332</v>
      </c>
      <c r="O72" s="3" t="str">
        <f t="shared" si="12"/>
        <v/>
      </c>
      <c r="P72" s="4">
        <f t="shared" si="2"/>
        <v>0.15053333333333332</v>
      </c>
      <c r="Q72" s="25">
        <f>SUM(E$13:E72)</f>
        <v>250000</v>
      </c>
      <c r="R72" s="26">
        <f>SUM(F$13:F72)</f>
        <v>1300000</v>
      </c>
      <c r="S72" s="26">
        <f>SUM(G$13:G72)</f>
        <v>250000</v>
      </c>
      <c r="T72" s="27">
        <f t="shared" si="9"/>
        <v>1800000</v>
      </c>
      <c r="U72" s="25">
        <f>SUM(I$13:I72)</f>
        <v>22534</v>
      </c>
      <c r="V72" s="26">
        <f>SUM(J$13:J72)</f>
        <v>195443</v>
      </c>
      <c r="W72" s="26">
        <f>SUM(K$13:K72)</f>
        <v>25426</v>
      </c>
      <c r="X72" s="27">
        <f t="shared" si="3"/>
        <v>243403</v>
      </c>
      <c r="Y72" s="3">
        <f t="shared" si="10"/>
        <v>9.0135999999999994E-2</v>
      </c>
      <c r="Z72" s="3">
        <f t="shared" si="4"/>
        <v>0.15034076923076922</v>
      </c>
      <c r="AA72" s="3">
        <f t="shared" si="4"/>
        <v>0.101704</v>
      </c>
      <c r="AB72" s="4">
        <f t="shared" si="11"/>
        <v>0.13522388888888889</v>
      </c>
    </row>
    <row r="73" spans="1:28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/>
      <c r="F73" s="26">
        <v>30000</v>
      </c>
      <c r="G73" s="26"/>
      <c r="H73" s="27">
        <f t="shared" si="5"/>
        <v>30000</v>
      </c>
      <c r="I73" s="25">
        <f t="shared" si="6"/>
        <v>0</v>
      </c>
      <c r="J73" s="26">
        <f t="shared" si="7"/>
        <v>4548</v>
      </c>
      <c r="K73" s="26">
        <f t="shared" si="8"/>
        <v>0</v>
      </c>
      <c r="L73" s="27">
        <f t="shared" si="0"/>
        <v>4548</v>
      </c>
      <c r="M73" s="19" t="str">
        <f t="shared" si="12"/>
        <v/>
      </c>
      <c r="N73" s="3">
        <f t="shared" si="12"/>
        <v>0.15160000000000001</v>
      </c>
      <c r="O73" s="3" t="str">
        <f t="shared" si="12"/>
        <v/>
      </c>
      <c r="P73" s="4">
        <f t="shared" si="2"/>
        <v>0.15160000000000001</v>
      </c>
      <c r="Q73" s="25">
        <f>SUM(E$13:E73)</f>
        <v>250000</v>
      </c>
      <c r="R73" s="26">
        <f>SUM(F$13:F73)</f>
        <v>1330000</v>
      </c>
      <c r="S73" s="26">
        <f>SUM(G$13:G73)</f>
        <v>250000</v>
      </c>
      <c r="T73" s="27">
        <f t="shared" si="9"/>
        <v>1830000</v>
      </c>
      <c r="U73" s="25">
        <f>SUM(I$13:I73)</f>
        <v>22534</v>
      </c>
      <c r="V73" s="26">
        <f>SUM(J$13:J73)</f>
        <v>199991</v>
      </c>
      <c r="W73" s="26">
        <f>SUM(K$13:K73)</f>
        <v>25426</v>
      </c>
      <c r="X73" s="27">
        <f t="shared" si="3"/>
        <v>247951</v>
      </c>
      <c r="Y73" s="3">
        <f t="shared" si="10"/>
        <v>9.0135999999999994E-2</v>
      </c>
      <c r="Z73" s="3">
        <f t="shared" si="4"/>
        <v>0.15036917293233082</v>
      </c>
      <c r="AA73" s="3">
        <f t="shared" si="4"/>
        <v>0.101704</v>
      </c>
      <c r="AB73" s="4">
        <f t="shared" si="11"/>
        <v>0.13549234972677596</v>
      </c>
    </row>
    <row r="74" spans="1:28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/>
      <c r="F74" s="26">
        <v>30000</v>
      </c>
      <c r="G74" s="26"/>
      <c r="H74" s="27">
        <f t="shared" si="5"/>
        <v>30000</v>
      </c>
      <c r="I74" s="25">
        <f t="shared" si="6"/>
        <v>0</v>
      </c>
      <c r="J74" s="26">
        <f t="shared" si="7"/>
        <v>4571</v>
      </c>
      <c r="K74" s="26">
        <f t="shared" si="8"/>
        <v>0</v>
      </c>
      <c r="L74" s="27">
        <f t="shared" si="0"/>
        <v>4571</v>
      </c>
      <c r="M74" s="19" t="str">
        <f t="shared" si="12"/>
        <v/>
      </c>
      <c r="N74" s="3">
        <f t="shared" si="12"/>
        <v>0.15236666666666668</v>
      </c>
      <c r="O74" s="3" t="str">
        <f t="shared" si="12"/>
        <v/>
      </c>
      <c r="P74" s="4">
        <f t="shared" si="2"/>
        <v>0.15236666666666668</v>
      </c>
      <c r="Q74" s="25">
        <f>SUM(E$13:E74)</f>
        <v>250000</v>
      </c>
      <c r="R74" s="26">
        <f>SUM(F$13:F74)</f>
        <v>1360000</v>
      </c>
      <c r="S74" s="26">
        <f>SUM(G$13:G74)</f>
        <v>250000</v>
      </c>
      <c r="T74" s="27">
        <f t="shared" si="9"/>
        <v>1860000</v>
      </c>
      <c r="U74" s="25">
        <f>SUM(I$13:I74)</f>
        <v>22534</v>
      </c>
      <c r="V74" s="26">
        <f>SUM(J$13:J74)</f>
        <v>204562</v>
      </c>
      <c r="W74" s="26">
        <f>SUM(K$13:K74)</f>
        <v>25426</v>
      </c>
      <c r="X74" s="27">
        <f t="shared" si="3"/>
        <v>252522</v>
      </c>
      <c r="Y74" s="3">
        <f t="shared" si="10"/>
        <v>9.0135999999999994E-2</v>
      </c>
      <c r="Z74" s="3">
        <f t="shared" si="4"/>
        <v>0.15041323529411765</v>
      </c>
      <c r="AA74" s="3">
        <f t="shared" si="4"/>
        <v>0.101704</v>
      </c>
      <c r="AB74" s="4">
        <f t="shared" si="11"/>
        <v>0.13576451612903226</v>
      </c>
    </row>
    <row r="75" spans="1:28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/>
      <c r="F75" s="26">
        <v>30000</v>
      </c>
      <c r="G75" s="26"/>
      <c r="H75" s="27">
        <f t="shared" si="5"/>
        <v>30000</v>
      </c>
      <c r="I75" s="25">
        <f t="shared" si="6"/>
        <v>0</v>
      </c>
      <c r="J75" s="26">
        <f t="shared" si="7"/>
        <v>4463</v>
      </c>
      <c r="K75" s="26">
        <f t="shared" si="8"/>
        <v>0</v>
      </c>
      <c r="L75" s="27">
        <f t="shared" si="0"/>
        <v>4463</v>
      </c>
      <c r="M75" s="19" t="str">
        <f t="shared" si="12"/>
        <v/>
      </c>
      <c r="N75" s="3">
        <f t="shared" si="12"/>
        <v>0.14876666666666666</v>
      </c>
      <c r="O75" s="3" t="str">
        <f t="shared" si="12"/>
        <v/>
      </c>
      <c r="P75" s="4">
        <f t="shared" si="2"/>
        <v>0.14876666666666666</v>
      </c>
      <c r="Q75" s="25">
        <f>SUM(E$13:E75)</f>
        <v>250000</v>
      </c>
      <c r="R75" s="26">
        <f>SUM(F$13:F75)</f>
        <v>1390000</v>
      </c>
      <c r="S75" s="26">
        <f>SUM(G$13:G75)</f>
        <v>250000</v>
      </c>
      <c r="T75" s="27">
        <f t="shared" si="9"/>
        <v>1890000</v>
      </c>
      <c r="U75" s="25">
        <f>SUM(I$13:I75)</f>
        <v>22534</v>
      </c>
      <c r="V75" s="26">
        <f>SUM(J$13:J75)</f>
        <v>209025</v>
      </c>
      <c r="W75" s="26">
        <f>SUM(K$13:K75)</f>
        <v>25426</v>
      </c>
      <c r="X75" s="27">
        <f t="shared" si="3"/>
        <v>256985</v>
      </c>
      <c r="Y75" s="3">
        <f t="shared" si="10"/>
        <v>9.0135999999999994E-2</v>
      </c>
      <c r="Z75" s="3">
        <f t="shared" si="4"/>
        <v>0.15037769784172661</v>
      </c>
      <c r="AA75" s="3">
        <f t="shared" si="4"/>
        <v>0.101704</v>
      </c>
      <c r="AB75" s="4">
        <f t="shared" si="11"/>
        <v>0.13597089947089946</v>
      </c>
    </row>
    <row r="76" spans="1:28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/>
      <c r="F76" s="26">
        <v>30000</v>
      </c>
      <c r="G76" s="26"/>
      <c r="H76" s="27">
        <f t="shared" si="5"/>
        <v>30000</v>
      </c>
      <c r="I76" s="25">
        <f t="shared" si="6"/>
        <v>0</v>
      </c>
      <c r="J76" s="26">
        <f t="shared" si="7"/>
        <v>4485</v>
      </c>
      <c r="K76" s="26">
        <f t="shared" si="8"/>
        <v>0</v>
      </c>
      <c r="L76" s="27">
        <f t="shared" si="0"/>
        <v>4485</v>
      </c>
      <c r="M76" s="19" t="str">
        <f t="shared" si="12"/>
        <v/>
      </c>
      <c r="N76" s="3">
        <f t="shared" si="12"/>
        <v>0.14949999999999999</v>
      </c>
      <c r="O76" s="3" t="str">
        <f t="shared" si="12"/>
        <v/>
      </c>
      <c r="P76" s="4">
        <f t="shared" si="2"/>
        <v>0.14949999999999999</v>
      </c>
      <c r="Q76" s="25">
        <f>SUM(E$13:E76)</f>
        <v>250000</v>
      </c>
      <c r="R76" s="26">
        <f>SUM(F$13:F76)</f>
        <v>1420000</v>
      </c>
      <c r="S76" s="26">
        <f>SUM(G$13:G76)</f>
        <v>250000</v>
      </c>
      <c r="T76" s="27">
        <f t="shared" si="9"/>
        <v>1920000</v>
      </c>
      <c r="U76" s="25">
        <f>SUM(I$13:I76)</f>
        <v>22534</v>
      </c>
      <c r="V76" s="26">
        <f>SUM(J$13:J76)</f>
        <v>213510</v>
      </c>
      <c r="W76" s="26">
        <f>SUM(K$13:K76)</f>
        <v>25426</v>
      </c>
      <c r="X76" s="27">
        <f t="shared" si="3"/>
        <v>261470</v>
      </c>
      <c r="Y76" s="3">
        <f t="shared" si="10"/>
        <v>9.0135999999999994E-2</v>
      </c>
      <c r="Z76" s="3">
        <f t="shared" si="4"/>
        <v>0.15035915492957747</v>
      </c>
      <c r="AA76" s="3">
        <f t="shared" si="4"/>
        <v>0.101704</v>
      </c>
      <c r="AB76" s="4">
        <f t="shared" si="11"/>
        <v>0.13618229166666668</v>
      </c>
    </row>
    <row r="77" spans="1:28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/>
      <c r="F77" s="26">
        <v>30000</v>
      </c>
      <c r="G77" s="26"/>
      <c r="H77" s="27">
        <f t="shared" si="5"/>
        <v>30000</v>
      </c>
      <c r="I77" s="25">
        <f t="shared" si="6"/>
        <v>0</v>
      </c>
      <c r="J77" s="26">
        <f t="shared" si="7"/>
        <v>4438</v>
      </c>
      <c r="K77" s="26">
        <f t="shared" si="8"/>
        <v>0</v>
      </c>
      <c r="L77" s="27">
        <f t="shared" ref="L77:L112" si="13">SUM(I77:K77)</f>
        <v>4438</v>
      </c>
      <c r="M77" s="19" t="str">
        <f t="shared" ref="M77:O112" si="14">IF(E77=0,"",I77/E77)</f>
        <v/>
      </c>
      <c r="N77" s="3">
        <f t="shared" si="14"/>
        <v>0.14793333333333333</v>
      </c>
      <c r="O77" s="3" t="str">
        <f t="shared" si="14"/>
        <v/>
      </c>
      <c r="P77" s="4">
        <f t="shared" ref="P77:P112" si="15">L77/H77</f>
        <v>0.14793333333333333</v>
      </c>
      <c r="Q77" s="25">
        <f>SUM(E$13:E77)</f>
        <v>250000</v>
      </c>
      <c r="R77" s="26">
        <f>SUM(F$13:F77)</f>
        <v>1450000</v>
      </c>
      <c r="S77" s="26">
        <f>SUM(G$13:G77)</f>
        <v>250000</v>
      </c>
      <c r="T77" s="27">
        <f t="shared" si="9"/>
        <v>1950000</v>
      </c>
      <c r="U77" s="25">
        <f>SUM(I$13:I77)</f>
        <v>22534</v>
      </c>
      <c r="V77" s="26">
        <f>SUM(J$13:J77)</f>
        <v>217948</v>
      </c>
      <c r="W77" s="26">
        <f>SUM(K$13:K77)</f>
        <v>25426</v>
      </c>
      <c r="X77" s="27">
        <f t="shared" ref="X77:X112" si="16">SUM(U77:W77)</f>
        <v>265908</v>
      </c>
      <c r="Y77" s="3">
        <f t="shared" si="10"/>
        <v>9.0135999999999994E-2</v>
      </c>
      <c r="Z77" s="3">
        <f t="shared" si="10"/>
        <v>0.15030896551724138</v>
      </c>
      <c r="AA77" s="3">
        <f t="shared" si="10"/>
        <v>0.101704</v>
      </c>
      <c r="AB77" s="4">
        <f t="shared" si="11"/>
        <v>0.13636307692307692</v>
      </c>
    </row>
    <row r="78" spans="1:28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/>
      <c r="F78" s="26">
        <v>30000</v>
      </c>
      <c r="G78" s="26"/>
      <c r="H78" s="27">
        <f t="shared" ref="H78:H112" si="17">SUM(E78:G78)</f>
        <v>30000</v>
      </c>
      <c r="I78" s="25">
        <f t="shared" ref="I78:I112" si="18">IFERROR(_xlfn.BINOM.INV(E78,$C$4,B78),0)</f>
        <v>0</v>
      </c>
      <c r="J78" s="26">
        <f t="shared" ref="J78:J112" si="19">IFERROR(_xlfn.BINOM.INV(F78,$C$5,C78),0)</f>
        <v>4418</v>
      </c>
      <c r="K78" s="26">
        <f t="shared" ref="K78:K112" si="20">IFERROR(_xlfn.BINOM.INV(G78,$C$6,D78),0)</f>
        <v>0</v>
      </c>
      <c r="L78" s="27">
        <f t="shared" si="13"/>
        <v>4418</v>
      </c>
      <c r="M78" s="19" t="str">
        <f t="shared" si="14"/>
        <v/>
      </c>
      <c r="N78" s="3">
        <f t="shared" si="14"/>
        <v>0.14726666666666666</v>
      </c>
      <c r="O78" s="3" t="str">
        <f t="shared" si="14"/>
        <v/>
      </c>
      <c r="P78" s="4">
        <f t="shared" si="15"/>
        <v>0.14726666666666666</v>
      </c>
      <c r="Q78" s="25">
        <f>SUM(E$13:E78)</f>
        <v>250000</v>
      </c>
      <c r="R78" s="26">
        <f>SUM(F$13:F78)</f>
        <v>1480000</v>
      </c>
      <c r="S78" s="26">
        <f>SUM(G$13:G78)</f>
        <v>250000</v>
      </c>
      <c r="T78" s="27">
        <f t="shared" ref="T78:T112" si="21">SUM(Q78:S78)</f>
        <v>1980000</v>
      </c>
      <c r="U78" s="25">
        <f>SUM(I$13:I78)</f>
        <v>22534</v>
      </c>
      <c r="V78" s="26">
        <f>SUM(J$13:J78)</f>
        <v>222366</v>
      </c>
      <c r="W78" s="26">
        <f>SUM(K$13:K78)</f>
        <v>25426</v>
      </c>
      <c r="X78" s="27">
        <f t="shared" si="16"/>
        <v>270326</v>
      </c>
      <c r="Y78" s="3">
        <f t="shared" ref="Y78:AA112" si="22">IF(Q78=0,"",U78/Q78)</f>
        <v>9.0135999999999994E-2</v>
      </c>
      <c r="Z78" s="3">
        <f t="shared" si="22"/>
        <v>0.1502472972972973</v>
      </c>
      <c r="AA78" s="3">
        <f t="shared" si="22"/>
        <v>0.101704</v>
      </c>
      <c r="AB78" s="4">
        <f t="shared" ref="AB78:AB112" si="23">X78/T78</f>
        <v>0.13652828282828283</v>
      </c>
    </row>
    <row r="79" spans="1:28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/>
      <c r="F79" s="26">
        <v>30000</v>
      </c>
      <c r="G79" s="26"/>
      <c r="H79" s="27">
        <f t="shared" si="17"/>
        <v>30000</v>
      </c>
      <c r="I79" s="25">
        <f t="shared" si="18"/>
        <v>0</v>
      </c>
      <c r="J79" s="26">
        <f t="shared" si="19"/>
        <v>4507</v>
      </c>
      <c r="K79" s="26">
        <f t="shared" si="20"/>
        <v>0</v>
      </c>
      <c r="L79" s="27">
        <f t="shared" si="13"/>
        <v>4507</v>
      </c>
      <c r="M79" s="19" t="str">
        <f t="shared" si="14"/>
        <v/>
      </c>
      <c r="N79" s="3">
        <f t="shared" si="14"/>
        <v>0.15023333333333333</v>
      </c>
      <c r="O79" s="3" t="str">
        <f t="shared" si="14"/>
        <v/>
      </c>
      <c r="P79" s="4">
        <f t="shared" si="15"/>
        <v>0.15023333333333333</v>
      </c>
      <c r="Q79" s="25">
        <f>SUM(E$13:E79)</f>
        <v>250000</v>
      </c>
      <c r="R79" s="26">
        <f>SUM(F$13:F79)</f>
        <v>1510000</v>
      </c>
      <c r="S79" s="26">
        <f>SUM(G$13:G79)</f>
        <v>250000</v>
      </c>
      <c r="T79" s="27">
        <f t="shared" si="21"/>
        <v>2010000</v>
      </c>
      <c r="U79" s="25">
        <f>SUM(I$13:I79)</f>
        <v>22534</v>
      </c>
      <c r="V79" s="26">
        <f>SUM(J$13:J79)</f>
        <v>226873</v>
      </c>
      <c r="W79" s="26">
        <f>SUM(K$13:K79)</f>
        <v>25426</v>
      </c>
      <c r="X79" s="27">
        <f t="shared" si="16"/>
        <v>274833</v>
      </c>
      <c r="Y79" s="3">
        <f t="shared" si="22"/>
        <v>9.0135999999999994E-2</v>
      </c>
      <c r="Z79" s="3">
        <f t="shared" si="22"/>
        <v>0.15024701986754968</v>
      </c>
      <c r="AA79" s="3">
        <f t="shared" si="22"/>
        <v>0.101704</v>
      </c>
      <c r="AB79" s="4">
        <f t="shared" si="23"/>
        <v>0.13673283582089552</v>
      </c>
    </row>
    <row r="80" spans="1:28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/>
      <c r="F80" s="26">
        <v>30000</v>
      </c>
      <c r="G80" s="26"/>
      <c r="H80" s="27">
        <f t="shared" si="17"/>
        <v>30000</v>
      </c>
      <c r="I80" s="25">
        <f t="shared" si="18"/>
        <v>0</v>
      </c>
      <c r="J80" s="26">
        <f t="shared" si="19"/>
        <v>4404</v>
      </c>
      <c r="K80" s="26">
        <f t="shared" si="20"/>
        <v>0</v>
      </c>
      <c r="L80" s="27">
        <f t="shared" si="13"/>
        <v>4404</v>
      </c>
      <c r="M80" s="19" t="str">
        <f t="shared" si="14"/>
        <v/>
      </c>
      <c r="N80" s="3">
        <f t="shared" si="14"/>
        <v>0.14680000000000001</v>
      </c>
      <c r="O80" s="3" t="str">
        <f t="shared" si="14"/>
        <v/>
      </c>
      <c r="P80" s="4">
        <f t="shared" si="15"/>
        <v>0.14680000000000001</v>
      </c>
      <c r="Q80" s="25">
        <f>SUM(E$13:E80)</f>
        <v>250000</v>
      </c>
      <c r="R80" s="26">
        <f>SUM(F$13:F80)</f>
        <v>1540000</v>
      </c>
      <c r="S80" s="26">
        <f>SUM(G$13:G80)</f>
        <v>250000</v>
      </c>
      <c r="T80" s="27">
        <f t="shared" si="21"/>
        <v>2040000</v>
      </c>
      <c r="U80" s="25">
        <f>SUM(I$13:I80)</f>
        <v>22534</v>
      </c>
      <c r="V80" s="26">
        <f>SUM(J$13:J80)</f>
        <v>231277</v>
      </c>
      <c r="W80" s="26">
        <f>SUM(K$13:K80)</f>
        <v>25426</v>
      </c>
      <c r="X80" s="27">
        <f t="shared" si="16"/>
        <v>279237</v>
      </c>
      <c r="Y80" s="3">
        <f t="shared" si="22"/>
        <v>9.0135999999999994E-2</v>
      </c>
      <c r="Z80" s="3">
        <f t="shared" si="22"/>
        <v>0.15017987012987014</v>
      </c>
      <c r="AA80" s="3">
        <f t="shared" si="22"/>
        <v>0.101704</v>
      </c>
      <c r="AB80" s="4">
        <f t="shared" si="23"/>
        <v>0.13688088235294119</v>
      </c>
    </row>
    <row r="81" spans="1:28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/>
      <c r="F81" s="26">
        <v>30000</v>
      </c>
      <c r="G81" s="26"/>
      <c r="H81" s="27">
        <f t="shared" si="17"/>
        <v>30000</v>
      </c>
      <c r="I81" s="25">
        <f t="shared" si="18"/>
        <v>0</v>
      </c>
      <c r="J81" s="26">
        <f t="shared" si="19"/>
        <v>4480</v>
      </c>
      <c r="K81" s="26">
        <f t="shared" si="20"/>
        <v>0</v>
      </c>
      <c r="L81" s="27">
        <f t="shared" si="13"/>
        <v>4480</v>
      </c>
      <c r="M81" s="19" t="str">
        <f t="shared" si="14"/>
        <v/>
      </c>
      <c r="N81" s="3">
        <f t="shared" si="14"/>
        <v>0.14933333333333335</v>
      </c>
      <c r="O81" s="3" t="str">
        <f t="shared" si="14"/>
        <v/>
      </c>
      <c r="P81" s="4">
        <f t="shared" si="15"/>
        <v>0.14933333333333335</v>
      </c>
      <c r="Q81" s="25">
        <f>SUM(E$13:E81)</f>
        <v>250000</v>
      </c>
      <c r="R81" s="26">
        <f>SUM(F$13:F81)</f>
        <v>1570000</v>
      </c>
      <c r="S81" s="26">
        <f>SUM(G$13:G81)</f>
        <v>250000</v>
      </c>
      <c r="T81" s="27">
        <f t="shared" si="21"/>
        <v>2070000</v>
      </c>
      <c r="U81" s="25">
        <f>SUM(I$13:I81)</f>
        <v>22534</v>
      </c>
      <c r="V81" s="26">
        <f>SUM(J$13:J81)</f>
        <v>235757</v>
      </c>
      <c r="W81" s="26">
        <f>SUM(K$13:K81)</f>
        <v>25426</v>
      </c>
      <c r="X81" s="27">
        <f t="shared" si="16"/>
        <v>283717</v>
      </c>
      <c r="Y81" s="3">
        <f t="shared" si="22"/>
        <v>9.0135999999999994E-2</v>
      </c>
      <c r="Z81" s="3">
        <f t="shared" si="22"/>
        <v>0.15016369426751591</v>
      </c>
      <c r="AA81" s="3">
        <f t="shared" si="22"/>
        <v>0.101704</v>
      </c>
      <c r="AB81" s="4">
        <f t="shared" si="23"/>
        <v>0.13706135265700484</v>
      </c>
    </row>
    <row r="82" spans="1:28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/>
      <c r="F82" s="26">
        <v>30000</v>
      </c>
      <c r="G82" s="26"/>
      <c r="H82" s="27">
        <f t="shared" si="17"/>
        <v>30000</v>
      </c>
      <c r="I82" s="25">
        <f t="shared" si="18"/>
        <v>0</v>
      </c>
      <c r="J82" s="26">
        <f t="shared" si="19"/>
        <v>4465</v>
      </c>
      <c r="K82" s="26">
        <f t="shared" si="20"/>
        <v>0</v>
      </c>
      <c r="L82" s="27">
        <f t="shared" si="13"/>
        <v>4465</v>
      </c>
      <c r="M82" s="19" t="str">
        <f t="shared" si="14"/>
        <v/>
      </c>
      <c r="N82" s="3">
        <f t="shared" si="14"/>
        <v>0.14883333333333335</v>
      </c>
      <c r="O82" s="3" t="str">
        <f t="shared" si="14"/>
        <v/>
      </c>
      <c r="P82" s="4">
        <f t="shared" si="15"/>
        <v>0.14883333333333335</v>
      </c>
      <c r="Q82" s="25">
        <f>SUM(E$13:E82)</f>
        <v>250000</v>
      </c>
      <c r="R82" s="26">
        <f>SUM(F$13:F82)</f>
        <v>1600000</v>
      </c>
      <c r="S82" s="26">
        <f>SUM(G$13:G82)</f>
        <v>250000</v>
      </c>
      <c r="T82" s="27">
        <f t="shared" si="21"/>
        <v>2100000</v>
      </c>
      <c r="U82" s="25">
        <f>SUM(I$13:I82)</f>
        <v>22534</v>
      </c>
      <c r="V82" s="26">
        <f>SUM(J$13:J82)</f>
        <v>240222</v>
      </c>
      <c r="W82" s="26">
        <f>SUM(K$13:K82)</f>
        <v>25426</v>
      </c>
      <c r="X82" s="27">
        <f t="shared" si="16"/>
        <v>288182</v>
      </c>
      <c r="Y82" s="3">
        <f t="shared" si="22"/>
        <v>9.0135999999999994E-2</v>
      </c>
      <c r="Z82" s="3">
        <f t="shared" si="22"/>
        <v>0.15013874999999999</v>
      </c>
      <c r="AA82" s="3">
        <f t="shared" si="22"/>
        <v>0.101704</v>
      </c>
      <c r="AB82" s="4">
        <f t="shared" si="23"/>
        <v>0.1372295238095238</v>
      </c>
    </row>
    <row r="83" spans="1:28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/>
      <c r="F83" s="26">
        <v>30000</v>
      </c>
      <c r="G83" s="26"/>
      <c r="H83" s="27">
        <f t="shared" si="17"/>
        <v>30000</v>
      </c>
      <c r="I83" s="25">
        <f t="shared" si="18"/>
        <v>0</v>
      </c>
      <c r="J83" s="26">
        <f t="shared" si="19"/>
        <v>4623</v>
      </c>
      <c r="K83" s="26">
        <f t="shared" si="20"/>
        <v>0</v>
      </c>
      <c r="L83" s="27">
        <f t="shared" si="13"/>
        <v>4623</v>
      </c>
      <c r="M83" s="19" t="str">
        <f t="shared" si="14"/>
        <v/>
      </c>
      <c r="N83" s="3">
        <f t="shared" si="14"/>
        <v>0.15409999999999999</v>
      </c>
      <c r="O83" s="3" t="str">
        <f t="shared" si="14"/>
        <v/>
      </c>
      <c r="P83" s="4">
        <f t="shared" si="15"/>
        <v>0.15409999999999999</v>
      </c>
      <c r="Q83" s="25">
        <f>SUM(E$13:E83)</f>
        <v>250000</v>
      </c>
      <c r="R83" s="26">
        <f>SUM(F$13:F83)</f>
        <v>1630000</v>
      </c>
      <c r="S83" s="26">
        <f>SUM(G$13:G83)</f>
        <v>250000</v>
      </c>
      <c r="T83" s="27">
        <f t="shared" si="21"/>
        <v>2130000</v>
      </c>
      <c r="U83" s="25">
        <f>SUM(I$13:I83)</f>
        <v>22534</v>
      </c>
      <c r="V83" s="26">
        <f>SUM(J$13:J83)</f>
        <v>244845</v>
      </c>
      <c r="W83" s="26">
        <f>SUM(K$13:K83)</f>
        <v>25426</v>
      </c>
      <c r="X83" s="27">
        <f t="shared" si="16"/>
        <v>292805</v>
      </c>
      <c r="Y83" s="3">
        <f t="shared" si="22"/>
        <v>9.0135999999999994E-2</v>
      </c>
      <c r="Z83" s="3">
        <f t="shared" si="22"/>
        <v>0.1502116564417178</v>
      </c>
      <c r="AA83" s="3">
        <f t="shared" si="22"/>
        <v>0.101704</v>
      </c>
      <c r="AB83" s="4">
        <f t="shared" si="23"/>
        <v>0.13746713615023473</v>
      </c>
    </row>
    <row r="84" spans="1:28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/>
      <c r="F84" s="26">
        <v>30000</v>
      </c>
      <c r="G84" s="26"/>
      <c r="H84" s="27">
        <f t="shared" si="17"/>
        <v>30000</v>
      </c>
      <c r="I84" s="25">
        <f t="shared" si="18"/>
        <v>0</v>
      </c>
      <c r="J84" s="26">
        <f t="shared" si="19"/>
        <v>4575</v>
      </c>
      <c r="K84" s="26">
        <f t="shared" si="20"/>
        <v>0</v>
      </c>
      <c r="L84" s="27">
        <f t="shared" si="13"/>
        <v>4575</v>
      </c>
      <c r="M84" s="19" t="str">
        <f t="shared" si="14"/>
        <v/>
      </c>
      <c r="N84" s="3">
        <f t="shared" si="14"/>
        <v>0.1525</v>
      </c>
      <c r="O84" s="3" t="str">
        <f t="shared" si="14"/>
        <v/>
      </c>
      <c r="P84" s="4">
        <f t="shared" si="15"/>
        <v>0.1525</v>
      </c>
      <c r="Q84" s="25">
        <f>SUM(E$13:E84)</f>
        <v>250000</v>
      </c>
      <c r="R84" s="26">
        <f>SUM(F$13:F84)</f>
        <v>1660000</v>
      </c>
      <c r="S84" s="26">
        <f>SUM(G$13:G84)</f>
        <v>250000</v>
      </c>
      <c r="T84" s="27">
        <f t="shared" si="21"/>
        <v>2160000</v>
      </c>
      <c r="U84" s="25">
        <f>SUM(I$13:I84)</f>
        <v>22534</v>
      </c>
      <c r="V84" s="26">
        <f>SUM(J$13:J84)</f>
        <v>249420</v>
      </c>
      <c r="W84" s="26">
        <f>SUM(K$13:K84)</f>
        <v>25426</v>
      </c>
      <c r="X84" s="27">
        <f t="shared" si="16"/>
        <v>297380</v>
      </c>
      <c r="Y84" s="3">
        <f t="shared" si="22"/>
        <v>9.0135999999999994E-2</v>
      </c>
      <c r="Z84" s="3">
        <f t="shared" si="22"/>
        <v>0.15025301204819277</v>
      </c>
      <c r="AA84" s="3">
        <f t="shared" si="22"/>
        <v>0.101704</v>
      </c>
      <c r="AB84" s="4">
        <f t="shared" si="23"/>
        <v>0.13767592592592592</v>
      </c>
    </row>
    <row r="85" spans="1:28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/>
      <c r="F85" s="26">
        <v>30000</v>
      </c>
      <c r="G85" s="26"/>
      <c r="H85" s="27">
        <f t="shared" si="17"/>
        <v>30000</v>
      </c>
      <c r="I85" s="25">
        <f t="shared" si="18"/>
        <v>0</v>
      </c>
      <c r="J85" s="26">
        <f t="shared" si="19"/>
        <v>4473</v>
      </c>
      <c r="K85" s="26">
        <f t="shared" si="20"/>
        <v>0</v>
      </c>
      <c r="L85" s="27">
        <f t="shared" si="13"/>
        <v>4473</v>
      </c>
      <c r="M85" s="19" t="str">
        <f t="shared" si="14"/>
        <v/>
      </c>
      <c r="N85" s="3">
        <f t="shared" si="14"/>
        <v>0.14910000000000001</v>
      </c>
      <c r="O85" s="3" t="str">
        <f t="shared" si="14"/>
        <v/>
      </c>
      <c r="P85" s="4">
        <f t="shared" si="15"/>
        <v>0.14910000000000001</v>
      </c>
      <c r="Q85" s="25">
        <f>SUM(E$13:E85)</f>
        <v>250000</v>
      </c>
      <c r="R85" s="26">
        <f>SUM(F$13:F85)</f>
        <v>1690000</v>
      </c>
      <c r="S85" s="26">
        <f>SUM(G$13:G85)</f>
        <v>250000</v>
      </c>
      <c r="T85" s="27">
        <f t="shared" si="21"/>
        <v>2190000</v>
      </c>
      <c r="U85" s="25">
        <f>SUM(I$13:I85)</f>
        <v>22534</v>
      </c>
      <c r="V85" s="26">
        <f>SUM(J$13:J85)</f>
        <v>253893</v>
      </c>
      <c r="W85" s="26">
        <f>SUM(K$13:K85)</f>
        <v>25426</v>
      </c>
      <c r="X85" s="27">
        <f t="shared" si="16"/>
        <v>301853</v>
      </c>
      <c r="Y85" s="3">
        <f t="shared" si="22"/>
        <v>9.0135999999999994E-2</v>
      </c>
      <c r="Z85" s="3">
        <f t="shared" si="22"/>
        <v>0.15023254437869824</v>
      </c>
      <c r="AA85" s="3">
        <f t="shared" si="22"/>
        <v>0.101704</v>
      </c>
      <c r="AB85" s="4">
        <f t="shared" si="23"/>
        <v>0.13783242009132421</v>
      </c>
    </row>
    <row r="86" spans="1:28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/>
      <c r="F86" s="26">
        <v>30000</v>
      </c>
      <c r="G86" s="26"/>
      <c r="H86" s="27">
        <f t="shared" si="17"/>
        <v>30000</v>
      </c>
      <c r="I86" s="25">
        <f t="shared" si="18"/>
        <v>0</v>
      </c>
      <c r="J86" s="26">
        <f t="shared" si="19"/>
        <v>4484</v>
      </c>
      <c r="K86" s="26">
        <f t="shared" si="20"/>
        <v>0</v>
      </c>
      <c r="L86" s="27">
        <f t="shared" si="13"/>
        <v>4484</v>
      </c>
      <c r="M86" s="19" t="str">
        <f t="shared" si="14"/>
        <v/>
      </c>
      <c r="N86" s="3">
        <f t="shared" si="14"/>
        <v>0.14946666666666666</v>
      </c>
      <c r="O86" s="3" t="str">
        <f t="shared" si="14"/>
        <v/>
      </c>
      <c r="P86" s="4">
        <f t="shared" si="15"/>
        <v>0.14946666666666666</v>
      </c>
      <c r="Q86" s="25">
        <f>SUM(E$13:E86)</f>
        <v>250000</v>
      </c>
      <c r="R86" s="26">
        <f>SUM(F$13:F86)</f>
        <v>1720000</v>
      </c>
      <c r="S86" s="26">
        <f>SUM(G$13:G86)</f>
        <v>250000</v>
      </c>
      <c r="T86" s="27">
        <f t="shared" si="21"/>
        <v>2220000</v>
      </c>
      <c r="U86" s="25">
        <f>SUM(I$13:I86)</f>
        <v>22534</v>
      </c>
      <c r="V86" s="26">
        <f>SUM(J$13:J86)</f>
        <v>258377</v>
      </c>
      <c r="W86" s="26">
        <f>SUM(K$13:K86)</f>
        <v>25426</v>
      </c>
      <c r="X86" s="27">
        <f t="shared" si="16"/>
        <v>306337</v>
      </c>
      <c r="Y86" s="3">
        <f t="shared" si="22"/>
        <v>9.0135999999999994E-2</v>
      </c>
      <c r="Z86" s="3">
        <f t="shared" si="22"/>
        <v>0.15021918604651163</v>
      </c>
      <c r="AA86" s="3">
        <f t="shared" si="22"/>
        <v>0.101704</v>
      </c>
      <c r="AB86" s="4">
        <f t="shared" si="23"/>
        <v>0.13798963963963964</v>
      </c>
    </row>
    <row r="87" spans="1:28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/>
      <c r="F87" s="26">
        <v>30000</v>
      </c>
      <c r="G87" s="26"/>
      <c r="H87" s="27">
        <f t="shared" si="17"/>
        <v>30000</v>
      </c>
      <c r="I87" s="25">
        <f t="shared" si="18"/>
        <v>0</v>
      </c>
      <c r="J87" s="26">
        <f t="shared" si="19"/>
        <v>4598</v>
      </c>
      <c r="K87" s="26">
        <f t="shared" si="20"/>
        <v>0</v>
      </c>
      <c r="L87" s="27">
        <f t="shared" si="13"/>
        <v>4598</v>
      </c>
      <c r="M87" s="19" t="str">
        <f t="shared" si="14"/>
        <v/>
      </c>
      <c r="N87" s="3">
        <f t="shared" si="14"/>
        <v>0.15326666666666666</v>
      </c>
      <c r="O87" s="3" t="str">
        <f t="shared" si="14"/>
        <v/>
      </c>
      <c r="P87" s="4">
        <f t="shared" si="15"/>
        <v>0.15326666666666666</v>
      </c>
      <c r="Q87" s="25">
        <f>SUM(E$13:E87)</f>
        <v>250000</v>
      </c>
      <c r="R87" s="26">
        <f>SUM(F$13:F87)</f>
        <v>1750000</v>
      </c>
      <c r="S87" s="26">
        <f>SUM(G$13:G87)</f>
        <v>250000</v>
      </c>
      <c r="T87" s="27">
        <f t="shared" si="21"/>
        <v>2250000</v>
      </c>
      <c r="U87" s="25">
        <f>SUM(I$13:I87)</f>
        <v>22534</v>
      </c>
      <c r="V87" s="26">
        <f>SUM(J$13:J87)</f>
        <v>262975</v>
      </c>
      <c r="W87" s="26">
        <f>SUM(K$13:K87)</f>
        <v>25426</v>
      </c>
      <c r="X87" s="27">
        <f t="shared" si="16"/>
        <v>310935</v>
      </c>
      <c r="Y87" s="3">
        <f t="shared" si="22"/>
        <v>9.0135999999999994E-2</v>
      </c>
      <c r="Z87" s="3">
        <f t="shared" si="22"/>
        <v>0.15027142857142858</v>
      </c>
      <c r="AA87" s="3">
        <f t="shared" si="22"/>
        <v>0.101704</v>
      </c>
      <c r="AB87" s="4">
        <f t="shared" si="23"/>
        <v>0.13819333333333333</v>
      </c>
    </row>
    <row r="88" spans="1:28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/>
      <c r="F88" s="26">
        <v>30000</v>
      </c>
      <c r="G88" s="26"/>
      <c r="H88" s="27">
        <f t="shared" si="17"/>
        <v>30000</v>
      </c>
      <c r="I88" s="25">
        <f t="shared" si="18"/>
        <v>0</v>
      </c>
      <c r="J88" s="26">
        <f t="shared" si="19"/>
        <v>4451</v>
      </c>
      <c r="K88" s="26">
        <f t="shared" si="20"/>
        <v>0</v>
      </c>
      <c r="L88" s="27">
        <f t="shared" si="13"/>
        <v>4451</v>
      </c>
      <c r="M88" s="19" t="str">
        <f t="shared" si="14"/>
        <v/>
      </c>
      <c r="N88" s="3">
        <f t="shared" si="14"/>
        <v>0.14836666666666667</v>
      </c>
      <c r="O88" s="3" t="str">
        <f t="shared" si="14"/>
        <v/>
      </c>
      <c r="P88" s="4">
        <f t="shared" si="15"/>
        <v>0.14836666666666667</v>
      </c>
      <c r="Q88" s="25">
        <f>SUM(E$13:E88)</f>
        <v>250000</v>
      </c>
      <c r="R88" s="26">
        <f>SUM(F$13:F88)</f>
        <v>1780000</v>
      </c>
      <c r="S88" s="26">
        <f>SUM(G$13:G88)</f>
        <v>250000</v>
      </c>
      <c r="T88" s="27">
        <f t="shared" si="21"/>
        <v>2280000</v>
      </c>
      <c r="U88" s="25">
        <f>SUM(I$13:I88)</f>
        <v>22534</v>
      </c>
      <c r="V88" s="26">
        <f>SUM(J$13:J88)</f>
        <v>267426</v>
      </c>
      <c r="W88" s="26">
        <f>SUM(K$13:K88)</f>
        <v>25426</v>
      </c>
      <c r="X88" s="27">
        <f t="shared" si="16"/>
        <v>315386</v>
      </c>
      <c r="Y88" s="3">
        <f t="shared" si="22"/>
        <v>9.0135999999999994E-2</v>
      </c>
      <c r="Z88" s="3">
        <f t="shared" si="22"/>
        <v>0.15023932584269664</v>
      </c>
      <c r="AA88" s="3">
        <f t="shared" si="22"/>
        <v>0.101704</v>
      </c>
      <c r="AB88" s="4">
        <f t="shared" si="23"/>
        <v>0.13832719298245613</v>
      </c>
    </row>
    <row r="89" spans="1:28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/>
      <c r="F89" s="26">
        <v>30000</v>
      </c>
      <c r="G89" s="26"/>
      <c r="H89" s="27">
        <f t="shared" si="17"/>
        <v>30000</v>
      </c>
      <c r="I89" s="25">
        <f t="shared" si="18"/>
        <v>0</v>
      </c>
      <c r="J89" s="26">
        <f t="shared" si="19"/>
        <v>4540</v>
      </c>
      <c r="K89" s="26">
        <f t="shared" si="20"/>
        <v>0</v>
      </c>
      <c r="L89" s="27">
        <f t="shared" si="13"/>
        <v>4540</v>
      </c>
      <c r="M89" s="19" t="str">
        <f t="shared" si="14"/>
        <v/>
      </c>
      <c r="N89" s="3">
        <f t="shared" si="14"/>
        <v>0.15133333333333332</v>
      </c>
      <c r="O89" s="3" t="str">
        <f t="shared" si="14"/>
        <v/>
      </c>
      <c r="P89" s="4">
        <f t="shared" si="15"/>
        <v>0.15133333333333332</v>
      </c>
      <c r="Q89" s="25">
        <f>SUM(E$13:E89)</f>
        <v>250000</v>
      </c>
      <c r="R89" s="26">
        <f>SUM(F$13:F89)</f>
        <v>1810000</v>
      </c>
      <c r="S89" s="26">
        <f>SUM(G$13:G89)</f>
        <v>250000</v>
      </c>
      <c r="T89" s="27">
        <f t="shared" si="21"/>
        <v>2310000</v>
      </c>
      <c r="U89" s="25">
        <f>SUM(I$13:I89)</f>
        <v>22534</v>
      </c>
      <c r="V89" s="26">
        <f>SUM(J$13:J89)</f>
        <v>271966</v>
      </c>
      <c r="W89" s="26">
        <f>SUM(K$13:K89)</f>
        <v>25426</v>
      </c>
      <c r="X89" s="27">
        <f t="shared" si="16"/>
        <v>319926</v>
      </c>
      <c r="Y89" s="3">
        <f t="shared" si="22"/>
        <v>9.0135999999999994E-2</v>
      </c>
      <c r="Z89" s="3">
        <f t="shared" si="22"/>
        <v>0.15025745856353592</v>
      </c>
      <c r="AA89" s="3">
        <f t="shared" si="22"/>
        <v>0.101704</v>
      </c>
      <c r="AB89" s="4">
        <f t="shared" si="23"/>
        <v>0.13849610389610389</v>
      </c>
    </row>
    <row r="90" spans="1:28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/>
      <c r="F90" s="26">
        <v>30000</v>
      </c>
      <c r="G90" s="26"/>
      <c r="H90" s="27">
        <f t="shared" si="17"/>
        <v>30000</v>
      </c>
      <c r="I90" s="25">
        <f t="shared" si="18"/>
        <v>0</v>
      </c>
      <c r="J90" s="26">
        <f t="shared" si="19"/>
        <v>4468</v>
      </c>
      <c r="K90" s="26">
        <f t="shared" si="20"/>
        <v>0</v>
      </c>
      <c r="L90" s="27">
        <f t="shared" si="13"/>
        <v>4468</v>
      </c>
      <c r="M90" s="19" t="str">
        <f t="shared" si="14"/>
        <v/>
      </c>
      <c r="N90" s="3">
        <f t="shared" si="14"/>
        <v>0.14893333333333333</v>
      </c>
      <c r="O90" s="3" t="str">
        <f t="shared" si="14"/>
        <v/>
      </c>
      <c r="P90" s="4">
        <f t="shared" si="15"/>
        <v>0.14893333333333333</v>
      </c>
      <c r="Q90" s="25">
        <f>SUM(E$13:E90)</f>
        <v>250000</v>
      </c>
      <c r="R90" s="26">
        <f>SUM(F$13:F90)</f>
        <v>1840000</v>
      </c>
      <c r="S90" s="26">
        <f>SUM(G$13:G90)</f>
        <v>250000</v>
      </c>
      <c r="T90" s="27">
        <f t="shared" si="21"/>
        <v>2340000</v>
      </c>
      <c r="U90" s="25">
        <f>SUM(I$13:I90)</f>
        <v>22534</v>
      </c>
      <c r="V90" s="26">
        <f>SUM(J$13:J90)</f>
        <v>276434</v>
      </c>
      <c r="W90" s="26">
        <f>SUM(K$13:K90)</f>
        <v>25426</v>
      </c>
      <c r="X90" s="27">
        <f t="shared" si="16"/>
        <v>324394</v>
      </c>
      <c r="Y90" s="3">
        <f t="shared" si="22"/>
        <v>9.0135999999999994E-2</v>
      </c>
      <c r="Z90" s="3">
        <f t="shared" si="22"/>
        <v>0.15023586956521739</v>
      </c>
      <c r="AA90" s="3">
        <f t="shared" si="22"/>
        <v>0.101704</v>
      </c>
      <c r="AB90" s="4">
        <f t="shared" si="23"/>
        <v>0.13862991452991452</v>
      </c>
    </row>
    <row r="91" spans="1:28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/>
      <c r="F91" s="26">
        <v>30000</v>
      </c>
      <c r="G91" s="26"/>
      <c r="H91" s="27">
        <f t="shared" si="17"/>
        <v>30000</v>
      </c>
      <c r="I91" s="25">
        <f t="shared" si="18"/>
        <v>0</v>
      </c>
      <c r="J91" s="26">
        <f t="shared" si="19"/>
        <v>4554</v>
      </c>
      <c r="K91" s="26">
        <f t="shared" si="20"/>
        <v>0</v>
      </c>
      <c r="L91" s="27">
        <f t="shared" si="13"/>
        <v>4554</v>
      </c>
      <c r="M91" s="19" t="str">
        <f t="shared" si="14"/>
        <v/>
      </c>
      <c r="N91" s="3">
        <f t="shared" si="14"/>
        <v>0.15179999999999999</v>
      </c>
      <c r="O91" s="3" t="str">
        <f t="shared" si="14"/>
        <v/>
      </c>
      <c r="P91" s="4">
        <f t="shared" si="15"/>
        <v>0.15179999999999999</v>
      </c>
      <c r="Q91" s="25">
        <f>SUM(E$13:E91)</f>
        <v>250000</v>
      </c>
      <c r="R91" s="26">
        <f>SUM(F$13:F91)</f>
        <v>1870000</v>
      </c>
      <c r="S91" s="26">
        <f>SUM(G$13:G91)</f>
        <v>250000</v>
      </c>
      <c r="T91" s="27">
        <f t="shared" si="21"/>
        <v>2370000</v>
      </c>
      <c r="U91" s="25">
        <f>SUM(I$13:I91)</f>
        <v>22534</v>
      </c>
      <c r="V91" s="26">
        <f>SUM(J$13:J91)</f>
        <v>280988</v>
      </c>
      <c r="W91" s="26">
        <f>SUM(K$13:K91)</f>
        <v>25426</v>
      </c>
      <c r="X91" s="27">
        <f t="shared" si="16"/>
        <v>328948</v>
      </c>
      <c r="Y91" s="3">
        <f t="shared" si="22"/>
        <v>9.0135999999999994E-2</v>
      </c>
      <c r="Z91" s="3">
        <f t="shared" si="22"/>
        <v>0.15026096256684493</v>
      </c>
      <c r="AA91" s="3">
        <f t="shared" si="22"/>
        <v>0.101704</v>
      </c>
      <c r="AB91" s="4">
        <f t="shared" si="23"/>
        <v>0.13879662447257385</v>
      </c>
    </row>
    <row r="92" spans="1:28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/>
      <c r="F92" s="26">
        <v>30000</v>
      </c>
      <c r="G92" s="26"/>
      <c r="H92" s="27">
        <f t="shared" si="17"/>
        <v>30000</v>
      </c>
      <c r="I92" s="25">
        <f t="shared" si="18"/>
        <v>0</v>
      </c>
      <c r="J92" s="26">
        <f t="shared" si="19"/>
        <v>4516</v>
      </c>
      <c r="K92" s="26">
        <f t="shared" si="20"/>
        <v>0</v>
      </c>
      <c r="L92" s="27">
        <f t="shared" si="13"/>
        <v>4516</v>
      </c>
      <c r="M92" s="19" t="str">
        <f t="shared" si="14"/>
        <v/>
      </c>
      <c r="N92" s="3">
        <f t="shared" si="14"/>
        <v>0.15053333333333332</v>
      </c>
      <c r="O92" s="3" t="str">
        <f t="shared" si="14"/>
        <v/>
      </c>
      <c r="P92" s="4">
        <f t="shared" si="15"/>
        <v>0.15053333333333332</v>
      </c>
      <c r="Q92" s="25">
        <f>SUM(E$13:E92)</f>
        <v>250000</v>
      </c>
      <c r="R92" s="26">
        <f>SUM(F$13:F92)</f>
        <v>1900000</v>
      </c>
      <c r="S92" s="26">
        <f>SUM(G$13:G92)</f>
        <v>250000</v>
      </c>
      <c r="T92" s="27">
        <f t="shared" si="21"/>
        <v>2400000</v>
      </c>
      <c r="U92" s="25">
        <f>SUM(I$13:I92)</f>
        <v>22534</v>
      </c>
      <c r="V92" s="26">
        <f>SUM(J$13:J92)</f>
        <v>285504</v>
      </c>
      <c r="W92" s="26">
        <f>SUM(K$13:K92)</f>
        <v>25426</v>
      </c>
      <c r="X92" s="27">
        <f t="shared" si="16"/>
        <v>333464</v>
      </c>
      <c r="Y92" s="3">
        <f t="shared" si="22"/>
        <v>9.0135999999999994E-2</v>
      </c>
      <c r="Z92" s="3">
        <f t="shared" si="22"/>
        <v>0.15026526315789474</v>
      </c>
      <c r="AA92" s="3">
        <f t="shared" si="22"/>
        <v>0.101704</v>
      </c>
      <c r="AB92" s="4">
        <f t="shared" si="23"/>
        <v>0.13894333333333334</v>
      </c>
    </row>
    <row r="93" spans="1:28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/>
      <c r="F93" s="26">
        <v>30000</v>
      </c>
      <c r="G93" s="26"/>
      <c r="H93" s="27">
        <f t="shared" si="17"/>
        <v>30000</v>
      </c>
      <c r="I93" s="25">
        <f t="shared" si="18"/>
        <v>0</v>
      </c>
      <c r="J93" s="26">
        <f t="shared" si="19"/>
        <v>4556</v>
      </c>
      <c r="K93" s="26">
        <f t="shared" si="20"/>
        <v>0</v>
      </c>
      <c r="L93" s="27">
        <f t="shared" si="13"/>
        <v>4556</v>
      </c>
      <c r="M93" s="19" t="str">
        <f t="shared" si="14"/>
        <v/>
      </c>
      <c r="N93" s="3">
        <f t="shared" si="14"/>
        <v>0.15186666666666668</v>
      </c>
      <c r="O93" s="3" t="str">
        <f t="shared" si="14"/>
        <v/>
      </c>
      <c r="P93" s="4">
        <f t="shared" si="15"/>
        <v>0.15186666666666668</v>
      </c>
      <c r="Q93" s="25">
        <f>SUM(E$13:E93)</f>
        <v>250000</v>
      </c>
      <c r="R93" s="26">
        <f>SUM(F$13:F93)</f>
        <v>1930000</v>
      </c>
      <c r="S93" s="26">
        <f>SUM(G$13:G93)</f>
        <v>250000</v>
      </c>
      <c r="T93" s="27">
        <f t="shared" si="21"/>
        <v>2430000</v>
      </c>
      <c r="U93" s="25">
        <f>SUM(I$13:I93)</f>
        <v>22534</v>
      </c>
      <c r="V93" s="26">
        <f>SUM(J$13:J93)</f>
        <v>290060</v>
      </c>
      <c r="W93" s="26">
        <f>SUM(K$13:K93)</f>
        <v>25426</v>
      </c>
      <c r="X93" s="27">
        <f t="shared" si="16"/>
        <v>338020</v>
      </c>
      <c r="Y93" s="3">
        <f t="shared" si="22"/>
        <v>9.0135999999999994E-2</v>
      </c>
      <c r="Z93" s="3">
        <f t="shared" si="22"/>
        <v>0.15029015544041452</v>
      </c>
      <c r="AA93" s="3">
        <f t="shared" si="22"/>
        <v>0.101704</v>
      </c>
      <c r="AB93" s="4">
        <f t="shared" si="23"/>
        <v>0.13910288065843621</v>
      </c>
    </row>
    <row r="94" spans="1:28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/>
      <c r="F94" s="26">
        <v>30000</v>
      </c>
      <c r="G94" s="26"/>
      <c r="H94" s="27">
        <f t="shared" si="17"/>
        <v>30000</v>
      </c>
      <c r="I94" s="25">
        <f t="shared" si="18"/>
        <v>0</v>
      </c>
      <c r="J94" s="26">
        <f t="shared" si="19"/>
        <v>4458</v>
      </c>
      <c r="K94" s="26">
        <f t="shared" si="20"/>
        <v>0</v>
      </c>
      <c r="L94" s="27">
        <f t="shared" si="13"/>
        <v>4458</v>
      </c>
      <c r="M94" s="19" t="str">
        <f t="shared" si="14"/>
        <v/>
      </c>
      <c r="N94" s="3">
        <f t="shared" si="14"/>
        <v>0.14860000000000001</v>
      </c>
      <c r="O94" s="3" t="str">
        <f t="shared" si="14"/>
        <v/>
      </c>
      <c r="P94" s="4">
        <f t="shared" si="15"/>
        <v>0.14860000000000001</v>
      </c>
      <c r="Q94" s="25">
        <f>SUM(E$13:E94)</f>
        <v>250000</v>
      </c>
      <c r="R94" s="26">
        <f>SUM(F$13:F94)</f>
        <v>1960000</v>
      </c>
      <c r="S94" s="26">
        <f>SUM(G$13:G94)</f>
        <v>250000</v>
      </c>
      <c r="T94" s="27">
        <f t="shared" si="21"/>
        <v>2460000</v>
      </c>
      <c r="U94" s="25">
        <f>SUM(I$13:I94)</f>
        <v>22534</v>
      </c>
      <c r="V94" s="26">
        <f>SUM(J$13:J94)</f>
        <v>294518</v>
      </c>
      <c r="W94" s="26">
        <f>SUM(K$13:K94)</f>
        <v>25426</v>
      </c>
      <c r="X94" s="27">
        <f t="shared" si="16"/>
        <v>342478</v>
      </c>
      <c r="Y94" s="3">
        <f t="shared" si="22"/>
        <v>9.0135999999999994E-2</v>
      </c>
      <c r="Z94" s="3">
        <f t="shared" si="22"/>
        <v>0.15026428571428571</v>
      </c>
      <c r="AA94" s="3">
        <f t="shared" si="22"/>
        <v>0.101704</v>
      </c>
      <c r="AB94" s="4">
        <f t="shared" si="23"/>
        <v>0.13921869918699187</v>
      </c>
    </row>
    <row r="95" spans="1:28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/>
      <c r="F95" s="26">
        <v>30000</v>
      </c>
      <c r="G95" s="26"/>
      <c r="H95" s="27">
        <f t="shared" si="17"/>
        <v>30000</v>
      </c>
      <c r="I95" s="25">
        <f t="shared" si="18"/>
        <v>0</v>
      </c>
      <c r="J95" s="26">
        <f t="shared" si="19"/>
        <v>4506</v>
      </c>
      <c r="K95" s="26">
        <f t="shared" si="20"/>
        <v>0</v>
      </c>
      <c r="L95" s="27">
        <f t="shared" si="13"/>
        <v>4506</v>
      </c>
      <c r="M95" s="19" t="str">
        <f t="shared" si="14"/>
        <v/>
      </c>
      <c r="N95" s="3">
        <f t="shared" si="14"/>
        <v>0.1502</v>
      </c>
      <c r="O95" s="3" t="str">
        <f t="shared" si="14"/>
        <v/>
      </c>
      <c r="P95" s="4">
        <f t="shared" si="15"/>
        <v>0.1502</v>
      </c>
      <c r="Q95" s="25">
        <f>SUM(E$13:E95)</f>
        <v>250000</v>
      </c>
      <c r="R95" s="26">
        <f>SUM(F$13:F95)</f>
        <v>1990000</v>
      </c>
      <c r="S95" s="26">
        <f>SUM(G$13:G95)</f>
        <v>250000</v>
      </c>
      <c r="T95" s="27">
        <f t="shared" si="21"/>
        <v>2490000</v>
      </c>
      <c r="U95" s="25">
        <f>SUM(I$13:I95)</f>
        <v>22534</v>
      </c>
      <c r="V95" s="26">
        <f>SUM(J$13:J95)</f>
        <v>299024</v>
      </c>
      <c r="W95" s="26">
        <f>SUM(K$13:K95)</f>
        <v>25426</v>
      </c>
      <c r="X95" s="27">
        <f t="shared" si="16"/>
        <v>346984</v>
      </c>
      <c r="Y95" s="3">
        <f t="shared" si="22"/>
        <v>9.0135999999999994E-2</v>
      </c>
      <c r="Z95" s="3">
        <f t="shared" si="22"/>
        <v>0.15026331658291459</v>
      </c>
      <c r="AA95" s="3">
        <f t="shared" si="22"/>
        <v>0.101704</v>
      </c>
      <c r="AB95" s="4">
        <f t="shared" si="23"/>
        <v>0.13935100401606426</v>
      </c>
    </row>
    <row r="96" spans="1:28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/>
      <c r="F96" s="26">
        <v>30000</v>
      </c>
      <c r="G96" s="26"/>
      <c r="H96" s="27">
        <f t="shared" si="17"/>
        <v>30000</v>
      </c>
      <c r="I96" s="25">
        <f t="shared" si="18"/>
        <v>0</v>
      </c>
      <c r="J96" s="26">
        <f t="shared" si="19"/>
        <v>4433</v>
      </c>
      <c r="K96" s="26">
        <f t="shared" si="20"/>
        <v>0</v>
      </c>
      <c r="L96" s="27">
        <f t="shared" si="13"/>
        <v>4433</v>
      </c>
      <c r="M96" s="19" t="str">
        <f t="shared" si="14"/>
        <v/>
      </c>
      <c r="N96" s="3">
        <f t="shared" si="14"/>
        <v>0.14776666666666666</v>
      </c>
      <c r="O96" s="3" t="str">
        <f t="shared" si="14"/>
        <v/>
      </c>
      <c r="P96" s="4">
        <f t="shared" si="15"/>
        <v>0.14776666666666666</v>
      </c>
      <c r="Q96" s="25">
        <f>SUM(E$13:E96)</f>
        <v>250000</v>
      </c>
      <c r="R96" s="26">
        <f>SUM(F$13:F96)</f>
        <v>2020000</v>
      </c>
      <c r="S96" s="26">
        <f>SUM(G$13:G96)</f>
        <v>250000</v>
      </c>
      <c r="T96" s="27">
        <f t="shared" si="21"/>
        <v>2520000</v>
      </c>
      <c r="U96" s="25">
        <f>SUM(I$13:I96)</f>
        <v>22534</v>
      </c>
      <c r="V96" s="26">
        <f>SUM(J$13:J96)</f>
        <v>303457</v>
      </c>
      <c r="W96" s="26">
        <f>SUM(K$13:K96)</f>
        <v>25426</v>
      </c>
      <c r="X96" s="27">
        <f t="shared" si="16"/>
        <v>351417</v>
      </c>
      <c r="Y96" s="3">
        <f t="shared" si="22"/>
        <v>9.0135999999999994E-2</v>
      </c>
      <c r="Z96" s="3">
        <f t="shared" si="22"/>
        <v>0.15022623762376239</v>
      </c>
      <c r="AA96" s="3">
        <f t="shared" si="22"/>
        <v>0.101704</v>
      </c>
      <c r="AB96" s="4">
        <f t="shared" si="23"/>
        <v>0.13945119047619048</v>
      </c>
    </row>
    <row r="97" spans="1:28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/>
      <c r="F97" s="26">
        <v>30000</v>
      </c>
      <c r="G97" s="26"/>
      <c r="H97" s="27">
        <f t="shared" si="17"/>
        <v>30000</v>
      </c>
      <c r="I97" s="25">
        <f t="shared" si="18"/>
        <v>0</v>
      </c>
      <c r="J97" s="26">
        <f t="shared" si="19"/>
        <v>4455</v>
      </c>
      <c r="K97" s="26">
        <f t="shared" si="20"/>
        <v>0</v>
      </c>
      <c r="L97" s="27">
        <f t="shared" si="13"/>
        <v>4455</v>
      </c>
      <c r="M97" s="19" t="str">
        <f t="shared" si="14"/>
        <v/>
      </c>
      <c r="N97" s="3">
        <f t="shared" si="14"/>
        <v>0.14849999999999999</v>
      </c>
      <c r="O97" s="3" t="str">
        <f t="shared" si="14"/>
        <v/>
      </c>
      <c r="P97" s="4">
        <f t="shared" si="15"/>
        <v>0.14849999999999999</v>
      </c>
      <c r="Q97" s="25">
        <f>SUM(E$13:E97)</f>
        <v>250000</v>
      </c>
      <c r="R97" s="26">
        <f>SUM(F$13:F97)</f>
        <v>2050000</v>
      </c>
      <c r="S97" s="26">
        <f>SUM(G$13:G97)</f>
        <v>250000</v>
      </c>
      <c r="T97" s="27">
        <f t="shared" si="21"/>
        <v>2550000</v>
      </c>
      <c r="U97" s="25">
        <f>SUM(I$13:I97)</f>
        <v>22534</v>
      </c>
      <c r="V97" s="26">
        <f>SUM(J$13:J97)</f>
        <v>307912</v>
      </c>
      <c r="W97" s="26">
        <f>SUM(K$13:K97)</f>
        <v>25426</v>
      </c>
      <c r="X97" s="27">
        <f t="shared" si="16"/>
        <v>355872</v>
      </c>
      <c r="Y97" s="3">
        <f t="shared" si="22"/>
        <v>9.0135999999999994E-2</v>
      </c>
      <c r="Z97" s="3">
        <f t="shared" si="22"/>
        <v>0.15020097560975609</v>
      </c>
      <c r="AA97" s="3">
        <f t="shared" si="22"/>
        <v>0.101704</v>
      </c>
      <c r="AB97" s="4">
        <f t="shared" si="23"/>
        <v>0.13955764705882354</v>
      </c>
    </row>
    <row r="98" spans="1:28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/>
      <c r="F98" s="26">
        <v>30000</v>
      </c>
      <c r="G98" s="26"/>
      <c r="H98" s="27">
        <f t="shared" si="17"/>
        <v>30000</v>
      </c>
      <c r="I98" s="25">
        <f t="shared" si="18"/>
        <v>0</v>
      </c>
      <c r="J98" s="26">
        <f t="shared" si="19"/>
        <v>4502</v>
      </c>
      <c r="K98" s="26">
        <f t="shared" si="20"/>
        <v>0</v>
      </c>
      <c r="L98" s="27">
        <f t="shared" si="13"/>
        <v>4502</v>
      </c>
      <c r="M98" s="19" t="str">
        <f t="shared" si="14"/>
        <v/>
      </c>
      <c r="N98" s="3">
        <f t="shared" si="14"/>
        <v>0.15006666666666665</v>
      </c>
      <c r="O98" s="3" t="str">
        <f t="shared" si="14"/>
        <v/>
      </c>
      <c r="P98" s="4">
        <f t="shared" si="15"/>
        <v>0.15006666666666665</v>
      </c>
      <c r="Q98" s="25">
        <f>SUM(E$13:E98)</f>
        <v>250000</v>
      </c>
      <c r="R98" s="26">
        <f>SUM(F$13:F98)</f>
        <v>2080000</v>
      </c>
      <c r="S98" s="26">
        <f>SUM(G$13:G98)</f>
        <v>250000</v>
      </c>
      <c r="T98" s="27">
        <f t="shared" si="21"/>
        <v>2580000</v>
      </c>
      <c r="U98" s="25">
        <f>SUM(I$13:I98)</f>
        <v>22534</v>
      </c>
      <c r="V98" s="26">
        <f>SUM(J$13:J98)</f>
        <v>312414</v>
      </c>
      <c r="W98" s="26">
        <f>SUM(K$13:K98)</f>
        <v>25426</v>
      </c>
      <c r="X98" s="27">
        <f t="shared" si="16"/>
        <v>360374</v>
      </c>
      <c r="Y98" s="3">
        <f t="shared" si="22"/>
        <v>9.0135999999999994E-2</v>
      </c>
      <c r="Z98" s="3">
        <f t="shared" si="22"/>
        <v>0.15019903846153845</v>
      </c>
      <c r="AA98" s="3">
        <f t="shared" si="22"/>
        <v>0.101704</v>
      </c>
      <c r="AB98" s="4">
        <f t="shared" si="23"/>
        <v>0.13967984496124031</v>
      </c>
    </row>
    <row r="99" spans="1:28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/>
      <c r="F99" s="26">
        <v>30000</v>
      </c>
      <c r="G99" s="26"/>
      <c r="H99" s="27">
        <f t="shared" si="17"/>
        <v>30000</v>
      </c>
      <c r="I99" s="25">
        <f t="shared" si="18"/>
        <v>0</v>
      </c>
      <c r="J99" s="26">
        <f t="shared" si="19"/>
        <v>4499</v>
      </c>
      <c r="K99" s="26">
        <f t="shared" si="20"/>
        <v>0</v>
      </c>
      <c r="L99" s="27">
        <f t="shared" si="13"/>
        <v>4499</v>
      </c>
      <c r="M99" s="19" t="str">
        <f t="shared" si="14"/>
        <v/>
      </c>
      <c r="N99" s="3">
        <f t="shared" si="14"/>
        <v>0.14996666666666666</v>
      </c>
      <c r="O99" s="3" t="str">
        <f t="shared" si="14"/>
        <v/>
      </c>
      <c r="P99" s="4">
        <f t="shared" si="15"/>
        <v>0.14996666666666666</v>
      </c>
      <c r="Q99" s="25">
        <f>SUM(E$13:E99)</f>
        <v>250000</v>
      </c>
      <c r="R99" s="26">
        <f>SUM(F$13:F99)</f>
        <v>2110000</v>
      </c>
      <c r="S99" s="26">
        <f>SUM(G$13:G99)</f>
        <v>250000</v>
      </c>
      <c r="T99" s="27">
        <f t="shared" si="21"/>
        <v>2610000</v>
      </c>
      <c r="U99" s="25">
        <f>SUM(I$13:I99)</f>
        <v>22534</v>
      </c>
      <c r="V99" s="26">
        <f>SUM(J$13:J99)</f>
        <v>316913</v>
      </c>
      <c r="W99" s="26">
        <f>SUM(K$13:K99)</f>
        <v>25426</v>
      </c>
      <c r="X99" s="27">
        <f t="shared" si="16"/>
        <v>364873</v>
      </c>
      <c r="Y99" s="3">
        <f t="shared" si="22"/>
        <v>9.0135999999999994E-2</v>
      </c>
      <c r="Z99" s="3">
        <f t="shared" si="22"/>
        <v>0.15019573459715641</v>
      </c>
      <c r="AA99" s="3">
        <f t="shared" si="22"/>
        <v>0.101704</v>
      </c>
      <c r="AB99" s="4">
        <f t="shared" si="23"/>
        <v>0.13979808429118773</v>
      </c>
    </row>
    <row r="100" spans="1:28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/>
      <c r="F100" s="26">
        <v>30000</v>
      </c>
      <c r="G100" s="26"/>
      <c r="H100" s="27">
        <f t="shared" si="17"/>
        <v>30000</v>
      </c>
      <c r="I100" s="25">
        <f t="shared" si="18"/>
        <v>0</v>
      </c>
      <c r="J100" s="26">
        <f t="shared" si="19"/>
        <v>4532</v>
      </c>
      <c r="K100" s="26">
        <f t="shared" si="20"/>
        <v>0</v>
      </c>
      <c r="L100" s="27">
        <f t="shared" si="13"/>
        <v>4532</v>
      </c>
      <c r="M100" s="19" t="str">
        <f t="shared" si="14"/>
        <v/>
      </c>
      <c r="N100" s="3">
        <f t="shared" si="14"/>
        <v>0.15106666666666665</v>
      </c>
      <c r="O100" s="3" t="str">
        <f t="shared" si="14"/>
        <v/>
      </c>
      <c r="P100" s="4">
        <f t="shared" si="15"/>
        <v>0.15106666666666665</v>
      </c>
      <c r="Q100" s="25">
        <f>SUM(E$13:E100)</f>
        <v>250000</v>
      </c>
      <c r="R100" s="26">
        <f>SUM(F$13:F100)</f>
        <v>2140000</v>
      </c>
      <c r="S100" s="26">
        <f>SUM(G$13:G100)</f>
        <v>250000</v>
      </c>
      <c r="T100" s="27">
        <f t="shared" si="21"/>
        <v>2640000</v>
      </c>
      <c r="U100" s="25">
        <f>SUM(I$13:I100)</f>
        <v>22534</v>
      </c>
      <c r="V100" s="26">
        <f>SUM(J$13:J100)</f>
        <v>321445</v>
      </c>
      <c r="W100" s="26">
        <f>SUM(K$13:K100)</f>
        <v>25426</v>
      </c>
      <c r="X100" s="27">
        <f t="shared" si="16"/>
        <v>369405</v>
      </c>
      <c r="Y100" s="3">
        <f t="shared" si="22"/>
        <v>9.0135999999999994E-2</v>
      </c>
      <c r="Z100" s="3">
        <f t="shared" si="22"/>
        <v>0.15020794392523365</v>
      </c>
      <c r="AA100" s="3">
        <f t="shared" si="22"/>
        <v>0.101704</v>
      </c>
      <c r="AB100" s="4">
        <f t="shared" si="23"/>
        <v>0.13992613636363635</v>
      </c>
    </row>
    <row r="101" spans="1:28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/>
      <c r="F101" s="26">
        <v>30000</v>
      </c>
      <c r="G101" s="26"/>
      <c r="H101" s="27">
        <f t="shared" si="17"/>
        <v>30000</v>
      </c>
      <c r="I101" s="25">
        <f t="shared" si="18"/>
        <v>0</v>
      </c>
      <c r="J101" s="26">
        <f t="shared" si="19"/>
        <v>4495</v>
      </c>
      <c r="K101" s="26">
        <f t="shared" si="20"/>
        <v>0</v>
      </c>
      <c r="L101" s="27">
        <f t="shared" si="13"/>
        <v>4495</v>
      </c>
      <c r="M101" s="19" t="str">
        <f t="shared" si="14"/>
        <v/>
      </c>
      <c r="N101" s="3">
        <f t="shared" si="14"/>
        <v>0.14983333333333335</v>
      </c>
      <c r="O101" s="3" t="str">
        <f t="shared" si="14"/>
        <v/>
      </c>
      <c r="P101" s="4">
        <f t="shared" si="15"/>
        <v>0.14983333333333335</v>
      </c>
      <c r="Q101" s="25">
        <f>SUM(E$13:E101)</f>
        <v>250000</v>
      </c>
      <c r="R101" s="26">
        <f>SUM(F$13:F101)</f>
        <v>2170000</v>
      </c>
      <c r="S101" s="26">
        <f>SUM(G$13:G101)</f>
        <v>250000</v>
      </c>
      <c r="T101" s="27">
        <f t="shared" si="21"/>
        <v>2670000</v>
      </c>
      <c r="U101" s="25">
        <f>SUM(I$13:I101)</f>
        <v>22534</v>
      </c>
      <c r="V101" s="26">
        <f>SUM(J$13:J101)</f>
        <v>325940</v>
      </c>
      <c r="W101" s="26">
        <f>SUM(K$13:K101)</f>
        <v>25426</v>
      </c>
      <c r="X101" s="27">
        <f t="shared" si="16"/>
        <v>373900</v>
      </c>
      <c r="Y101" s="3">
        <f t="shared" si="22"/>
        <v>9.0135999999999994E-2</v>
      </c>
      <c r="Z101" s="3">
        <f t="shared" si="22"/>
        <v>0.15020276497695853</v>
      </c>
      <c r="AA101" s="3">
        <f t="shared" si="22"/>
        <v>0.101704</v>
      </c>
      <c r="AB101" s="4">
        <f t="shared" si="23"/>
        <v>0.14003745318352059</v>
      </c>
    </row>
    <row r="102" spans="1:28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/>
      <c r="F102" s="26">
        <v>30000</v>
      </c>
      <c r="G102" s="26"/>
      <c r="H102" s="27">
        <f t="shared" si="17"/>
        <v>30000</v>
      </c>
      <c r="I102" s="25">
        <f t="shared" si="18"/>
        <v>0</v>
      </c>
      <c r="J102" s="26">
        <f t="shared" si="19"/>
        <v>4590</v>
      </c>
      <c r="K102" s="26">
        <f t="shared" si="20"/>
        <v>0</v>
      </c>
      <c r="L102" s="27">
        <f t="shared" si="13"/>
        <v>4590</v>
      </c>
      <c r="M102" s="19" t="str">
        <f t="shared" si="14"/>
        <v/>
      </c>
      <c r="N102" s="3">
        <f t="shared" si="14"/>
        <v>0.153</v>
      </c>
      <c r="O102" s="3" t="str">
        <f t="shared" si="14"/>
        <v/>
      </c>
      <c r="P102" s="4">
        <f t="shared" si="15"/>
        <v>0.153</v>
      </c>
      <c r="Q102" s="25">
        <f>SUM(E$13:E102)</f>
        <v>250000</v>
      </c>
      <c r="R102" s="26">
        <f>SUM(F$13:F102)</f>
        <v>2200000</v>
      </c>
      <c r="S102" s="26">
        <f>SUM(G$13:G102)</f>
        <v>250000</v>
      </c>
      <c r="T102" s="27">
        <f t="shared" si="21"/>
        <v>2700000</v>
      </c>
      <c r="U102" s="25">
        <f>SUM(I$13:I102)</f>
        <v>22534</v>
      </c>
      <c r="V102" s="26">
        <f>SUM(J$13:J102)</f>
        <v>330530</v>
      </c>
      <c r="W102" s="26">
        <f>SUM(K$13:K102)</f>
        <v>25426</v>
      </c>
      <c r="X102" s="27">
        <f t="shared" si="16"/>
        <v>378490</v>
      </c>
      <c r="Y102" s="3">
        <f t="shared" si="22"/>
        <v>9.0135999999999994E-2</v>
      </c>
      <c r="Z102" s="3">
        <f t="shared" si="22"/>
        <v>0.15024090909090909</v>
      </c>
      <c r="AA102" s="3">
        <f t="shared" si="22"/>
        <v>0.101704</v>
      </c>
      <c r="AB102" s="4">
        <f t="shared" si="23"/>
        <v>0.14018148148148149</v>
      </c>
    </row>
    <row r="103" spans="1:28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/>
      <c r="F103" s="26">
        <v>30000</v>
      </c>
      <c r="G103" s="26"/>
      <c r="H103" s="27">
        <f t="shared" si="17"/>
        <v>30000</v>
      </c>
      <c r="I103" s="25">
        <f t="shared" si="18"/>
        <v>0</v>
      </c>
      <c r="J103" s="26">
        <f t="shared" si="19"/>
        <v>4467</v>
      </c>
      <c r="K103" s="26">
        <f t="shared" si="20"/>
        <v>0</v>
      </c>
      <c r="L103" s="27">
        <f t="shared" si="13"/>
        <v>4467</v>
      </c>
      <c r="M103" s="19" t="str">
        <f t="shared" si="14"/>
        <v/>
      </c>
      <c r="N103" s="3">
        <f t="shared" si="14"/>
        <v>0.1489</v>
      </c>
      <c r="O103" s="3" t="str">
        <f t="shared" si="14"/>
        <v/>
      </c>
      <c r="P103" s="4">
        <f t="shared" si="15"/>
        <v>0.1489</v>
      </c>
      <c r="Q103" s="25">
        <f>SUM(E$13:E103)</f>
        <v>250000</v>
      </c>
      <c r="R103" s="26">
        <f>SUM(F$13:F103)</f>
        <v>2230000</v>
      </c>
      <c r="S103" s="26">
        <f>SUM(G$13:G103)</f>
        <v>250000</v>
      </c>
      <c r="T103" s="27">
        <f t="shared" si="21"/>
        <v>2730000</v>
      </c>
      <c r="U103" s="25">
        <f>SUM(I$13:I103)</f>
        <v>22534</v>
      </c>
      <c r="V103" s="26">
        <f>SUM(J$13:J103)</f>
        <v>334997</v>
      </c>
      <c r="W103" s="26">
        <f>SUM(K$13:K103)</f>
        <v>25426</v>
      </c>
      <c r="X103" s="27">
        <f t="shared" si="16"/>
        <v>382957</v>
      </c>
      <c r="Y103" s="3">
        <f t="shared" si="22"/>
        <v>9.0135999999999994E-2</v>
      </c>
      <c r="Z103" s="3">
        <f t="shared" si="22"/>
        <v>0.15022286995515696</v>
      </c>
      <c r="AA103" s="3">
        <f t="shared" si="22"/>
        <v>0.101704</v>
      </c>
      <c r="AB103" s="4">
        <f t="shared" si="23"/>
        <v>0.14027728937728937</v>
      </c>
    </row>
    <row r="104" spans="1:28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/>
      <c r="F104" s="26">
        <v>30000</v>
      </c>
      <c r="G104" s="26"/>
      <c r="H104" s="27">
        <f t="shared" si="17"/>
        <v>30000</v>
      </c>
      <c r="I104" s="25">
        <f t="shared" si="18"/>
        <v>0</v>
      </c>
      <c r="J104" s="26">
        <f t="shared" si="19"/>
        <v>4590</v>
      </c>
      <c r="K104" s="26">
        <f t="shared" si="20"/>
        <v>0</v>
      </c>
      <c r="L104" s="27">
        <f t="shared" si="13"/>
        <v>4590</v>
      </c>
      <c r="M104" s="19" t="str">
        <f t="shared" si="14"/>
        <v/>
      </c>
      <c r="N104" s="3">
        <f t="shared" si="14"/>
        <v>0.153</v>
      </c>
      <c r="O104" s="3" t="str">
        <f t="shared" si="14"/>
        <v/>
      </c>
      <c r="P104" s="4">
        <f t="shared" si="15"/>
        <v>0.153</v>
      </c>
      <c r="Q104" s="25">
        <f>SUM(E$13:E104)</f>
        <v>250000</v>
      </c>
      <c r="R104" s="26">
        <f>SUM(F$13:F104)</f>
        <v>2260000</v>
      </c>
      <c r="S104" s="26">
        <f>SUM(G$13:G104)</f>
        <v>250000</v>
      </c>
      <c r="T104" s="27">
        <f t="shared" si="21"/>
        <v>2760000</v>
      </c>
      <c r="U104" s="25">
        <f>SUM(I$13:I104)</f>
        <v>22534</v>
      </c>
      <c r="V104" s="26">
        <f>SUM(J$13:J104)</f>
        <v>339587</v>
      </c>
      <c r="W104" s="26">
        <f>SUM(K$13:K104)</f>
        <v>25426</v>
      </c>
      <c r="X104" s="27">
        <f t="shared" si="16"/>
        <v>387547</v>
      </c>
      <c r="Y104" s="3">
        <f t="shared" si="22"/>
        <v>9.0135999999999994E-2</v>
      </c>
      <c r="Z104" s="3">
        <f t="shared" si="22"/>
        <v>0.15025973451327435</v>
      </c>
      <c r="AA104" s="3">
        <f t="shared" si="22"/>
        <v>0.101704</v>
      </c>
      <c r="AB104" s="4">
        <f t="shared" si="23"/>
        <v>0.14041557971014493</v>
      </c>
    </row>
    <row r="105" spans="1:28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/>
      <c r="F105" s="26">
        <v>30000</v>
      </c>
      <c r="G105" s="26"/>
      <c r="H105" s="27">
        <f t="shared" si="17"/>
        <v>30000</v>
      </c>
      <c r="I105" s="25">
        <f t="shared" si="18"/>
        <v>0</v>
      </c>
      <c r="J105" s="26">
        <f t="shared" si="19"/>
        <v>4425</v>
      </c>
      <c r="K105" s="26">
        <f t="shared" si="20"/>
        <v>0</v>
      </c>
      <c r="L105" s="27">
        <f t="shared" si="13"/>
        <v>4425</v>
      </c>
      <c r="M105" s="19" t="str">
        <f t="shared" si="14"/>
        <v/>
      </c>
      <c r="N105" s="3">
        <f t="shared" si="14"/>
        <v>0.14749999999999999</v>
      </c>
      <c r="O105" s="3" t="str">
        <f t="shared" si="14"/>
        <v/>
      </c>
      <c r="P105" s="4">
        <f t="shared" si="15"/>
        <v>0.14749999999999999</v>
      </c>
      <c r="Q105" s="25">
        <f>SUM(E$13:E105)</f>
        <v>250000</v>
      </c>
      <c r="R105" s="26">
        <f>SUM(F$13:F105)</f>
        <v>2290000</v>
      </c>
      <c r="S105" s="26">
        <f>SUM(G$13:G105)</f>
        <v>250000</v>
      </c>
      <c r="T105" s="27">
        <f t="shared" si="21"/>
        <v>2790000</v>
      </c>
      <c r="U105" s="25">
        <f>SUM(I$13:I105)</f>
        <v>22534</v>
      </c>
      <c r="V105" s="26">
        <f>SUM(J$13:J105)</f>
        <v>344012</v>
      </c>
      <c r="W105" s="26">
        <f>SUM(K$13:K105)</f>
        <v>25426</v>
      </c>
      <c r="X105" s="27">
        <f t="shared" si="16"/>
        <v>391972</v>
      </c>
      <c r="Y105" s="3">
        <f t="shared" si="22"/>
        <v>9.0135999999999994E-2</v>
      </c>
      <c r="Z105" s="3">
        <f t="shared" si="22"/>
        <v>0.15022358078602621</v>
      </c>
      <c r="AA105" s="3">
        <f t="shared" si="22"/>
        <v>0.101704</v>
      </c>
      <c r="AB105" s="4">
        <f t="shared" si="23"/>
        <v>0.14049175627240143</v>
      </c>
    </row>
    <row r="106" spans="1:28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/>
      <c r="F106" s="26">
        <v>30000</v>
      </c>
      <c r="G106" s="26"/>
      <c r="H106" s="27">
        <f t="shared" si="17"/>
        <v>30000</v>
      </c>
      <c r="I106" s="25">
        <f t="shared" si="18"/>
        <v>0</v>
      </c>
      <c r="J106" s="26">
        <f t="shared" si="19"/>
        <v>4480</v>
      </c>
      <c r="K106" s="26">
        <f t="shared" si="20"/>
        <v>0</v>
      </c>
      <c r="L106" s="27">
        <f t="shared" si="13"/>
        <v>4480</v>
      </c>
      <c r="M106" s="19" t="str">
        <f t="shared" si="14"/>
        <v/>
      </c>
      <c r="N106" s="3">
        <f t="shared" si="14"/>
        <v>0.14933333333333335</v>
      </c>
      <c r="O106" s="3" t="str">
        <f t="shared" si="14"/>
        <v/>
      </c>
      <c r="P106" s="4">
        <f t="shared" si="15"/>
        <v>0.14933333333333335</v>
      </c>
      <c r="Q106" s="25">
        <f>SUM(E$13:E106)</f>
        <v>250000</v>
      </c>
      <c r="R106" s="26">
        <f>SUM(F$13:F106)</f>
        <v>2320000</v>
      </c>
      <c r="S106" s="26">
        <f>SUM(G$13:G106)</f>
        <v>250000</v>
      </c>
      <c r="T106" s="27">
        <f t="shared" si="21"/>
        <v>2820000</v>
      </c>
      <c r="U106" s="25">
        <f>SUM(I$13:I106)</f>
        <v>22534</v>
      </c>
      <c r="V106" s="26">
        <f>SUM(J$13:J106)</f>
        <v>348492</v>
      </c>
      <c r="W106" s="26">
        <f>SUM(K$13:K106)</f>
        <v>25426</v>
      </c>
      <c r="X106" s="27">
        <f t="shared" si="16"/>
        <v>396452</v>
      </c>
      <c r="Y106" s="3">
        <f t="shared" si="22"/>
        <v>9.0135999999999994E-2</v>
      </c>
      <c r="Z106" s="3">
        <f t="shared" si="22"/>
        <v>0.15021206896551725</v>
      </c>
      <c r="AA106" s="3">
        <f t="shared" si="22"/>
        <v>0.101704</v>
      </c>
      <c r="AB106" s="4">
        <f t="shared" si="23"/>
        <v>0.14058581560283687</v>
      </c>
    </row>
    <row r="107" spans="1:28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/>
      <c r="F107" s="26">
        <v>30000</v>
      </c>
      <c r="G107" s="26"/>
      <c r="H107" s="27">
        <f t="shared" si="17"/>
        <v>30000</v>
      </c>
      <c r="I107" s="25">
        <f t="shared" si="18"/>
        <v>0</v>
      </c>
      <c r="J107" s="26">
        <f t="shared" si="19"/>
        <v>4494</v>
      </c>
      <c r="K107" s="26">
        <f t="shared" si="20"/>
        <v>0</v>
      </c>
      <c r="L107" s="27">
        <f t="shared" si="13"/>
        <v>4494</v>
      </c>
      <c r="M107" s="19" t="str">
        <f t="shared" si="14"/>
        <v/>
      </c>
      <c r="N107" s="3">
        <f t="shared" si="14"/>
        <v>0.14979999999999999</v>
      </c>
      <c r="O107" s="3" t="str">
        <f t="shared" si="14"/>
        <v/>
      </c>
      <c r="P107" s="4">
        <f t="shared" si="15"/>
        <v>0.14979999999999999</v>
      </c>
      <c r="Q107" s="25">
        <f>SUM(E$13:E107)</f>
        <v>250000</v>
      </c>
      <c r="R107" s="26">
        <f>SUM(F$13:F107)</f>
        <v>2350000</v>
      </c>
      <c r="S107" s="26">
        <f>SUM(G$13:G107)</f>
        <v>250000</v>
      </c>
      <c r="T107" s="27">
        <f t="shared" si="21"/>
        <v>2850000</v>
      </c>
      <c r="U107" s="25">
        <f>SUM(I$13:I107)</f>
        <v>22534</v>
      </c>
      <c r="V107" s="26">
        <f>SUM(J$13:J107)</f>
        <v>352986</v>
      </c>
      <c r="W107" s="26">
        <f>SUM(K$13:K107)</f>
        <v>25426</v>
      </c>
      <c r="X107" s="27">
        <f t="shared" si="16"/>
        <v>400946</v>
      </c>
      <c r="Y107" s="3">
        <f t="shared" si="22"/>
        <v>9.0135999999999994E-2</v>
      </c>
      <c r="Z107" s="3">
        <f t="shared" si="22"/>
        <v>0.15020680851063831</v>
      </c>
      <c r="AA107" s="3">
        <f t="shared" si="22"/>
        <v>0.101704</v>
      </c>
      <c r="AB107" s="4">
        <f t="shared" si="23"/>
        <v>0.14068280701754385</v>
      </c>
    </row>
    <row r="108" spans="1:28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/>
      <c r="F108" s="26">
        <v>30000</v>
      </c>
      <c r="G108" s="26"/>
      <c r="H108" s="27">
        <f t="shared" si="17"/>
        <v>30000</v>
      </c>
      <c r="I108" s="25">
        <f t="shared" si="18"/>
        <v>0</v>
      </c>
      <c r="J108" s="26">
        <f t="shared" si="19"/>
        <v>4555</v>
      </c>
      <c r="K108" s="26">
        <f t="shared" si="20"/>
        <v>0</v>
      </c>
      <c r="L108" s="27">
        <f t="shared" si="13"/>
        <v>4555</v>
      </c>
      <c r="M108" s="19" t="str">
        <f t="shared" si="14"/>
        <v/>
      </c>
      <c r="N108" s="3">
        <f t="shared" si="14"/>
        <v>0.15183333333333332</v>
      </c>
      <c r="O108" s="3" t="str">
        <f t="shared" si="14"/>
        <v/>
      </c>
      <c r="P108" s="4">
        <f t="shared" si="15"/>
        <v>0.15183333333333332</v>
      </c>
      <c r="Q108" s="25">
        <f>SUM(E$13:E108)</f>
        <v>250000</v>
      </c>
      <c r="R108" s="26">
        <f>SUM(F$13:F108)</f>
        <v>2380000</v>
      </c>
      <c r="S108" s="26">
        <f>SUM(G$13:G108)</f>
        <v>250000</v>
      </c>
      <c r="T108" s="27">
        <f t="shared" si="21"/>
        <v>2880000</v>
      </c>
      <c r="U108" s="25">
        <f>SUM(I$13:I108)</f>
        <v>22534</v>
      </c>
      <c r="V108" s="26">
        <f>SUM(J$13:J108)</f>
        <v>357541</v>
      </c>
      <c r="W108" s="26">
        <f>SUM(K$13:K108)</f>
        <v>25426</v>
      </c>
      <c r="X108" s="27">
        <f t="shared" si="16"/>
        <v>405501</v>
      </c>
      <c r="Y108" s="3">
        <f t="shared" si="22"/>
        <v>9.0135999999999994E-2</v>
      </c>
      <c r="Z108" s="3">
        <f t="shared" si="22"/>
        <v>0.15022731092436975</v>
      </c>
      <c r="AA108" s="3">
        <f t="shared" si="22"/>
        <v>0.101704</v>
      </c>
      <c r="AB108" s="4">
        <f t="shared" si="23"/>
        <v>0.14079895833333333</v>
      </c>
    </row>
    <row r="109" spans="1:28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/>
      <c r="F109" s="26">
        <v>30000</v>
      </c>
      <c r="G109" s="26"/>
      <c r="H109" s="27">
        <f t="shared" si="17"/>
        <v>30000</v>
      </c>
      <c r="I109" s="25">
        <f t="shared" si="18"/>
        <v>0</v>
      </c>
      <c r="J109" s="26">
        <f t="shared" si="19"/>
        <v>4537</v>
      </c>
      <c r="K109" s="26">
        <f t="shared" si="20"/>
        <v>0</v>
      </c>
      <c r="L109" s="27">
        <f t="shared" si="13"/>
        <v>4537</v>
      </c>
      <c r="M109" s="19" t="str">
        <f t="shared" si="14"/>
        <v/>
      </c>
      <c r="N109" s="3">
        <f t="shared" si="14"/>
        <v>0.15123333333333333</v>
      </c>
      <c r="O109" s="3" t="str">
        <f t="shared" si="14"/>
        <v/>
      </c>
      <c r="P109" s="4">
        <f t="shared" si="15"/>
        <v>0.15123333333333333</v>
      </c>
      <c r="Q109" s="25">
        <f>SUM(E$13:E109)</f>
        <v>250000</v>
      </c>
      <c r="R109" s="26">
        <f>SUM(F$13:F109)</f>
        <v>2410000</v>
      </c>
      <c r="S109" s="26">
        <f>SUM(G$13:G109)</f>
        <v>250000</v>
      </c>
      <c r="T109" s="27">
        <f t="shared" si="21"/>
        <v>2910000</v>
      </c>
      <c r="U109" s="25">
        <f>SUM(I$13:I109)</f>
        <v>22534</v>
      </c>
      <c r="V109" s="26">
        <f>SUM(J$13:J109)</f>
        <v>362078</v>
      </c>
      <c r="W109" s="26">
        <f>SUM(K$13:K109)</f>
        <v>25426</v>
      </c>
      <c r="X109" s="27">
        <f t="shared" si="16"/>
        <v>410038</v>
      </c>
      <c r="Y109" s="3">
        <f t="shared" si="22"/>
        <v>9.0135999999999994E-2</v>
      </c>
      <c r="Z109" s="3">
        <f t="shared" si="22"/>
        <v>0.15023983402489627</v>
      </c>
      <c r="AA109" s="3">
        <f t="shared" si="22"/>
        <v>0.101704</v>
      </c>
      <c r="AB109" s="4">
        <f t="shared" si="23"/>
        <v>0.14090652920962199</v>
      </c>
    </row>
    <row r="110" spans="1:28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/>
      <c r="F110" s="26">
        <v>30000</v>
      </c>
      <c r="G110" s="26"/>
      <c r="H110" s="27">
        <f t="shared" si="17"/>
        <v>30000</v>
      </c>
      <c r="I110" s="25">
        <f t="shared" si="18"/>
        <v>0</v>
      </c>
      <c r="J110" s="26">
        <f t="shared" si="19"/>
        <v>4375</v>
      </c>
      <c r="K110" s="26">
        <f t="shared" si="20"/>
        <v>0</v>
      </c>
      <c r="L110" s="27">
        <f t="shared" si="13"/>
        <v>4375</v>
      </c>
      <c r="M110" s="19" t="str">
        <f t="shared" si="14"/>
        <v/>
      </c>
      <c r="N110" s="3">
        <f t="shared" si="14"/>
        <v>0.14583333333333334</v>
      </c>
      <c r="O110" s="3" t="str">
        <f t="shared" si="14"/>
        <v/>
      </c>
      <c r="P110" s="4">
        <f t="shared" si="15"/>
        <v>0.14583333333333334</v>
      </c>
      <c r="Q110" s="25">
        <f>SUM(E$13:E110)</f>
        <v>250000</v>
      </c>
      <c r="R110" s="26">
        <f>SUM(F$13:F110)</f>
        <v>2440000</v>
      </c>
      <c r="S110" s="26">
        <f>SUM(G$13:G110)</f>
        <v>250000</v>
      </c>
      <c r="T110" s="27">
        <f t="shared" si="21"/>
        <v>2940000</v>
      </c>
      <c r="U110" s="25">
        <f>SUM(I$13:I110)</f>
        <v>22534</v>
      </c>
      <c r="V110" s="26">
        <f>SUM(J$13:J110)</f>
        <v>366453</v>
      </c>
      <c r="W110" s="26">
        <f>SUM(K$13:K110)</f>
        <v>25426</v>
      </c>
      <c r="X110" s="27">
        <f t="shared" si="16"/>
        <v>414413</v>
      </c>
      <c r="Y110" s="3">
        <f t="shared" si="22"/>
        <v>9.0135999999999994E-2</v>
      </c>
      <c r="Z110" s="3">
        <f t="shared" si="22"/>
        <v>0.15018565573770493</v>
      </c>
      <c r="AA110" s="3">
        <f t="shared" si="22"/>
        <v>0.101704</v>
      </c>
      <c r="AB110" s="4">
        <f t="shared" si="23"/>
        <v>0.14095680272108843</v>
      </c>
    </row>
    <row r="111" spans="1:28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/>
      <c r="F111" s="26">
        <v>30000</v>
      </c>
      <c r="G111" s="26"/>
      <c r="H111" s="27">
        <f t="shared" si="17"/>
        <v>30000</v>
      </c>
      <c r="I111" s="25">
        <f t="shared" si="18"/>
        <v>0</v>
      </c>
      <c r="J111" s="26">
        <f t="shared" si="19"/>
        <v>4572</v>
      </c>
      <c r="K111" s="26">
        <f t="shared" si="20"/>
        <v>0</v>
      </c>
      <c r="L111" s="27">
        <f t="shared" si="13"/>
        <v>4572</v>
      </c>
      <c r="M111" s="19" t="str">
        <f t="shared" si="14"/>
        <v/>
      </c>
      <c r="N111" s="3">
        <f t="shared" si="14"/>
        <v>0.15240000000000001</v>
      </c>
      <c r="O111" s="3" t="str">
        <f t="shared" si="14"/>
        <v/>
      </c>
      <c r="P111" s="4">
        <f t="shared" si="15"/>
        <v>0.15240000000000001</v>
      </c>
      <c r="Q111" s="25">
        <f>SUM(E$13:E111)</f>
        <v>250000</v>
      </c>
      <c r="R111" s="26">
        <f>SUM(F$13:F111)</f>
        <v>2470000</v>
      </c>
      <c r="S111" s="26">
        <f>SUM(G$13:G111)</f>
        <v>250000</v>
      </c>
      <c r="T111" s="27">
        <f t="shared" si="21"/>
        <v>2970000</v>
      </c>
      <c r="U111" s="25">
        <f>SUM(I$13:I111)</f>
        <v>22534</v>
      </c>
      <c r="V111" s="26">
        <f>SUM(J$13:J111)</f>
        <v>371025</v>
      </c>
      <c r="W111" s="26">
        <f>SUM(K$13:K111)</f>
        <v>25426</v>
      </c>
      <c r="X111" s="27">
        <f t="shared" si="16"/>
        <v>418985</v>
      </c>
      <c r="Y111" s="3">
        <f t="shared" si="22"/>
        <v>9.0135999999999994E-2</v>
      </c>
      <c r="Z111" s="3">
        <f t="shared" si="22"/>
        <v>0.15021255060728744</v>
      </c>
      <c r="AA111" s="3">
        <f t="shared" si="22"/>
        <v>0.101704</v>
      </c>
      <c r="AB111" s="4">
        <f t="shared" si="23"/>
        <v>0.14107239057239057</v>
      </c>
    </row>
    <row r="112" spans="1:28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8"/>
      <c r="F112" s="26">
        <v>30000</v>
      </c>
      <c r="G112" s="29"/>
      <c r="H112" s="30">
        <f t="shared" si="17"/>
        <v>30000</v>
      </c>
      <c r="I112" s="28">
        <f t="shared" si="18"/>
        <v>0</v>
      </c>
      <c r="J112" s="29">
        <f t="shared" si="19"/>
        <v>4506</v>
      </c>
      <c r="K112" s="29">
        <f t="shared" si="20"/>
        <v>0</v>
      </c>
      <c r="L112" s="30">
        <f t="shared" si="13"/>
        <v>4506</v>
      </c>
      <c r="M112" s="20" t="str">
        <f t="shared" si="14"/>
        <v/>
      </c>
      <c r="N112" s="6">
        <f t="shared" si="14"/>
        <v>0.1502</v>
      </c>
      <c r="O112" s="6" t="str">
        <f t="shared" si="14"/>
        <v/>
      </c>
      <c r="P112" s="7">
        <f t="shared" si="15"/>
        <v>0.1502</v>
      </c>
      <c r="Q112" s="28">
        <f>SUM(E$13:E112)</f>
        <v>250000</v>
      </c>
      <c r="R112" s="29">
        <f>SUM(F$13:F112)</f>
        <v>2500000</v>
      </c>
      <c r="S112" s="29">
        <f>SUM(G$13:G112)</f>
        <v>250000</v>
      </c>
      <c r="T112" s="30">
        <f t="shared" si="21"/>
        <v>3000000</v>
      </c>
      <c r="U112" s="28">
        <f>SUM(I$13:I112)</f>
        <v>22534</v>
      </c>
      <c r="V112" s="29">
        <f>SUM(J$13:J112)</f>
        <v>375531</v>
      </c>
      <c r="W112" s="29">
        <f>SUM(K$13:K112)</f>
        <v>25426</v>
      </c>
      <c r="X112" s="30">
        <f t="shared" si="16"/>
        <v>423491</v>
      </c>
      <c r="Y112" s="6">
        <f t="shared" si="22"/>
        <v>9.0135999999999994E-2</v>
      </c>
      <c r="Z112" s="6">
        <f t="shared" si="22"/>
        <v>0.1502124</v>
      </c>
      <c r="AA112" s="6">
        <f t="shared" si="22"/>
        <v>0.101704</v>
      </c>
      <c r="AB112" s="7">
        <f t="shared" si="23"/>
        <v>0.14116366666666666</v>
      </c>
    </row>
  </sheetData>
  <mergeCells count="14"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A1:C1"/>
    <mergeCell ref="F1:G1"/>
    <mergeCell ref="A2:B2"/>
    <mergeCell ref="A3:B3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9BEB-CE6B-417F-8081-6009B3C43A03}">
  <sheetPr codeName="Sheet6"/>
  <dimension ref="A1:AF112"/>
  <sheetViews>
    <sheetView topLeftCell="H92" zoomScale="94" zoomScaleNormal="70" workbookViewId="0">
      <selection activeCell="AH11" sqref="AH11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32" x14ac:dyDescent="0.2">
      <c r="A1" s="60" t="s">
        <v>11</v>
      </c>
      <c r="B1" s="60"/>
      <c r="C1" s="60"/>
      <c r="F1" s="53" t="s">
        <v>17</v>
      </c>
      <c r="G1" s="53"/>
    </row>
    <row r="2" spans="1:32" x14ac:dyDescent="0.2">
      <c r="A2" s="64" t="s">
        <v>19</v>
      </c>
      <c r="B2" s="64"/>
      <c r="C2" s="11">
        <v>30000</v>
      </c>
      <c r="F2" s="41" t="s">
        <v>14</v>
      </c>
      <c r="G2" s="42">
        <f ca="1">SUM(Q112:S112)</f>
        <v>3000000</v>
      </c>
      <c r="J2" s="1"/>
      <c r="K2" s="1"/>
      <c r="L2" s="1"/>
    </row>
    <row r="3" spans="1:32" x14ac:dyDescent="0.2">
      <c r="A3" s="64" t="s">
        <v>9</v>
      </c>
      <c r="B3" s="64"/>
      <c r="C3" s="11">
        <v>3</v>
      </c>
      <c r="F3" s="41" t="s">
        <v>3</v>
      </c>
      <c r="G3" s="42">
        <f ca="1">SUM(U112:W112)</f>
        <v>428080</v>
      </c>
    </row>
    <row r="4" spans="1:32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 ca="1">G3/G2</f>
        <v>0.14269333333333334</v>
      </c>
      <c r="J4" s="1"/>
      <c r="K4" s="1"/>
      <c r="L4" s="1">
        <f ca="1">RANDBETWEEN(1,100)</f>
        <v>46</v>
      </c>
    </row>
    <row r="5" spans="1:32" x14ac:dyDescent="0.2">
      <c r="A5" s="62"/>
      <c r="B5" s="11" t="s">
        <v>1</v>
      </c>
      <c r="C5" s="12">
        <v>0.15</v>
      </c>
    </row>
    <row r="6" spans="1:32" x14ac:dyDescent="0.2">
      <c r="A6" s="63"/>
      <c r="B6" s="44" t="s">
        <v>2</v>
      </c>
      <c r="C6" s="45">
        <v>0.1</v>
      </c>
    </row>
    <row r="7" spans="1:32" x14ac:dyDescent="0.2">
      <c r="A7" s="34" t="s">
        <v>12</v>
      </c>
      <c r="B7" s="22"/>
      <c r="C7" s="22">
        <v>0.8</v>
      </c>
    </row>
    <row r="8" spans="1:32" x14ac:dyDescent="0.2">
      <c r="A8" s="34" t="s">
        <v>13</v>
      </c>
      <c r="B8" s="22"/>
      <c r="C8" s="22"/>
    </row>
    <row r="10" spans="1:32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32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32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32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47">
        <f>IF(Q13=0,"",U13/Q13)</f>
        <v>9.1499999999999998E-2</v>
      </c>
      <c r="Z13" s="47">
        <f t="shared" ref="Z13:AA76" si="4">IF(R13=0,"",V13/R13)</f>
        <v>0.1525</v>
      </c>
      <c r="AA13" s="47">
        <f t="shared" si="4"/>
        <v>0.10059999999999999</v>
      </c>
      <c r="AB13" s="49">
        <f>X13/T13</f>
        <v>0.11486666666666667</v>
      </c>
    </row>
    <row r="14" spans="1:32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 ca="1">IF(D14 &gt; 0.2, IF(INDEX($Y$12:$AA$12, MATCH(MAX(Y13:AA13), Y13:AA13, 0))="A",30000,0),IF(RAND() &lt; 2/3, 0, 30000))</f>
        <v>0</v>
      </c>
      <c r="F14" s="26">
        <f ca="1">IF(D14 &gt; 0.2, IF(INDEX($Y$12:$AA$12, MATCH(MAX(Y13:AA13), Y13:AA13, 0))="B",30000,0),IF(E14=0, IF(RAND() &lt; 0.5, 0, 30000), 0))</f>
        <v>30000</v>
      </c>
      <c r="G14" s="26">
        <f>IF(D14 &gt; 0.2,IF(INDEX($Y$12:$AA$12, MATCH(MAX(Y13:AA13), Y13:AA13, 0))="C",30000,0),IF(SUM(E14:F14)=0, 30000, 0))</f>
        <v>0</v>
      </c>
      <c r="H14" s="27">
        <f t="shared" ref="H14:H77" ca="1" si="5">SUM(E14:G14)</f>
        <v>30000</v>
      </c>
      <c r="I14" s="25">
        <f t="shared" ref="I14:I77" ca="1" si="6">IFERROR(_xlfn.BINOM.INV(E14,$C$4,B14),0)</f>
        <v>0</v>
      </c>
      <c r="J14" s="26">
        <f t="shared" ref="J14:J77" ca="1" si="7">IFERROR(_xlfn.BINOM.INV(F14,$C$5,C14),0)</f>
        <v>4584</v>
      </c>
      <c r="K14" s="26">
        <f t="shared" ref="K14:K77" si="8">IFERROR(_xlfn.BINOM.INV(G14,$C$6,D14),0)</f>
        <v>0</v>
      </c>
      <c r="L14" s="27">
        <f t="shared" ca="1" si="0"/>
        <v>4584</v>
      </c>
      <c r="M14" s="19" t="str">
        <f t="shared" ca="1" si="1"/>
        <v/>
      </c>
      <c r="N14" s="3">
        <f t="shared" ca="1" si="1"/>
        <v>0.15279999999999999</v>
      </c>
      <c r="O14" s="3" t="str">
        <f t="shared" si="1"/>
        <v/>
      </c>
      <c r="P14" s="4">
        <f t="shared" ca="1" si="2"/>
        <v>0.15279999999999999</v>
      </c>
      <c r="Q14" s="25">
        <f ca="1">SUM(E$13:E14)</f>
        <v>10000</v>
      </c>
      <c r="R14" s="26">
        <f ca="1">SUM(F$13:F14)</f>
        <v>40000</v>
      </c>
      <c r="S14" s="26">
        <f>SUM(G$13:G14)</f>
        <v>10000</v>
      </c>
      <c r="T14" s="27">
        <f t="shared" ref="T14:T77" ca="1" si="9">SUM(Q14:S14)</f>
        <v>60000</v>
      </c>
      <c r="U14" s="25">
        <f ca="1">SUM(I$13:I14)</f>
        <v>915</v>
      </c>
      <c r="V14" s="26">
        <f ca="1">SUM(J$13:J14)</f>
        <v>6109</v>
      </c>
      <c r="W14" s="26">
        <f>SUM(K$13:K14)</f>
        <v>1006</v>
      </c>
      <c r="X14" s="27">
        <f t="shared" ca="1" si="3"/>
        <v>8030</v>
      </c>
      <c r="Y14" s="48">
        <f t="shared" ref="Y14:AA77" ca="1" si="10">IF(Q14=0,"",U14/Q14)</f>
        <v>9.1499999999999998E-2</v>
      </c>
      <c r="Z14" s="48">
        <f t="shared" ca="1" si="4"/>
        <v>0.152725</v>
      </c>
      <c r="AA14" s="48">
        <f t="shared" si="4"/>
        <v>0.10059999999999999</v>
      </c>
      <c r="AB14" s="50">
        <f t="shared" ref="AB14:AB77" ca="1" si="11">X14/T14</f>
        <v>0.13383333333333333</v>
      </c>
      <c r="AF14" s="46"/>
    </row>
    <row r="15" spans="1:32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ca="1" si="12">IF(D15 &gt; 0.2, IF(INDEX($Y$12:$AA$12, MATCH(MAX(Y14:AA14), Y14:AA14, 0))="A",30000,0),IF(RAND() &lt; 2/3, 0, 30000))</f>
        <v>0</v>
      </c>
      <c r="F15" s="26">
        <f t="shared" ref="F15:F78" ca="1" si="13">IF(D15 &gt; 0.2, IF(INDEX($Y$12:$AA$12, MATCH(MAX(Y14:AA14), Y14:AA14, 0))="B",30000,0),IF(E15=0, IF(RAND() &lt; 0.5, 0, 30000), 0))</f>
        <v>30000</v>
      </c>
      <c r="G15" s="26">
        <f t="shared" ref="G15:G78" ca="1" si="14">IF(D15 &gt; 0.2,IF(INDEX($Y$12:$AA$12, MATCH(MAX(Y14:AA14), Y14:AA14, 0))="C",30000,0),IF(SUM(E15:F15)=0, 30000, 0))</f>
        <v>0</v>
      </c>
      <c r="H15" s="27">
        <f t="shared" ca="1" si="5"/>
        <v>30000</v>
      </c>
      <c r="I15" s="25">
        <f t="shared" ca="1" si="6"/>
        <v>0</v>
      </c>
      <c r="J15" s="26">
        <f t="shared" ca="1" si="7"/>
        <v>4574</v>
      </c>
      <c r="K15" s="26">
        <f t="shared" ca="1" si="8"/>
        <v>0</v>
      </c>
      <c r="L15" s="27">
        <f t="shared" ca="1" si="0"/>
        <v>4574</v>
      </c>
      <c r="M15" s="19" t="str">
        <f t="shared" ca="1" si="1"/>
        <v/>
      </c>
      <c r="N15" s="3">
        <f t="shared" ca="1" si="1"/>
        <v>0.15246666666666667</v>
      </c>
      <c r="O15" s="3" t="str">
        <f t="shared" ca="1" si="1"/>
        <v/>
      </c>
      <c r="P15" s="4">
        <f t="shared" ca="1" si="2"/>
        <v>0.15246666666666667</v>
      </c>
      <c r="Q15" s="25">
        <f ca="1">SUM(E$13:E15)</f>
        <v>10000</v>
      </c>
      <c r="R15" s="26">
        <f ca="1">SUM(F$13:F15)</f>
        <v>70000</v>
      </c>
      <c r="S15" s="26">
        <f ca="1">SUM(G$13:G15)</f>
        <v>10000</v>
      </c>
      <c r="T15" s="27">
        <f t="shared" ca="1" si="9"/>
        <v>90000</v>
      </c>
      <c r="U15" s="25">
        <f ca="1">SUM(I$13:I15)</f>
        <v>915</v>
      </c>
      <c r="V15" s="26">
        <f ca="1">SUM(J$13:J15)</f>
        <v>10683</v>
      </c>
      <c r="W15" s="26">
        <f ca="1">SUM(K$13:K15)</f>
        <v>1006</v>
      </c>
      <c r="X15" s="27">
        <f t="shared" ca="1" si="3"/>
        <v>12604</v>
      </c>
      <c r="Y15" s="48">
        <f t="shared" ca="1" si="10"/>
        <v>9.1499999999999998E-2</v>
      </c>
      <c r="Z15" s="48">
        <f t="shared" ca="1" si="4"/>
        <v>0.1526142857142857</v>
      </c>
      <c r="AA15" s="48">
        <f t="shared" ca="1" si="4"/>
        <v>0.10059999999999999</v>
      </c>
      <c r="AB15" s="50">
        <f t="shared" ca="1" si="11"/>
        <v>0.14004444444444444</v>
      </c>
      <c r="AF15" s="46"/>
    </row>
    <row r="16" spans="1:32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ca="1" si="12"/>
        <v>0</v>
      </c>
      <c r="F16" s="26">
        <f t="shared" ca="1" si="13"/>
        <v>30000</v>
      </c>
      <c r="G16" s="26">
        <f t="shared" ca="1" si="14"/>
        <v>0</v>
      </c>
      <c r="H16" s="27">
        <f t="shared" ca="1" si="5"/>
        <v>30000</v>
      </c>
      <c r="I16" s="25">
        <f t="shared" ca="1" si="6"/>
        <v>0</v>
      </c>
      <c r="J16" s="26">
        <f t="shared" ca="1" si="7"/>
        <v>4545</v>
      </c>
      <c r="K16" s="26">
        <f t="shared" ca="1" si="8"/>
        <v>0</v>
      </c>
      <c r="L16" s="27">
        <f t="shared" ca="1" si="0"/>
        <v>4545</v>
      </c>
      <c r="M16" s="19" t="str">
        <f t="shared" ca="1" si="1"/>
        <v/>
      </c>
      <c r="N16" s="3">
        <f t="shared" ca="1" si="1"/>
        <v>0.1515</v>
      </c>
      <c r="O16" s="3" t="str">
        <f t="shared" ca="1" si="1"/>
        <v/>
      </c>
      <c r="P16" s="4">
        <f t="shared" ca="1" si="2"/>
        <v>0.1515</v>
      </c>
      <c r="Q16" s="25">
        <f ca="1">SUM(E$13:E16)</f>
        <v>10000</v>
      </c>
      <c r="R16" s="26">
        <f ca="1">SUM(F$13:F16)</f>
        <v>100000</v>
      </c>
      <c r="S16" s="26">
        <f ca="1">SUM(G$13:G16)</f>
        <v>10000</v>
      </c>
      <c r="T16" s="27">
        <f t="shared" ca="1" si="9"/>
        <v>120000</v>
      </c>
      <c r="U16" s="25">
        <f ca="1">SUM(I$13:I16)</f>
        <v>915</v>
      </c>
      <c r="V16" s="26">
        <f ca="1">SUM(J$13:J16)</f>
        <v>15228</v>
      </c>
      <c r="W16" s="26">
        <f ca="1">SUM(K$13:K16)</f>
        <v>1006</v>
      </c>
      <c r="X16" s="27">
        <f t="shared" ca="1" si="3"/>
        <v>17149</v>
      </c>
      <c r="Y16" s="48">
        <f t="shared" ca="1" si="10"/>
        <v>9.1499999999999998E-2</v>
      </c>
      <c r="Z16" s="48">
        <f t="shared" ca="1" si="4"/>
        <v>0.15228</v>
      </c>
      <c r="AA16" s="48">
        <f t="shared" ca="1" si="4"/>
        <v>0.10059999999999999</v>
      </c>
      <c r="AB16" s="50">
        <f t="shared" ca="1" si="11"/>
        <v>0.14290833333333333</v>
      </c>
      <c r="AF16" s="46"/>
    </row>
    <row r="17" spans="1:32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ca="1" si="12"/>
        <v>0</v>
      </c>
      <c r="F17" s="26">
        <f t="shared" ca="1" si="13"/>
        <v>30000</v>
      </c>
      <c r="G17" s="26">
        <f t="shared" ca="1" si="14"/>
        <v>0</v>
      </c>
      <c r="H17" s="27">
        <f t="shared" ca="1" si="5"/>
        <v>30000</v>
      </c>
      <c r="I17" s="25">
        <f t="shared" ca="1" si="6"/>
        <v>0</v>
      </c>
      <c r="J17" s="26">
        <f t="shared" ca="1" si="7"/>
        <v>4516</v>
      </c>
      <c r="K17" s="26">
        <f t="shared" ca="1" si="8"/>
        <v>0</v>
      </c>
      <c r="L17" s="27">
        <f t="shared" ca="1" si="0"/>
        <v>4516</v>
      </c>
      <c r="M17" s="19" t="str">
        <f t="shared" ca="1" si="1"/>
        <v/>
      </c>
      <c r="N17" s="3">
        <f t="shared" ca="1" si="1"/>
        <v>0.15053333333333332</v>
      </c>
      <c r="O17" s="3" t="str">
        <f t="shared" ca="1" si="1"/>
        <v/>
      </c>
      <c r="P17" s="4">
        <f t="shared" ca="1" si="2"/>
        <v>0.15053333333333332</v>
      </c>
      <c r="Q17" s="25">
        <f ca="1">SUM(E$13:E17)</f>
        <v>10000</v>
      </c>
      <c r="R17" s="26">
        <f ca="1">SUM(F$13:F17)</f>
        <v>130000</v>
      </c>
      <c r="S17" s="26">
        <f ca="1">SUM(G$13:G17)</f>
        <v>10000</v>
      </c>
      <c r="T17" s="27">
        <f t="shared" ca="1" si="9"/>
        <v>150000</v>
      </c>
      <c r="U17" s="25">
        <f ca="1">SUM(I$13:I17)</f>
        <v>915</v>
      </c>
      <c r="V17" s="26">
        <f ca="1">SUM(J$13:J17)</f>
        <v>19744</v>
      </c>
      <c r="W17" s="26">
        <f ca="1">SUM(K$13:K17)</f>
        <v>1006</v>
      </c>
      <c r="X17" s="27">
        <f t="shared" ca="1" si="3"/>
        <v>21665</v>
      </c>
      <c r="Y17" s="48">
        <f t="shared" ca="1" si="10"/>
        <v>9.1499999999999998E-2</v>
      </c>
      <c r="Z17" s="48">
        <f t="shared" ca="1" si="4"/>
        <v>0.15187692307692308</v>
      </c>
      <c r="AA17" s="48">
        <f t="shared" ca="1" si="4"/>
        <v>0.10059999999999999</v>
      </c>
      <c r="AB17" s="50">
        <f t="shared" ca="1" si="11"/>
        <v>0.14443333333333333</v>
      </c>
      <c r="AF17" s="46"/>
    </row>
    <row r="18" spans="1:32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ca="1" si="12"/>
        <v>0</v>
      </c>
      <c r="F18" s="26">
        <f t="shared" ca="1" si="13"/>
        <v>30000</v>
      </c>
      <c r="G18" s="26">
        <f t="shared" ca="1" si="14"/>
        <v>0</v>
      </c>
      <c r="H18" s="27">
        <f t="shared" ca="1" si="5"/>
        <v>30000</v>
      </c>
      <c r="I18" s="25">
        <f t="shared" ca="1" si="6"/>
        <v>0</v>
      </c>
      <c r="J18" s="26">
        <f t="shared" ca="1" si="7"/>
        <v>4396</v>
      </c>
      <c r="K18" s="26">
        <f t="shared" ca="1" si="8"/>
        <v>0</v>
      </c>
      <c r="L18" s="27">
        <f t="shared" ca="1" si="0"/>
        <v>4396</v>
      </c>
      <c r="M18" s="19" t="str">
        <f t="shared" ca="1" si="1"/>
        <v/>
      </c>
      <c r="N18" s="3">
        <f t="shared" ca="1" si="1"/>
        <v>0.14653333333333332</v>
      </c>
      <c r="O18" s="3" t="str">
        <f t="shared" ca="1" si="1"/>
        <v/>
      </c>
      <c r="P18" s="4">
        <f t="shared" ca="1" si="2"/>
        <v>0.14653333333333332</v>
      </c>
      <c r="Q18" s="25">
        <f ca="1">SUM(E$13:E18)</f>
        <v>10000</v>
      </c>
      <c r="R18" s="26">
        <f ca="1">SUM(F$13:F18)</f>
        <v>160000</v>
      </c>
      <c r="S18" s="26">
        <f ca="1">SUM(G$13:G18)</f>
        <v>10000</v>
      </c>
      <c r="T18" s="27">
        <f t="shared" ca="1" si="9"/>
        <v>180000</v>
      </c>
      <c r="U18" s="25">
        <f ca="1">SUM(I$13:I18)</f>
        <v>915</v>
      </c>
      <c r="V18" s="26">
        <f ca="1">SUM(J$13:J18)</f>
        <v>24140</v>
      </c>
      <c r="W18" s="26">
        <f ca="1">SUM(K$13:K18)</f>
        <v>1006</v>
      </c>
      <c r="X18" s="27">
        <f t="shared" ca="1" si="3"/>
        <v>26061</v>
      </c>
      <c r="Y18" s="48">
        <f t="shared" ca="1" si="10"/>
        <v>9.1499999999999998E-2</v>
      </c>
      <c r="Z18" s="48">
        <f t="shared" ca="1" si="4"/>
        <v>0.15087500000000001</v>
      </c>
      <c r="AA18" s="48">
        <f t="shared" ca="1" si="4"/>
        <v>0.10059999999999999</v>
      </c>
      <c r="AB18" s="50">
        <f t="shared" ca="1" si="11"/>
        <v>0.14478333333333335</v>
      </c>
      <c r="AF18" s="46"/>
    </row>
    <row r="19" spans="1:32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ca="1" si="12"/>
        <v>0</v>
      </c>
      <c r="F19" s="26">
        <f t="shared" ca="1" si="13"/>
        <v>30000</v>
      </c>
      <c r="G19" s="26">
        <f t="shared" ca="1" si="14"/>
        <v>0</v>
      </c>
      <c r="H19" s="27">
        <f t="shared" ca="1" si="5"/>
        <v>30000</v>
      </c>
      <c r="I19" s="25">
        <f t="shared" ca="1" si="6"/>
        <v>0</v>
      </c>
      <c r="J19" s="26">
        <f t="shared" ca="1" si="7"/>
        <v>4401</v>
      </c>
      <c r="K19" s="26">
        <f t="shared" ca="1" si="8"/>
        <v>0</v>
      </c>
      <c r="L19" s="27">
        <f t="shared" ca="1" si="0"/>
        <v>4401</v>
      </c>
      <c r="M19" s="19" t="str">
        <f t="shared" ca="1" si="1"/>
        <v/>
      </c>
      <c r="N19" s="3">
        <f t="shared" ca="1" si="1"/>
        <v>0.1467</v>
      </c>
      <c r="O19" s="3" t="str">
        <f t="shared" ca="1" si="1"/>
        <v/>
      </c>
      <c r="P19" s="4">
        <f t="shared" ca="1" si="2"/>
        <v>0.1467</v>
      </c>
      <c r="Q19" s="25">
        <f ca="1">SUM(E$13:E19)</f>
        <v>10000</v>
      </c>
      <c r="R19" s="26">
        <f ca="1">SUM(F$13:F19)</f>
        <v>190000</v>
      </c>
      <c r="S19" s="26">
        <f ca="1">SUM(G$13:G19)</f>
        <v>10000</v>
      </c>
      <c r="T19" s="27">
        <f t="shared" ca="1" si="9"/>
        <v>210000</v>
      </c>
      <c r="U19" s="25">
        <f ca="1">SUM(I$13:I19)</f>
        <v>915</v>
      </c>
      <c r="V19" s="26">
        <f ca="1">SUM(J$13:J19)</f>
        <v>28541</v>
      </c>
      <c r="W19" s="26">
        <f ca="1">SUM(K$13:K19)</f>
        <v>1006</v>
      </c>
      <c r="X19" s="27">
        <f t="shared" ca="1" si="3"/>
        <v>30462</v>
      </c>
      <c r="Y19" s="48">
        <f t="shared" ca="1" si="10"/>
        <v>9.1499999999999998E-2</v>
      </c>
      <c r="Z19" s="48">
        <f t="shared" ca="1" si="4"/>
        <v>0.15021578947368422</v>
      </c>
      <c r="AA19" s="48">
        <f t="shared" ca="1" si="4"/>
        <v>0.10059999999999999</v>
      </c>
      <c r="AB19" s="50">
        <f t="shared" ca="1" si="11"/>
        <v>0.14505714285714286</v>
      </c>
      <c r="AF19" s="46"/>
    </row>
    <row r="20" spans="1:32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ca="1" si="12"/>
        <v>0</v>
      </c>
      <c r="F20" s="26">
        <f t="shared" ca="1" si="13"/>
        <v>30000</v>
      </c>
      <c r="G20" s="26">
        <f t="shared" ca="1" si="14"/>
        <v>0</v>
      </c>
      <c r="H20" s="27">
        <f t="shared" ca="1" si="5"/>
        <v>30000</v>
      </c>
      <c r="I20" s="25">
        <f t="shared" ca="1" si="6"/>
        <v>0</v>
      </c>
      <c r="J20" s="26">
        <f t="shared" ca="1" si="7"/>
        <v>4555</v>
      </c>
      <c r="K20" s="26">
        <f t="shared" ca="1" si="8"/>
        <v>0</v>
      </c>
      <c r="L20" s="27">
        <f t="shared" ca="1" si="0"/>
        <v>4555</v>
      </c>
      <c r="M20" s="19" t="str">
        <f t="shared" ca="1" si="1"/>
        <v/>
      </c>
      <c r="N20" s="3">
        <f t="shared" ca="1" si="1"/>
        <v>0.15183333333333332</v>
      </c>
      <c r="O20" s="3" t="str">
        <f t="shared" ca="1" si="1"/>
        <v/>
      </c>
      <c r="P20" s="4">
        <f t="shared" ca="1" si="2"/>
        <v>0.15183333333333332</v>
      </c>
      <c r="Q20" s="25">
        <f ca="1">SUM(E$13:E20)</f>
        <v>10000</v>
      </c>
      <c r="R20" s="26">
        <f ca="1">SUM(F$13:F20)</f>
        <v>220000</v>
      </c>
      <c r="S20" s="26">
        <f ca="1">SUM(G$13:G20)</f>
        <v>10000</v>
      </c>
      <c r="T20" s="27">
        <f t="shared" ca="1" si="9"/>
        <v>240000</v>
      </c>
      <c r="U20" s="25">
        <f ca="1">SUM(I$13:I20)</f>
        <v>915</v>
      </c>
      <c r="V20" s="26">
        <f ca="1">SUM(J$13:J20)</f>
        <v>33096</v>
      </c>
      <c r="W20" s="26">
        <f ca="1">SUM(K$13:K20)</f>
        <v>1006</v>
      </c>
      <c r="X20" s="27">
        <f t="shared" ca="1" si="3"/>
        <v>35017</v>
      </c>
      <c r="Y20" s="48">
        <f t="shared" ca="1" si="10"/>
        <v>9.1499999999999998E-2</v>
      </c>
      <c r="Z20" s="48">
        <f t="shared" ca="1" si="4"/>
        <v>0.15043636363636365</v>
      </c>
      <c r="AA20" s="48">
        <f t="shared" ca="1" si="4"/>
        <v>0.10059999999999999</v>
      </c>
      <c r="AB20" s="50">
        <f t="shared" ca="1" si="11"/>
        <v>0.14590416666666667</v>
      </c>
      <c r="AF20" s="46"/>
    </row>
    <row r="21" spans="1:32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ca="1" si="12"/>
        <v>0</v>
      </c>
      <c r="F21" s="26">
        <f t="shared" ca="1" si="13"/>
        <v>30000</v>
      </c>
      <c r="G21" s="26">
        <f t="shared" ca="1" si="14"/>
        <v>0</v>
      </c>
      <c r="H21" s="27">
        <f t="shared" ca="1" si="5"/>
        <v>30000</v>
      </c>
      <c r="I21" s="25">
        <f t="shared" ca="1" si="6"/>
        <v>0</v>
      </c>
      <c r="J21" s="26">
        <f t="shared" ca="1" si="7"/>
        <v>4527</v>
      </c>
      <c r="K21" s="26">
        <f t="shared" ca="1" si="8"/>
        <v>0</v>
      </c>
      <c r="L21" s="27">
        <f t="shared" ca="1" si="0"/>
        <v>4527</v>
      </c>
      <c r="M21" s="19" t="str">
        <f t="shared" ca="1" si="1"/>
        <v/>
      </c>
      <c r="N21" s="3">
        <f t="shared" ca="1" si="1"/>
        <v>0.15090000000000001</v>
      </c>
      <c r="O21" s="3" t="str">
        <f t="shared" ca="1" si="1"/>
        <v/>
      </c>
      <c r="P21" s="4">
        <f t="shared" ca="1" si="2"/>
        <v>0.15090000000000001</v>
      </c>
      <c r="Q21" s="25">
        <f ca="1">SUM(E$13:E21)</f>
        <v>10000</v>
      </c>
      <c r="R21" s="26">
        <f ca="1">SUM(F$13:F21)</f>
        <v>250000</v>
      </c>
      <c r="S21" s="26">
        <f ca="1">SUM(G$13:G21)</f>
        <v>10000</v>
      </c>
      <c r="T21" s="27">
        <f t="shared" ca="1" si="9"/>
        <v>270000</v>
      </c>
      <c r="U21" s="25">
        <f ca="1">SUM(I$13:I21)</f>
        <v>915</v>
      </c>
      <c r="V21" s="26">
        <f ca="1">SUM(J$13:J21)</f>
        <v>37623</v>
      </c>
      <c r="W21" s="26">
        <f ca="1">SUM(K$13:K21)</f>
        <v>1006</v>
      </c>
      <c r="X21" s="27">
        <f t="shared" ca="1" si="3"/>
        <v>39544</v>
      </c>
      <c r="Y21" s="48">
        <f t="shared" ca="1" si="10"/>
        <v>9.1499999999999998E-2</v>
      </c>
      <c r="Z21" s="48">
        <f t="shared" ca="1" si="4"/>
        <v>0.15049199999999999</v>
      </c>
      <c r="AA21" s="48">
        <f t="shared" ca="1" si="4"/>
        <v>0.10059999999999999</v>
      </c>
      <c r="AB21" s="50">
        <f t="shared" ca="1" si="11"/>
        <v>0.14645925925925926</v>
      </c>
      <c r="AF21" s="46"/>
    </row>
    <row r="22" spans="1:32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ca="1" si="12"/>
        <v>0</v>
      </c>
      <c r="F22" s="26">
        <f t="shared" ca="1" si="13"/>
        <v>30000</v>
      </c>
      <c r="G22" s="26">
        <f t="shared" ca="1" si="14"/>
        <v>0</v>
      </c>
      <c r="H22" s="27">
        <f t="shared" ca="1" si="5"/>
        <v>30000</v>
      </c>
      <c r="I22" s="25">
        <f t="shared" ca="1" si="6"/>
        <v>0</v>
      </c>
      <c r="J22" s="26">
        <f t="shared" ca="1" si="7"/>
        <v>4534</v>
      </c>
      <c r="K22" s="26">
        <f t="shared" ca="1" si="8"/>
        <v>0</v>
      </c>
      <c r="L22" s="27">
        <f t="shared" ca="1" si="0"/>
        <v>4534</v>
      </c>
      <c r="M22" s="19" t="str">
        <f t="shared" ca="1" si="1"/>
        <v/>
      </c>
      <c r="N22" s="3">
        <f t="shared" ca="1" si="1"/>
        <v>0.15113333333333334</v>
      </c>
      <c r="O22" s="3" t="str">
        <f t="shared" ca="1" si="1"/>
        <v/>
      </c>
      <c r="P22" s="4">
        <f t="shared" ca="1" si="2"/>
        <v>0.15113333333333334</v>
      </c>
      <c r="Q22" s="25">
        <f ca="1">SUM(E$13:E22)</f>
        <v>10000</v>
      </c>
      <c r="R22" s="26">
        <f ca="1">SUM(F$13:F22)</f>
        <v>280000</v>
      </c>
      <c r="S22" s="26">
        <f ca="1">SUM(G$13:G22)</f>
        <v>10000</v>
      </c>
      <c r="T22" s="27">
        <f t="shared" ca="1" si="9"/>
        <v>300000</v>
      </c>
      <c r="U22" s="25">
        <f ca="1">SUM(I$13:I22)</f>
        <v>915</v>
      </c>
      <c r="V22" s="26">
        <f ca="1">SUM(J$13:J22)</f>
        <v>42157</v>
      </c>
      <c r="W22" s="26">
        <f ca="1">SUM(K$13:K22)</f>
        <v>1006</v>
      </c>
      <c r="X22" s="27">
        <f t="shared" ca="1" si="3"/>
        <v>44078</v>
      </c>
      <c r="Y22" s="48">
        <f t="shared" ca="1" si="10"/>
        <v>9.1499999999999998E-2</v>
      </c>
      <c r="Z22" s="48">
        <f t="shared" ca="1" si="4"/>
        <v>0.1505607142857143</v>
      </c>
      <c r="AA22" s="48">
        <f t="shared" ca="1" si="4"/>
        <v>0.10059999999999999</v>
      </c>
      <c r="AB22" s="50">
        <f t="shared" ca="1" si="11"/>
        <v>0.14692666666666668</v>
      </c>
      <c r="AF22" s="46"/>
    </row>
    <row r="23" spans="1:32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ca="1" si="12"/>
        <v>0</v>
      </c>
      <c r="F23" s="26">
        <f t="shared" ca="1" si="13"/>
        <v>30000</v>
      </c>
      <c r="G23" s="26">
        <f t="shared" ca="1" si="14"/>
        <v>0</v>
      </c>
      <c r="H23" s="27">
        <f t="shared" ca="1" si="5"/>
        <v>30000</v>
      </c>
      <c r="I23" s="25">
        <f t="shared" ca="1" si="6"/>
        <v>0</v>
      </c>
      <c r="J23" s="26">
        <f t="shared" ca="1" si="7"/>
        <v>4491</v>
      </c>
      <c r="K23" s="26">
        <f t="shared" ca="1" si="8"/>
        <v>0</v>
      </c>
      <c r="L23" s="27">
        <f t="shared" ca="1" si="0"/>
        <v>4491</v>
      </c>
      <c r="M23" s="19" t="str">
        <f t="shared" ca="1" si="1"/>
        <v/>
      </c>
      <c r="N23" s="3">
        <f t="shared" ca="1" si="1"/>
        <v>0.1497</v>
      </c>
      <c r="O23" s="3" t="str">
        <f t="shared" ca="1" si="1"/>
        <v/>
      </c>
      <c r="P23" s="4">
        <f t="shared" ca="1" si="2"/>
        <v>0.1497</v>
      </c>
      <c r="Q23" s="25">
        <f ca="1">SUM(E$13:E23)</f>
        <v>10000</v>
      </c>
      <c r="R23" s="26">
        <f ca="1">SUM(F$13:F23)</f>
        <v>310000</v>
      </c>
      <c r="S23" s="26">
        <f ca="1">SUM(G$13:G23)</f>
        <v>10000</v>
      </c>
      <c r="T23" s="27">
        <f t="shared" ca="1" si="9"/>
        <v>330000</v>
      </c>
      <c r="U23" s="25">
        <f ca="1">SUM(I$13:I23)</f>
        <v>915</v>
      </c>
      <c r="V23" s="26">
        <f ca="1">SUM(J$13:J23)</f>
        <v>46648</v>
      </c>
      <c r="W23" s="26">
        <f ca="1">SUM(K$13:K23)</f>
        <v>1006</v>
      </c>
      <c r="X23" s="27">
        <f t="shared" ca="1" si="3"/>
        <v>48569</v>
      </c>
      <c r="Y23" s="48">
        <f t="shared" ca="1" si="10"/>
        <v>9.1499999999999998E-2</v>
      </c>
      <c r="Z23" s="48">
        <f t="shared" ca="1" si="4"/>
        <v>0.15047741935483872</v>
      </c>
      <c r="AA23" s="48">
        <f t="shared" ca="1" si="4"/>
        <v>0.10059999999999999</v>
      </c>
      <c r="AB23" s="50">
        <f t="shared" ca="1" si="11"/>
        <v>0.14717878787878788</v>
      </c>
      <c r="AF23" s="46"/>
    </row>
    <row r="24" spans="1:32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ca="1" si="12"/>
        <v>0</v>
      </c>
      <c r="F24" s="26">
        <f t="shared" ca="1" si="13"/>
        <v>30000</v>
      </c>
      <c r="G24" s="26">
        <f t="shared" ca="1" si="14"/>
        <v>0</v>
      </c>
      <c r="H24" s="27">
        <f t="shared" ca="1" si="5"/>
        <v>30000</v>
      </c>
      <c r="I24" s="25">
        <f t="shared" ca="1" si="6"/>
        <v>0</v>
      </c>
      <c r="J24" s="26">
        <f t="shared" ca="1" si="7"/>
        <v>4552</v>
      </c>
      <c r="K24" s="26">
        <f t="shared" ca="1" si="8"/>
        <v>0</v>
      </c>
      <c r="L24" s="27">
        <f t="shared" ca="1" si="0"/>
        <v>4552</v>
      </c>
      <c r="M24" s="19" t="str">
        <f t="shared" ca="1" si="1"/>
        <v/>
      </c>
      <c r="N24" s="3">
        <f t="shared" ca="1" si="1"/>
        <v>0.15173333333333333</v>
      </c>
      <c r="O24" s="3" t="str">
        <f t="shared" ca="1" si="1"/>
        <v/>
      </c>
      <c r="P24" s="4">
        <f t="shared" ca="1" si="2"/>
        <v>0.15173333333333333</v>
      </c>
      <c r="Q24" s="25">
        <f ca="1">SUM(E$13:E24)</f>
        <v>10000</v>
      </c>
      <c r="R24" s="26">
        <f ca="1">SUM(F$13:F24)</f>
        <v>340000</v>
      </c>
      <c r="S24" s="26">
        <f ca="1">SUM(G$13:G24)</f>
        <v>10000</v>
      </c>
      <c r="T24" s="27">
        <f t="shared" ca="1" si="9"/>
        <v>360000</v>
      </c>
      <c r="U24" s="25">
        <f ca="1">SUM(I$13:I24)</f>
        <v>915</v>
      </c>
      <c r="V24" s="26">
        <f ca="1">SUM(J$13:J24)</f>
        <v>51200</v>
      </c>
      <c r="W24" s="26">
        <f ca="1">SUM(K$13:K24)</f>
        <v>1006</v>
      </c>
      <c r="X24" s="27">
        <f t="shared" ca="1" si="3"/>
        <v>53121</v>
      </c>
      <c r="Y24" s="48">
        <f t="shared" ca="1" si="10"/>
        <v>9.1499999999999998E-2</v>
      </c>
      <c r="Z24" s="48">
        <f t="shared" ca="1" si="4"/>
        <v>0.15058823529411763</v>
      </c>
      <c r="AA24" s="48">
        <f t="shared" ca="1" si="4"/>
        <v>0.10059999999999999</v>
      </c>
      <c r="AB24" s="50">
        <f t="shared" ca="1" si="11"/>
        <v>0.14755833333333335</v>
      </c>
      <c r="AF24" s="46"/>
    </row>
    <row r="25" spans="1:32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ca="1" si="12"/>
        <v>0</v>
      </c>
      <c r="F25" s="26">
        <f t="shared" ca="1" si="13"/>
        <v>30000</v>
      </c>
      <c r="G25" s="26">
        <f t="shared" ca="1" si="14"/>
        <v>0</v>
      </c>
      <c r="H25" s="27">
        <f t="shared" ca="1" si="5"/>
        <v>30000</v>
      </c>
      <c r="I25" s="25">
        <f t="shared" ca="1" si="6"/>
        <v>0</v>
      </c>
      <c r="J25" s="26">
        <f t="shared" ca="1" si="7"/>
        <v>4610</v>
      </c>
      <c r="K25" s="26">
        <f t="shared" ca="1" si="8"/>
        <v>0</v>
      </c>
      <c r="L25" s="27">
        <f t="shared" ca="1" si="0"/>
        <v>4610</v>
      </c>
      <c r="M25" s="19" t="str">
        <f t="shared" ca="1" si="1"/>
        <v/>
      </c>
      <c r="N25" s="3">
        <f t="shared" ca="1" si="1"/>
        <v>0.15366666666666667</v>
      </c>
      <c r="O25" s="3" t="str">
        <f t="shared" ca="1" si="1"/>
        <v/>
      </c>
      <c r="P25" s="4">
        <f t="shared" ca="1" si="2"/>
        <v>0.15366666666666667</v>
      </c>
      <c r="Q25" s="25">
        <f ca="1">SUM(E$13:E25)</f>
        <v>10000</v>
      </c>
      <c r="R25" s="26">
        <f ca="1">SUM(F$13:F25)</f>
        <v>370000</v>
      </c>
      <c r="S25" s="26">
        <f ca="1">SUM(G$13:G25)</f>
        <v>10000</v>
      </c>
      <c r="T25" s="27">
        <f t="shared" ca="1" si="9"/>
        <v>390000</v>
      </c>
      <c r="U25" s="25">
        <f ca="1">SUM(I$13:I25)</f>
        <v>915</v>
      </c>
      <c r="V25" s="26">
        <f ca="1">SUM(J$13:J25)</f>
        <v>55810</v>
      </c>
      <c r="W25" s="26">
        <f ca="1">SUM(K$13:K25)</f>
        <v>1006</v>
      </c>
      <c r="X25" s="27">
        <f t="shared" ca="1" si="3"/>
        <v>57731</v>
      </c>
      <c r="Y25" s="48">
        <f t="shared" ca="1" si="10"/>
        <v>9.1499999999999998E-2</v>
      </c>
      <c r="Z25" s="48">
        <f t="shared" ca="1" si="4"/>
        <v>0.15083783783783783</v>
      </c>
      <c r="AA25" s="48">
        <f t="shared" ca="1" si="4"/>
        <v>0.10059999999999999</v>
      </c>
      <c r="AB25" s="50">
        <f t="shared" ca="1" si="11"/>
        <v>0.14802820512820514</v>
      </c>
      <c r="AF25" s="46"/>
    </row>
    <row r="26" spans="1:32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ca="1" si="12"/>
        <v>0</v>
      </c>
      <c r="F26" s="26">
        <f t="shared" ca="1" si="13"/>
        <v>30000</v>
      </c>
      <c r="G26" s="26">
        <f t="shared" ca="1" si="14"/>
        <v>0</v>
      </c>
      <c r="H26" s="27">
        <f t="shared" ca="1" si="5"/>
        <v>30000</v>
      </c>
      <c r="I26" s="25">
        <f t="shared" ca="1" si="6"/>
        <v>0</v>
      </c>
      <c r="J26" s="26">
        <f t="shared" ca="1" si="7"/>
        <v>4626</v>
      </c>
      <c r="K26" s="26">
        <f t="shared" ca="1" si="8"/>
        <v>0</v>
      </c>
      <c r="L26" s="27">
        <f t="shared" ca="1" si="0"/>
        <v>4626</v>
      </c>
      <c r="M26" s="19" t="str">
        <f t="shared" ca="1" si="1"/>
        <v/>
      </c>
      <c r="N26" s="3">
        <f t="shared" ca="1" si="1"/>
        <v>0.1542</v>
      </c>
      <c r="O26" s="3" t="str">
        <f t="shared" ca="1" si="1"/>
        <v/>
      </c>
      <c r="P26" s="4">
        <f t="shared" ca="1" si="2"/>
        <v>0.1542</v>
      </c>
      <c r="Q26" s="25">
        <f ca="1">SUM(E$13:E26)</f>
        <v>10000</v>
      </c>
      <c r="R26" s="26">
        <f ca="1">SUM(F$13:F26)</f>
        <v>400000</v>
      </c>
      <c r="S26" s="26">
        <f ca="1">SUM(G$13:G26)</f>
        <v>10000</v>
      </c>
      <c r="T26" s="27">
        <f t="shared" ca="1" si="9"/>
        <v>420000</v>
      </c>
      <c r="U26" s="25">
        <f ca="1">SUM(I$13:I26)</f>
        <v>915</v>
      </c>
      <c r="V26" s="26">
        <f ca="1">SUM(J$13:J26)</f>
        <v>60436</v>
      </c>
      <c r="W26" s="26">
        <f ca="1">SUM(K$13:K26)</f>
        <v>1006</v>
      </c>
      <c r="X26" s="27">
        <f t="shared" ca="1" si="3"/>
        <v>62357</v>
      </c>
      <c r="Y26" s="48">
        <f t="shared" ca="1" si="10"/>
        <v>9.1499999999999998E-2</v>
      </c>
      <c r="Z26" s="48">
        <f t="shared" ca="1" si="4"/>
        <v>0.15109</v>
      </c>
      <c r="AA26" s="48">
        <f t="shared" ca="1" si="4"/>
        <v>0.10059999999999999</v>
      </c>
      <c r="AB26" s="50">
        <f t="shared" ca="1" si="11"/>
        <v>0.14846904761904761</v>
      </c>
      <c r="AF26" s="46"/>
    </row>
    <row r="27" spans="1:32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ca="1" si="12"/>
        <v>0</v>
      </c>
      <c r="F27" s="26">
        <f t="shared" ca="1" si="13"/>
        <v>30000</v>
      </c>
      <c r="G27" s="26">
        <f t="shared" ca="1" si="14"/>
        <v>0</v>
      </c>
      <c r="H27" s="27">
        <f t="shared" ca="1" si="5"/>
        <v>30000</v>
      </c>
      <c r="I27" s="25">
        <f t="shared" ca="1" si="6"/>
        <v>0</v>
      </c>
      <c r="J27" s="26">
        <f t="shared" ca="1" si="7"/>
        <v>4509</v>
      </c>
      <c r="K27" s="26">
        <f t="shared" ca="1" si="8"/>
        <v>0</v>
      </c>
      <c r="L27" s="27">
        <f t="shared" ca="1" si="0"/>
        <v>4509</v>
      </c>
      <c r="M27" s="19" t="str">
        <f t="shared" ca="1" si="1"/>
        <v/>
      </c>
      <c r="N27" s="3">
        <f t="shared" ca="1" si="1"/>
        <v>0.15029999999999999</v>
      </c>
      <c r="O27" s="3" t="str">
        <f t="shared" ca="1" si="1"/>
        <v/>
      </c>
      <c r="P27" s="4">
        <f t="shared" ca="1" si="2"/>
        <v>0.15029999999999999</v>
      </c>
      <c r="Q27" s="25">
        <f ca="1">SUM(E$13:E27)</f>
        <v>10000</v>
      </c>
      <c r="R27" s="26">
        <f ca="1">SUM(F$13:F27)</f>
        <v>430000</v>
      </c>
      <c r="S27" s="26">
        <f ca="1">SUM(G$13:G27)</f>
        <v>10000</v>
      </c>
      <c r="T27" s="27">
        <f t="shared" ca="1" si="9"/>
        <v>450000</v>
      </c>
      <c r="U27" s="25">
        <f ca="1">SUM(I$13:I27)</f>
        <v>915</v>
      </c>
      <c r="V27" s="26">
        <f ca="1">SUM(J$13:J27)</f>
        <v>64945</v>
      </c>
      <c r="W27" s="26">
        <f ca="1">SUM(K$13:K27)</f>
        <v>1006</v>
      </c>
      <c r="X27" s="27">
        <f t="shared" ca="1" si="3"/>
        <v>66866</v>
      </c>
      <c r="Y27" s="48">
        <f t="shared" ca="1" si="10"/>
        <v>9.1499999999999998E-2</v>
      </c>
      <c r="Z27" s="48">
        <f t="shared" ca="1" si="4"/>
        <v>0.15103488372093024</v>
      </c>
      <c r="AA27" s="48">
        <f t="shared" ca="1" si="4"/>
        <v>0.10059999999999999</v>
      </c>
      <c r="AB27" s="50">
        <f t="shared" ca="1" si="11"/>
        <v>0.14859111111111112</v>
      </c>
      <c r="AF27" s="46"/>
    </row>
    <row r="28" spans="1:32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ca="1" si="12"/>
        <v>0</v>
      </c>
      <c r="F28" s="26">
        <f t="shared" ca="1" si="13"/>
        <v>30000</v>
      </c>
      <c r="G28" s="26">
        <f t="shared" ca="1" si="14"/>
        <v>0</v>
      </c>
      <c r="H28" s="27">
        <f t="shared" ca="1" si="5"/>
        <v>30000</v>
      </c>
      <c r="I28" s="25">
        <f t="shared" ca="1" si="6"/>
        <v>0</v>
      </c>
      <c r="J28" s="26">
        <f t="shared" ca="1" si="7"/>
        <v>4530</v>
      </c>
      <c r="K28" s="26">
        <f t="shared" ca="1" si="8"/>
        <v>0</v>
      </c>
      <c r="L28" s="27">
        <f t="shared" ca="1" si="0"/>
        <v>4530</v>
      </c>
      <c r="M28" s="19" t="str">
        <f t="shared" ca="1" si="1"/>
        <v/>
      </c>
      <c r="N28" s="3">
        <f t="shared" ca="1" si="1"/>
        <v>0.151</v>
      </c>
      <c r="O28" s="3" t="str">
        <f t="shared" ca="1" si="1"/>
        <v/>
      </c>
      <c r="P28" s="4">
        <f t="shared" ca="1" si="2"/>
        <v>0.151</v>
      </c>
      <c r="Q28" s="25">
        <f ca="1">SUM(E$13:E28)</f>
        <v>10000</v>
      </c>
      <c r="R28" s="26">
        <f ca="1">SUM(F$13:F28)</f>
        <v>460000</v>
      </c>
      <c r="S28" s="26">
        <f ca="1">SUM(G$13:G28)</f>
        <v>10000</v>
      </c>
      <c r="T28" s="27">
        <f t="shared" ca="1" si="9"/>
        <v>480000</v>
      </c>
      <c r="U28" s="25">
        <f ca="1">SUM(I$13:I28)</f>
        <v>915</v>
      </c>
      <c r="V28" s="26">
        <f ca="1">SUM(J$13:J28)</f>
        <v>69475</v>
      </c>
      <c r="W28" s="26">
        <f ca="1">SUM(K$13:K28)</f>
        <v>1006</v>
      </c>
      <c r="X28" s="27">
        <f t="shared" ca="1" si="3"/>
        <v>71396</v>
      </c>
      <c r="Y28" s="48">
        <f t="shared" ca="1" si="10"/>
        <v>9.1499999999999998E-2</v>
      </c>
      <c r="Z28" s="48">
        <f t="shared" ca="1" si="4"/>
        <v>0.15103260869565219</v>
      </c>
      <c r="AA28" s="48">
        <f t="shared" ca="1" si="4"/>
        <v>0.10059999999999999</v>
      </c>
      <c r="AB28" s="50">
        <f t="shared" ca="1" si="11"/>
        <v>0.14874166666666666</v>
      </c>
      <c r="AF28" s="46"/>
    </row>
    <row r="29" spans="1:32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ca="1" si="12"/>
        <v>0</v>
      </c>
      <c r="F29" s="26">
        <f t="shared" ca="1" si="13"/>
        <v>30000</v>
      </c>
      <c r="G29" s="26">
        <f t="shared" ca="1" si="14"/>
        <v>0</v>
      </c>
      <c r="H29" s="27">
        <f t="shared" ca="1" si="5"/>
        <v>30000</v>
      </c>
      <c r="I29" s="25">
        <f t="shared" ca="1" si="6"/>
        <v>0</v>
      </c>
      <c r="J29" s="26">
        <f t="shared" ca="1" si="7"/>
        <v>4400</v>
      </c>
      <c r="K29" s="26">
        <f t="shared" ca="1" si="8"/>
        <v>0</v>
      </c>
      <c r="L29" s="27">
        <f t="shared" ca="1" si="0"/>
        <v>4400</v>
      </c>
      <c r="M29" s="19" t="str">
        <f t="shared" ca="1" si="1"/>
        <v/>
      </c>
      <c r="N29" s="3">
        <f t="shared" ca="1" si="1"/>
        <v>0.14666666666666667</v>
      </c>
      <c r="O29" s="3" t="str">
        <f t="shared" ca="1" si="1"/>
        <v/>
      </c>
      <c r="P29" s="4">
        <f t="shared" ca="1" si="2"/>
        <v>0.14666666666666667</v>
      </c>
      <c r="Q29" s="25">
        <f ca="1">SUM(E$13:E29)</f>
        <v>10000</v>
      </c>
      <c r="R29" s="26">
        <f ca="1">SUM(F$13:F29)</f>
        <v>490000</v>
      </c>
      <c r="S29" s="26">
        <f ca="1">SUM(G$13:G29)</f>
        <v>10000</v>
      </c>
      <c r="T29" s="27">
        <f t="shared" ca="1" si="9"/>
        <v>510000</v>
      </c>
      <c r="U29" s="25">
        <f ca="1">SUM(I$13:I29)</f>
        <v>915</v>
      </c>
      <c r="V29" s="26">
        <f ca="1">SUM(J$13:J29)</f>
        <v>73875</v>
      </c>
      <c r="W29" s="26">
        <f ca="1">SUM(K$13:K29)</f>
        <v>1006</v>
      </c>
      <c r="X29" s="27">
        <f t="shared" ca="1" si="3"/>
        <v>75796</v>
      </c>
      <c r="Y29" s="48">
        <f t="shared" ca="1" si="10"/>
        <v>9.1499999999999998E-2</v>
      </c>
      <c r="Z29" s="48">
        <f t="shared" ca="1" si="4"/>
        <v>0.15076530612244898</v>
      </c>
      <c r="AA29" s="48">
        <f t="shared" ca="1" si="4"/>
        <v>0.10059999999999999</v>
      </c>
      <c r="AB29" s="50">
        <f t="shared" ca="1" si="11"/>
        <v>0.14861960784313724</v>
      </c>
      <c r="AF29" s="46"/>
    </row>
    <row r="30" spans="1:32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ca="1" si="12"/>
        <v>0</v>
      </c>
      <c r="F30" s="26">
        <f t="shared" ca="1" si="13"/>
        <v>30000</v>
      </c>
      <c r="G30" s="26">
        <f t="shared" ca="1" si="14"/>
        <v>0</v>
      </c>
      <c r="H30" s="27">
        <f t="shared" ca="1" si="5"/>
        <v>30000</v>
      </c>
      <c r="I30" s="25">
        <f t="shared" ca="1" si="6"/>
        <v>0</v>
      </c>
      <c r="J30" s="26">
        <f t="shared" ca="1" si="7"/>
        <v>4476</v>
      </c>
      <c r="K30" s="26">
        <f t="shared" ca="1" si="8"/>
        <v>0</v>
      </c>
      <c r="L30" s="27">
        <f t="shared" ca="1" si="0"/>
        <v>4476</v>
      </c>
      <c r="M30" s="19" t="str">
        <f t="shared" ca="1" si="1"/>
        <v/>
      </c>
      <c r="N30" s="3">
        <f t="shared" ca="1" si="1"/>
        <v>0.1492</v>
      </c>
      <c r="O30" s="3" t="str">
        <f t="shared" ca="1" si="1"/>
        <v/>
      </c>
      <c r="P30" s="4">
        <f t="shared" ca="1" si="2"/>
        <v>0.1492</v>
      </c>
      <c r="Q30" s="25">
        <f ca="1">SUM(E$13:E30)</f>
        <v>10000</v>
      </c>
      <c r="R30" s="26">
        <f ca="1">SUM(F$13:F30)</f>
        <v>520000</v>
      </c>
      <c r="S30" s="26">
        <f ca="1">SUM(G$13:G30)</f>
        <v>10000</v>
      </c>
      <c r="T30" s="27">
        <f t="shared" ca="1" si="9"/>
        <v>540000</v>
      </c>
      <c r="U30" s="25">
        <f ca="1">SUM(I$13:I30)</f>
        <v>915</v>
      </c>
      <c r="V30" s="26">
        <f ca="1">SUM(J$13:J30)</f>
        <v>78351</v>
      </c>
      <c r="W30" s="26">
        <f ca="1">SUM(K$13:K30)</f>
        <v>1006</v>
      </c>
      <c r="X30" s="27">
        <f t="shared" ca="1" si="3"/>
        <v>80272</v>
      </c>
      <c r="Y30" s="48">
        <f t="shared" ca="1" si="10"/>
        <v>9.1499999999999998E-2</v>
      </c>
      <c r="Z30" s="48">
        <f t="shared" ca="1" si="4"/>
        <v>0.150675</v>
      </c>
      <c r="AA30" s="48">
        <f t="shared" ca="1" si="4"/>
        <v>0.10059999999999999</v>
      </c>
      <c r="AB30" s="50">
        <f t="shared" ca="1" si="11"/>
        <v>0.14865185185185184</v>
      </c>
      <c r="AF30" s="46"/>
    </row>
    <row r="31" spans="1:32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ca="1" si="12"/>
        <v>0</v>
      </c>
      <c r="F31" s="26">
        <f t="shared" ca="1" si="13"/>
        <v>30000</v>
      </c>
      <c r="G31" s="26">
        <f t="shared" ca="1" si="14"/>
        <v>0</v>
      </c>
      <c r="H31" s="27">
        <f t="shared" ca="1" si="5"/>
        <v>30000</v>
      </c>
      <c r="I31" s="25">
        <f t="shared" ca="1" si="6"/>
        <v>0</v>
      </c>
      <c r="J31" s="26">
        <f t="shared" ca="1" si="7"/>
        <v>4528</v>
      </c>
      <c r="K31" s="26">
        <f t="shared" ca="1" si="8"/>
        <v>0</v>
      </c>
      <c r="L31" s="27">
        <f t="shared" ca="1" si="0"/>
        <v>4528</v>
      </c>
      <c r="M31" s="19" t="str">
        <f t="shared" ca="1" si="1"/>
        <v/>
      </c>
      <c r="N31" s="3">
        <f t="shared" ca="1" si="1"/>
        <v>0.15093333333333334</v>
      </c>
      <c r="O31" s="3" t="str">
        <f t="shared" ca="1" si="1"/>
        <v/>
      </c>
      <c r="P31" s="4">
        <f t="shared" ca="1" si="2"/>
        <v>0.15093333333333334</v>
      </c>
      <c r="Q31" s="25">
        <f ca="1">SUM(E$13:E31)</f>
        <v>10000</v>
      </c>
      <c r="R31" s="26">
        <f ca="1">SUM(F$13:F31)</f>
        <v>550000</v>
      </c>
      <c r="S31" s="26">
        <f ca="1">SUM(G$13:G31)</f>
        <v>10000</v>
      </c>
      <c r="T31" s="27">
        <f t="shared" ca="1" si="9"/>
        <v>570000</v>
      </c>
      <c r="U31" s="25">
        <f ca="1">SUM(I$13:I31)</f>
        <v>915</v>
      </c>
      <c r="V31" s="26">
        <f ca="1">SUM(J$13:J31)</f>
        <v>82879</v>
      </c>
      <c r="W31" s="26">
        <f ca="1">SUM(K$13:K31)</f>
        <v>1006</v>
      </c>
      <c r="X31" s="27">
        <f t="shared" ca="1" si="3"/>
        <v>84800</v>
      </c>
      <c r="Y31" s="48">
        <f t="shared" ca="1" si="10"/>
        <v>9.1499999999999998E-2</v>
      </c>
      <c r="Z31" s="48">
        <f t="shared" ca="1" si="4"/>
        <v>0.15068909090909091</v>
      </c>
      <c r="AA31" s="48">
        <f t="shared" ca="1" si="4"/>
        <v>0.10059999999999999</v>
      </c>
      <c r="AB31" s="50">
        <f t="shared" ca="1" si="11"/>
        <v>0.14877192982456142</v>
      </c>
      <c r="AF31" s="46"/>
    </row>
    <row r="32" spans="1:32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ca="1" si="12"/>
        <v>0</v>
      </c>
      <c r="F32" s="26">
        <f t="shared" ca="1" si="13"/>
        <v>30000</v>
      </c>
      <c r="G32" s="26">
        <f t="shared" ca="1" si="14"/>
        <v>0</v>
      </c>
      <c r="H32" s="27">
        <f t="shared" ca="1" si="5"/>
        <v>30000</v>
      </c>
      <c r="I32" s="25">
        <f t="shared" ca="1" si="6"/>
        <v>0</v>
      </c>
      <c r="J32" s="26">
        <f t="shared" ca="1" si="7"/>
        <v>4380</v>
      </c>
      <c r="K32" s="26">
        <f t="shared" ca="1" si="8"/>
        <v>0</v>
      </c>
      <c r="L32" s="27">
        <f t="shared" ca="1" si="0"/>
        <v>4380</v>
      </c>
      <c r="M32" s="19" t="str">
        <f t="shared" ca="1" si="1"/>
        <v/>
      </c>
      <c r="N32" s="3">
        <f t="shared" ca="1" si="1"/>
        <v>0.14599999999999999</v>
      </c>
      <c r="O32" s="3" t="str">
        <f t="shared" ca="1" si="1"/>
        <v/>
      </c>
      <c r="P32" s="4">
        <f t="shared" ca="1" si="2"/>
        <v>0.14599999999999999</v>
      </c>
      <c r="Q32" s="25">
        <f ca="1">SUM(E$13:E32)</f>
        <v>10000</v>
      </c>
      <c r="R32" s="26">
        <f ca="1">SUM(F$13:F32)</f>
        <v>580000</v>
      </c>
      <c r="S32" s="26">
        <f ca="1">SUM(G$13:G32)</f>
        <v>10000</v>
      </c>
      <c r="T32" s="27">
        <f t="shared" ca="1" si="9"/>
        <v>600000</v>
      </c>
      <c r="U32" s="25">
        <f ca="1">SUM(I$13:I32)</f>
        <v>915</v>
      </c>
      <c r="V32" s="26">
        <f ca="1">SUM(J$13:J32)</f>
        <v>87259</v>
      </c>
      <c r="W32" s="26">
        <f ca="1">SUM(K$13:K32)</f>
        <v>1006</v>
      </c>
      <c r="X32" s="27">
        <f t="shared" ca="1" si="3"/>
        <v>89180</v>
      </c>
      <c r="Y32" s="48">
        <f t="shared" ca="1" si="10"/>
        <v>9.1499999999999998E-2</v>
      </c>
      <c r="Z32" s="48">
        <f t="shared" ca="1" si="4"/>
        <v>0.15044655172413793</v>
      </c>
      <c r="AA32" s="48">
        <f t="shared" ca="1" si="4"/>
        <v>0.10059999999999999</v>
      </c>
      <c r="AB32" s="50">
        <f t="shared" ca="1" si="11"/>
        <v>0.14863333333333334</v>
      </c>
      <c r="AF32" s="46"/>
    </row>
    <row r="33" spans="1:32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ca="1" si="12"/>
        <v>0</v>
      </c>
      <c r="F33" s="26">
        <f t="shared" ca="1" si="13"/>
        <v>30000</v>
      </c>
      <c r="G33" s="26">
        <f t="shared" ca="1" si="14"/>
        <v>0</v>
      </c>
      <c r="H33" s="27">
        <f t="shared" ca="1" si="5"/>
        <v>30000</v>
      </c>
      <c r="I33" s="25">
        <f t="shared" ca="1" si="6"/>
        <v>0</v>
      </c>
      <c r="J33" s="26">
        <f t="shared" ca="1" si="7"/>
        <v>4472</v>
      </c>
      <c r="K33" s="26">
        <f t="shared" ca="1" si="8"/>
        <v>0</v>
      </c>
      <c r="L33" s="27">
        <f t="shared" ca="1" si="0"/>
        <v>4472</v>
      </c>
      <c r="M33" s="19" t="str">
        <f t="shared" ca="1" si="1"/>
        <v/>
      </c>
      <c r="N33" s="3">
        <f t="shared" ca="1" si="1"/>
        <v>0.14906666666666665</v>
      </c>
      <c r="O33" s="3" t="str">
        <f t="shared" ca="1" si="1"/>
        <v/>
      </c>
      <c r="P33" s="4">
        <f t="shared" ca="1" si="2"/>
        <v>0.14906666666666665</v>
      </c>
      <c r="Q33" s="25">
        <f ca="1">SUM(E$13:E33)</f>
        <v>10000</v>
      </c>
      <c r="R33" s="26">
        <f ca="1">SUM(F$13:F33)</f>
        <v>610000</v>
      </c>
      <c r="S33" s="26">
        <f ca="1">SUM(G$13:G33)</f>
        <v>10000</v>
      </c>
      <c r="T33" s="27">
        <f t="shared" ca="1" si="9"/>
        <v>630000</v>
      </c>
      <c r="U33" s="25">
        <f ca="1">SUM(I$13:I33)</f>
        <v>915</v>
      </c>
      <c r="V33" s="26">
        <f ca="1">SUM(J$13:J33)</f>
        <v>91731</v>
      </c>
      <c r="W33" s="26">
        <f ca="1">SUM(K$13:K33)</f>
        <v>1006</v>
      </c>
      <c r="X33" s="27">
        <f t="shared" ca="1" si="3"/>
        <v>93652</v>
      </c>
      <c r="Y33" s="48">
        <f t="shared" ca="1" si="10"/>
        <v>9.1499999999999998E-2</v>
      </c>
      <c r="Z33" s="48">
        <f t="shared" ca="1" si="4"/>
        <v>0.15037868852459016</v>
      </c>
      <c r="AA33" s="48">
        <f t="shared" ca="1" si="4"/>
        <v>0.10059999999999999</v>
      </c>
      <c r="AB33" s="50">
        <f t="shared" ca="1" si="11"/>
        <v>0.14865396825396826</v>
      </c>
      <c r="AF33" s="46"/>
    </row>
    <row r="34" spans="1:32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ca="1" si="12"/>
        <v>0</v>
      </c>
      <c r="F34" s="26">
        <f t="shared" ca="1" si="13"/>
        <v>30000</v>
      </c>
      <c r="G34" s="26">
        <f t="shared" ca="1" si="14"/>
        <v>0</v>
      </c>
      <c r="H34" s="27">
        <f t="shared" ca="1" si="5"/>
        <v>30000</v>
      </c>
      <c r="I34" s="25">
        <f t="shared" ca="1" si="6"/>
        <v>0</v>
      </c>
      <c r="J34" s="26">
        <f t="shared" ca="1" si="7"/>
        <v>4428</v>
      </c>
      <c r="K34" s="26">
        <f t="shared" ca="1" si="8"/>
        <v>0</v>
      </c>
      <c r="L34" s="27">
        <f t="shared" ca="1" si="0"/>
        <v>4428</v>
      </c>
      <c r="M34" s="19" t="str">
        <f t="shared" ca="1" si="1"/>
        <v/>
      </c>
      <c r="N34" s="3">
        <f t="shared" ca="1" si="1"/>
        <v>0.14760000000000001</v>
      </c>
      <c r="O34" s="3" t="str">
        <f t="shared" ca="1" si="1"/>
        <v/>
      </c>
      <c r="P34" s="4">
        <f t="shared" ca="1" si="2"/>
        <v>0.14760000000000001</v>
      </c>
      <c r="Q34" s="25">
        <f ca="1">SUM(E$13:E34)</f>
        <v>10000</v>
      </c>
      <c r="R34" s="26">
        <f ca="1">SUM(F$13:F34)</f>
        <v>640000</v>
      </c>
      <c r="S34" s="26">
        <f ca="1">SUM(G$13:G34)</f>
        <v>10000</v>
      </c>
      <c r="T34" s="27">
        <f t="shared" ca="1" si="9"/>
        <v>660000</v>
      </c>
      <c r="U34" s="25">
        <f ca="1">SUM(I$13:I34)</f>
        <v>915</v>
      </c>
      <c r="V34" s="26">
        <f ca="1">SUM(J$13:J34)</f>
        <v>96159</v>
      </c>
      <c r="W34" s="26">
        <f ca="1">SUM(K$13:K34)</f>
        <v>1006</v>
      </c>
      <c r="X34" s="27">
        <f t="shared" ca="1" si="3"/>
        <v>98080</v>
      </c>
      <c r="Y34" s="48">
        <f t="shared" ca="1" si="10"/>
        <v>9.1499999999999998E-2</v>
      </c>
      <c r="Z34" s="48">
        <f t="shared" ca="1" si="4"/>
        <v>0.1502484375</v>
      </c>
      <c r="AA34" s="48">
        <f t="shared" ca="1" si="4"/>
        <v>0.10059999999999999</v>
      </c>
      <c r="AB34" s="50">
        <f t="shared" ca="1" si="11"/>
        <v>0.1486060606060606</v>
      </c>
      <c r="AF34" s="46"/>
    </row>
    <row r="35" spans="1:32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ca="1" si="12"/>
        <v>0</v>
      </c>
      <c r="F35" s="26">
        <f t="shared" ca="1" si="13"/>
        <v>30000</v>
      </c>
      <c r="G35" s="26">
        <f t="shared" ca="1" si="14"/>
        <v>0</v>
      </c>
      <c r="H35" s="27">
        <f t="shared" ca="1" si="5"/>
        <v>30000</v>
      </c>
      <c r="I35" s="25">
        <f t="shared" ca="1" si="6"/>
        <v>0</v>
      </c>
      <c r="J35" s="26">
        <f t="shared" ca="1" si="7"/>
        <v>4521</v>
      </c>
      <c r="K35" s="26">
        <f t="shared" ca="1" si="8"/>
        <v>0</v>
      </c>
      <c r="L35" s="27">
        <f t="shared" ca="1" si="0"/>
        <v>4521</v>
      </c>
      <c r="M35" s="19" t="str">
        <f t="shared" ca="1" si="1"/>
        <v/>
      </c>
      <c r="N35" s="3">
        <f t="shared" ca="1" si="1"/>
        <v>0.1507</v>
      </c>
      <c r="O35" s="3" t="str">
        <f t="shared" ca="1" si="1"/>
        <v/>
      </c>
      <c r="P35" s="4">
        <f t="shared" ca="1" si="2"/>
        <v>0.1507</v>
      </c>
      <c r="Q35" s="25">
        <f ca="1">SUM(E$13:E35)</f>
        <v>10000</v>
      </c>
      <c r="R35" s="26">
        <f ca="1">SUM(F$13:F35)</f>
        <v>670000</v>
      </c>
      <c r="S35" s="26">
        <f ca="1">SUM(G$13:G35)</f>
        <v>10000</v>
      </c>
      <c r="T35" s="27">
        <f t="shared" ca="1" si="9"/>
        <v>690000</v>
      </c>
      <c r="U35" s="25">
        <f ca="1">SUM(I$13:I35)</f>
        <v>915</v>
      </c>
      <c r="V35" s="26">
        <f ca="1">SUM(J$13:J35)</f>
        <v>100680</v>
      </c>
      <c r="W35" s="26">
        <f ca="1">SUM(K$13:K35)</f>
        <v>1006</v>
      </c>
      <c r="X35" s="27">
        <f t="shared" ca="1" si="3"/>
        <v>102601</v>
      </c>
      <c r="Y35" s="48">
        <f t="shared" ca="1" si="10"/>
        <v>9.1499999999999998E-2</v>
      </c>
      <c r="Z35" s="48">
        <f t="shared" ca="1" si="4"/>
        <v>0.1502686567164179</v>
      </c>
      <c r="AA35" s="48">
        <f t="shared" ca="1" si="4"/>
        <v>0.10059999999999999</v>
      </c>
      <c r="AB35" s="50">
        <f t="shared" ca="1" si="11"/>
        <v>0.14869710144927537</v>
      </c>
      <c r="AF35" s="46"/>
    </row>
    <row r="36" spans="1:32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ca="1" si="12"/>
        <v>0</v>
      </c>
      <c r="F36" s="26">
        <f t="shared" ca="1" si="13"/>
        <v>30000</v>
      </c>
      <c r="G36" s="26">
        <f t="shared" ca="1" si="14"/>
        <v>0</v>
      </c>
      <c r="H36" s="27">
        <f t="shared" ca="1" si="5"/>
        <v>30000</v>
      </c>
      <c r="I36" s="25">
        <f t="shared" ca="1" si="6"/>
        <v>0</v>
      </c>
      <c r="J36" s="26">
        <f t="shared" ca="1" si="7"/>
        <v>4550</v>
      </c>
      <c r="K36" s="26">
        <f t="shared" ca="1" si="8"/>
        <v>0</v>
      </c>
      <c r="L36" s="27">
        <f t="shared" ca="1" si="0"/>
        <v>4550</v>
      </c>
      <c r="M36" s="19" t="str">
        <f t="shared" ca="1" si="1"/>
        <v/>
      </c>
      <c r="N36" s="3">
        <f t="shared" ca="1" si="1"/>
        <v>0.15166666666666667</v>
      </c>
      <c r="O36" s="3" t="str">
        <f t="shared" ca="1" si="1"/>
        <v/>
      </c>
      <c r="P36" s="4">
        <f t="shared" ca="1" si="2"/>
        <v>0.15166666666666667</v>
      </c>
      <c r="Q36" s="25">
        <f ca="1">SUM(E$13:E36)</f>
        <v>10000</v>
      </c>
      <c r="R36" s="26">
        <f ca="1">SUM(F$13:F36)</f>
        <v>700000</v>
      </c>
      <c r="S36" s="26">
        <f ca="1">SUM(G$13:G36)</f>
        <v>10000</v>
      </c>
      <c r="T36" s="27">
        <f t="shared" ca="1" si="9"/>
        <v>720000</v>
      </c>
      <c r="U36" s="25">
        <f ca="1">SUM(I$13:I36)</f>
        <v>915</v>
      </c>
      <c r="V36" s="26">
        <f ca="1">SUM(J$13:J36)</f>
        <v>105230</v>
      </c>
      <c r="W36" s="26">
        <f ca="1">SUM(K$13:K36)</f>
        <v>1006</v>
      </c>
      <c r="X36" s="27">
        <f t="shared" ca="1" si="3"/>
        <v>107151</v>
      </c>
      <c r="Y36" s="48">
        <f t="shared" ca="1" si="10"/>
        <v>9.1499999999999998E-2</v>
      </c>
      <c r="Z36" s="48">
        <f t="shared" ca="1" si="4"/>
        <v>0.15032857142857142</v>
      </c>
      <c r="AA36" s="48">
        <f t="shared" ca="1" si="4"/>
        <v>0.10059999999999999</v>
      </c>
      <c r="AB36" s="50">
        <f t="shared" ca="1" si="11"/>
        <v>0.14882083333333335</v>
      </c>
      <c r="AF36" s="46"/>
    </row>
    <row r="37" spans="1:32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ca="1" si="12"/>
        <v>0</v>
      </c>
      <c r="F37" s="26">
        <f t="shared" ca="1" si="13"/>
        <v>30000</v>
      </c>
      <c r="G37" s="26">
        <f t="shared" ca="1" si="14"/>
        <v>0</v>
      </c>
      <c r="H37" s="27">
        <f t="shared" ca="1" si="5"/>
        <v>30000</v>
      </c>
      <c r="I37" s="25">
        <f t="shared" ca="1" si="6"/>
        <v>0</v>
      </c>
      <c r="J37" s="26">
        <f t="shared" ca="1" si="7"/>
        <v>4477</v>
      </c>
      <c r="K37" s="26">
        <f t="shared" ca="1" si="8"/>
        <v>0</v>
      </c>
      <c r="L37" s="27">
        <f t="shared" ca="1" si="0"/>
        <v>4477</v>
      </c>
      <c r="M37" s="19" t="str">
        <f t="shared" ca="1" si="1"/>
        <v/>
      </c>
      <c r="N37" s="3">
        <f t="shared" ca="1" si="1"/>
        <v>0.14923333333333333</v>
      </c>
      <c r="O37" s="3" t="str">
        <f t="shared" ca="1" si="1"/>
        <v/>
      </c>
      <c r="P37" s="4">
        <f t="shared" ca="1" si="2"/>
        <v>0.14923333333333333</v>
      </c>
      <c r="Q37" s="25">
        <f ca="1">SUM(E$13:E37)</f>
        <v>10000</v>
      </c>
      <c r="R37" s="26">
        <f ca="1">SUM(F$13:F37)</f>
        <v>730000</v>
      </c>
      <c r="S37" s="26">
        <f ca="1">SUM(G$13:G37)</f>
        <v>10000</v>
      </c>
      <c r="T37" s="27">
        <f t="shared" ca="1" si="9"/>
        <v>750000</v>
      </c>
      <c r="U37" s="25">
        <f ca="1">SUM(I$13:I37)</f>
        <v>915</v>
      </c>
      <c r="V37" s="26">
        <f ca="1">SUM(J$13:J37)</f>
        <v>109707</v>
      </c>
      <c r="W37" s="26">
        <f ca="1">SUM(K$13:K37)</f>
        <v>1006</v>
      </c>
      <c r="X37" s="27">
        <f t="shared" ca="1" si="3"/>
        <v>111628</v>
      </c>
      <c r="Y37" s="48">
        <f t="shared" ca="1" si="10"/>
        <v>9.1499999999999998E-2</v>
      </c>
      <c r="Z37" s="48">
        <f t="shared" ca="1" si="4"/>
        <v>0.15028356164383561</v>
      </c>
      <c r="AA37" s="48">
        <f t="shared" ca="1" si="4"/>
        <v>0.10059999999999999</v>
      </c>
      <c r="AB37" s="50">
        <f t="shared" ca="1" si="11"/>
        <v>0.14883733333333332</v>
      </c>
      <c r="AF37" s="46"/>
    </row>
    <row r="38" spans="1:32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ca="1" si="12"/>
        <v>0</v>
      </c>
      <c r="F38" s="26">
        <f t="shared" ca="1" si="13"/>
        <v>30000</v>
      </c>
      <c r="G38" s="26">
        <f t="shared" ca="1" si="14"/>
        <v>0</v>
      </c>
      <c r="H38" s="27">
        <f t="shared" ca="1" si="5"/>
        <v>30000</v>
      </c>
      <c r="I38" s="25">
        <f t="shared" ca="1" si="6"/>
        <v>0</v>
      </c>
      <c r="J38" s="26">
        <f t="shared" ca="1" si="7"/>
        <v>4497</v>
      </c>
      <c r="K38" s="26">
        <f t="shared" ca="1" si="8"/>
        <v>0</v>
      </c>
      <c r="L38" s="27">
        <f t="shared" ca="1" si="0"/>
        <v>4497</v>
      </c>
      <c r="M38" s="19" t="str">
        <f t="shared" ca="1" si="1"/>
        <v/>
      </c>
      <c r="N38" s="3">
        <f t="shared" ca="1" si="1"/>
        <v>0.14990000000000001</v>
      </c>
      <c r="O38" s="3" t="str">
        <f t="shared" ca="1" si="1"/>
        <v/>
      </c>
      <c r="P38" s="4">
        <f t="shared" ca="1" si="2"/>
        <v>0.14990000000000001</v>
      </c>
      <c r="Q38" s="25">
        <f ca="1">SUM(E$13:E38)</f>
        <v>10000</v>
      </c>
      <c r="R38" s="26">
        <f ca="1">SUM(F$13:F38)</f>
        <v>760000</v>
      </c>
      <c r="S38" s="26">
        <f ca="1">SUM(G$13:G38)</f>
        <v>10000</v>
      </c>
      <c r="T38" s="27">
        <f t="shared" ca="1" si="9"/>
        <v>780000</v>
      </c>
      <c r="U38" s="25">
        <f ca="1">SUM(I$13:I38)</f>
        <v>915</v>
      </c>
      <c r="V38" s="26">
        <f ca="1">SUM(J$13:J38)</f>
        <v>114204</v>
      </c>
      <c r="W38" s="26">
        <f ca="1">SUM(K$13:K38)</f>
        <v>1006</v>
      </c>
      <c r="X38" s="27">
        <f t="shared" ca="1" si="3"/>
        <v>116125</v>
      </c>
      <c r="Y38" s="48">
        <f t="shared" ca="1" si="10"/>
        <v>9.1499999999999998E-2</v>
      </c>
      <c r="Z38" s="48">
        <f t="shared" ca="1" si="4"/>
        <v>0.15026842105263158</v>
      </c>
      <c r="AA38" s="48">
        <f t="shared" ca="1" si="4"/>
        <v>0.10059999999999999</v>
      </c>
      <c r="AB38" s="50">
        <f t="shared" ca="1" si="11"/>
        <v>0.14887820512820513</v>
      </c>
      <c r="AF38" s="46"/>
    </row>
    <row r="39" spans="1:32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ca="1" si="12"/>
        <v>0</v>
      </c>
      <c r="F39" s="26">
        <f t="shared" ca="1" si="13"/>
        <v>0</v>
      </c>
      <c r="G39" s="26">
        <f t="shared" ca="1" si="14"/>
        <v>30000</v>
      </c>
      <c r="H39" s="27">
        <f t="shared" ca="1" si="5"/>
        <v>30000</v>
      </c>
      <c r="I39" s="25">
        <f t="shared" ca="1" si="6"/>
        <v>0</v>
      </c>
      <c r="J39" s="26">
        <f t="shared" ca="1" si="7"/>
        <v>0</v>
      </c>
      <c r="K39" s="26">
        <f t="shared" ca="1" si="8"/>
        <v>2934</v>
      </c>
      <c r="L39" s="27">
        <f t="shared" ca="1" si="0"/>
        <v>2934</v>
      </c>
      <c r="M39" s="19" t="str">
        <f t="shared" ca="1" si="1"/>
        <v/>
      </c>
      <c r="N39" s="3" t="str">
        <f t="shared" ca="1" si="1"/>
        <v/>
      </c>
      <c r="O39" s="3">
        <f t="shared" ca="1" si="1"/>
        <v>9.7799999999999998E-2</v>
      </c>
      <c r="P39" s="4">
        <f t="shared" ca="1" si="2"/>
        <v>9.7799999999999998E-2</v>
      </c>
      <c r="Q39" s="25">
        <f ca="1">SUM(E$13:E39)</f>
        <v>10000</v>
      </c>
      <c r="R39" s="26">
        <f ca="1">SUM(F$13:F39)</f>
        <v>760000</v>
      </c>
      <c r="S39" s="26">
        <f ca="1">SUM(G$13:G39)</f>
        <v>40000</v>
      </c>
      <c r="T39" s="27">
        <f t="shared" ca="1" si="9"/>
        <v>810000</v>
      </c>
      <c r="U39" s="25">
        <f ca="1">SUM(I$13:I39)</f>
        <v>915</v>
      </c>
      <c r="V39" s="26">
        <f ca="1">SUM(J$13:J39)</f>
        <v>114204</v>
      </c>
      <c r="W39" s="26">
        <f ca="1">SUM(K$13:K39)</f>
        <v>3940</v>
      </c>
      <c r="X39" s="27">
        <f t="shared" ca="1" si="3"/>
        <v>119059</v>
      </c>
      <c r="Y39" s="48">
        <f t="shared" ca="1" si="10"/>
        <v>9.1499999999999998E-2</v>
      </c>
      <c r="Z39" s="48">
        <f t="shared" ca="1" si="4"/>
        <v>0.15026842105263158</v>
      </c>
      <c r="AA39" s="48">
        <f t="shared" ca="1" si="4"/>
        <v>9.8500000000000004E-2</v>
      </c>
      <c r="AB39" s="50">
        <f t="shared" ca="1" si="11"/>
        <v>0.14698641975308643</v>
      </c>
      <c r="AF39" s="46"/>
    </row>
    <row r="40" spans="1:32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ca="1" si="12"/>
        <v>0</v>
      </c>
      <c r="F40" s="26">
        <f t="shared" ca="1" si="13"/>
        <v>30000</v>
      </c>
      <c r="G40" s="26">
        <f t="shared" ca="1" si="14"/>
        <v>0</v>
      </c>
      <c r="H40" s="27">
        <f t="shared" ca="1" si="5"/>
        <v>30000</v>
      </c>
      <c r="I40" s="25">
        <f t="shared" ca="1" si="6"/>
        <v>0</v>
      </c>
      <c r="J40" s="26">
        <f t="shared" ca="1" si="7"/>
        <v>4511</v>
      </c>
      <c r="K40" s="26">
        <f t="shared" ca="1" si="8"/>
        <v>0</v>
      </c>
      <c r="L40" s="27">
        <f t="shared" ca="1" si="0"/>
        <v>4511</v>
      </c>
      <c r="M40" s="19" t="str">
        <f t="shared" ca="1" si="1"/>
        <v/>
      </c>
      <c r="N40" s="3">
        <f t="shared" ca="1" si="1"/>
        <v>0.15036666666666668</v>
      </c>
      <c r="O40" s="3" t="str">
        <f t="shared" ca="1" si="1"/>
        <v/>
      </c>
      <c r="P40" s="4">
        <f t="shared" ca="1" si="2"/>
        <v>0.15036666666666668</v>
      </c>
      <c r="Q40" s="25">
        <f ca="1">SUM(E$13:E40)</f>
        <v>10000</v>
      </c>
      <c r="R40" s="26">
        <f ca="1">SUM(F$13:F40)</f>
        <v>790000</v>
      </c>
      <c r="S40" s="26">
        <f ca="1">SUM(G$13:G40)</f>
        <v>40000</v>
      </c>
      <c r="T40" s="27">
        <f t="shared" ca="1" si="9"/>
        <v>840000</v>
      </c>
      <c r="U40" s="25">
        <f ca="1">SUM(I$13:I40)</f>
        <v>915</v>
      </c>
      <c r="V40" s="26">
        <f ca="1">SUM(J$13:J40)</f>
        <v>118715</v>
      </c>
      <c r="W40" s="26">
        <f ca="1">SUM(K$13:K40)</f>
        <v>3940</v>
      </c>
      <c r="X40" s="27">
        <f t="shared" ca="1" si="3"/>
        <v>123570</v>
      </c>
      <c r="Y40" s="48">
        <f t="shared" ca="1" si="10"/>
        <v>9.1499999999999998E-2</v>
      </c>
      <c r="Z40" s="48">
        <f t="shared" ca="1" si="4"/>
        <v>0.15027215189873419</v>
      </c>
      <c r="AA40" s="48">
        <f t="shared" ca="1" si="4"/>
        <v>9.8500000000000004E-2</v>
      </c>
      <c r="AB40" s="50">
        <f t="shared" ca="1" si="11"/>
        <v>0.14710714285714285</v>
      </c>
      <c r="AF40" s="46"/>
    </row>
    <row r="41" spans="1:32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ca="1" si="12"/>
        <v>0</v>
      </c>
      <c r="F41" s="26">
        <f t="shared" ca="1" si="13"/>
        <v>30000</v>
      </c>
      <c r="G41" s="26">
        <f t="shared" ca="1" si="14"/>
        <v>0</v>
      </c>
      <c r="H41" s="27">
        <f t="shared" ca="1" si="5"/>
        <v>30000</v>
      </c>
      <c r="I41" s="25">
        <f t="shared" ca="1" si="6"/>
        <v>0</v>
      </c>
      <c r="J41" s="26">
        <f t="shared" ca="1" si="7"/>
        <v>4579</v>
      </c>
      <c r="K41" s="26">
        <f t="shared" ca="1" si="8"/>
        <v>0</v>
      </c>
      <c r="L41" s="27">
        <f t="shared" ca="1" si="0"/>
        <v>4579</v>
      </c>
      <c r="M41" s="19" t="str">
        <f t="shared" ca="1" si="1"/>
        <v/>
      </c>
      <c r="N41" s="3">
        <f t="shared" ca="1" si="1"/>
        <v>0.15263333333333334</v>
      </c>
      <c r="O41" s="3" t="str">
        <f t="shared" ca="1" si="1"/>
        <v/>
      </c>
      <c r="P41" s="4">
        <f t="shared" ca="1" si="2"/>
        <v>0.15263333333333334</v>
      </c>
      <c r="Q41" s="25">
        <f ca="1">SUM(E$13:E41)</f>
        <v>10000</v>
      </c>
      <c r="R41" s="26">
        <f ca="1">SUM(F$13:F41)</f>
        <v>820000</v>
      </c>
      <c r="S41" s="26">
        <f ca="1">SUM(G$13:G41)</f>
        <v>40000</v>
      </c>
      <c r="T41" s="27">
        <f t="shared" ca="1" si="9"/>
        <v>870000</v>
      </c>
      <c r="U41" s="25">
        <f ca="1">SUM(I$13:I41)</f>
        <v>915</v>
      </c>
      <c r="V41" s="26">
        <f ca="1">SUM(J$13:J41)</f>
        <v>123294</v>
      </c>
      <c r="W41" s="26">
        <f ca="1">SUM(K$13:K41)</f>
        <v>3940</v>
      </c>
      <c r="X41" s="27">
        <f t="shared" ca="1" si="3"/>
        <v>128149</v>
      </c>
      <c r="Y41" s="48">
        <f t="shared" ca="1" si="10"/>
        <v>9.1499999999999998E-2</v>
      </c>
      <c r="Z41" s="48">
        <f t="shared" ca="1" si="4"/>
        <v>0.15035853658536585</v>
      </c>
      <c r="AA41" s="48">
        <f t="shared" ca="1" si="4"/>
        <v>9.8500000000000004E-2</v>
      </c>
      <c r="AB41" s="50">
        <f t="shared" ca="1" si="11"/>
        <v>0.14729770114942528</v>
      </c>
      <c r="AF41" s="46"/>
    </row>
    <row r="42" spans="1:32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ca="1" si="12"/>
        <v>0</v>
      </c>
      <c r="F42" s="26">
        <f t="shared" ca="1" si="13"/>
        <v>30000</v>
      </c>
      <c r="G42" s="26">
        <f t="shared" ca="1" si="14"/>
        <v>0</v>
      </c>
      <c r="H42" s="27">
        <f t="shared" ca="1" si="5"/>
        <v>30000</v>
      </c>
      <c r="I42" s="25">
        <f t="shared" ca="1" si="6"/>
        <v>0</v>
      </c>
      <c r="J42" s="26">
        <f t="shared" ca="1" si="7"/>
        <v>4433</v>
      </c>
      <c r="K42" s="26">
        <f t="shared" ca="1" si="8"/>
        <v>0</v>
      </c>
      <c r="L42" s="27">
        <f t="shared" ca="1" si="0"/>
        <v>4433</v>
      </c>
      <c r="M42" s="19" t="str">
        <f t="shared" ca="1" si="1"/>
        <v/>
      </c>
      <c r="N42" s="3">
        <f t="shared" ca="1" si="1"/>
        <v>0.14776666666666666</v>
      </c>
      <c r="O42" s="3" t="str">
        <f t="shared" ca="1" si="1"/>
        <v/>
      </c>
      <c r="P42" s="4">
        <f t="shared" ca="1" si="2"/>
        <v>0.14776666666666666</v>
      </c>
      <c r="Q42" s="25">
        <f ca="1">SUM(E$13:E42)</f>
        <v>10000</v>
      </c>
      <c r="R42" s="26">
        <f ca="1">SUM(F$13:F42)</f>
        <v>850000</v>
      </c>
      <c r="S42" s="26">
        <f ca="1">SUM(G$13:G42)</f>
        <v>40000</v>
      </c>
      <c r="T42" s="27">
        <f t="shared" ca="1" si="9"/>
        <v>900000</v>
      </c>
      <c r="U42" s="25">
        <f ca="1">SUM(I$13:I42)</f>
        <v>915</v>
      </c>
      <c r="V42" s="26">
        <f ca="1">SUM(J$13:J42)</f>
        <v>127727</v>
      </c>
      <c r="W42" s="26">
        <f ca="1">SUM(K$13:K42)</f>
        <v>3940</v>
      </c>
      <c r="X42" s="27">
        <f t="shared" ca="1" si="3"/>
        <v>132582</v>
      </c>
      <c r="Y42" s="48">
        <f t="shared" ca="1" si="10"/>
        <v>9.1499999999999998E-2</v>
      </c>
      <c r="Z42" s="48">
        <f t="shared" ca="1" si="4"/>
        <v>0.15026705882352942</v>
      </c>
      <c r="AA42" s="48">
        <f t="shared" ca="1" si="4"/>
        <v>9.8500000000000004E-2</v>
      </c>
      <c r="AB42" s="50">
        <f t="shared" ca="1" si="11"/>
        <v>0.14731333333333332</v>
      </c>
      <c r="AF42" s="46"/>
    </row>
    <row r="43" spans="1:32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ca="1" si="12"/>
        <v>0</v>
      </c>
      <c r="F43" s="26">
        <f t="shared" ca="1" si="13"/>
        <v>30000</v>
      </c>
      <c r="G43" s="26">
        <f t="shared" ca="1" si="14"/>
        <v>0</v>
      </c>
      <c r="H43" s="27">
        <f t="shared" ca="1" si="5"/>
        <v>30000</v>
      </c>
      <c r="I43" s="25">
        <f t="shared" ca="1" si="6"/>
        <v>0</v>
      </c>
      <c r="J43" s="26">
        <f t="shared" ca="1" si="7"/>
        <v>4606</v>
      </c>
      <c r="K43" s="26">
        <f t="shared" ca="1" si="8"/>
        <v>0</v>
      </c>
      <c r="L43" s="27">
        <f t="shared" ca="1" si="0"/>
        <v>4606</v>
      </c>
      <c r="M43" s="19" t="str">
        <f t="shared" ca="1" si="1"/>
        <v/>
      </c>
      <c r="N43" s="3">
        <f t="shared" ca="1" si="1"/>
        <v>0.15353333333333333</v>
      </c>
      <c r="O43" s="3" t="str">
        <f t="shared" ca="1" si="1"/>
        <v/>
      </c>
      <c r="P43" s="4">
        <f t="shared" ca="1" si="2"/>
        <v>0.15353333333333333</v>
      </c>
      <c r="Q43" s="25">
        <f ca="1">SUM(E$13:E43)</f>
        <v>10000</v>
      </c>
      <c r="R43" s="26">
        <f ca="1">SUM(F$13:F43)</f>
        <v>880000</v>
      </c>
      <c r="S43" s="26">
        <f ca="1">SUM(G$13:G43)</f>
        <v>40000</v>
      </c>
      <c r="T43" s="27">
        <f t="shared" ca="1" si="9"/>
        <v>930000</v>
      </c>
      <c r="U43" s="25">
        <f ca="1">SUM(I$13:I43)</f>
        <v>915</v>
      </c>
      <c r="V43" s="26">
        <f ca="1">SUM(J$13:J43)</f>
        <v>132333</v>
      </c>
      <c r="W43" s="26">
        <f ca="1">SUM(K$13:K43)</f>
        <v>3940</v>
      </c>
      <c r="X43" s="27">
        <f t="shared" ca="1" si="3"/>
        <v>137188</v>
      </c>
      <c r="Y43" s="48">
        <f t="shared" ca="1" si="10"/>
        <v>9.1499999999999998E-2</v>
      </c>
      <c r="Z43" s="48">
        <f t="shared" ca="1" si="4"/>
        <v>0.1503784090909091</v>
      </c>
      <c r="AA43" s="48">
        <f t="shared" ca="1" si="4"/>
        <v>9.8500000000000004E-2</v>
      </c>
      <c r="AB43" s="50">
        <f t="shared" ca="1" si="11"/>
        <v>0.14751397849462367</v>
      </c>
      <c r="AF43" s="46"/>
    </row>
    <row r="44" spans="1:32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ca="1" si="12"/>
        <v>0</v>
      </c>
      <c r="F44" s="26">
        <f t="shared" ca="1" si="13"/>
        <v>30000</v>
      </c>
      <c r="G44" s="26">
        <f t="shared" ca="1" si="14"/>
        <v>0</v>
      </c>
      <c r="H44" s="27">
        <f t="shared" ca="1" si="5"/>
        <v>30000</v>
      </c>
      <c r="I44" s="25">
        <f t="shared" ca="1" si="6"/>
        <v>0</v>
      </c>
      <c r="J44" s="26">
        <f t="shared" ca="1" si="7"/>
        <v>4522</v>
      </c>
      <c r="K44" s="26">
        <f t="shared" ca="1" si="8"/>
        <v>0</v>
      </c>
      <c r="L44" s="27">
        <f t="shared" ca="1" si="0"/>
        <v>4522</v>
      </c>
      <c r="M44" s="19" t="str">
        <f t="shared" ca="1" si="1"/>
        <v/>
      </c>
      <c r="N44" s="3">
        <f t="shared" ca="1" si="1"/>
        <v>0.15073333333333333</v>
      </c>
      <c r="O44" s="3" t="str">
        <f t="shared" ca="1" si="1"/>
        <v/>
      </c>
      <c r="P44" s="4">
        <f t="shared" ca="1" si="2"/>
        <v>0.15073333333333333</v>
      </c>
      <c r="Q44" s="25">
        <f ca="1">SUM(E$13:E44)</f>
        <v>10000</v>
      </c>
      <c r="R44" s="26">
        <f ca="1">SUM(F$13:F44)</f>
        <v>910000</v>
      </c>
      <c r="S44" s="26">
        <f ca="1">SUM(G$13:G44)</f>
        <v>40000</v>
      </c>
      <c r="T44" s="27">
        <f t="shared" ca="1" si="9"/>
        <v>960000</v>
      </c>
      <c r="U44" s="25">
        <f ca="1">SUM(I$13:I44)</f>
        <v>915</v>
      </c>
      <c r="V44" s="26">
        <f ca="1">SUM(J$13:J44)</f>
        <v>136855</v>
      </c>
      <c r="W44" s="26">
        <f ca="1">SUM(K$13:K44)</f>
        <v>3940</v>
      </c>
      <c r="X44" s="27">
        <f t="shared" ca="1" si="3"/>
        <v>141710</v>
      </c>
      <c r="Y44" s="48">
        <f t="shared" ca="1" si="10"/>
        <v>9.1499999999999998E-2</v>
      </c>
      <c r="Z44" s="48">
        <f t="shared" ca="1" si="4"/>
        <v>0.1503901098901099</v>
      </c>
      <c r="AA44" s="48">
        <f t="shared" ca="1" si="4"/>
        <v>9.8500000000000004E-2</v>
      </c>
      <c r="AB44" s="50">
        <f t="shared" ca="1" si="11"/>
        <v>0.14761458333333333</v>
      </c>
      <c r="AF44" s="46"/>
    </row>
    <row r="45" spans="1:32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ca="1" si="12"/>
        <v>30000</v>
      </c>
      <c r="F45" s="26">
        <f t="shared" ca="1" si="13"/>
        <v>0</v>
      </c>
      <c r="G45" s="26">
        <f t="shared" ca="1" si="14"/>
        <v>0</v>
      </c>
      <c r="H45" s="27">
        <f t="shared" ca="1" si="5"/>
        <v>30000</v>
      </c>
      <c r="I45" s="25">
        <f t="shared" ca="1" si="6"/>
        <v>2692</v>
      </c>
      <c r="J45" s="26">
        <f t="shared" ca="1" si="7"/>
        <v>0</v>
      </c>
      <c r="K45" s="26">
        <f t="shared" ca="1" si="8"/>
        <v>0</v>
      </c>
      <c r="L45" s="27">
        <f t="shared" ca="1" si="0"/>
        <v>2692</v>
      </c>
      <c r="M45" s="19">
        <f t="shared" ref="M45:O76" ca="1" si="15">IF(E45=0,"",I45/E45)</f>
        <v>8.9733333333333332E-2</v>
      </c>
      <c r="N45" s="3" t="str">
        <f t="shared" ca="1" si="15"/>
        <v/>
      </c>
      <c r="O45" s="3" t="str">
        <f t="shared" ca="1" si="15"/>
        <v/>
      </c>
      <c r="P45" s="4">
        <f t="shared" ca="1" si="2"/>
        <v>8.9733333333333332E-2</v>
      </c>
      <c r="Q45" s="25">
        <f ca="1">SUM(E$13:E45)</f>
        <v>40000</v>
      </c>
      <c r="R45" s="26">
        <f ca="1">SUM(F$13:F45)</f>
        <v>910000</v>
      </c>
      <c r="S45" s="26">
        <f ca="1">SUM(G$13:G45)</f>
        <v>40000</v>
      </c>
      <c r="T45" s="27">
        <f t="shared" ca="1" si="9"/>
        <v>990000</v>
      </c>
      <c r="U45" s="25">
        <f ca="1">SUM(I$13:I45)</f>
        <v>3607</v>
      </c>
      <c r="V45" s="26">
        <f ca="1">SUM(J$13:J45)</f>
        <v>136855</v>
      </c>
      <c r="W45" s="26">
        <f ca="1">SUM(K$13:K45)</f>
        <v>3940</v>
      </c>
      <c r="X45" s="27">
        <f t="shared" ca="1" si="3"/>
        <v>144402</v>
      </c>
      <c r="Y45" s="48">
        <f t="shared" ca="1" si="10"/>
        <v>9.0175000000000005E-2</v>
      </c>
      <c r="Z45" s="48">
        <f t="shared" ca="1" si="4"/>
        <v>0.1503901098901099</v>
      </c>
      <c r="AA45" s="48">
        <f t="shared" ca="1" si="4"/>
        <v>9.8500000000000004E-2</v>
      </c>
      <c r="AB45" s="50">
        <f t="shared" ca="1" si="11"/>
        <v>0.14586060606060605</v>
      </c>
      <c r="AF45" s="46"/>
    </row>
    <row r="46" spans="1:32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ca="1" si="12"/>
        <v>0</v>
      </c>
      <c r="F46" s="26">
        <f t="shared" ca="1" si="13"/>
        <v>30000</v>
      </c>
      <c r="G46" s="26">
        <f t="shared" ca="1" si="14"/>
        <v>0</v>
      </c>
      <c r="H46" s="27">
        <f t="shared" ca="1" si="5"/>
        <v>30000</v>
      </c>
      <c r="I46" s="25">
        <f t="shared" ca="1" si="6"/>
        <v>0</v>
      </c>
      <c r="J46" s="26">
        <f t="shared" ca="1" si="7"/>
        <v>4513</v>
      </c>
      <c r="K46" s="26">
        <f t="shared" ca="1" si="8"/>
        <v>0</v>
      </c>
      <c r="L46" s="27">
        <f t="shared" ca="1" si="0"/>
        <v>4513</v>
      </c>
      <c r="M46" s="19" t="str">
        <f t="shared" ca="1" si="15"/>
        <v/>
      </c>
      <c r="N46" s="3">
        <f t="shared" ca="1" si="15"/>
        <v>0.15043333333333334</v>
      </c>
      <c r="O46" s="3" t="str">
        <f t="shared" ca="1" si="15"/>
        <v/>
      </c>
      <c r="P46" s="4">
        <f t="shared" ca="1" si="2"/>
        <v>0.15043333333333334</v>
      </c>
      <c r="Q46" s="25">
        <f ca="1">SUM(E$13:E46)</f>
        <v>40000</v>
      </c>
      <c r="R46" s="26">
        <f ca="1">SUM(F$13:F46)</f>
        <v>940000</v>
      </c>
      <c r="S46" s="26">
        <f ca="1">SUM(G$13:G46)</f>
        <v>40000</v>
      </c>
      <c r="T46" s="27">
        <f t="shared" ca="1" si="9"/>
        <v>1020000</v>
      </c>
      <c r="U46" s="25">
        <f ca="1">SUM(I$13:I46)</f>
        <v>3607</v>
      </c>
      <c r="V46" s="26">
        <f ca="1">SUM(J$13:J46)</f>
        <v>141368</v>
      </c>
      <c r="W46" s="26">
        <f ca="1">SUM(K$13:K46)</f>
        <v>3940</v>
      </c>
      <c r="X46" s="27">
        <f t="shared" ca="1" si="3"/>
        <v>148915</v>
      </c>
      <c r="Y46" s="48">
        <f t="shared" ca="1" si="10"/>
        <v>9.0175000000000005E-2</v>
      </c>
      <c r="Z46" s="48">
        <f t="shared" ca="1" si="4"/>
        <v>0.15039148936170213</v>
      </c>
      <c r="AA46" s="48">
        <f t="shared" ca="1" si="4"/>
        <v>9.8500000000000004E-2</v>
      </c>
      <c r="AB46" s="50">
        <f t="shared" ca="1" si="11"/>
        <v>0.14599509803921568</v>
      </c>
      <c r="AF46" s="46"/>
    </row>
    <row r="47" spans="1:32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ca="1" si="12"/>
        <v>0</v>
      </c>
      <c r="F47" s="26">
        <f t="shared" ca="1" si="13"/>
        <v>30000</v>
      </c>
      <c r="G47" s="26">
        <f t="shared" ca="1" si="14"/>
        <v>0</v>
      </c>
      <c r="H47" s="27">
        <f t="shared" ca="1" si="5"/>
        <v>30000</v>
      </c>
      <c r="I47" s="25">
        <f t="shared" ca="1" si="6"/>
        <v>0</v>
      </c>
      <c r="J47" s="26">
        <f t="shared" ca="1" si="7"/>
        <v>4566</v>
      </c>
      <c r="K47" s="26">
        <f t="shared" ca="1" si="8"/>
        <v>0</v>
      </c>
      <c r="L47" s="27">
        <f t="shared" ca="1" si="0"/>
        <v>4566</v>
      </c>
      <c r="M47" s="19" t="str">
        <f t="shared" ca="1" si="15"/>
        <v/>
      </c>
      <c r="N47" s="3">
        <f t="shared" ca="1" si="15"/>
        <v>0.1522</v>
      </c>
      <c r="O47" s="3" t="str">
        <f t="shared" ca="1" si="15"/>
        <v/>
      </c>
      <c r="P47" s="4">
        <f t="shared" ca="1" si="2"/>
        <v>0.1522</v>
      </c>
      <c r="Q47" s="25">
        <f ca="1">SUM(E$13:E47)</f>
        <v>40000</v>
      </c>
      <c r="R47" s="26">
        <f ca="1">SUM(F$13:F47)</f>
        <v>970000</v>
      </c>
      <c r="S47" s="26">
        <f ca="1">SUM(G$13:G47)</f>
        <v>40000</v>
      </c>
      <c r="T47" s="27">
        <f t="shared" ca="1" si="9"/>
        <v>1050000</v>
      </c>
      <c r="U47" s="25">
        <f ca="1">SUM(I$13:I47)</f>
        <v>3607</v>
      </c>
      <c r="V47" s="26">
        <f ca="1">SUM(J$13:J47)</f>
        <v>145934</v>
      </c>
      <c r="W47" s="26">
        <f ca="1">SUM(K$13:K47)</f>
        <v>3940</v>
      </c>
      <c r="X47" s="27">
        <f t="shared" ca="1" si="3"/>
        <v>153481</v>
      </c>
      <c r="Y47" s="48">
        <f t="shared" ca="1" si="10"/>
        <v>9.0175000000000005E-2</v>
      </c>
      <c r="Z47" s="48">
        <f t="shared" ca="1" si="4"/>
        <v>0.15044742268041236</v>
      </c>
      <c r="AA47" s="48">
        <f t="shared" ca="1" si="4"/>
        <v>9.8500000000000004E-2</v>
      </c>
      <c r="AB47" s="50">
        <f t="shared" ca="1" si="11"/>
        <v>0.14617238095238094</v>
      </c>
      <c r="AF47" s="46"/>
    </row>
    <row r="48" spans="1:32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ca="1" si="12"/>
        <v>0</v>
      </c>
      <c r="F48" s="26">
        <f t="shared" ca="1" si="13"/>
        <v>30000</v>
      </c>
      <c r="G48" s="26">
        <f t="shared" ca="1" si="14"/>
        <v>0</v>
      </c>
      <c r="H48" s="27">
        <f t="shared" ca="1" si="5"/>
        <v>30000</v>
      </c>
      <c r="I48" s="25">
        <f t="shared" ca="1" si="6"/>
        <v>0</v>
      </c>
      <c r="J48" s="26">
        <f t="shared" ca="1" si="7"/>
        <v>4504</v>
      </c>
      <c r="K48" s="26">
        <f t="shared" ca="1" si="8"/>
        <v>0</v>
      </c>
      <c r="L48" s="27">
        <f t="shared" ca="1" si="0"/>
        <v>4504</v>
      </c>
      <c r="M48" s="19" t="str">
        <f t="shared" ca="1" si="15"/>
        <v/>
      </c>
      <c r="N48" s="3">
        <f t="shared" ca="1" si="15"/>
        <v>0.15013333333333334</v>
      </c>
      <c r="O48" s="3" t="str">
        <f t="shared" ca="1" si="15"/>
        <v/>
      </c>
      <c r="P48" s="4">
        <f t="shared" ca="1" si="2"/>
        <v>0.15013333333333334</v>
      </c>
      <c r="Q48" s="25">
        <f ca="1">SUM(E$13:E48)</f>
        <v>40000</v>
      </c>
      <c r="R48" s="26">
        <f ca="1">SUM(F$13:F48)</f>
        <v>1000000</v>
      </c>
      <c r="S48" s="26">
        <f ca="1">SUM(G$13:G48)</f>
        <v>40000</v>
      </c>
      <c r="T48" s="27">
        <f t="shared" ca="1" si="9"/>
        <v>1080000</v>
      </c>
      <c r="U48" s="25">
        <f ca="1">SUM(I$13:I48)</f>
        <v>3607</v>
      </c>
      <c r="V48" s="26">
        <f ca="1">SUM(J$13:J48)</f>
        <v>150438</v>
      </c>
      <c r="W48" s="26">
        <f ca="1">SUM(K$13:K48)</f>
        <v>3940</v>
      </c>
      <c r="X48" s="27">
        <f t="shared" ca="1" si="3"/>
        <v>157985</v>
      </c>
      <c r="Y48" s="48">
        <f t="shared" ca="1" si="10"/>
        <v>9.0175000000000005E-2</v>
      </c>
      <c r="Z48" s="48">
        <f t="shared" ca="1" si="4"/>
        <v>0.15043799999999999</v>
      </c>
      <c r="AA48" s="48">
        <f t="shared" ca="1" si="4"/>
        <v>9.8500000000000004E-2</v>
      </c>
      <c r="AB48" s="50">
        <f t="shared" ca="1" si="11"/>
        <v>0.14628240740740742</v>
      </c>
      <c r="AF48" s="46"/>
    </row>
    <row r="49" spans="1:32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ca="1" si="12"/>
        <v>0</v>
      </c>
      <c r="F49" s="26">
        <f t="shared" ca="1" si="13"/>
        <v>0</v>
      </c>
      <c r="G49" s="26">
        <f t="shared" ca="1" si="14"/>
        <v>30000</v>
      </c>
      <c r="H49" s="27">
        <f t="shared" ca="1" si="5"/>
        <v>30000</v>
      </c>
      <c r="I49" s="25">
        <f t="shared" ca="1" si="6"/>
        <v>0</v>
      </c>
      <c r="J49" s="26">
        <f t="shared" ca="1" si="7"/>
        <v>0</v>
      </c>
      <c r="K49" s="26">
        <f t="shared" ca="1" si="8"/>
        <v>2903</v>
      </c>
      <c r="L49" s="27">
        <f t="shared" ca="1" si="0"/>
        <v>2903</v>
      </c>
      <c r="M49" s="19" t="str">
        <f t="shared" ca="1" si="15"/>
        <v/>
      </c>
      <c r="N49" s="3" t="str">
        <f t="shared" ca="1" si="15"/>
        <v/>
      </c>
      <c r="O49" s="3">
        <f t="shared" ca="1" si="15"/>
        <v>9.6766666666666667E-2</v>
      </c>
      <c r="P49" s="4">
        <f t="shared" ca="1" si="2"/>
        <v>9.6766666666666667E-2</v>
      </c>
      <c r="Q49" s="25">
        <f ca="1">SUM(E$13:E49)</f>
        <v>40000</v>
      </c>
      <c r="R49" s="26">
        <f ca="1">SUM(F$13:F49)</f>
        <v>1000000</v>
      </c>
      <c r="S49" s="26">
        <f ca="1">SUM(G$13:G49)</f>
        <v>70000</v>
      </c>
      <c r="T49" s="27">
        <f t="shared" ca="1" si="9"/>
        <v>1110000</v>
      </c>
      <c r="U49" s="25">
        <f ca="1">SUM(I$13:I49)</f>
        <v>3607</v>
      </c>
      <c r="V49" s="26">
        <f ca="1">SUM(J$13:J49)</f>
        <v>150438</v>
      </c>
      <c r="W49" s="26">
        <f ca="1">SUM(K$13:K49)</f>
        <v>6843</v>
      </c>
      <c r="X49" s="27">
        <f t="shared" ca="1" si="3"/>
        <v>160888</v>
      </c>
      <c r="Y49" s="48">
        <f t="shared" ca="1" si="10"/>
        <v>9.0175000000000005E-2</v>
      </c>
      <c r="Z49" s="48">
        <f t="shared" ca="1" si="4"/>
        <v>0.15043799999999999</v>
      </c>
      <c r="AA49" s="48">
        <f t="shared" ca="1" si="4"/>
        <v>9.7757142857142862E-2</v>
      </c>
      <c r="AB49" s="50">
        <f t="shared" ca="1" si="11"/>
        <v>0.14494414414414414</v>
      </c>
      <c r="AF49" s="46"/>
    </row>
    <row r="50" spans="1:32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ca="1" si="12"/>
        <v>0</v>
      </c>
      <c r="F50" s="26">
        <f t="shared" ca="1" si="13"/>
        <v>30000</v>
      </c>
      <c r="G50" s="26">
        <f t="shared" ca="1" si="14"/>
        <v>0</v>
      </c>
      <c r="H50" s="27">
        <f t="shared" ca="1" si="5"/>
        <v>30000</v>
      </c>
      <c r="I50" s="25">
        <f t="shared" ca="1" si="6"/>
        <v>0</v>
      </c>
      <c r="J50" s="26">
        <f t="shared" ca="1" si="7"/>
        <v>4522</v>
      </c>
      <c r="K50" s="26">
        <f t="shared" ca="1" si="8"/>
        <v>0</v>
      </c>
      <c r="L50" s="27">
        <f t="shared" ca="1" si="0"/>
        <v>4522</v>
      </c>
      <c r="M50" s="19" t="str">
        <f t="shared" ca="1" si="15"/>
        <v/>
      </c>
      <c r="N50" s="3">
        <f t="shared" ca="1" si="15"/>
        <v>0.15073333333333333</v>
      </c>
      <c r="O50" s="3" t="str">
        <f t="shared" ca="1" si="15"/>
        <v/>
      </c>
      <c r="P50" s="4">
        <f t="shared" ca="1" si="2"/>
        <v>0.15073333333333333</v>
      </c>
      <c r="Q50" s="25">
        <f ca="1">SUM(E$13:E50)</f>
        <v>40000</v>
      </c>
      <c r="R50" s="26">
        <f ca="1">SUM(F$13:F50)</f>
        <v>1030000</v>
      </c>
      <c r="S50" s="26">
        <f ca="1">SUM(G$13:G50)</f>
        <v>70000</v>
      </c>
      <c r="T50" s="27">
        <f t="shared" ca="1" si="9"/>
        <v>1140000</v>
      </c>
      <c r="U50" s="25">
        <f ca="1">SUM(I$13:I50)</f>
        <v>3607</v>
      </c>
      <c r="V50" s="26">
        <f ca="1">SUM(J$13:J50)</f>
        <v>154960</v>
      </c>
      <c r="W50" s="26">
        <f ca="1">SUM(K$13:K50)</f>
        <v>6843</v>
      </c>
      <c r="X50" s="27">
        <f t="shared" ca="1" si="3"/>
        <v>165410</v>
      </c>
      <c r="Y50" s="48">
        <f t="shared" ca="1" si="10"/>
        <v>9.0175000000000005E-2</v>
      </c>
      <c r="Z50" s="48">
        <f t="shared" ca="1" si="4"/>
        <v>0.15044660194174758</v>
      </c>
      <c r="AA50" s="48">
        <f t="shared" ca="1" si="4"/>
        <v>9.7757142857142862E-2</v>
      </c>
      <c r="AB50" s="50">
        <f t="shared" ca="1" si="11"/>
        <v>0.14509649122807017</v>
      </c>
      <c r="AF50" s="46"/>
    </row>
    <row r="51" spans="1:32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ca="1" si="12"/>
        <v>0</v>
      </c>
      <c r="F51" s="26">
        <f t="shared" ca="1" si="13"/>
        <v>30000</v>
      </c>
      <c r="G51" s="26">
        <f t="shared" ca="1" si="14"/>
        <v>0</v>
      </c>
      <c r="H51" s="27">
        <f t="shared" ca="1" si="5"/>
        <v>30000</v>
      </c>
      <c r="I51" s="25">
        <f t="shared" ca="1" si="6"/>
        <v>0</v>
      </c>
      <c r="J51" s="26">
        <f t="shared" ca="1" si="7"/>
        <v>4461</v>
      </c>
      <c r="K51" s="26">
        <f t="shared" ca="1" si="8"/>
        <v>0</v>
      </c>
      <c r="L51" s="27">
        <f t="shared" ca="1" si="0"/>
        <v>4461</v>
      </c>
      <c r="M51" s="19" t="str">
        <f t="shared" ca="1" si="15"/>
        <v/>
      </c>
      <c r="N51" s="3">
        <f t="shared" ca="1" si="15"/>
        <v>0.1487</v>
      </c>
      <c r="O51" s="3" t="str">
        <f t="shared" ca="1" si="15"/>
        <v/>
      </c>
      <c r="P51" s="4">
        <f t="shared" ca="1" si="2"/>
        <v>0.1487</v>
      </c>
      <c r="Q51" s="25">
        <f ca="1">SUM(E$13:E51)</f>
        <v>40000</v>
      </c>
      <c r="R51" s="26">
        <f ca="1">SUM(F$13:F51)</f>
        <v>1060000</v>
      </c>
      <c r="S51" s="26">
        <f ca="1">SUM(G$13:G51)</f>
        <v>70000</v>
      </c>
      <c r="T51" s="27">
        <f t="shared" ca="1" si="9"/>
        <v>1170000</v>
      </c>
      <c r="U51" s="25">
        <f ca="1">SUM(I$13:I51)</f>
        <v>3607</v>
      </c>
      <c r="V51" s="26">
        <f ca="1">SUM(J$13:J51)</f>
        <v>159421</v>
      </c>
      <c r="W51" s="26">
        <f ca="1">SUM(K$13:K51)</f>
        <v>6843</v>
      </c>
      <c r="X51" s="27">
        <f t="shared" ca="1" si="3"/>
        <v>169871</v>
      </c>
      <c r="Y51" s="48">
        <f t="shared" ca="1" si="10"/>
        <v>9.0175000000000005E-2</v>
      </c>
      <c r="Z51" s="48">
        <f t="shared" ca="1" si="4"/>
        <v>0.15039716981132076</v>
      </c>
      <c r="AA51" s="48">
        <f t="shared" ca="1" si="4"/>
        <v>9.7757142857142862E-2</v>
      </c>
      <c r="AB51" s="50">
        <f t="shared" ca="1" si="11"/>
        <v>0.1451888888888889</v>
      </c>
      <c r="AF51" s="46"/>
    </row>
    <row r="52" spans="1:32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ca="1" si="12"/>
        <v>0</v>
      </c>
      <c r="F52" s="26">
        <f t="shared" ca="1" si="13"/>
        <v>30000</v>
      </c>
      <c r="G52" s="26">
        <f t="shared" ca="1" si="14"/>
        <v>0</v>
      </c>
      <c r="H52" s="27">
        <f t="shared" ca="1" si="5"/>
        <v>30000</v>
      </c>
      <c r="I52" s="25">
        <f t="shared" ca="1" si="6"/>
        <v>0</v>
      </c>
      <c r="J52" s="26">
        <f t="shared" ca="1" si="7"/>
        <v>4510</v>
      </c>
      <c r="K52" s="26">
        <f t="shared" ca="1" si="8"/>
        <v>0</v>
      </c>
      <c r="L52" s="27">
        <f t="shared" ca="1" si="0"/>
        <v>4510</v>
      </c>
      <c r="M52" s="19" t="str">
        <f t="shared" ca="1" si="15"/>
        <v/>
      </c>
      <c r="N52" s="3">
        <f t="shared" ca="1" si="15"/>
        <v>0.15033333333333335</v>
      </c>
      <c r="O52" s="3" t="str">
        <f t="shared" ca="1" si="15"/>
        <v/>
      </c>
      <c r="P52" s="4">
        <f t="shared" ca="1" si="2"/>
        <v>0.15033333333333335</v>
      </c>
      <c r="Q52" s="25">
        <f ca="1">SUM(E$13:E52)</f>
        <v>40000</v>
      </c>
      <c r="R52" s="26">
        <f ca="1">SUM(F$13:F52)</f>
        <v>1090000</v>
      </c>
      <c r="S52" s="26">
        <f ca="1">SUM(G$13:G52)</f>
        <v>70000</v>
      </c>
      <c r="T52" s="27">
        <f t="shared" ca="1" si="9"/>
        <v>1200000</v>
      </c>
      <c r="U52" s="25">
        <f ca="1">SUM(I$13:I52)</f>
        <v>3607</v>
      </c>
      <c r="V52" s="26">
        <f ca="1">SUM(J$13:J52)</f>
        <v>163931</v>
      </c>
      <c r="W52" s="26">
        <f ca="1">SUM(K$13:K52)</f>
        <v>6843</v>
      </c>
      <c r="X52" s="27">
        <f t="shared" ca="1" si="3"/>
        <v>174381</v>
      </c>
      <c r="Y52" s="48">
        <f t="shared" ca="1" si="10"/>
        <v>9.0175000000000005E-2</v>
      </c>
      <c r="Z52" s="48">
        <f t="shared" ca="1" si="4"/>
        <v>0.15039541284403671</v>
      </c>
      <c r="AA52" s="48">
        <f t="shared" ca="1" si="4"/>
        <v>9.7757142857142862E-2</v>
      </c>
      <c r="AB52" s="50">
        <f t="shared" ca="1" si="11"/>
        <v>0.14531749999999999</v>
      </c>
      <c r="AF52" s="46"/>
    </row>
    <row r="53" spans="1:32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ca="1" si="12"/>
        <v>0</v>
      </c>
      <c r="F53" s="26">
        <f t="shared" ca="1" si="13"/>
        <v>30000</v>
      </c>
      <c r="G53" s="26">
        <f t="shared" ca="1" si="14"/>
        <v>0</v>
      </c>
      <c r="H53" s="27">
        <f t="shared" ca="1" si="5"/>
        <v>30000</v>
      </c>
      <c r="I53" s="25">
        <f t="shared" ca="1" si="6"/>
        <v>0</v>
      </c>
      <c r="J53" s="26">
        <f t="shared" ca="1" si="7"/>
        <v>4472</v>
      </c>
      <c r="K53" s="26">
        <f t="shared" ca="1" si="8"/>
        <v>0</v>
      </c>
      <c r="L53" s="27">
        <f t="shared" ca="1" si="0"/>
        <v>4472</v>
      </c>
      <c r="M53" s="19" t="str">
        <f t="shared" ca="1" si="15"/>
        <v/>
      </c>
      <c r="N53" s="3">
        <f t="shared" ca="1" si="15"/>
        <v>0.14906666666666665</v>
      </c>
      <c r="O53" s="3" t="str">
        <f t="shared" ca="1" si="15"/>
        <v/>
      </c>
      <c r="P53" s="4">
        <f t="shared" ca="1" si="2"/>
        <v>0.14906666666666665</v>
      </c>
      <c r="Q53" s="25">
        <f ca="1">SUM(E$13:E53)</f>
        <v>40000</v>
      </c>
      <c r="R53" s="26">
        <f ca="1">SUM(F$13:F53)</f>
        <v>1120000</v>
      </c>
      <c r="S53" s="26">
        <f ca="1">SUM(G$13:G53)</f>
        <v>70000</v>
      </c>
      <c r="T53" s="27">
        <f t="shared" ca="1" si="9"/>
        <v>1230000</v>
      </c>
      <c r="U53" s="25">
        <f ca="1">SUM(I$13:I53)</f>
        <v>3607</v>
      </c>
      <c r="V53" s="26">
        <f ca="1">SUM(J$13:J53)</f>
        <v>168403</v>
      </c>
      <c r="W53" s="26">
        <f ca="1">SUM(K$13:K53)</f>
        <v>6843</v>
      </c>
      <c r="X53" s="27">
        <f t="shared" ca="1" si="3"/>
        <v>178853</v>
      </c>
      <c r="Y53" s="48">
        <f t="shared" ca="1" si="10"/>
        <v>9.0175000000000005E-2</v>
      </c>
      <c r="Z53" s="48">
        <f t="shared" ca="1" si="4"/>
        <v>0.15035982142857143</v>
      </c>
      <c r="AA53" s="48">
        <f t="shared" ca="1" si="4"/>
        <v>9.7757142857142862E-2</v>
      </c>
      <c r="AB53" s="50">
        <f t="shared" ca="1" si="11"/>
        <v>0.14540894308943089</v>
      </c>
      <c r="AF53" s="46"/>
    </row>
    <row r="54" spans="1:32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ca="1" si="12"/>
        <v>0</v>
      </c>
      <c r="F54" s="26">
        <f t="shared" ca="1" si="13"/>
        <v>30000</v>
      </c>
      <c r="G54" s="26">
        <f t="shared" ca="1" si="14"/>
        <v>0</v>
      </c>
      <c r="H54" s="27">
        <f t="shared" ca="1" si="5"/>
        <v>30000</v>
      </c>
      <c r="I54" s="25">
        <f t="shared" ca="1" si="6"/>
        <v>0</v>
      </c>
      <c r="J54" s="26">
        <f t="shared" ca="1" si="7"/>
        <v>4465</v>
      </c>
      <c r="K54" s="26">
        <f t="shared" ca="1" si="8"/>
        <v>0</v>
      </c>
      <c r="L54" s="27">
        <f t="shared" ca="1" si="0"/>
        <v>4465</v>
      </c>
      <c r="M54" s="19" t="str">
        <f t="shared" ca="1" si="15"/>
        <v/>
      </c>
      <c r="N54" s="3">
        <f t="shared" ca="1" si="15"/>
        <v>0.14883333333333335</v>
      </c>
      <c r="O54" s="3" t="str">
        <f t="shared" ca="1" si="15"/>
        <v/>
      </c>
      <c r="P54" s="4">
        <f t="shared" ca="1" si="2"/>
        <v>0.14883333333333335</v>
      </c>
      <c r="Q54" s="25">
        <f ca="1">SUM(E$13:E54)</f>
        <v>40000</v>
      </c>
      <c r="R54" s="26">
        <f ca="1">SUM(F$13:F54)</f>
        <v>1150000</v>
      </c>
      <c r="S54" s="26">
        <f ca="1">SUM(G$13:G54)</f>
        <v>70000</v>
      </c>
      <c r="T54" s="27">
        <f t="shared" ca="1" si="9"/>
        <v>1260000</v>
      </c>
      <c r="U54" s="25">
        <f ca="1">SUM(I$13:I54)</f>
        <v>3607</v>
      </c>
      <c r="V54" s="26">
        <f ca="1">SUM(J$13:J54)</f>
        <v>172868</v>
      </c>
      <c r="W54" s="26">
        <f ca="1">SUM(K$13:K54)</f>
        <v>6843</v>
      </c>
      <c r="X54" s="27">
        <f t="shared" ca="1" si="3"/>
        <v>183318</v>
      </c>
      <c r="Y54" s="48">
        <f t="shared" ca="1" si="10"/>
        <v>9.0175000000000005E-2</v>
      </c>
      <c r="Z54" s="48">
        <f t="shared" ca="1" si="4"/>
        <v>0.15032000000000001</v>
      </c>
      <c r="AA54" s="48">
        <f t="shared" ca="1" si="4"/>
        <v>9.7757142857142862E-2</v>
      </c>
      <c r="AB54" s="50">
        <f t="shared" ca="1" si="11"/>
        <v>0.1454904761904762</v>
      </c>
    </row>
    <row r="55" spans="1:32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ca="1" si="12"/>
        <v>0</v>
      </c>
      <c r="F55" s="26">
        <f t="shared" ca="1" si="13"/>
        <v>0</v>
      </c>
      <c r="G55" s="26">
        <f t="shared" ca="1" si="14"/>
        <v>30000</v>
      </c>
      <c r="H55" s="27">
        <f t="shared" ca="1" si="5"/>
        <v>30000</v>
      </c>
      <c r="I55" s="25">
        <f t="shared" ca="1" si="6"/>
        <v>0</v>
      </c>
      <c r="J55" s="26">
        <f t="shared" ca="1" si="7"/>
        <v>0</v>
      </c>
      <c r="K55" s="26">
        <f t="shared" ca="1" si="8"/>
        <v>2903</v>
      </c>
      <c r="L55" s="27">
        <f t="shared" ca="1" si="0"/>
        <v>2903</v>
      </c>
      <c r="M55" s="19" t="str">
        <f t="shared" ca="1" si="15"/>
        <v/>
      </c>
      <c r="N55" s="3" t="str">
        <f t="shared" ca="1" si="15"/>
        <v/>
      </c>
      <c r="O55" s="3">
        <f t="shared" ca="1" si="15"/>
        <v>9.6766666666666667E-2</v>
      </c>
      <c r="P55" s="4">
        <f t="shared" ca="1" si="2"/>
        <v>9.6766666666666667E-2</v>
      </c>
      <c r="Q55" s="25">
        <f ca="1">SUM(E$13:E55)</f>
        <v>40000</v>
      </c>
      <c r="R55" s="26">
        <f ca="1">SUM(F$13:F55)</f>
        <v>1150000</v>
      </c>
      <c r="S55" s="26">
        <f ca="1">SUM(G$13:G55)</f>
        <v>100000</v>
      </c>
      <c r="T55" s="27">
        <f t="shared" ca="1" si="9"/>
        <v>1290000</v>
      </c>
      <c r="U55" s="25">
        <f ca="1">SUM(I$13:I55)</f>
        <v>3607</v>
      </c>
      <c r="V55" s="26">
        <f ca="1">SUM(J$13:J55)</f>
        <v>172868</v>
      </c>
      <c r="W55" s="26">
        <f ca="1">SUM(K$13:K55)</f>
        <v>9746</v>
      </c>
      <c r="X55" s="27">
        <f t="shared" ca="1" si="3"/>
        <v>186221</v>
      </c>
      <c r="Y55" s="48">
        <f t="shared" ca="1" si="10"/>
        <v>9.0175000000000005E-2</v>
      </c>
      <c r="Z55" s="48">
        <f t="shared" ca="1" si="4"/>
        <v>0.15032000000000001</v>
      </c>
      <c r="AA55" s="48">
        <f t="shared" ca="1" si="4"/>
        <v>9.7460000000000005E-2</v>
      </c>
      <c r="AB55" s="50">
        <f t="shared" ca="1" si="11"/>
        <v>0.14435736434108526</v>
      </c>
    </row>
    <row r="56" spans="1:32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ca="1" si="12"/>
        <v>0</v>
      </c>
      <c r="F56" s="26">
        <f t="shared" ca="1" si="13"/>
        <v>30000</v>
      </c>
      <c r="G56" s="26">
        <f t="shared" ca="1" si="14"/>
        <v>0</v>
      </c>
      <c r="H56" s="27">
        <f t="shared" ca="1" si="5"/>
        <v>30000</v>
      </c>
      <c r="I56" s="25">
        <f t="shared" ca="1" si="6"/>
        <v>0</v>
      </c>
      <c r="J56" s="26">
        <f t="shared" ca="1" si="7"/>
        <v>4471</v>
      </c>
      <c r="K56" s="26">
        <f t="shared" ca="1" si="8"/>
        <v>0</v>
      </c>
      <c r="L56" s="27">
        <f t="shared" ca="1" si="0"/>
        <v>4471</v>
      </c>
      <c r="M56" s="19" t="str">
        <f t="shared" ca="1" si="15"/>
        <v/>
      </c>
      <c r="N56" s="3">
        <f t="shared" ca="1" si="15"/>
        <v>0.14903333333333332</v>
      </c>
      <c r="O56" s="3" t="str">
        <f t="shared" ca="1" si="15"/>
        <v/>
      </c>
      <c r="P56" s="4">
        <f t="shared" ca="1" si="2"/>
        <v>0.14903333333333332</v>
      </c>
      <c r="Q56" s="25">
        <f ca="1">SUM(E$13:E56)</f>
        <v>40000</v>
      </c>
      <c r="R56" s="26">
        <f ca="1">SUM(F$13:F56)</f>
        <v>1180000</v>
      </c>
      <c r="S56" s="26">
        <f ca="1">SUM(G$13:G56)</f>
        <v>100000</v>
      </c>
      <c r="T56" s="27">
        <f t="shared" ca="1" si="9"/>
        <v>1320000</v>
      </c>
      <c r="U56" s="25">
        <f ca="1">SUM(I$13:I56)</f>
        <v>3607</v>
      </c>
      <c r="V56" s="26">
        <f ca="1">SUM(J$13:J56)</f>
        <v>177339</v>
      </c>
      <c r="W56" s="26">
        <f ca="1">SUM(K$13:K56)</f>
        <v>9746</v>
      </c>
      <c r="X56" s="27">
        <f t="shared" ca="1" si="3"/>
        <v>190692</v>
      </c>
      <c r="Y56" s="48">
        <f t="shared" ca="1" si="10"/>
        <v>9.0175000000000005E-2</v>
      </c>
      <c r="Z56" s="48">
        <f t="shared" ca="1" si="4"/>
        <v>0.15028728813559322</v>
      </c>
      <c r="AA56" s="48">
        <f t="shared" ca="1" si="4"/>
        <v>9.7460000000000005E-2</v>
      </c>
      <c r="AB56" s="50">
        <f t="shared" ca="1" si="11"/>
        <v>0.14446363636363638</v>
      </c>
    </row>
    <row r="57" spans="1:32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ca="1" si="12"/>
        <v>0</v>
      </c>
      <c r="F57" s="26">
        <f t="shared" ca="1" si="13"/>
        <v>30000</v>
      </c>
      <c r="G57" s="26">
        <f t="shared" ca="1" si="14"/>
        <v>0</v>
      </c>
      <c r="H57" s="27">
        <f t="shared" ca="1" si="5"/>
        <v>30000</v>
      </c>
      <c r="I57" s="25">
        <f t="shared" ca="1" si="6"/>
        <v>0</v>
      </c>
      <c r="J57" s="26">
        <f t="shared" ca="1" si="7"/>
        <v>4464</v>
      </c>
      <c r="K57" s="26">
        <f t="shared" ca="1" si="8"/>
        <v>0</v>
      </c>
      <c r="L57" s="27">
        <f t="shared" ca="1" si="0"/>
        <v>4464</v>
      </c>
      <c r="M57" s="19" t="str">
        <f t="shared" ca="1" si="15"/>
        <v/>
      </c>
      <c r="N57" s="3">
        <f t="shared" ca="1" si="15"/>
        <v>0.14879999999999999</v>
      </c>
      <c r="O57" s="3" t="str">
        <f t="shared" ca="1" si="15"/>
        <v/>
      </c>
      <c r="P57" s="4">
        <f t="shared" ca="1" si="2"/>
        <v>0.14879999999999999</v>
      </c>
      <c r="Q57" s="25">
        <f ca="1">SUM(E$13:E57)</f>
        <v>40000</v>
      </c>
      <c r="R57" s="26">
        <f ca="1">SUM(F$13:F57)</f>
        <v>1210000</v>
      </c>
      <c r="S57" s="26">
        <f ca="1">SUM(G$13:G57)</f>
        <v>100000</v>
      </c>
      <c r="T57" s="27">
        <f t="shared" ca="1" si="9"/>
        <v>1350000</v>
      </c>
      <c r="U57" s="25">
        <f ca="1">SUM(I$13:I57)</f>
        <v>3607</v>
      </c>
      <c r="V57" s="26">
        <f ca="1">SUM(J$13:J57)</f>
        <v>181803</v>
      </c>
      <c r="W57" s="26">
        <f ca="1">SUM(K$13:K57)</f>
        <v>9746</v>
      </c>
      <c r="X57" s="27">
        <f t="shared" ca="1" si="3"/>
        <v>195156</v>
      </c>
      <c r="Y57" s="48">
        <f t="shared" ca="1" si="10"/>
        <v>9.0175000000000005E-2</v>
      </c>
      <c r="Z57" s="48">
        <f t="shared" ca="1" si="4"/>
        <v>0.15025041322314051</v>
      </c>
      <c r="AA57" s="48">
        <f t="shared" ca="1" si="4"/>
        <v>9.7460000000000005E-2</v>
      </c>
      <c r="AB57" s="50">
        <f t="shared" ca="1" si="11"/>
        <v>0.14455999999999999</v>
      </c>
    </row>
    <row r="58" spans="1:32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ca="1" si="12"/>
        <v>0</v>
      </c>
      <c r="F58" s="26">
        <f t="shared" ca="1" si="13"/>
        <v>30000</v>
      </c>
      <c r="G58" s="26">
        <f t="shared" ca="1" si="14"/>
        <v>0</v>
      </c>
      <c r="H58" s="27">
        <f t="shared" ca="1" si="5"/>
        <v>30000</v>
      </c>
      <c r="I58" s="25">
        <f t="shared" ca="1" si="6"/>
        <v>0</v>
      </c>
      <c r="J58" s="26">
        <f t="shared" ca="1" si="7"/>
        <v>4524</v>
      </c>
      <c r="K58" s="26">
        <f t="shared" ca="1" si="8"/>
        <v>0</v>
      </c>
      <c r="L58" s="27">
        <f t="shared" ca="1" si="0"/>
        <v>4524</v>
      </c>
      <c r="M58" s="19" t="str">
        <f t="shared" ca="1" si="15"/>
        <v/>
      </c>
      <c r="N58" s="3">
        <f t="shared" ca="1" si="15"/>
        <v>0.15079999999999999</v>
      </c>
      <c r="O58" s="3" t="str">
        <f t="shared" ca="1" si="15"/>
        <v/>
      </c>
      <c r="P58" s="4">
        <f t="shared" ca="1" si="2"/>
        <v>0.15079999999999999</v>
      </c>
      <c r="Q58" s="25">
        <f ca="1">SUM(E$13:E58)</f>
        <v>40000</v>
      </c>
      <c r="R58" s="26">
        <f ca="1">SUM(F$13:F58)</f>
        <v>1240000</v>
      </c>
      <c r="S58" s="26">
        <f ca="1">SUM(G$13:G58)</f>
        <v>100000</v>
      </c>
      <c r="T58" s="27">
        <f t="shared" ca="1" si="9"/>
        <v>1380000</v>
      </c>
      <c r="U58" s="25">
        <f ca="1">SUM(I$13:I58)</f>
        <v>3607</v>
      </c>
      <c r="V58" s="26">
        <f ca="1">SUM(J$13:J58)</f>
        <v>186327</v>
      </c>
      <c r="W58" s="26">
        <f ca="1">SUM(K$13:K58)</f>
        <v>9746</v>
      </c>
      <c r="X58" s="27">
        <f t="shared" ca="1" si="3"/>
        <v>199680</v>
      </c>
      <c r="Y58" s="48">
        <f t="shared" ca="1" si="10"/>
        <v>9.0175000000000005E-2</v>
      </c>
      <c r="Z58" s="48">
        <f t="shared" ca="1" si="4"/>
        <v>0.15026370967741937</v>
      </c>
      <c r="AA58" s="48">
        <f t="shared" ca="1" si="4"/>
        <v>9.7460000000000005E-2</v>
      </c>
      <c r="AB58" s="50">
        <f t="shared" ca="1" si="11"/>
        <v>0.14469565217391303</v>
      </c>
    </row>
    <row r="59" spans="1:32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ca="1" si="12"/>
        <v>0</v>
      </c>
      <c r="F59" s="26">
        <f t="shared" ca="1" si="13"/>
        <v>30000</v>
      </c>
      <c r="G59" s="26">
        <f t="shared" ca="1" si="14"/>
        <v>0</v>
      </c>
      <c r="H59" s="27">
        <f t="shared" ca="1" si="5"/>
        <v>30000</v>
      </c>
      <c r="I59" s="25">
        <f t="shared" ca="1" si="6"/>
        <v>0</v>
      </c>
      <c r="J59" s="26">
        <f t="shared" ca="1" si="7"/>
        <v>4587</v>
      </c>
      <c r="K59" s="26">
        <f t="shared" ca="1" si="8"/>
        <v>0</v>
      </c>
      <c r="L59" s="27">
        <f t="shared" ca="1" si="0"/>
        <v>4587</v>
      </c>
      <c r="M59" s="19" t="str">
        <f t="shared" ca="1" si="15"/>
        <v/>
      </c>
      <c r="N59" s="3">
        <f t="shared" ca="1" si="15"/>
        <v>0.15290000000000001</v>
      </c>
      <c r="O59" s="3" t="str">
        <f t="shared" ca="1" si="15"/>
        <v/>
      </c>
      <c r="P59" s="4">
        <f t="shared" ca="1" si="2"/>
        <v>0.15290000000000001</v>
      </c>
      <c r="Q59" s="25">
        <f ca="1">SUM(E$13:E59)</f>
        <v>40000</v>
      </c>
      <c r="R59" s="26">
        <f ca="1">SUM(F$13:F59)</f>
        <v>1270000</v>
      </c>
      <c r="S59" s="26">
        <f ca="1">SUM(G$13:G59)</f>
        <v>100000</v>
      </c>
      <c r="T59" s="27">
        <f t="shared" ca="1" si="9"/>
        <v>1410000</v>
      </c>
      <c r="U59" s="25">
        <f ca="1">SUM(I$13:I59)</f>
        <v>3607</v>
      </c>
      <c r="V59" s="26">
        <f ca="1">SUM(J$13:J59)</f>
        <v>190914</v>
      </c>
      <c r="W59" s="26">
        <f ca="1">SUM(K$13:K59)</f>
        <v>9746</v>
      </c>
      <c r="X59" s="27">
        <f t="shared" ca="1" si="3"/>
        <v>204267</v>
      </c>
      <c r="Y59" s="48">
        <f t="shared" ca="1" si="10"/>
        <v>9.0175000000000005E-2</v>
      </c>
      <c r="Z59" s="48">
        <f t="shared" ca="1" si="4"/>
        <v>0.1503259842519685</v>
      </c>
      <c r="AA59" s="48">
        <f t="shared" ca="1" si="4"/>
        <v>9.7460000000000005E-2</v>
      </c>
      <c r="AB59" s="50">
        <f t="shared" ca="1" si="11"/>
        <v>0.14487021276595743</v>
      </c>
    </row>
    <row r="60" spans="1:32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ca="1" si="12"/>
        <v>0</v>
      </c>
      <c r="F60" s="26">
        <f t="shared" ca="1" si="13"/>
        <v>30000</v>
      </c>
      <c r="G60" s="26">
        <f t="shared" ca="1" si="14"/>
        <v>0</v>
      </c>
      <c r="H60" s="27">
        <f t="shared" ca="1" si="5"/>
        <v>30000</v>
      </c>
      <c r="I60" s="25">
        <f t="shared" ca="1" si="6"/>
        <v>0</v>
      </c>
      <c r="J60" s="26">
        <f t="shared" ca="1" si="7"/>
        <v>4456</v>
      </c>
      <c r="K60" s="26">
        <f t="shared" ca="1" si="8"/>
        <v>0</v>
      </c>
      <c r="L60" s="27">
        <f t="shared" ca="1" si="0"/>
        <v>4456</v>
      </c>
      <c r="M60" s="19" t="str">
        <f t="shared" ca="1" si="15"/>
        <v/>
      </c>
      <c r="N60" s="3">
        <f t="shared" ca="1" si="15"/>
        <v>0.14853333333333332</v>
      </c>
      <c r="O60" s="3" t="str">
        <f t="shared" ca="1" si="15"/>
        <v/>
      </c>
      <c r="P60" s="4">
        <f t="shared" ca="1" si="2"/>
        <v>0.14853333333333332</v>
      </c>
      <c r="Q60" s="25">
        <f ca="1">SUM(E$13:E60)</f>
        <v>40000</v>
      </c>
      <c r="R60" s="26">
        <f ca="1">SUM(F$13:F60)</f>
        <v>1300000</v>
      </c>
      <c r="S60" s="26">
        <f ca="1">SUM(G$13:G60)</f>
        <v>100000</v>
      </c>
      <c r="T60" s="27">
        <f t="shared" ca="1" si="9"/>
        <v>1440000</v>
      </c>
      <c r="U60" s="25">
        <f ca="1">SUM(I$13:I60)</f>
        <v>3607</v>
      </c>
      <c r="V60" s="26">
        <f ca="1">SUM(J$13:J60)</f>
        <v>195370</v>
      </c>
      <c r="W60" s="26">
        <f ca="1">SUM(K$13:K60)</f>
        <v>9746</v>
      </c>
      <c r="X60" s="27">
        <f t="shared" ca="1" si="3"/>
        <v>208723</v>
      </c>
      <c r="Y60" s="48">
        <f t="shared" ca="1" si="10"/>
        <v>9.0175000000000005E-2</v>
      </c>
      <c r="Z60" s="48">
        <f t="shared" ca="1" si="4"/>
        <v>0.15028461538461538</v>
      </c>
      <c r="AA60" s="48">
        <f t="shared" ca="1" si="4"/>
        <v>9.7460000000000005E-2</v>
      </c>
      <c r="AB60" s="50">
        <f t="shared" ca="1" si="11"/>
        <v>0.14494652777777778</v>
      </c>
    </row>
    <row r="61" spans="1:32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ca="1" si="12"/>
        <v>30000</v>
      </c>
      <c r="F61" s="26">
        <f t="shared" ca="1" si="13"/>
        <v>0</v>
      </c>
      <c r="G61" s="26">
        <f t="shared" ca="1" si="14"/>
        <v>0</v>
      </c>
      <c r="H61" s="27">
        <f t="shared" ca="1" si="5"/>
        <v>30000</v>
      </c>
      <c r="I61" s="25">
        <f t="shared" ca="1" si="6"/>
        <v>2740</v>
      </c>
      <c r="J61" s="26">
        <f t="shared" ca="1" si="7"/>
        <v>0</v>
      </c>
      <c r="K61" s="26">
        <f t="shared" ca="1" si="8"/>
        <v>0</v>
      </c>
      <c r="L61" s="27">
        <f t="shared" ca="1" si="0"/>
        <v>2740</v>
      </c>
      <c r="M61" s="19">
        <f t="shared" ca="1" si="15"/>
        <v>9.1333333333333336E-2</v>
      </c>
      <c r="N61" s="3" t="str">
        <f t="shared" ca="1" si="15"/>
        <v/>
      </c>
      <c r="O61" s="3" t="str">
        <f t="shared" ca="1" si="15"/>
        <v/>
      </c>
      <c r="P61" s="4">
        <f t="shared" ca="1" si="2"/>
        <v>9.1333333333333336E-2</v>
      </c>
      <c r="Q61" s="25">
        <f ca="1">SUM(E$13:E61)</f>
        <v>70000</v>
      </c>
      <c r="R61" s="26">
        <f ca="1">SUM(F$13:F61)</f>
        <v>1300000</v>
      </c>
      <c r="S61" s="26">
        <f ca="1">SUM(G$13:G61)</f>
        <v>100000</v>
      </c>
      <c r="T61" s="27">
        <f t="shared" ca="1" si="9"/>
        <v>1470000</v>
      </c>
      <c r="U61" s="25">
        <f ca="1">SUM(I$13:I61)</f>
        <v>6347</v>
      </c>
      <c r="V61" s="26">
        <f ca="1">SUM(J$13:J61)</f>
        <v>195370</v>
      </c>
      <c r="W61" s="26">
        <f ca="1">SUM(K$13:K61)</f>
        <v>9746</v>
      </c>
      <c r="X61" s="27">
        <f t="shared" ca="1" si="3"/>
        <v>211463</v>
      </c>
      <c r="Y61" s="48">
        <f t="shared" ca="1" si="10"/>
        <v>9.0671428571428569E-2</v>
      </c>
      <c r="Z61" s="48">
        <f t="shared" ca="1" si="4"/>
        <v>0.15028461538461538</v>
      </c>
      <c r="AA61" s="48">
        <f t="shared" ca="1" si="4"/>
        <v>9.7460000000000005E-2</v>
      </c>
      <c r="AB61" s="50">
        <f t="shared" ca="1" si="11"/>
        <v>0.14385238095238095</v>
      </c>
    </row>
    <row r="62" spans="1:32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ca="1" si="12"/>
        <v>0</v>
      </c>
      <c r="F62" s="26">
        <f t="shared" ca="1" si="13"/>
        <v>30000</v>
      </c>
      <c r="G62" s="26">
        <f t="shared" ca="1" si="14"/>
        <v>0</v>
      </c>
      <c r="H62" s="27">
        <f t="shared" ca="1" si="5"/>
        <v>30000</v>
      </c>
      <c r="I62" s="25">
        <f t="shared" ca="1" si="6"/>
        <v>0</v>
      </c>
      <c r="J62" s="26">
        <f t="shared" ca="1" si="7"/>
        <v>4604</v>
      </c>
      <c r="K62" s="26">
        <f t="shared" ca="1" si="8"/>
        <v>0</v>
      </c>
      <c r="L62" s="27">
        <f t="shared" ca="1" si="0"/>
        <v>4604</v>
      </c>
      <c r="M62" s="19" t="str">
        <f t="shared" ca="1" si="15"/>
        <v/>
      </c>
      <c r="N62" s="3">
        <f t="shared" ca="1" si="15"/>
        <v>0.15346666666666667</v>
      </c>
      <c r="O62" s="3" t="str">
        <f t="shared" ca="1" si="15"/>
        <v/>
      </c>
      <c r="P62" s="4">
        <f t="shared" ca="1" si="2"/>
        <v>0.15346666666666667</v>
      </c>
      <c r="Q62" s="25">
        <f ca="1">SUM(E$13:E62)</f>
        <v>70000</v>
      </c>
      <c r="R62" s="26">
        <f ca="1">SUM(F$13:F62)</f>
        <v>1330000</v>
      </c>
      <c r="S62" s="26">
        <f ca="1">SUM(G$13:G62)</f>
        <v>100000</v>
      </c>
      <c r="T62" s="27">
        <f t="shared" ca="1" si="9"/>
        <v>1500000</v>
      </c>
      <c r="U62" s="25">
        <f ca="1">SUM(I$13:I62)</f>
        <v>6347</v>
      </c>
      <c r="V62" s="26">
        <f ca="1">SUM(J$13:J62)</f>
        <v>199974</v>
      </c>
      <c r="W62" s="26">
        <f ca="1">SUM(K$13:K62)</f>
        <v>9746</v>
      </c>
      <c r="X62" s="27">
        <f t="shared" ca="1" si="3"/>
        <v>216067</v>
      </c>
      <c r="Y62" s="48">
        <f t="shared" ca="1" si="10"/>
        <v>9.0671428571428569E-2</v>
      </c>
      <c r="Z62" s="48">
        <f t="shared" ca="1" si="4"/>
        <v>0.1503563909774436</v>
      </c>
      <c r="AA62" s="48">
        <f t="shared" ca="1" si="4"/>
        <v>9.7460000000000005E-2</v>
      </c>
      <c r="AB62" s="50">
        <f t="shared" ca="1" si="11"/>
        <v>0.14404466666666665</v>
      </c>
    </row>
    <row r="63" spans="1:32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ca="1" si="12"/>
        <v>0</v>
      </c>
      <c r="F63" s="26">
        <f t="shared" ca="1" si="13"/>
        <v>30000</v>
      </c>
      <c r="G63" s="26">
        <f t="shared" ca="1" si="14"/>
        <v>0</v>
      </c>
      <c r="H63" s="27">
        <f t="shared" ca="1" si="5"/>
        <v>30000</v>
      </c>
      <c r="I63" s="25">
        <f t="shared" ca="1" si="6"/>
        <v>0</v>
      </c>
      <c r="J63" s="26">
        <f t="shared" ca="1" si="7"/>
        <v>4512</v>
      </c>
      <c r="K63" s="26">
        <f t="shared" ca="1" si="8"/>
        <v>0</v>
      </c>
      <c r="L63" s="27">
        <f t="shared" ca="1" si="0"/>
        <v>4512</v>
      </c>
      <c r="M63" s="19" t="str">
        <f t="shared" ca="1" si="15"/>
        <v/>
      </c>
      <c r="N63" s="3">
        <f t="shared" ca="1" si="15"/>
        <v>0.15040000000000001</v>
      </c>
      <c r="O63" s="3" t="str">
        <f t="shared" ca="1" si="15"/>
        <v/>
      </c>
      <c r="P63" s="4">
        <f t="shared" ca="1" si="2"/>
        <v>0.15040000000000001</v>
      </c>
      <c r="Q63" s="25">
        <f ca="1">SUM(E$13:E63)</f>
        <v>70000</v>
      </c>
      <c r="R63" s="26">
        <f ca="1">SUM(F$13:F63)</f>
        <v>1360000</v>
      </c>
      <c r="S63" s="26">
        <f ca="1">SUM(G$13:G63)</f>
        <v>100000</v>
      </c>
      <c r="T63" s="27">
        <f t="shared" ca="1" si="9"/>
        <v>1530000</v>
      </c>
      <c r="U63" s="25">
        <f ca="1">SUM(I$13:I63)</f>
        <v>6347</v>
      </c>
      <c r="V63" s="26">
        <f ca="1">SUM(J$13:J63)</f>
        <v>204486</v>
      </c>
      <c r="W63" s="26">
        <f ca="1">SUM(K$13:K63)</f>
        <v>9746</v>
      </c>
      <c r="X63" s="27">
        <f t="shared" ca="1" si="3"/>
        <v>220579</v>
      </c>
      <c r="Y63" s="48">
        <f t="shared" ca="1" si="10"/>
        <v>9.0671428571428569E-2</v>
      </c>
      <c r="Z63" s="48">
        <f t="shared" ca="1" si="4"/>
        <v>0.15035735294117647</v>
      </c>
      <c r="AA63" s="48">
        <f t="shared" ca="1" si="4"/>
        <v>9.7460000000000005E-2</v>
      </c>
      <c r="AB63" s="50">
        <f t="shared" ca="1" si="11"/>
        <v>0.14416928104575163</v>
      </c>
    </row>
    <row r="64" spans="1:32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ca="1" si="12"/>
        <v>0</v>
      </c>
      <c r="F64" s="26">
        <f t="shared" ca="1" si="13"/>
        <v>30000</v>
      </c>
      <c r="G64" s="26">
        <f t="shared" ca="1" si="14"/>
        <v>0</v>
      </c>
      <c r="H64" s="27">
        <f t="shared" ca="1" si="5"/>
        <v>30000</v>
      </c>
      <c r="I64" s="25">
        <f t="shared" ca="1" si="6"/>
        <v>0</v>
      </c>
      <c r="J64" s="26">
        <f t="shared" ca="1" si="7"/>
        <v>4479</v>
      </c>
      <c r="K64" s="26">
        <f t="shared" ca="1" si="8"/>
        <v>0</v>
      </c>
      <c r="L64" s="27">
        <f t="shared" ca="1" si="0"/>
        <v>4479</v>
      </c>
      <c r="M64" s="19" t="str">
        <f t="shared" ca="1" si="15"/>
        <v/>
      </c>
      <c r="N64" s="3">
        <f t="shared" ca="1" si="15"/>
        <v>0.14929999999999999</v>
      </c>
      <c r="O64" s="3" t="str">
        <f t="shared" ca="1" si="15"/>
        <v/>
      </c>
      <c r="P64" s="4">
        <f t="shared" ca="1" si="2"/>
        <v>0.14929999999999999</v>
      </c>
      <c r="Q64" s="25">
        <f ca="1">SUM(E$13:E64)</f>
        <v>70000</v>
      </c>
      <c r="R64" s="26">
        <f ca="1">SUM(F$13:F64)</f>
        <v>1390000</v>
      </c>
      <c r="S64" s="26">
        <f ca="1">SUM(G$13:G64)</f>
        <v>100000</v>
      </c>
      <c r="T64" s="27">
        <f t="shared" ca="1" si="9"/>
        <v>1560000</v>
      </c>
      <c r="U64" s="25">
        <f ca="1">SUM(I$13:I64)</f>
        <v>6347</v>
      </c>
      <c r="V64" s="26">
        <f ca="1">SUM(J$13:J64)</f>
        <v>208965</v>
      </c>
      <c r="W64" s="26">
        <f ca="1">SUM(K$13:K64)</f>
        <v>9746</v>
      </c>
      <c r="X64" s="27">
        <f t="shared" ca="1" si="3"/>
        <v>225058</v>
      </c>
      <c r="Y64" s="48">
        <f t="shared" ca="1" si="10"/>
        <v>9.0671428571428569E-2</v>
      </c>
      <c r="Z64" s="48">
        <f t="shared" ca="1" si="4"/>
        <v>0.15033453237410072</v>
      </c>
      <c r="AA64" s="48">
        <f t="shared" ca="1" si="4"/>
        <v>9.7460000000000005E-2</v>
      </c>
      <c r="AB64" s="50">
        <f t="shared" ca="1" si="11"/>
        <v>0.14426794871794871</v>
      </c>
    </row>
    <row r="65" spans="1:28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ca="1" si="12"/>
        <v>0</v>
      </c>
      <c r="F65" s="26">
        <f t="shared" ca="1" si="13"/>
        <v>30000</v>
      </c>
      <c r="G65" s="26">
        <f t="shared" ca="1" si="14"/>
        <v>0</v>
      </c>
      <c r="H65" s="27">
        <f t="shared" ca="1" si="5"/>
        <v>30000</v>
      </c>
      <c r="I65" s="25">
        <f t="shared" ca="1" si="6"/>
        <v>0</v>
      </c>
      <c r="J65" s="26">
        <f t="shared" ca="1" si="7"/>
        <v>4447</v>
      </c>
      <c r="K65" s="26">
        <f t="shared" ca="1" si="8"/>
        <v>0</v>
      </c>
      <c r="L65" s="27">
        <f t="shared" ca="1" si="0"/>
        <v>4447</v>
      </c>
      <c r="M65" s="19" t="str">
        <f t="shared" ca="1" si="15"/>
        <v/>
      </c>
      <c r="N65" s="3">
        <f t="shared" ca="1" si="15"/>
        <v>0.14823333333333333</v>
      </c>
      <c r="O65" s="3" t="str">
        <f t="shared" ca="1" si="15"/>
        <v/>
      </c>
      <c r="P65" s="4">
        <f t="shared" ca="1" si="2"/>
        <v>0.14823333333333333</v>
      </c>
      <c r="Q65" s="25">
        <f ca="1">SUM(E$13:E65)</f>
        <v>70000</v>
      </c>
      <c r="R65" s="26">
        <f ca="1">SUM(F$13:F65)</f>
        <v>1420000</v>
      </c>
      <c r="S65" s="26">
        <f ca="1">SUM(G$13:G65)</f>
        <v>100000</v>
      </c>
      <c r="T65" s="27">
        <f t="shared" ca="1" si="9"/>
        <v>1590000</v>
      </c>
      <c r="U65" s="25">
        <f ca="1">SUM(I$13:I65)</f>
        <v>6347</v>
      </c>
      <c r="V65" s="26">
        <f ca="1">SUM(J$13:J65)</f>
        <v>213412</v>
      </c>
      <c r="W65" s="26">
        <f ca="1">SUM(K$13:K65)</f>
        <v>9746</v>
      </c>
      <c r="X65" s="27">
        <f t="shared" ca="1" si="3"/>
        <v>229505</v>
      </c>
      <c r="Y65" s="48">
        <f t="shared" ca="1" si="10"/>
        <v>9.0671428571428569E-2</v>
      </c>
      <c r="Z65" s="48">
        <f t="shared" ca="1" si="4"/>
        <v>0.15029014084507042</v>
      </c>
      <c r="AA65" s="48">
        <f t="shared" ca="1" si="4"/>
        <v>9.7460000000000005E-2</v>
      </c>
      <c r="AB65" s="50">
        <f t="shared" ca="1" si="11"/>
        <v>0.14434276729559747</v>
      </c>
    </row>
    <row r="66" spans="1:28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ca="1" si="12"/>
        <v>0</v>
      </c>
      <c r="F66" s="26">
        <f t="shared" ca="1" si="13"/>
        <v>30000</v>
      </c>
      <c r="G66" s="26">
        <f t="shared" ca="1" si="14"/>
        <v>0</v>
      </c>
      <c r="H66" s="27">
        <f t="shared" ca="1" si="5"/>
        <v>30000</v>
      </c>
      <c r="I66" s="25">
        <f t="shared" ca="1" si="6"/>
        <v>0</v>
      </c>
      <c r="J66" s="26">
        <f t="shared" ca="1" si="7"/>
        <v>4529</v>
      </c>
      <c r="K66" s="26">
        <f t="shared" ca="1" si="8"/>
        <v>0</v>
      </c>
      <c r="L66" s="27">
        <f t="shared" ca="1" si="0"/>
        <v>4529</v>
      </c>
      <c r="M66" s="19" t="str">
        <f t="shared" ca="1" si="15"/>
        <v/>
      </c>
      <c r="N66" s="3">
        <f t="shared" ca="1" si="15"/>
        <v>0.15096666666666667</v>
      </c>
      <c r="O66" s="3" t="str">
        <f t="shared" ca="1" si="15"/>
        <v/>
      </c>
      <c r="P66" s="4">
        <f t="shared" ca="1" si="2"/>
        <v>0.15096666666666667</v>
      </c>
      <c r="Q66" s="25">
        <f ca="1">SUM(E$13:E66)</f>
        <v>70000</v>
      </c>
      <c r="R66" s="26">
        <f ca="1">SUM(F$13:F66)</f>
        <v>1450000</v>
      </c>
      <c r="S66" s="26">
        <f ca="1">SUM(G$13:G66)</f>
        <v>100000</v>
      </c>
      <c r="T66" s="27">
        <f t="shared" ca="1" si="9"/>
        <v>1620000</v>
      </c>
      <c r="U66" s="25">
        <f ca="1">SUM(I$13:I66)</f>
        <v>6347</v>
      </c>
      <c r="V66" s="26">
        <f ca="1">SUM(J$13:J66)</f>
        <v>217941</v>
      </c>
      <c r="W66" s="26">
        <f ca="1">SUM(K$13:K66)</f>
        <v>9746</v>
      </c>
      <c r="X66" s="27">
        <f t="shared" ca="1" si="3"/>
        <v>234034</v>
      </c>
      <c r="Y66" s="48">
        <f t="shared" ca="1" si="10"/>
        <v>9.0671428571428569E-2</v>
      </c>
      <c r="Z66" s="48">
        <f t="shared" ca="1" si="4"/>
        <v>0.15030413793103448</v>
      </c>
      <c r="AA66" s="48">
        <f t="shared" ca="1" si="4"/>
        <v>9.7460000000000005E-2</v>
      </c>
      <c r="AB66" s="50">
        <f t="shared" ca="1" si="11"/>
        <v>0.14446543209876545</v>
      </c>
    </row>
    <row r="67" spans="1:28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ca="1" si="12"/>
        <v>0</v>
      </c>
      <c r="F67" s="26">
        <f t="shared" ca="1" si="13"/>
        <v>0</v>
      </c>
      <c r="G67" s="26">
        <f t="shared" ca="1" si="14"/>
        <v>30000</v>
      </c>
      <c r="H67" s="27">
        <f t="shared" ca="1" si="5"/>
        <v>30000</v>
      </c>
      <c r="I67" s="25">
        <f t="shared" ca="1" si="6"/>
        <v>0</v>
      </c>
      <c r="J67" s="26">
        <f t="shared" ca="1" si="7"/>
        <v>0</v>
      </c>
      <c r="K67" s="26">
        <f t="shared" ca="1" si="8"/>
        <v>2945</v>
      </c>
      <c r="L67" s="27">
        <f t="shared" ca="1" si="0"/>
        <v>2945</v>
      </c>
      <c r="M67" s="19" t="str">
        <f t="shared" ca="1" si="15"/>
        <v/>
      </c>
      <c r="N67" s="3" t="str">
        <f t="shared" ca="1" si="15"/>
        <v/>
      </c>
      <c r="O67" s="3">
        <f t="shared" ca="1" si="15"/>
        <v>9.8166666666666666E-2</v>
      </c>
      <c r="P67" s="4">
        <f t="shared" ca="1" si="2"/>
        <v>9.8166666666666666E-2</v>
      </c>
      <c r="Q67" s="25">
        <f ca="1">SUM(E$13:E67)</f>
        <v>70000</v>
      </c>
      <c r="R67" s="26">
        <f ca="1">SUM(F$13:F67)</f>
        <v>1450000</v>
      </c>
      <c r="S67" s="26">
        <f ca="1">SUM(G$13:G67)</f>
        <v>130000</v>
      </c>
      <c r="T67" s="27">
        <f t="shared" ca="1" si="9"/>
        <v>1650000</v>
      </c>
      <c r="U67" s="25">
        <f ca="1">SUM(I$13:I67)</f>
        <v>6347</v>
      </c>
      <c r="V67" s="26">
        <f ca="1">SUM(J$13:J67)</f>
        <v>217941</v>
      </c>
      <c r="W67" s="26">
        <f ca="1">SUM(K$13:K67)</f>
        <v>12691</v>
      </c>
      <c r="X67" s="27">
        <f t="shared" ca="1" si="3"/>
        <v>236979</v>
      </c>
      <c r="Y67" s="48">
        <f t="shared" ca="1" si="10"/>
        <v>9.0671428571428569E-2</v>
      </c>
      <c r="Z67" s="48">
        <f t="shared" ca="1" si="4"/>
        <v>0.15030413793103448</v>
      </c>
      <c r="AA67" s="48">
        <f t="shared" ca="1" si="4"/>
        <v>9.7623076923076924E-2</v>
      </c>
      <c r="AB67" s="50">
        <f t="shared" ca="1" si="11"/>
        <v>0.14362363636363637</v>
      </c>
    </row>
    <row r="68" spans="1:28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ca="1" si="12"/>
        <v>30000</v>
      </c>
      <c r="F68" s="26">
        <f t="shared" ca="1" si="13"/>
        <v>0</v>
      </c>
      <c r="G68" s="26">
        <f t="shared" ca="1" si="14"/>
        <v>0</v>
      </c>
      <c r="H68" s="27">
        <f t="shared" ca="1" si="5"/>
        <v>30000</v>
      </c>
      <c r="I68" s="25">
        <f t="shared" ca="1" si="6"/>
        <v>2643</v>
      </c>
      <c r="J68" s="26">
        <f t="shared" ca="1" si="7"/>
        <v>0</v>
      </c>
      <c r="K68" s="26">
        <f t="shared" ca="1" si="8"/>
        <v>0</v>
      </c>
      <c r="L68" s="27">
        <f t="shared" ca="1" si="0"/>
        <v>2643</v>
      </c>
      <c r="M68" s="19">
        <f t="shared" ca="1" si="15"/>
        <v>8.8099999999999998E-2</v>
      </c>
      <c r="N68" s="3" t="str">
        <f t="shared" ca="1" si="15"/>
        <v/>
      </c>
      <c r="O68" s="3" t="str">
        <f t="shared" ca="1" si="15"/>
        <v/>
      </c>
      <c r="P68" s="4">
        <f t="shared" ca="1" si="2"/>
        <v>8.8099999999999998E-2</v>
      </c>
      <c r="Q68" s="25">
        <f ca="1">SUM(E$13:E68)</f>
        <v>100000</v>
      </c>
      <c r="R68" s="26">
        <f ca="1">SUM(F$13:F68)</f>
        <v>1450000</v>
      </c>
      <c r="S68" s="26">
        <f ca="1">SUM(G$13:G68)</f>
        <v>130000</v>
      </c>
      <c r="T68" s="27">
        <f t="shared" ca="1" si="9"/>
        <v>1680000</v>
      </c>
      <c r="U68" s="25">
        <f ca="1">SUM(I$13:I68)</f>
        <v>8990</v>
      </c>
      <c r="V68" s="26">
        <f ca="1">SUM(J$13:J68)</f>
        <v>217941</v>
      </c>
      <c r="W68" s="26">
        <f ca="1">SUM(K$13:K68)</f>
        <v>12691</v>
      </c>
      <c r="X68" s="27">
        <f t="shared" ca="1" si="3"/>
        <v>239622</v>
      </c>
      <c r="Y68" s="48">
        <f t="shared" ca="1" si="10"/>
        <v>8.9899999999999994E-2</v>
      </c>
      <c r="Z68" s="48">
        <f t="shared" ca="1" si="4"/>
        <v>0.15030413793103448</v>
      </c>
      <c r="AA68" s="48">
        <f t="shared" ca="1" si="4"/>
        <v>9.7623076923076924E-2</v>
      </c>
      <c r="AB68" s="50">
        <f t="shared" ca="1" si="11"/>
        <v>0.14263214285714285</v>
      </c>
    </row>
    <row r="69" spans="1:28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ca="1" si="12"/>
        <v>0</v>
      </c>
      <c r="F69" s="26">
        <f t="shared" ca="1" si="13"/>
        <v>30000</v>
      </c>
      <c r="G69" s="26">
        <f t="shared" ca="1" si="14"/>
        <v>0</v>
      </c>
      <c r="H69" s="27">
        <f t="shared" ca="1" si="5"/>
        <v>30000</v>
      </c>
      <c r="I69" s="25">
        <f t="shared" ca="1" si="6"/>
        <v>0</v>
      </c>
      <c r="J69" s="26">
        <f t="shared" ca="1" si="7"/>
        <v>4542</v>
      </c>
      <c r="K69" s="26">
        <f t="shared" ca="1" si="8"/>
        <v>0</v>
      </c>
      <c r="L69" s="27">
        <f t="shared" ca="1" si="0"/>
        <v>4542</v>
      </c>
      <c r="M69" s="19" t="str">
        <f t="shared" ca="1" si="15"/>
        <v/>
      </c>
      <c r="N69" s="3">
        <f t="shared" ca="1" si="15"/>
        <v>0.15140000000000001</v>
      </c>
      <c r="O69" s="3" t="str">
        <f t="shared" ca="1" si="15"/>
        <v/>
      </c>
      <c r="P69" s="4">
        <f t="shared" ca="1" si="2"/>
        <v>0.15140000000000001</v>
      </c>
      <c r="Q69" s="25">
        <f ca="1">SUM(E$13:E69)</f>
        <v>100000</v>
      </c>
      <c r="R69" s="26">
        <f ca="1">SUM(F$13:F69)</f>
        <v>1480000</v>
      </c>
      <c r="S69" s="26">
        <f ca="1">SUM(G$13:G69)</f>
        <v>130000</v>
      </c>
      <c r="T69" s="27">
        <f t="shared" ca="1" si="9"/>
        <v>1710000</v>
      </c>
      <c r="U69" s="25">
        <f ca="1">SUM(I$13:I69)</f>
        <v>8990</v>
      </c>
      <c r="V69" s="26">
        <f ca="1">SUM(J$13:J69)</f>
        <v>222483</v>
      </c>
      <c r="W69" s="26">
        <f ca="1">SUM(K$13:K69)</f>
        <v>12691</v>
      </c>
      <c r="X69" s="27">
        <f t="shared" ca="1" si="3"/>
        <v>244164</v>
      </c>
      <c r="Y69" s="48">
        <f t="shared" ca="1" si="10"/>
        <v>8.9899999999999994E-2</v>
      </c>
      <c r="Z69" s="48">
        <f t="shared" ca="1" si="4"/>
        <v>0.15032635135135136</v>
      </c>
      <c r="AA69" s="48">
        <f t="shared" ca="1" si="4"/>
        <v>9.7623076923076924E-2</v>
      </c>
      <c r="AB69" s="50">
        <f t="shared" ca="1" si="11"/>
        <v>0.14278596491228071</v>
      </c>
    </row>
    <row r="70" spans="1:28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ca="1" si="12"/>
        <v>0</v>
      </c>
      <c r="F70" s="26">
        <f t="shared" ca="1" si="13"/>
        <v>30000</v>
      </c>
      <c r="G70" s="26">
        <f t="shared" ca="1" si="14"/>
        <v>0</v>
      </c>
      <c r="H70" s="27">
        <f t="shared" ca="1" si="5"/>
        <v>30000</v>
      </c>
      <c r="I70" s="25">
        <f t="shared" ca="1" si="6"/>
        <v>0</v>
      </c>
      <c r="J70" s="26">
        <f t="shared" ca="1" si="7"/>
        <v>4455</v>
      </c>
      <c r="K70" s="26">
        <f t="shared" ca="1" si="8"/>
        <v>0</v>
      </c>
      <c r="L70" s="27">
        <f t="shared" ca="1" si="0"/>
        <v>4455</v>
      </c>
      <c r="M70" s="19" t="str">
        <f t="shared" ca="1" si="15"/>
        <v/>
      </c>
      <c r="N70" s="3">
        <f t="shared" ca="1" si="15"/>
        <v>0.14849999999999999</v>
      </c>
      <c r="O70" s="3" t="str">
        <f t="shared" ca="1" si="15"/>
        <v/>
      </c>
      <c r="P70" s="4">
        <f t="shared" ca="1" si="2"/>
        <v>0.14849999999999999</v>
      </c>
      <c r="Q70" s="25">
        <f ca="1">SUM(E$13:E70)</f>
        <v>100000</v>
      </c>
      <c r="R70" s="26">
        <f ca="1">SUM(F$13:F70)</f>
        <v>1510000</v>
      </c>
      <c r="S70" s="26">
        <f ca="1">SUM(G$13:G70)</f>
        <v>130000</v>
      </c>
      <c r="T70" s="27">
        <f t="shared" ca="1" si="9"/>
        <v>1740000</v>
      </c>
      <c r="U70" s="25">
        <f ca="1">SUM(I$13:I70)</f>
        <v>8990</v>
      </c>
      <c r="V70" s="26">
        <f ca="1">SUM(J$13:J70)</f>
        <v>226938</v>
      </c>
      <c r="W70" s="26">
        <f ca="1">SUM(K$13:K70)</f>
        <v>12691</v>
      </c>
      <c r="X70" s="27">
        <f t="shared" ca="1" si="3"/>
        <v>248619</v>
      </c>
      <c r="Y70" s="48">
        <f t="shared" ca="1" si="10"/>
        <v>8.9899999999999994E-2</v>
      </c>
      <c r="Z70" s="48">
        <f t="shared" ca="1" si="4"/>
        <v>0.15029006622516555</v>
      </c>
      <c r="AA70" s="48">
        <f t="shared" ca="1" si="4"/>
        <v>9.7623076923076924E-2</v>
      </c>
      <c r="AB70" s="50">
        <f t="shared" ca="1" si="11"/>
        <v>0.1428844827586207</v>
      </c>
    </row>
    <row r="71" spans="1:28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ca="1" si="12"/>
        <v>0</v>
      </c>
      <c r="F71" s="26">
        <f t="shared" ca="1" si="13"/>
        <v>30000</v>
      </c>
      <c r="G71" s="26">
        <f t="shared" ca="1" si="14"/>
        <v>0</v>
      </c>
      <c r="H71" s="27">
        <f t="shared" ca="1" si="5"/>
        <v>30000</v>
      </c>
      <c r="I71" s="25">
        <f t="shared" ca="1" si="6"/>
        <v>0</v>
      </c>
      <c r="J71" s="26">
        <f t="shared" ca="1" si="7"/>
        <v>4502</v>
      </c>
      <c r="K71" s="26">
        <f t="shared" ca="1" si="8"/>
        <v>0</v>
      </c>
      <c r="L71" s="27">
        <f t="shared" ca="1" si="0"/>
        <v>4502</v>
      </c>
      <c r="M71" s="19" t="str">
        <f t="shared" ca="1" si="15"/>
        <v/>
      </c>
      <c r="N71" s="3">
        <f t="shared" ca="1" si="15"/>
        <v>0.15006666666666665</v>
      </c>
      <c r="O71" s="3" t="str">
        <f t="shared" ca="1" si="15"/>
        <v/>
      </c>
      <c r="P71" s="4">
        <f t="shared" ca="1" si="2"/>
        <v>0.15006666666666665</v>
      </c>
      <c r="Q71" s="25">
        <f ca="1">SUM(E$13:E71)</f>
        <v>100000</v>
      </c>
      <c r="R71" s="26">
        <f ca="1">SUM(F$13:F71)</f>
        <v>1540000</v>
      </c>
      <c r="S71" s="26">
        <f ca="1">SUM(G$13:G71)</f>
        <v>130000</v>
      </c>
      <c r="T71" s="27">
        <f t="shared" ca="1" si="9"/>
        <v>1770000</v>
      </c>
      <c r="U71" s="25">
        <f ca="1">SUM(I$13:I71)</f>
        <v>8990</v>
      </c>
      <c r="V71" s="26">
        <f ca="1">SUM(J$13:J71)</f>
        <v>231440</v>
      </c>
      <c r="W71" s="26">
        <f ca="1">SUM(K$13:K71)</f>
        <v>12691</v>
      </c>
      <c r="X71" s="27">
        <f t="shared" ca="1" si="3"/>
        <v>253121</v>
      </c>
      <c r="Y71" s="48">
        <f t="shared" ca="1" si="10"/>
        <v>8.9899999999999994E-2</v>
      </c>
      <c r="Z71" s="48">
        <f t="shared" ca="1" si="4"/>
        <v>0.15028571428571427</v>
      </c>
      <c r="AA71" s="48">
        <f t="shared" ca="1" si="4"/>
        <v>9.7623076923076924E-2</v>
      </c>
      <c r="AB71" s="50">
        <f t="shared" ca="1" si="11"/>
        <v>0.14300621468926553</v>
      </c>
    </row>
    <row r="72" spans="1:28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ca="1" si="12"/>
        <v>0</v>
      </c>
      <c r="F72" s="26">
        <f t="shared" ca="1" si="13"/>
        <v>30000</v>
      </c>
      <c r="G72" s="26">
        <f t="shared" ca="1" si="14"/>
        <v>0</v>
      </c>
      <c r="H72" s="27">
        <f t="shared" ca="1" si="5"/>
        <v>30000</v>
      </c>
      <c r="I72" s="25">
        <f t="shared" ca="1" si="6"/>
        <v>0</v>
      </c>
      <c r="J72" s="26">
        <f t="shared" ca="1" si="7"/>
        <v>4516</v>
      </c>
      <c r="K72" s="26">
        <f t="shared" ca="1" si="8"/>
        <v>0</v>
      </c>
      <c r="L72" s="27">
        <f t="shared" ca="1" si="0"/>
        <v>4516</v>
      </c>
      <c r="M72" s="19" t="str">
        <f t="shared" ca="1" si="15"/>
        <v/>
      </c>
      <c r="N72" s="3">
        <f t="shared" ca="1" si="15"/>
        <v>0.15053333333333332</v>
      </c>
      <c r="O72" s="3" t="str">
        <f t="shared" ca="1" si="15"/>
        <v/>
      </c>
      <c r="P72" s="4">
        <f t="shared" ca="1" si="2"/>
        <v>0.15053333333333332</v>
      </c>
      <c r="Q72" s="25">
        <f ca="1">SUM(E$13:E72)</f>
        <v>100000</v>
      </c>
      <c r="R72" s="26">
        <f ca="1">SUM(F$13:F72)</f>
        <v>1570000</v>
      </c>
      <c r="S72" s="26">
        <f ca="1">SUM(G$13:G72)</f>
        <v>130000</v>
      </c>
      <c r="T72" s="27">
        <f t="shared" ca="1" si="9"/>
        <v>1800000</v>
      </c>
      <c r="U72" s="25">
        <f ca="1">SUM(I$13:I72)</f>
        <v>8990</v>
      </c>
      <c r="V72" s="26">
        <f ca="1">SUM(J$13:J72)</f>
        <v>235956</v>
      </c>
      <c r="W72" s="26">
        <f ca="1">SUM(K$13:K72)</f>
        <v>12691</v>
      </c>
      <c r="X72" s="27">
        <f t="shared" ca="1" si="3"/>
        <v>257637</v>
      </c>
      <c r="Y72" s="48">
        <f t="shared" ca="1" si="10"/>
        <v>8.9899999999999994E-2</v>
      </c>
      <c r="Z72" s="48">
        <f t="shared" ca="1" si="4"/>
        <v>0.15029044585987261</v>
      </c>
      <c r="AA72" s="48">
        <f t="shared" ca="1" si="4"/>
        <v>9.7623076923076924E-2</v>
      </c>
      <c r="AB72" s="50">
        <f t="shared" ca="1" si="11"/>
        <v>0.14313166666666666</v>
      </c>
    </row>
    <row r="73" spans="1:28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ca="1" si="12"/>
        <v>0</v>
      </c>
      <c r="F73" s="26">
        <f t="shared" ca="1" si="13"/>
        <v>0</v>
      </c>
      <c r="G73" s="26">
        <f t="shared" ca="1" si="14"/>
        <v>30000</v>
      </c>
      <c r="H73" s="27">
        <f t="shared" ca="1" si="5"/>
        <v>30000</v>
      </c>
      <c r="I73" s="25">
        <f t="shared" ca="1" si="6"/>
        <v>0</v>
      </c>
      <c r="J73" s="26">
        <f t="shared" ca="1" si="7"/>
        <v>0</v>
      </c>
      <c r="K73" s="26">
        <f t="shared" ca="1" si="8"/>
        <v>2898</v>
      </c>
      <c r="L73" s="27">
        <f t="shared" ca="1" si="0"/>
        <v>2898</v>
      </c>
      <c r="M73" s="19" t="str">
        <f t="shared" ca="1" si="15"/>
        <v/>
      </c>
      <c r="N73" s="3" t="str">
        <f t="shared" ca="1" si="15"/>
        <v/>
      </c>
      <c r="O73" s="3">
        <f t="shared" ca="1" si="15"/>
        <v>9.6600000000000005E-2</v>
      </c>
      <c r="P73" s="4">
        <f t="shared" ca="1" si="2"/>
        <v>9.6600000000000005E-2</v>
      </c>
      <c r="Q73" s="25">
        <f ca="1">SUM(E$13:E73)</f>
        <v>100000</v>
      </c>
      <c r="R73" s="26">
        <f ca="1">SUM(F$13:F73)</f>
        <v>1570000</v>
      </c>
      <c r="S73" s="26">
        <f ca="1">SUM(G$13:G73)</f>
        <v>160000</v>
      </c>
      <c r="T73" s="27">
        <f t="shared" ca="1" si="9"/>
        <v>1830000</v>
      </c>
      <c r="U73" s="25">
        <f ca="1">SUM(I$13:I73)</f>
        <v>8990</v>
      </c>
      <c r="V73" s="26">
        <f ca="1">SUM(J$13:J73)</f>
        <v>235956</v>
      </c>
      <c r="W73" s="26">
        <f ca="1">SUM(K$13:K73)</f>
        <v>15589</v>
      </c>
      <c r="X73" s="27">
        <f t="shared" ca="1" si="3"/>
        <v>260535</v>
      </c>
      <c r="Y73" s="48">
        <f t="shared" ca="1" si="10"/>
        <v>8.9899999999999994E-2</v>
      </c>
      <c r="Z73" s="48">
        <f t="shared" ca="1" si="4"/>
        <v>0.15029044585987261</v>
      </c>
      <c r="AA73" s="48">
        <f t="shared" ca="1" si="4"/>
        <v>9.7431249999999997E-2</v>
      </c>
      <c r="AB73" s="50">
        <f t="shared" ca="1" si="11"/>
        <v>0.1423688524590164</v>
      </c>
    </row>
    <row r="74" spans="1:28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ca="1" si="12"/>
        <v>0</v>
      </c>
      <c r="F74" s="26">
        <f t="shared" ca="1" si="13"/>
        <v>30000</v>
      </c>
      <c r="G74" s="26">
        <f t="shared" ca="1" si="14"/>
        <v>0</v>
      </c>
      <c r="H74" s="27">
        <f t="shared" ca="1" si="5"/>
        <v>30000</v>
      </c>
      <c r="I74" s="25">
        <f t="shared" ca="1" si="6"/>
        <v>0</v>
      </c>
      <c r="J74" s="26">
        <f t="shared" ca="1" si="7"/>
        <v>4571</v>
      </c>
      <c r="K74" s="26">
        <f t="shared" ca="1" si="8"/>
        <v>0</v>
      </c>
      <c r="L74" s="27">
        <f t="shared" ca="1" si="0"/>
        <v>4571</v>
      </c>
      <c r="M74" s="19" t="str">
        <f t="shared" ca="1" si="15"/>
        <v/>
      </c>
      <c r="N74" s="3">
        <f t="shared" ca="1" si="15"/>
        <v>0.15236666666666668</v>
      </c>
      <c r="O74" s="3" t="str">
        <f t="shared" ca="1" si="15"/>
        <v/>
      </c>
      <c r="P74" s="4">
        <f t="shared" ca="1" si="2"/>
        <v>0.15236666666666668</v>
      </c>
      <c r="Q74" s="25">
        <f ca="1">SUM(E$13:E74)</f>
        <v>100000</v>
      </c>
      <c r="R74" s="26">
        <f ca="1">SUM(F$13:F74)</f>
        <v>1600000</v>
      </c>
      <c r="S74" s="26">
        <f ca="1">SUM(G$13:G74)</f>
        <v>160000</v>
      </c>
      <c r="T74" s="27">
        <f t="shared" ca="1" si="9"/>
        <v>1860000</v>
      </c>
      <c r="U74" s="25">
        <f ca="1">SUM(I$13:I74)</f>
        <v>8990</v>
      </c>
      <c r="V74" s="26">
        <f ca="1">SUM(J$13:J74)</f>
        <v>240527</v>
      </c>
      <c r="W74" s="26">
        <f ca="1">SUM(K$13:K74)</f>
        <v>15589</v>
      </c>
      <c r="X74" s="27">
        <f t="shared" ca="1" si="3"/>
        <v>265106</v>
      </c>
      <c r="Y74" s="48">
        <f t="shared" ca="1" si="10"/>
        <v>8.9899999999999994E-2</v>
      </c>
      <c r="Z74" s="48">
        <f t="shared" ca="1" si="4"/>
        <v>0.15032937499999999</v>
      </c>
      <c r="AA74" s="48">
        <f t="shared" ca="1" si="4"/>
        <v>9.7431249999999997E-2</v>
      </c>
      <c r="AB74" s="50">
        <f t="shared" ca="1" si="11"/>
        <v>0.14253010752688172</v>
      </c>
    </row>
    <row r="75" spans="1:28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ca="1" si="12"/>
        <v>0</v>
      </c>
      <c r="F75" s="26">
        <f t="shared" ca="1" si="13"/>
        <v>30000</v>
      </c>
      <c r="G75" s="26">
        <f t="shared" ca="1" si="14"/>
        <v>0</v>
      </c>
      <c r="H75" s="27">
        <f t="shared" ca="1" si="5"/>
        <v>30000</v>
      </c>
      <c r="I75" s="25">
        <f t="shared" ca="1" si="6"/>
        <v>0</v>
      </c>
      <c r="J75" s="26">
        <f t="shared" ca="1" si="7"/>
        <v>4463</v>
      </c>
      <c r="K75" s="26">
        <f t="shared" ca="1" si="8"/>
        <v>0</v>
      </c>
      <c r="L75" s="27">
        <f t="shared" ca="1" si="0"/>
        <v>4463</v>
      </c>
      <c r="M75" s="19" t="str">
        <f t="shared" ca="1" si="15"/>
        <v/>
      </c>
      <c r="N75" s="3">
        <f t="shared" ca="1" si="15"/>
        <v>0.14876666666666666</v>
      </c>
      <c r="O75" s="3" t="str">
        <f t="shared" ca="1" si="15"/>
        <v/>
      </c>
      <c r="P75" s="4">
        <f t="shared" ca="1" si="2"/>
        <v>0.14876666666666666</v>
      </c>
      <c r="Q75" s="25">
        <f ca="1">SUM(E$13:E75)</f>
        <v>100000</v>
      </c>
      <c r="R75" s="26">
        <f ca="1">SUM(F$13:F75)</f>
        <v>1630000</v>
      </c>
      <c r="S75" s="26">
        <f ca="1">SUM(G$13:G75)</f>
        <v>160000</v>
      </c>
      <c r="T75" s="27">
        <f t="shared" ca="1" si="9"/>
        <v>1890000</v>
      </c>
      <c r="U75" s="25">
        <f ca="1">SUM(I$13:I75)</f>
        <v>8990</v>
      </c>
      <c r="V75" s="26">
        <f ca="1">SUM(J$13:J75)</f>
        <v>244990</v>
      </c>
      <c r="W75" s="26">
        <f ca="1">SUM(K$13:K75)</f>
        <v>15589</v>
      </c>
      <c r="X75" s="27">
        <f t="shared" ca="1" si="3"/>
        <v>269569</v>
      </c>
      <c r="Y75" s="48">
        <f t="shared" ca="1" si="10"/>
        <v>8.9899999999999994E-2</v>
      </c>
      <c r="Z75" s="48">
        <f t="shared" ca="1" si="4"/>
        <v>0.15030061349693252</v>
      </c>
      <c r="AA75" s="48">
        <f t="shared" ca="1" si="4"/>
        <v>9.7431249999999997E-2</v>
      </c>
      <c r="AB75" s="50">
        <f t="shared" ca="1" si="11"/>
        <v>0.14262910052910052</v>
      </c>
    </row>
    <row r="76" spans="1:28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ca="1" si="12"/>
        <v>0</v>
      </c>
      <c r="F76" s="26">
        <f t="shared" ca="1" si="13"/>
        <v>30000</v>
      </c>
      <c r="G76" s="26">
        <f t="shared" ca="1" si="14"/>
        <v>0</v>
      </c>
      <c r="H76" s="27">
        <f t="shared" ca="1" si="5"/>
        <v>30000</v>
      </c>
      <c r="I76" s="25">
        <f t="shared" ca="1" si="6"/>
        <v>0</v>
      </c>
      <c r="J76" s="26">
        <f t="shared" ca="1" si="7"/>
        <v>4485</v>
      </c>
      <c r="K76" s="26">
        <f t="shared" ca="1" si="8"/>
        <v>0</v>
      </c>
      <c r="L76" s="27">
        <f t="shared" ca="1" si="0"/>
        <v>4485</v>
      </c>
      <c r="M76" s="19" t="str">
        <f t="shared" ca="1" si="15"/>
        <v/>
      </c>
      <c r="N76" s="3">
        <f t="shared" ca="1" si="15"/>
        <v>0.14949999999999999</v>
      </c>
      <c r="O76" s="3" t="str">
        <f t="shared" ca="1" si="15"/>
        <v/>
      </c>
      <c r="P76" s="4">
        <f t="shared" ca="1" si="2"/>
        <v>0.14949999999999999</v>
      </c>
      <c r="Q76" s="25">
        <f ca="1">SUM(E$13:E76)</f>
        <v>100000</v>
      </c>
      <c r="R76" s="26">
        <f ca="1">SUM(F$13:F76)</f>
        <v>1660000</v>
      </c>
      <c r="S76" s="26">
        <f ca="1">SUM(G$13:G76)</f>
        <v>160000</v>
      </c>
      <c r="T76" s="27">
        <f t="shared" ca="1" si="9"/>
        <v>1920000</v>
      </c>
      <c r="U76" s="25">
        <f ca="1">SUM(I$13:I76)</f>
        <v>8990</v>
      </c>
      <c r="V76" s="26">
        <f ca="1">SUM(J$13:J76)</f>
        <v>249475</v>
      </c>
      <c r="W76" s="26">
        <f ca="1">SUM(K$13:K76)</f>
        <v>15589</v>
      </c>
      <c r="X76" s="27">
        <f t="shared" ca="1" si="3"/>
        <v>274054</v>
      </c>
      <c r="Y76" s="48">
        <f t="shared" ca="1" si="10"/>
        <v>8.9899999999999994E-2</v>
      </c>
      <c r="Z76" s="48">
        <f t="shared" ca="1" si="4"/>
        <v>0.15028614457831324</v>
      </c>
      <c r="AA76" s="48">
        <f t="shared" ca="1" si="4"/>
        <v>9.7431249999999997E-2</v>
      </c>
      <c r="AB76" s="50">
        <f t="shared" ca="1" si="11"/>
        <v>0.14273645833333334</v>
      </c>
    </row>
    <row r="77" spans="1:28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ca="1" si="12"/>
        <v>0</v>
      </c>
      <c r="F77" s="26">
        <f t="shared" ca="1" si="13"/>
        <v>30000</v>
      </c>
      <c r="G77" s="26">
        <f t="shared" ca="1" si="14"/>
        <v>0</v>
      </c>
      <c r="H77" s="27">
        <f t="shared" ca="1" si="5"/>
        <v>30000</v>
      </c>
      <c r="I77" s="25">
        <f t="shared" ca="1" si="6"/>
        <v>0</v>
      </c>
      <c r="J77" s="26">
        <f t="shared" ca="1" si="7"/>
        <v>4438</v>
      </c>
      <c r="K77" s="26">
        <f t="shared" ca="1" si="8"/>
        <v>0</v>
      </c>
      <c r="L77" s="27">
        <f t="shared" ref="L77:L112" ca="1" si="16">SUM(I77:K77)</f>
        <v>4438</v>
      </c>
      <c r="M77" s="19" t="str">
        <f t="shared" ref="M77:O112" ca="1" si="17">IF(E77=0,"",I77/E77)</f>
        <v/>
      </c>
      <c r="N77" s="3">
        <f t="shared" ca="1" si="17"/>
        <v>0.14793333333333333</v>
      </c>
      <c r="O77" s="3" t="str">
        <f t="shared" ca="1" si="17"/>
        <v/>
      </c>
      <c r="P77" s="4">
        <f t="shared" ref="P77:P112" ca="1" si="18">L77/H77</f>
        <v>0.14793333333333333</v>
      </c>
      <c r="Q77" s="25">
        <f ca="1">SUM(E$13:E77)</f>
        <v>100000</v>
      </c>
      <c r="R77" s="26">
        <f ca="1">SUM(F$13:F77)</f>
        <v>1690000</v>
      </c>
      <c r="S77" s="26">
        <f ca="1">SUM(G$13:G77)</f>
        <v>160000</v>
      </c>
      <c r="T77" s="27">
        <f t="shared" ca="1" si="9"/>
        <v>1950000</v>
      </c>
      <c r="U77" s="25">
        <f ca="1">SUM(I$13:I77)</f>
        <v>8990</v>
      </c>
      <c r="V77" s="26">
        <f ca="1">SUM(J$13:J77)</f>
        <v>253913</v>
      </c>
      <c r="W77" s="26">
        <f ca="1">SUM(K$13:K77)</f>
        <v>15589</v>
      </c>
      <c r="X77" s="27">
        <f t="shared" ref="X77:X112" ca="1" si="19">SUM(U77:W77)</f>
        <v>278492</v>
      </c>
      <c r="Y77" s="48">
        <f t="shared" ca="1" si="10"/>
        <v>8.9899999999999994E-2</v>
      </c>
      <c r="Z77" s="48">
        <f t="shared" ca="1" si="10"/>
        <v>0.15024437869822485</v>
      </c>
      <c r="AA77" s="48">
        <f t="shared" ca="1" si="10"/>
        <v>9.7431249999999997E-2</v>
      </c>
      <c r="AB77" s="50">
        <f t="shared" ca="1" si="11"/>
        <v>0.14281641025641026</v>
      </c>
    </row>
    <row r="78" spans="1:28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ca="1" si="12"/>
        <v>30000</v>
      </c>
      <c r="F78" s="26">
        <f t="shared" ca="1" si="13"/>
        <v>0</v>
      </c>
      <c r="G78" s="26">
        <f t="shared" ca="1" si="14"/>
        <v>0</v>
      </c>
      <c r="H78" s="27">
        <f t="shared" ref="H78:H112" ca="1" si="20">SUM(E78:G78)</f>
        <v>30000</v>
      </c>
      <c r="I78" s="25">
        <f t="shared" ref="I78:I112" ca="1" si="21">IFERROR(_xlfn.BINOM.INV(E78,$C$4,B78),0)</f>
        <v>2692</v>
      </c>
      <c r="J78" s="26">
        <f t="shared" ref="J78:J112" ca="1" si="22">IFERROR(_xlfn.BINOM.INV(F78,$C$5,C78),0)</f>
        <v>0</v>
      </c>
      <c r="K78" s="26">
        <f t="shared" ref="K78:K112" ca="1" si="23">IFERROR(_xlfn.BINOM.INV(G78,$C$6,D78),0)</f>
        <v>0</v>
      </c>
      <c r="L78" s="27">
        <f t="shared" ca="1" si="16"/>
        <v>2692</v>
      </c>
      <c r="M78" s="19">
        <f t="shared" ca="1" si="17"/>
        <v>8.9733333333333332E-2</v>
      </c>
      <c r="N78" s="3" t="str">
        <f t="shared" ca="1" si="17"/>
        <v/>
      </c>
      <c r="O78" s="3" t="str">
        <f t="shared" ca="1" si="17"/>
        <v/>
      </c>
      <c r="P78" s="4">
        <f t="shared" ca="1" si="18"/>
        <v>8.9733333333333332E-2</v>
      </c>
      <c r="Q78" s="25">
        <f ca="1">SUM(E$13:E78)</f>
        <v>130000</v>
      </c>
      <c r="R78" s="26">
        <f ca="1">SUM(F$13:F78)</f>
        <v>1690000</v>
      </c>
      <c r="S78" s="26">
        <f ca="1">SUM(G$13:G78)</f>
        <v>160000</v>
      </c>
      <c r="T78" s="27">
        <f t="shared" ref="T78:T112" ca="1" si="24">SUM(Q78:S78)</f>
        <v>1980000</v>
      </c>
      <c r="U78" s="25">
        <f ca="1">SUM(I$13:I78)</f>
        <v>11682</v>
      </c>
      <c r="V78" s="26">
        <f ca="1">SUM(J$13:J78)</f>
        <v>253913</v>
      </c>
      <c r="W78" s="26">
        <f ca="1">SUM(K$13:K78)</f>
        <v>15589</v>
      </c>
      <c r="X78" s="27">
        <f t="shared" ca="1" si="19"/>
        <v>281184</v>
      </c>
      <c r="Y78" s="48">
        <f t="shared" ref="Y78:AA112" ca="1" si="25">IF(Q78=0,"",U78/Q78)</f>
        <v>8.9861538461538465E-2</v>
      </c>
      <c r="Z78" s="48">
        <f t="shared" ca="1" si="25"/>
        <v>0.15024437869822485</v>
      </c>
      <c r="AA78" s="48">
        <f t="shared" ca="1" si="25"/>
        <v>9.7431249999999997E-2</v>
      </c>
      <c r="AB78" s="50">
        <f t="shared" ref="AB78:AB112" ca="1" si="26">X78/T78</f>
        <v>0.1420121212121212</v>
      </c>
    </row>
    <row r="79" spans="1:28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ca="1" si="27">IF(D79 &gt; 0.2, IF(INDEX($Y$12:$AA$12, MATCH(MAX(Y78:AA78), Y78:AA78, 0))="A",30000,0),IF(RAND() &lt; 2/3, 0, 30000))</f>
        <v>0</v>
      </c>
      <c r="F79" s="26">
        <f t="shared" ref="F79:F112" ca="1" si="28">IF(D79 &gt; 0.2, IF(INDEX($Y$12:$AA$12, MATCH(MAX(Y78:AA78), Y78:AA78, 0))="B",30000,0),IF(E79=0, IF(RAND() &lt; 0.5, 0, 30000), 0))</f>
        <v>30000</v>
      </c>
      <c r="G79" s="26">
        <f t="shared" ref="G79:G112" ca="1" si="29">IF(D79 &gt; 0.2,IF(INDEX($Y$12:$AA$12, MATCH(MAX(Y78:AA78), Y78:AA78, 0))="C",30000,0),IF(SUM(E79:F79)=0, 30000, 0))</f>
        <v>0</v>
      </c>
      <c r="H79" s="27">
        <f t="shared" ca="1" si="20"/>
        <v>30000</v>
      </c>
      <c r="I79" s="25">
        <f t="shared" ca="1" si="21"/>
        <v>0</v>
      </c>
      <c r="J79" s="26">
        <f t="shared" ca="1" si="22"/>
        <v>4507</v>
      </c>
      <c r="K79" s="26">
        <f t="shared" ca="1" si="23"/>
        <v>0</v>
      </c>
      <c r="L79" s="27">
        <f t="shared" ca="1" si="16"/>
        <v>4507</v>
      </c>
      <c r="M79" s="19" t="str">
        <f t="shared" ca="1" si="17"/>
        <v/>
      </c>
      <c r="N79" s="3">
        <f t="shared" ca="1" si="17"/>
        <v>0.15023333333333333</v>
      </c>
      <c r="O79" s="3" t="str">
        <f t="shared" ca="1" si="17"/>
        <v/>
      </c>
      <c r="P79" s="4">
        <f t="shared" ca="1" si="18"/>
        <v>0.15023333333333333</v>
      </c>
      <c r="Q79" s="25">
        <f ca="1">SUM(E$13:E79)</f>
        <v>130000</v>
      </c>
      <c r="R79" s="26">
        <f ca="1">SUM(F$13:F79)</f>
        <v>1720000</v>
      </c>
      <c r="S79" s="26">
        <f ca="1">SUM(G$13:G79)</f>
        <v>160000</v>
      </c>
      <c r="T79" s="27">
        <f t="shared" ca="1" si="24"/>
        <v>2010000</v>
      </c>
      <c r="U79" s="25">
        <f ca="1">SUM(I$13:I79)</f>
        <v>11682</v>
      </c>
      <c r="V79" s="26">
        <f ca="1">SUM(J$13:J79)</f>
        <v>258420</v>
      </c>
      <c r="W79" s="26">
        <f ca="1">SUM(K$13:K79)</f>
        <v>15589</v>
      </c>
      <c r="X79" s="27">
        <f t="shared" ca="1" si="19"/>
        <v>285691</v>
      </c>
      <c r="Y79" s="48">
        <f t="shared" ca="1" si="25"/>
        <v>8.9861538461538465E-2</v>
      </c>
      <c r="Z79" s="48">
        <f t="shared" ca="1" si="25"/>
        <v>0.15024418604651163</v>
      </c>
      <c r="AA79" s="48">
        <f t="shared" ca="1" si="25"/>
        <v>9.7431249999999997E-2</v>
      </c>
      <c r="AB79" s="50">
        <f t="shared" ca="1" si="26"/>
        <v>0.14213482587064677</v>
      </c>
    </row>
    <row r="80" spans="1:28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ca="1" si="27"/>
        <v>30000</v>
      </c>
      <c r="F80" s="26">
        <f t="shared" ca="1" si="28"/>
        <v>0</v>
      </c>
      <c r="G80" s="26">
        <f t="shared" ca="1" si="29"/>
        <v>0</v>
      </c>
      <c r="H80" s="27">
        <f t="shared" ca="1" si="20"/>
        <v>30000</v>
      </c>
      <c r="I80" s="25">
        <f t="shared" ca="1" si="21"/>
        <v>2769</v>
      </c>
      <c r="J80" s="26">
        <f t="shared" ca="1" si="22"/>
        <v>0</v>
      </c>
      <c r="K80" s="26">
        <f t="shared" ca="1" si="23"/>
        <v>0</v>
      </c>
      <c r="L80" s="27">
        <f t="shared" ca="1" si="16"/>
        <v>2769</v>
      </c>
      <c r="M80" s="19">
        <f t="shared" ca="1" si="17"/>
        <v>9.2299999999999993E-2</v>
      </c>
      <c r="N80" s="3" t="str">
        <f t="shared" ca="1" si="17"/>
        <v/>
      </c>
      <c r="O80" s="3" t="str">
        <f t="shared" ca="1" si="17"/>
        <v/>
      </c>
      <c r="P80" s="4">
        <f t="shared" ca="1" si="18"/>
        <v>9.2299999999999993E-2</v>
      </c>
      <c r="Q80" s="25">
        <f ca="1">SUM(E$13:E80)</f>
        <v>160000</v>
      </c>
      <c r="R80" s="26">
        <f ca="1">SUM(F$13:F80)</f>
        <v>1720000</v>
      </c>
      <c r="S80" s="26">
        <f ca="1">SUM(G$13:G80)</f>
        <v>160000</v>
      </c>
      <c r="T80" s="27">
        <f t="shared" ca="1" si="24"/>
        <v>2040000</v>
      </c>
      <c r="U80" s="25">
        <f ca="1">SUM(I$13:I80)</f>
        <v>14451</v>
      </c>
      <c r="V80" s="26">
        <f ca="1">SUM(J$13:J80)</f>
        <v>258420</v>
      </c>
      <c r="W80" s="26">
        <f ca="1">SUM(K$13:K80)</f>
        <v>15589</v>
      </c>
      <c r="X80" s="27">
        <f t="shared" ca="1" si="19"/>
        <v>288460</v>
      </c>
      <c r="Y80" s="48">
        <f t="shared" ca="1" si="25"/>
        <v>9.0318750000000003E-2</v>
      </c>
      <c r="Z80" s="48">
        <f t="shared" ca="1" si="25"/>
        <v>0.15024418604651163</v>
      </c>
      <c r="AA80" s="48">
        <f t="shared" ca="1" si="25"/>
        <v>9.7431249999999997E-2</v>
      </c>
      <c r="AB80" s="50">
        <f t="shared" ca="1" si="26"/>
        <v>0.14140196078431372</v>
      </c>
    </row>
    <row r="81" spans="1:28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ca="1" si="27"/>
        <v>0</v>
      </c>
      <c r="F81" s="26">
        <f t="shared" ca="1" si="28"/>
        <v>30000</v>
      </c>
      <c r="G81" s="26">
        <f t="shared" ca="1" si="29"/>
        <v>0</v>
      </c>
      <c r="H81" s="27">
        <f t="shared" ca="1" si="20"/>
        <v>30000</v>
      </c>
      <c r="I81" s="25">
        <f t="shared" ca="1" si="21"/>
        <v>0</v>
      </c>
      <c r="J81" s="26">
        <f t="shared" ca="1" si="22"/>
        <v>4480</v>
      </c>
      <c r="K81" s="26">
        <f t="shared" ca="1" si="23"/>
        <v>0</v>
      </c>
      <c r="L81" s="27">
        <f t="shared" ca="1" si="16"/>
        <v>4480</v>
      </c>
      <c r="M81" s="19" t="str">
        <f t="shared" ca="1" si="17"/>
        <v/>
      </c>
      <c r="N81" s="3">
        <f t="shared" ca="1" si="17"/>
        <v>0.14933333333333335</v>
      </c>
      <c r="O81" s="3" t="str">
        <f t="shared" ca="1" si="17"/>
        <v/>
      </c>
      <c r="P81" s="4">
        <f t="shared" ca="1" si="18"/>
        <v>0.14933333333333335</v>
      </c>
      <c r="Q81" s="25">
        <f ca="1">SUM(E$13:E81)</f>
        <v>160000</v>
      </c>
      <c r="R81" s="26">
        <f ca="1">SUM(F$13:F81)</f>
        <v>1750000</v>
      </c>
      <c r="S81" s="26">
        <f ca="1">SUM(G$13:G81)</f>
        <v>160000</v>
      </c>
      <c r="T81" s="27">
        <f t="shared" ca="1" si="24"/>
        <v>2070000</v>
      </c>
      <c r="U81" s="25">
        <f ca="1">SUM(I$13:I81)</f>
        <v>14451</v>
      </c>
      <c r="V81" s="26">
        <f ca="1">SUM(J$13:J81)</f>
        <v>262900</v>
      </c>
      <c r="W81" s="26">
        <f ca="1">SUM(K$13:K81)</f>
        <v>15589</v>
      </c>
      <c r="X81" s="27">
        <f t="shared" ca="1" si="19"/>
        <v>292940</v>
      </c>
      <c r="Y81" s="48">
        <f t="shared" ca="1" si="25"/>
        <v>9.0318750000000003E-2</v>
      </c>
      <c r="Z81" s="48">
        <f t="shared" ca="1" si="25"/>
        <v>0.15022857142857143</v>
      </c>
      <c r="AA81" s="48">
        <f t="shared" ca="1" si="25"/>
        <v>9.7431249999999997E-2</v>
      </c>
      <c r="AB81" s="50">
        <f t="shared" ca="1" si="26"/>
        <v>0.14151690821256038</v>
      </c>
    </row>
    <row r="82" spans="1:28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ca="1" si="27"/>
        <v>0</v>
      </c>
      <c r="F82" s="26">
        <f t="shared" ca="1" si="28"/>
        <v>30000</v>
      </c>
      <c r="G82" s="26">
        <f t="shared" ca="1" si="29"/>
        <v>0</v>
      </c>
      <c r="H82" s="27">
        <f t="shared" ca="1" si="20"/>
        <v>30000</v>
      </c>
      <c r="I82" s="25">
        <f t="shared" ca="1" si="21"/>
        <v>0</v>
      </c>
      <c r="J82" s="26">
        <f t="shared" ca="1" si="22"/>
        <v>4465</v>
      </c>
      <c r="K82" s="26">
        <f t="shared" ca="1" si="23"/>
        <v>0</v>
      </c>
      <c r="L82" s="27">
        <f t="shared" ca="1" si="16"/>
        <v>4465</v>
      </c>
      <c r="M82" s="19" t="str">
        <f t="shared" ca="1" si="17"/>
        <v/>
      </c>
      <c r="N82" s="3">
        <f t="shared" ca="1" si="17"/>
        <v>0.14883333333333335</v>
      </c>
      <c r="O82" s="3" t="str">
        <f t="shared" ca="1" si="17"/>
        <v/>
      </c>
      <c r="P82" s="4">
        <f t="shared" ca="1" si="18"/>
        <v>0.14883333333333335</v>
      </c>
      <c r="Q82" s="25">
        <f ca="1">SUM(E$13:E82)</f>
        <v>160000</v>
      </c>
      <c r="R82" s="26">
        <f ca="1">SUM(F$13:F82)</f>
        <v>1780000</v>
      </c>
      <c r="S82" s="26">
        <f ca="1">SUM(G$13:G82)</f>
        <v>160000</v>
      </c>
      <c r="T82" s="27">
        <f t="shared" ca="1" si="24"/>
        <v>2100000</v>
      </c>
      <c r="U82" s="25">
        <f ca="1">SUM(I$13:I82)</f>
        <v>14451</v>
      </c>
      <c r="V82" s="26">
        <f ca="1">SUM(J$13:J82)</f>
        <v>267365</v>
      </c>
      <c r="W82" s="26">
        <f ca="1">SUM(K$13:K82)</f>
        <v>15589</v>
      </c>
      <c r="X82" s="27">
        <f t="shared" ca="1" si="19"/>
        <v>297405</v>
      </c>
      <c r="Y82" s="48">
        <f t="shared" ca="1" si="25"/>
        <v>9.0318750000000003E-2</v>
      </c>
      <c r="Z82" s="48">
        <f t="shared" ca="1" si="25"/>
        <v>0.15020505617977528</v>
      </c>
      <c r="AA82" s="48">
        <f t="shared" ca="1" si="25"/>
        <v>9.7431249999999997E-2</v>
      </c>
      <c r="AB82" s="50">
        <f t="shared" ca="1" si="26"/>
        <v>0.14162142857142856</v>
      </c>
    </row>
    <row r="83" spans="1:28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ca="1" si="27"/>
        <v>0</v>
      </c>
      <c r="F83" s="26">
        <f t="shared" ca="1" si="28"/>
        <v>30000</v>
      </c>
      <c r="G83" s="26">
        <f t="shared" ca="1" si="29"/>
        <v>0</v>
      </c>
      <c r="H83" s="27">
        <f t="shared" ca="1" si="20"/>
        <v>30000</v>
      </c>
      <c r="I83" s="25">
        <f t="shared" ca="1" si="21"/>
        <v>0</v>
      </c>
      <c r="J83" s="26">
        <f t="shared" ca="1" si="22"/>
        <v>4623</v>
      </c>
      <c r="K83" s="26">
        <f t="shared" ca="1" si="23"/>
        <v>0</v>
      </c>
      <c r="L83" s="27">
        <f t="shared" ca="1" si="16"/>
        <v>4623</v>
      </c>
      <c r="M83" s="19" t="str">
        <f t="shared" ca="1" si="17"/>
        <v/>
      </c>
      <c r="N83" s="3">
        <f t="shared" ca="1" si="17"/>
        <v>0.15409999999999999</v>
      </c>
      <c r="O83" s="3" t="str">
        <f t="shared" ca="1" si="17"/>
        <v/>
      </c>
      <c r="P83" s="4">
        <f t="shared" ca="1" si="18"/>
        <v>0.15409999999999999</v>
      </c>
      <c r="Q83" s="25">
        <f ca="1">SUM(E$13:E83)</f>
        <v>160000</v>
      </c>
      <c r="R83" s="26">
        <f ca="1">SUM(F$13:F83)</f>
        <v>1810000</v>
      </c>
      <c r="S83" s="26">
        <f ca="1">SUM(G$13:G83)</f>
        <v>160000</v>
      </c>
      <c r="T83" s="27">
        <f t="shared" ca="1" si="24"/>
        <v>2130000</v>
      </c>
      <c r="U83" s="25">
        <f ca="1">SUM(I$13:I83)</f>
        <v>14451</v>
      </c>
      <c r="V83" s="26">
        <f ca="1">SUM(J$13:J83)</f>
        <v>271988</v>
      </c>
      <c r="W83" s="26">
        <f ca="1">SUM(K$13:K83)</f>
        <v>15589</v>
      </c>
      <c r="X83" s="27">
        <f t="shared" ca="1" si="19"/>
        <v>302028</v>
      </c>
      <c r="Y83" s="48">
        <f t="shared" ca="1" si="25"/>
        <v>9.0318750000000003E-2</v>
      </c>
      <c r="Z83" s="48">
        <f t="shared" ca="1" si="25"/>
        <v>0.15026961325966851</v>
      </c>
      <c r="AA83" s="48">
        <f t="shared" ca="1" si="25"/>
        <v>9.7431249999999997E-2</v>
      </c>
      <c r="AB83" s="50">
        <f t="shared" ca="1" si="26"/>
        <v>0.14179718309859154</v>
      </c>
    </row>
    <row r="84" spans="1:28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ca="1" si="27"/>
        <v>0</v>
      </c>
      <c r="F84" s="26">
        <f t="shared" ca="1" si="28"/>
        <v>30000</v>
      </c>
      <c r="G84" s="26">
        <f t="shared" ca="1" si="29"/>
        <v>0</v>
      </c>
      <c r="H84" s="27">
        <f t="shared" ca="1" si="20"/>
        <v>30000</v>
      </c>
      <c r="I84" s="25">
        <f t="shared" ca="1" si="21"/>
        <v>0</v>
      </c>
      <c r="J84" s="26">
        <f t="shared" ca="1" si="22"/>
        <v>4575</v>
      </c>
      <c r="K84" s="26">
        <f t="shared" ca="1" si="23"/>
        <v>0</v>
      </c>
      <c r="L84" s="27">
        <f t="shared" ca="1" si="16"/>
        <v>4575</v>
      </c>
      <c r="M84" s="19" t="str">
        <f t="shared" ca="1" si="17"/>
        <v/>
      </c>
      <c r="N84" s="3">
        <f t="shared" ca="1" si="17"/>
        <v>0.1525</v>
      </c>
      <c r="O84" s="3" t="str">
        <f t="shared" ca="1" si="17"/>
        <v/>
      </c>
      <c r="P84" s="4">
        <f t="shared" ca="1" si="18"/>
        <v>0.1525</v>
      </c>
      <c r="Q84" s="25">
        <f ca="1">SUM(E$13:E84)</f>
        <v>160000</v>
      </c>
      <c r="R84" s="26">
        <f ca="1">SUM(F$13:F84)</f>
        <v>1840000</v>
      </c>
      <c r="S84" s="26">
        <f ca="1">SUM(G$13:G84)</f>
        <v>160000</v>
      </c>
      <c r="T84" s="27">
        <f t="shared" ca="1" si="24"/>
        <v>2160000</v>
      </c>
      <c r="U84" s="25">
        <f ca="1">SUM(I$13:I84)</f>
        <v>14451</v>
      </c>
      <c r="V84" s="26">
        <f ca="1">SUM(J$13:J84)</f>
        <v>276563</v>
      </c>
      <c r="W84" s="26">
        <f ca="1">SUM(K$13:K84)</f>
        <v>15589</v>
      </c>
      <c r="X84" s="27">
        <f t="shared" ca="1" si="19"/>
        <v>306603</v>
      </c>
      <c r="Y84" s="48">
        <f t="shared" ca="1" si="25"/>
        <v>9.0318750000000003E-2</v>
      </c>
      <c r="Z84" s="48">
        <f t="shared" ca="1" si="25"/>
        <v>0.15030597826086955</v>
      </c>
      <c r="AA84" s="48">
        <f t="shared" ca="1" si="25"/>
        <v>9.7431249999999997E-2</v>
      </c>
      <c r="AB84" s="50">
        <f t="shared" ca="1" si="26"/>
        <v>0.14194583333333333</v>
      </c>
    </row>
    <row r="85" spans="1:28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ca="1" si="27"/>
        <v>0</v>
      </c>
      <c r="F85" s="26">
        <f t="shared" ca="1" si="28"/>
        <v>0</v>
      </c>
      <c r="G85" s="26">
        <f t="shared" ca="1" si="29"/>
        <v>30000</v>
      </c>
      <c r="H85" s="27">
        <f t="shared" ca="1" si="20"/>
        <v>30000</v>
      </c>
      <c r="I85" s="25">
        <f t="shared" ca="1" si="21"/>
        <v>0</v>
      </c>
      <c r="J85" s="26">
        <f t="shared" ca="1" si="22"/>
        <v>0</v>
      </c>
      <c r="K85" s="26">
        <f t="shared" ca="1" si="23"/>
        <v>2856</v>
      </c>
      <c r="L85" s="27">
        <f t="shared" ca="1" si="16"/>
        <v>2856</v>
      </c>
      <c r="M85" s="19" t="str">
        <f t="shared" ca="1" si="17"/>
        <v/>
      </c>
      <c r="N85" s="3" t="str">
        <f t="shared" ca="1" si="17"/>
        <v/>
      </c>
      <c r="O85" s="3">
        <f t="shared" ca="1" si="17"/>
        <v>9.5200000000000007E-2</v>
      </c>
      <c r="P85" s="4">
        <f t="shared" ca="1" si="18"/>
        <v>9.5200000000000007E-2</v>
      </c>
      <c r="Q85" s="25">
        <f ca="1">SUM(E$13:E85)</f>
        <v>160000</v>
      </c>
      <c r="R85" s="26">
        <f ca="1">SUM(F$13:F85)</f>
        <v>1840000</v>
      </c>
      <c r="S85" s="26">
        <f ca="1">SUM(G$13:G85)</f>
        <v>190000</v>
      </c>
      <c r="T85" s="27">
        <f t="shared" ca="1" si="24"/>
        <v>2190000</v>
      </c>
      <c r="U85" s="25">
        <f ca="1">SUM(I$13:I85)</f>
        <v>14451</v>
      </c>
      <c r="V85" s="26">
        <f ca="1">SUM(J$13:J85)</f>
        <v>276563</v>
      </c>
      <c r="W85" s="26">
        <f ca="1">SUM(K$13:K85)</f>
        <v>18445</v>
      </c>
      <c r="X85" s="27">
        <f t="shared" ca="1" si="19"/>
        <v>309459</v>
      </c>
      <c r="Y85" s="48">
        <f t="shared" ca="1" si="25"/>
        <v>9.0318750000000003E-2</v>
      </c>
      <c r="Z85" s="48">
        <f t="shared" ca="1" si="25"/>
        <v>0.15030597826086955</v>
      </c>
      <c r="AA85" s="48">
        <f t="shared" ca="1" si="25"/>
        <v>9.7078947368421056E-2</v>
      </c>
      <c r="AB85" s="50">
        <f t="shared" ca="1" si="26"/>
        <v>0.14130547945205479</v>
      </c>
    </row>
    <row r="86" spans="1:28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ca="1" si="27"/>
        <v>0</v>
      </c>
      <c r="F86" s="26">
        <f t="shared" ca="1" si="28"/>
        <v>30000</v>
      </c>
      <c r="G86" s="26">
        <f t="shared" ca="1" si="29"/>
        <v>0</v>
      </c>
      <c r="H86" s="27">
        <f t="shared" ca="1" si="20"/>
        <v>30000</v>
      </c>
      <c r="I86" s="25">
        <f t="shared" ca="1" si="21"/>
        <v>0</v>
      </c>
      <c r="J86" s="26">
        <f t="shared" ca="1" si="22"/>
        <v>4484</v>
      </c>
      <c r="K86" s="26">
        <f t="shared" ca="1" si="23"/>
        <v>0</v>
      </c>
      <c r="L86" s="27">
        <f t="shared" ca="1" si="16"/>
        <v>4484</v>
      </c>
      <c r="M86" s="19" t="str">
        <f t="shared" ca="1" si="17"/>
        <v/>
      </c>
      <c r="N86" s="3">
        <f t="shared" ca="1" si="17"/>
        <v>0.14946666666666666</v>
      </c>
      <c r="O86" s="3" t="str">
        <f t="shared" ca="1" si="17"/>
        <v/>
      </c>
      <c r="P86" s="4">
        <f t="shared" ca="1" si="18"/>
        <v>0.14946666666666666</v>
      </c>
      <c r="Q86" s="25">
        <f ca="1">SUM(E$13:E86)</f>
        <v>160000</v>
      </c>
      <c r="R86" s="26">
        <f ca="1">SUM(F$13:F86)</f>
        <v>1870000</v>
      </c>
      <c r="S86" s="26">
        <f ca="1">SUM(G$13:G86)</f>
        <v>190000</v>
      </c>
      <c r="T86" s="27">
        <f t="shared" ca="1" si="24"/>
        <v>2220000</v>
      </c>
      <c r="U86" s="25">
        <f ca="1">SUM(I$13:I86)</f>
        <v>14451</v>
      </c>
      <c r="V86" s="26">
        <f ca="1">SUM(J$13:J86)</f>
        <v>281047</v>
      </c>
      <c r="W86" s="26">
        <f ca="1">SUM(K$13:K86)</f>
        <v>18445</v>
      </c>
      <c r="X86" s="27">
        <f t="shared" ca="1" si="19"/>
        <v>313943</v>
      </c>
      <c r="Y86" s="48">
        <f t="shared" ca="1" si="25"/>
        <v>9.0318750000000003E-2</v>
      </c>
      <c r="Z86" s="48">
        <f t="shared" ca="1" si="25"/>
        <v>0.15029251336898397</v>
      </c>
      <c r="AA86" s="48">
        <f t="shared" ca="1" si="25"/>
        <v>9.7078947368421056E-2</v>
      </c>
      <c r="AB86" s="50">
        <f t="shared" ca="1" si="26"/>
        <v>0.14141576576576576</v>
      </c>
    </row>
    <row r="87" spans="1:28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ca="1" si="27"/>
        <v>0</v>
      </c>
      <c r="F87" s="26">
        <f t="shared" ca="1" si="28"/>
        <v>30000</v>
      </c>
      <c r="G87" s="26">
        <f t="shared" ca="1" si="29"/>
        <v>0</v>
      </c>
      <c r="H87" s="27">
        <f t="shared" ca="1" si="20"/>
        <v>30000</v>
      </c>
      <c r="I87" s="25">
        <f t="shared" ca="1" si="21"/>
        <v>0</v>
      </c>
      <c r="J87" s="26">
        <f t="shared" ca="1" si="22"/>
        <v>4598</v>
      </c>
      <c r="K87" s="26">
        <f t="shared" ca="1" si="23"/>
        <v>0</v>
      </c>
      <c r="L87" s="27">
        <f t="shared" ca="1" si="16"/>
        <v>4598</v>
      </c>
      <c r="M87" s="19" t="str">
        <f t="shared" ca="1" si="17"/>
        <v/>
      </c>
      <c r="N87" s="3">
        <f t="shared" ca="1" si="17"/>
        <v>0.15326666666666666</v>
      </c>
      <c r="O87" s="3" t="str">
        <f t="shared" ca="1" si="17"/>
        <v/>
      </c>
      <c r="P87" s="4">
        <f t="shared" ca="1" si="18"/>
        <v>0.15326666666666666</v>
      </c>
      <c r="Q87" s="25">
        <f ca="1">SUM(E$13:E87)</f>
        <v>160000</v>
      </c>
      <c r="R87" s="26">
        <f ca="1">SUM(F$13:F87)</f>
        <v>1900000</v>
      </c>
      <c r="S87" s="26">
        <f ca="1">SUM(G$13:G87)</f>
        <v>190000</v>
      </c>
      <c r="T87" s="27">
        <f t="shared" ca="1" si="24"/>
        <v>2250000</v>
      </c>
      <c r="U87" s="25">
        <f ca="1">SUM(I$13:I87)</f>
        <v>14451</v>
      </c>
      <c r="V87" s="26">
        <f ca="1">SUM(J$13:J87)</f>
        <v>285645</v>
      </c>
      <c r="W87" s="26">
        <f ca="1">SUM(K$13:K87)</f>
        <v>18445</v>
      </c>
      <c r="X87" s="27">
        <f t="shared" ca="1" si="19"/>
        <v>318541</v>
      </c>
      <c r="Y87" s="48">
        <f t="shared" ca="1" si="25"/>
        <v>9.0318750000000003E-2</v>
      </c>
      <c r="Z87" s="48">
        <f t="shared" ca="1" si="25"/>
        <v>0.15033947368421052</v>
      </c>
      <c r="AA87" s="48">
        <f t="shared" ca="1" si="25"/>
        <v>9.7078947368421056E-2</v>
      </c>
      <c r="AB87" s="50">
        <f t="shared" ca="1" si="26"/>
        <v>0.14157377777777777</v>
      </c>
    </row>
    <row r="88" spans="1:28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ca="1" si="27"/>
        <v>0</v>
      </c>
      <c r="F88" s="26">
        <f t="shared" ca="1" si="28"/>
        <v>30000</v>
      </c>
      <c r="G88" s="26">
        <f t="shared" ca="1" si="29"/>
        <v>0</v>
      </c>
      <c r="H88" s="27">
        <f t="shared" ca="1" si="20"/>
        <v>30000</v>
      </c>
      <c r="I88" s="25">
        <f t="shared" ca="1" si="21"/>
        <v>0</v>
      </c>
      <c r="J88" s="26">
        <f t="shared" ca="1" si="22"/>
        <v>4451</v>
      </c>
      <c r="K88" s="26">
        <f t="shared" ca="1" si="23"/>
        <v>0</v>
      </c>
      <c r="L88" s="27">
        <f t="shared" ca="1" si="16"/>
        <v>4451</v>
      </c>
      <c r="M88" s="19" t="str">
        <f t="shared" ca="1" si="17"/>
        <v/>
      </c>
      <c r="N88" s="3">
        <f t="shared" ca="1" si="17"/>
        <v>0.14836666666666667</v>
      </c>
      <c r="O88" s="3" t="str">
        <f t="shared" ca="1" si="17"/>
        <v/>
      </c>
      <c r="P88" s="4">
        <f t="shared" ca="1" si="18"/>
        <v>0.14836666666666667</v>
      </c>
      <c r="Q88" s="25">
        <f ca="1">SUM(E$13:E88)</f>
        <v>160000</v>
      </c>
      <c r="R88" s="26">
        <f ca="1">SUM(F$13:F88)</f>
        <v>1930000</v>
      </c>
      <c r="S88" s="26">
        <f ca="1">SUM(G$13:G88)</f>
        <v>190000</v>
      </c>
      <c r="T88" s="27">
        <f t="shared" ca="1" si="24"/>
        <v>2280000</v>
      </c>
      <c r="U88" s="25">
        <f ca="1">SUM(I$13:I88)</f>
        <v>14451</v>
      </c>
      <c r="V88" s="26">
        <f ca="1">SUM(J$13:J88)</f>
        <v>290096</v>
      </c>
      <c r="W88" s="26">
        <f ca="1">SUM(K$13:K88)</f>
        <v>18445</v>
      </c>
      <c r="X88" s="27">
        <f t="shared" ca="1" si="19"/>
        <v>322992</v>
      </c>
      <c r="Y88" s="48">
        <f t="shared" ca="1" si="25"/>
        <v>9.0318750000000003E-2</v>
      </c>
      <c r="Z88" s="48">
        <f t="shared" ca="1" si="25"/>
        <v>0.15030880829015544</v>
      </c>
      <c r="AA88" s="48">
        <f t="shared" ca="1" si="25"/>
        <v>9.7078947368421056E-2</v>
      </c>
      <c r="AB88" s="50">
        <f t="shared" ca="1" si="26"/>
        <v>0.14166315789473685</v>
      </c>
    </row>
    <row r="89" spans="1:28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ca="1" si="27"/>
        <v>0</v>
      </c>
      <c r="F89" s="26">
        <f t="shared" ca="1" si="28"/>
        <v>30000</v>
      </c>
      <c r="G89" s="26">
        <f t="shared" ca="1" si="29"/>
        <v>0</v>
      </c>
      <c r="H89" s="27">
        <f t="shared" ca="1" si="20"/>
        <v>30000</v>
      </c>
      <c r="I89" s="25">
        <f t="shared" ca="1" si="21"/>
        <v>0</v>
      </c>
      <c r="J89" s="26">
        <f t="shared" ca="1" si="22"/>
        <v>4540</v>
      </c>
      <c r="K89" s="26">
        <f t="shared" ca="1" si="23"/>
        <v>0</v>
      </c>
      <c r="L89" s="27">
        <f t="shared" ca="1" si="16"/>
        <v>4540</v>
      </c>
      <c r="M89" s="19" t="str">
        <f t="shared" ca="1" si="17"/>
        <v/>
      </c>
      <c r="N89" s="3">
        <f t="shared" ca="1" si="17"/>
        <v>0.15133333333333332</v>
      </c>
      <c r="O89" s="3" t="str">
        <f t="shared" ca="1" si="17"/>
        <v/>
      </c>
      <c r="P89" s="4">
        <f t="shared" ca="1" si="18"/>
        <v>0.15133333333333332</v>
      </c>
      <c r="Q89" s="25">
        <f ca="1">SUM(E$13:E89)</f>
        <v>160000</v>
      </c>
      <c r="R89" s="26">
        <f ca="1">SUM(F$13:F89)</f>
        <v>1960000</v>
      </c>
      <c r="S89" s="26">
        <f ca="1">SUM(G$13:G89)</f>
        <v>190000</v>
      </c>
      <c r="T89" s="27">
        <f t="shared" ca="1" si="24"/>
        <v>2310000</v>
      </c>
      <c r="U89" s="25">
        <f ca="1">SUM(I$13:I89)</f>
        <v>14451</v>
      </c>
      <c r="V89" s="26">
        <f ca="1">SUM(J$13:J89)</f>
        <v>294636</v>
      </c>
      <c r="W89" s="26">
        <f ca="1">SUM(K$13:K89)</f>
        <v>18445</v>
      </c>
      <c r="X89" s="27">
        <f t="shared" ca="1" si="19"/>
        <v>327532</v>
      </c>
      <c r="Y89" s="48">
        <f t="shared" ca="1" si="25"/>
        <v>9.0318750000000003E-2</v>
      </c>
      <c r="Z89" s="48">
        <f t="shared" ca="1" si="25"/>
        <v>0.15032448979591836</v>
      </c>
      <c r="AA89" s="48">
        <f t="shared" ca="1" si="25"/>
        <v>9.7078947368421056E-2</v>
      </c>
      <c r="AB89" s="50">
        <f t="shared" ca="1" si="26"/>
        <v>0.14178874458874458</v>
      </c>
    </row>
    <row r="90" spans="1:28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ca="1" si="27"/>
        <v>0</v>
      </c>
      <c r="F90" s="26">
        <f t="shared" ca="1" si="28"/>
        <v>30000</v>
      </c>
      <c r="G90" s="26">
        <f t="shared" ca="1" si="29"/>
        <v>0</v>
      </c>
      <c r="H90" s="27">
        <f t="shared" ca="1" si="20"/>
        <v>30000</v>
      </c>
      <c r="I90" s="25">
        <f t="shared" ca="1" si="21"/>
        <v>0</v>
      </c>
      <c r="J90" s="26">
        <f t="shared" ca="1" si="22"/>
        <v>4468</v>
      </c>
      <c r="K90" s="26">
        <f t="shared" ca="1" si="23"/>
        <v>0</v>
      </c>
      <c r="L90" s="27">
        <f t="shared" ca="1" si="16"/>
        <v>4468</v>
      </c>
      <c r="M90" s="19" t="str">
        <f t="shared" ca="1" si="17"/>
        <v/>
      </c>
      <c r="N90" s="3">
        <f t="shared" ca="1" si="17"/>
        <v>0.14893333333333333</v>
      </c>
      <c r="O90" s="3" t="str">
        <f t="shared" ca="1" si="17"/>
        <v/>
      </c>
      <c r="P90" s="4">
        <f t="shared" ca="1" si="18"/>
        <v>0.14893333333333333</v>
      </c>
      <c r="Q90" s="25">
        <f ca="1">SUM(E$13:E90)</f>
        <v>160000</v>
      </c>
      <c r="R90" s="26">
        <f ca="1">SUM(F$13:F90)</f>
        <v>1990000</v>
      </c>
      <c r="S90" s="26">
        <f ca="1">SUM(G$13:G90)</f>
        <v>190000</v>
      </c>
      <c r="T90" s="27">
        <f t="shared" ca="1" si="24"/>
        <v>2340000</v>
      </c>
      <c r="U90" s="25">
        <f ca="1">SUM(I$13:I90)</f>
        <v>14451</v>
      </c>
      <c r="V90" s="26">
        <f ca="1">SUM(J$13:J90)</f>
        <v>299104</v>
      </c>
      <c r="W90" s="26">
        <f ca="1">SUM(K$13:K90)</f>
        <v>18445</v>
      </c>
      <c r="X90" s="27">
        <f t="shared" ca="1" si="19"/>
        <v>332000</v>
      </c>
      <c r="Y90" s="48">
        <f t="shared" ca="1" si="25"/>
        <v>9.0318750000000003E-2</v>
      </c>
      <c r="Z90" s="48">
        <f t="shared" ca="1" si="25"/>
        <v>0.15030351758793969</v>
      </c>
      <c r="AA90" s="48">
        <f t="shared" ca="1" si="25"/>
        <v>9.7078947368421056E-2</v>
      </c>
      <c r="AB90" s="50">
        <f t="shared" ca="1" si="26"/>
        <v>0.14188034188034188</v>
      </c>
    </row>
    <row r="91" spans="1:28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ca="1" si="27"/>
        <v>0</v>
      </c>
      <c r="F91" s="26">
        <f t="shared" ca="1" si="28"/>
        <v>30000</v>
      </c>
      <c r="G91" s="26">
        <f t="shared" ca="1" si="29"/>
        <v>0</v>
      </c>
      <c r="H91" s="27">
        <f t="shared" ca="1" si="20"/>
        <v>30000</v>
      </c>
      <c r="I91" s="25">
        <f t="shared" ca="1" si="21"/>
        <v>0</v>
      </c>
      <c r="J91" s="26">
        <f t="shared" ca="1" si="22"/>
        <v>4554</v>
      </c>
      <c r="K91" s="26">
        <f t="shared" ca="1" si="23"/>
        <v>0</v>
      </c>
      <c r="L91" s="27">
        <f t="shared" ca="1" si="16"/>
        <v>4554</v>
      </c>
      <c r="M91" s="19" t="str">
        <f t="shared" ca="1" si="17"/>
        <v/>
      </c>
      <c r="N91" s="3">
        <f t="shared" ca="1" si="17"/>
        <v>0.15179999999999999</v>
      </c>
      <c r="O91" s="3" t="str">
        <f t="shared" ca="1" si="17"/>
        <v/>
      </c>
      <c r="P91" s="4">
        <f t="shared" ca="1" si="18"/>
        <v>0.15179999999999999</v>
      </c>
      <c r="Q91" s="25">
        <f ca="1">SUM(E$13:E91)</f>
        <v>160000</v>
      </c>
      <c r="R91" s="26">
        <f ca="1">SUM(F$13:F91)</f>
        <v>2020000</v>
      </c>
      <c r="S91" s="26">
        <f ca="1">SUM(G$13:G91)</f>
        <v>190000</v>
      </c>
      <c r="T91" s="27">
        <f t="shared" ca="1" si="24"/>
        <v>2370000</v>
      </c>
      <c r="U91" s="25">
        <f ca="1">SUM(I$13:I91)</f>
        <v>14451</v>
      </c>
      <c r="V91" s="26">
        <f ca="1">SUM(J$13:J91)</f>
        <v>303658</v>
      </c>
      <c r="W91" s="26">
        <f ca="1">SUM(K$13:K91)</f>
        <v>18445</v>
      </c>
      <c r="X91" s="27">
        <f t="shared" ca="1" si="19"/>
        <v>336554</v>
      </c>
      <c r="Y91" s="48">
        <f t="shared" ca="1" si="25"/>
        <v>9.0318750000000003E-2</v>
      </c>
      <c r="Z91" s="48">
        <f t="shared" ca="1" si="25"/>
        <v>0.15032574257425743</v>
      </c>
      <c r="AA91" s="48">
        <f t="shared" ca="1" si="25"/>
        <v>9.7078947368421056E-2</v>
      </c>
      <c r="AB91" s="50">
        <f t="shared" ca="1" si="26"/>
        <v>0.14200590717299577</v>
      </c>
    </row>
    <row r="92" spans="1:28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ca="1" si="27"/>
        <v>0</v>
      </c>
      <c r="F92" s="26">
        <f t="shared" ca="1" si="28"/>
        <v>30000</v>
      </c>
      <c r="G92" s="26">
        <f t="shared" ca="1" si="29"/>
        <v>0</v>
      </c>
      <c r="H92" s="27">
        <f t="shared" ca="1" si="20"/>
        <v>30000</v>
      </c>
      <c r="I92" s="25">
        <f t="shared" ca="1" si="21"/>
        <v>0</v>
      </c>
      <c r="J92" s="26">
        <f t="shared" ca="1" si="22"/>
        <v>4516</v>
      </c>
      <c r="K92" s="26">
        <f t="shared" ca="1" si="23"/>
        <v>0</v>
      </c>
      <c r="L92" s="27">
        <f t="shared" ca="1" si="16"/>
        <v>4516</v>
      </c>
      <c r="M92" s="19" t="str">
        <f t="shared" ca="1" si="17"/>
        <v/>
      </c>
      <c r="N92" s="3">
        <f t="shared" ca="1" si="17"/>
        <v>0.15053333333333332</v>
      </c>
      <c r="O92" s="3" t="str">
        <f t="shared" ca="1" si="17"/>
        <v/>
      </c>
      <c r="P92" s="4">
        <f t="shared" ca="1" si="18"/>
        <v>0.15053333333333332</v>
      </c>
      <c r="Q92" s="25">
        <f ca="1">SUM(E$13:E92)</f>
        <v>160000</v>
      </c>
      <c r="R92" s="26">
        <f ca="1">SUM(F$13:F92)</f>
        <v>2050000</v>
      </c>
      <c r="S92" s="26">
        <f ca="1">SUM(G$13:G92)</f>
        <v>190000</v>
      </c>
      <c r="T92" s="27">
        <f t="shared" ca="1" si="24"/>
        <v>2400000</v>
      </c>
      <c r="U92" s="25">
        <f ca="1">SUM(I$13:I92)</f>
        <v>14451</v>
      </c>
      <c r="V92" s="26">
        <f ca="1">SUM(J$13:J92)</f>
        <v>308174</v>
      </c>
      <c r="W92" s="26">
        <f ca="1">SUM(K$13:K92)</f>
        <v>18445</v>
      </c>
      <c r="X92" s="27">
        <f t="shared" ca="1" si="19"/>
        <v>341070</v>
      </c>
      <c r="Y92" s="48">
        <f t="shared" ca="1" si="25"/>
        <v>9.0318750000000003E-2</v>
      </c>
      <c r="Z92" s="48">
        <f t="shared" ca="1" si="25"/>
        <v>0.15032878048780488</v>
      </c>
      <c r="AA92" s="48">
        <f t="shared" ca="1" si="25"/>
        <v>9.7078947368421056E-2</v>
      </c>
      <c r="AB92" s="50">
        <f t="shared" ca="1" si="26"/>
        <v>0.1421125</v>
      </c>
    </row>
    <row r="93" spans="1:28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ca="1" si="27"/>
        <v>0</v>
      </c>
      <c r="F93" s="26">
        <f t="shared" ca="1" si="28"/>
        <v>30000</v>
      </c>
      <c r="G93" s="26">
        <f t="shared" ca="1" si="29"/>
        <v>0</v>
      </c>
      <c r="H93" s="27">
        <f t="shared" ca="1" si="20"/>
        <v>30000</v>
      </c>
      <c r="I93" s="25">
        <f t="shared" ca="1" si="21"/>
        <v>0</v>
      </c>
      <c r="J93" s="26">
        <f t="shared" ca="1" si="22"/>
        <v>4556</v>
      </c>
      <c r="K93" s="26">
        <f t="shared" ca="1" si="23"/>
        <v>0</v>
      </c>
      <c r="L93" s="27">
        <f t="shared" ca="1" si="16"/>
        <v>4556</v>
      </c>
      <c r="M93" s="19" t="str">
        <f t="shared" ca="1" si="17"/>
        <v/>
      </c>
      <c r="N93" s="3">
        <f t="shared" ca="1" si="17"/>
        <v>0.15186666666666668</v>
      </c>
      <c r="O93" s="3" t="str">
        <f t="shared" ca="1" si="17"/>
        <v/>
      </c>
      <c r="P93" s="4">
        <f t="shared" ca="1" si="18"/>
        <v>0.15186666666666668</v>
      </c>
      <c r="Q93" s="25">
        <f ca="1">SUM(E$13:E93)</f>
        <v>160000</v>
      </c>
      <c r="R93" s="26">
        <f ca="1">SUM(F$13:F93)</f>
        <v>2080000</v>
      </c>
      <c r="S93" s="26">
        <f ca="1">SUM(G$13:G93)</f>
        <v>190000</v>
      </c>
      <c r="T93" s="27">
        <f t="shared" ca="1" si="24"/>
        <v>2430000</v>
      </c>
      <c r="U93" s="25">
        <f ca="1">SUM(I$13:I93)</f>
        <v>14451</v>
      </c>
      <c r="V93" s="26">
        <f ca="1">SUM(J$13:J93)</f>
        <v>312730</v>
      </c>
      <c r="W93" s="26">
        <f ca="1">SUM(K$13:K93)</f>
        <v>18445</v>
      </c>
      <c r="X93" s="27">
        <f t="shared" ca="1" si="19"/>
        <v>345626</v>
      </c>
      <c r="Y93" s="48">
        <f t="shared" ca="1" si="25"/>
        <v>9.0318750000000003E-2</v>
      </c>
      <c r="Z93" s="48">
        <f t="shared" ca="1" si="25"/>
        <v>0.15035096153846153</v>
      </c>
      <c r="AA93" s="48">
        <f t="shared" ca="1" si="25"/>
        <v>9.7078947368421056E-2</v>
      </c>
      <c r="AB93" s="50">
        <f t="shared" ca="1" si="26"/>
        <v>0.14223292181069958</v>
      </c>
    </row>
    <row r="94" spans="1:28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ca="1" si="27"/>
        <v>0</v>
      </c>
      <c r="F94" s="26">
        <f t="shared" ca="1" si="28"/>
        <v>30000</v>
      </c>
      <c r="G94" s="26">
        <f t="shared" ca="1" si="29"/>
        <v>0</v>
      </c>
      <c r="H94" s="27">
        <f t="shared" ca="1" si="20"/>
        <v>30000</v>
      </c>
      <c r="I94" s="25">
        <f t="shared" ca="1" si="21"/>
        <v>0</v>
      </c>
      <c r="J94" s="26">
        <f t="shared" ca="1" si="22"/>
        <v>4458</v>
      </c>
      <c r="K94" s="26">
        <f t="shared" ca="1" si="23"/>
        <v>0</v>
      </c>
      <c r="L94" s="27">
        <f t="shared" ca="1" si="16"/>
        <v>4458</v>
      </c>
      <c r="M94" s="19" t="str">
        <f t="shared" ca="1" si="17"/>
        <v/>
      </c>
      <c r="N94" s="3">
        <f t="shared" ca="1" si="17"/>
        <v>0.14860000000000001</v>
      </c>
      <c r="O94" s="3" t="str">
        <f t="shared" ca="1" si="17"/>
        <v/>
      </c>
      <c r="P94" s="4">
        <f t="shared" ca="1" si="18"/>
        <v>0.14860000000000001</v>
      </c>
      <c r="Q94" s="25">
        <f ca="1">SUM(E$13:E94)</f>
        <v>160000</v>
      </c>
      <c r="R94" s="26">
        <f ca="1">SUM(F$13:F94)</f>
        <v>2110000</v>
      </c>
      <c r="S94" s="26">
        <f ca="1">SUM(G$13:G94)</f>
        <v>190000</v>
      </c>
      <c r="T94" s="27">
        <f t="shared" ca="1" si="24"/>
        <v>2460000</v>
      </c>
      <c r="U94" s="25">
        <f ca="1">SUM(I$13:I94)</f>
        <v>14451</v>
      </c>
      <c r="V94" s="26">
        <f ca="1">SUM(J$13:J94)</f>
        <v>317188</v>
      </c>
      <c r="W94" s="26">
        <f ca="1">SUM(K$13:K94)</f>
        <v>18445</v>
      </c>
      <c r="X94" s="27">
        <f t="shared" ca="1" si="19"/>
        <v>350084</v>
      </c>
      <c r="Y94" s="48">
        <f t="shared" ca="1" si="25"/>
        <v>9.0318750000000003E-2</v>
      </c>
      <c r="Z94" s="48">
        <f t="shared" ca="1" si="25"/>
        <v>0.15032606635071091</v>
      </c>
      <c r="AA94" s="48">
        <f t="shared" ca="1" si="25"/>
        <v>9.7078947368421056E-2</v>
      </c>
      <c r="AB94" s="50">
        <f t="shared" ca="1" si="26"/>
        <v>0.14231056910569106</v>
      </c>
    </row>
    <row r="95" spans="1:28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ca="1" si="27"/>
        <v>0</v>
      </c>
      <c r="F95" s="26">
        <f t="shared" ca="1" si="28"/>
        <v>30000</v>
      </c>
      <c r="G95" s="26">
        <f t="shared" ca="1" si="29"/>
        <v>0</v>
      </c>
      <c r="H95" s="27">
        <f t="shared" ca="1" si="20"/>
        <v>30000</v>
      </c>
      <c r="I95" s="25">
        <f t="shared" ca="1" si="21"/>
        <v>0</v>
      </c>
      <c r="J95" s="26">
        <f t="shared" ca="1" si="22"/>
        <v>4506</v>
      </c>
      <c r="K95" s="26">
        <f t="shared" ca="1" si="23"/>
        <v>0</v>
      </c>
      <c r="L95" s="27">
        <f t="shared" ca="1" si="16"/>
        <v>4506</v>
      </c>
      <c r="M95" s="19" t="str">
        <f t="shared" ca="1" si="17"/>
        <v/>
      </c>
      <c r="N95" s="3">
        <f t="shared" ca="1" si="17"/>
        <v>0.1502</v>
      </c>
      <c r="O95" s="3" t="str">
        <f t="shared" ca="1" si="17"/>
        <v/>
      </c>
      <c r="P95" s="4">
        <f t="shared" ca="1" si="18"/>
        <v>0.1502</v>
      </c>
      <c r="Q95" s="25">
        <f ca="1">SUM(E$13:E95)</f>
        <v>160000</v>
      </c>
      <c r="R95" s="26">
        <f ca="1">SUM(F$13:F95)</f>
        <v>2140000</v>
      </c>
      <c r="S95" s="26">
        <f ca="1">SUM(G$13:G95)</f>
        <v>190000</v>
      </c>
      <c r="T95" s="27">
        <f t="shared" ca="1" si="24"/>
        <v>2490000</v>
      </c>
      <c r="U95" s="25">
        <f ca="1">SUM(I$13:I95)</f>
        <v>14451</v>
      </c>
      <c r="V95" s="26">
        <f ca="1">SUM(J$13:J95)</f>
        <v>321694</v>
      </c>
      <c r="W95" s="26">
        <f ca="1">SUM(K$13:K95)</f>
        <v>18445</v>
      </c>
      <c r="X95" s="27">
        <f t="shared" ca="1" si="19"/>
        <v>354590</v>
      </c>
      <c r="Y95" s="48">
        <f t="shared" ca="1" si="25"/>
        <v>9.0318750000000003E-2</v>
      </c>
      <c r="Z95" s="48">
        <f t="shared" ca="1" si="25"/>
        <v>0.15032429906542055</v>
      </c>
      <c r="AA95" s="48">
        <f t="shared" ca="1" si="25"/>
        <v>9.7078947368421056E-2</v>
      </c>
      <c r="AB95" s="50">
        <f t="shared" ca="1" si="26"/>
        <v>0.14240562248995983</v>
      </c>
    </row>
    <row r="96" spans="1:28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ca="1" si="27"/>
        <v>0</v>
      </c>
      <c r="F96" s="26">
        <f t="shared" ca="1" si="28"/>
        <v>30000</v>
      </c>
      <c r="G96" s="26">
        <f t="shared" ca="1" si="29"/>
        <v>0</v>
      </c>
      <c r="H96" s="27">
        <f t="shared" ca="1" si="20"/>
        <v>30000</v>
      </c>
      <c r="I96" s="25">
        <f t="shared" ca="1" si="21"/>
        <v>0</v>
      </c>
      <c r="J96" s="26">
        <f t="shared" ca="1" si="22"/>
        <v>4433</v>
      </c>
      <c r="K96" s="26">
        <f t="shared" ca="1" si="23"/>
        <v>0</v>
      </c>
      <c r="L96" s="27">
        <f t="shared" ca="1" si="16"/>
        <v>4433</v>
      </c>
      <c r="M96" s="19" t="str">
        <f t="shared" ca="1" si="17"/>
        <v/>
      </c>
      <c r="N96" s="3">
        <f t="shared" ca="1" si="17"/>
        <v>0.14776666666666666</v>
      </c>
      <c r="O96" s="3" t="str">
        <f t="shared" ca="1" si="17"/>
        <v/>
      </c>
      <c r="P96" s="4">
        <f t="shared" ca="1" si="18"/>
        <v>0.14776666666666666</v>
      </c>
      <c r="Q96" s="25">
        <f ca="1">SUM(E$13:E96)</f>
        <v>160000</v>
      </c>
      <c r="R96" s="26">
        <f ca="1">SUM(F$13:F96)</f>
        <v>2170000</v>
      </c>
      <c r="S96" s="26">
        <f ca="1">SUM(G$13:G96)</f>
        <v>190000</v>
      </c>
      <c r="T96" s="27">
        <f t="shared" ca="1" si="24"/>
        <v>2520000</v>
      </c>
      <c r="U96" s="25">
        <f ca="1">SUM(I$13:I96)</f>
        <v>14451</v>
      </c>
      <c r="V96" s="26">
        <f ca="1">SUM(J$13:J96)</f>
        <v>326127</v>
      </c>
      <c r="W96" s="26">
        <f ca="1">SUM(K$13:K96)</f>
        <v>18445</v>
      </c>
      <c r="X96" s="27">
        <f t="shared" ca="1" si="19"/>
        <v>359023</v>
      </c>
      <c r="Y96" s="48">
        <f t="shared" ca="1" si="25"/>
        <v>9.0318750000000003E-2</v>
      </c>
      <c r="Z96" s="48">
        <f t="shared" ca="1" si="25"/>
        <v>0.1502889400921659</v>
      </c>
      <c r="AA96" s="48">
        <f t="shared" ca="1" si="25"/>
        <v>9.7078947368421056E-2</v>
      </c>
      <c r="AB96" s="50">
        <f t="shared" ca="1" si="26"/>
        <v>0.14246944444444445</v>
      </c>
    </row>
    <row r="97" spans="1:28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ca="1" si="27"/>
        <v>0</v>
      </c>
      <c r="F97" s="26">
        <f t="shared" ca="1" si="28"/>
        <v>0</v>
      </c>
      <c r="G97" s="26">
        <f t="shared" ca="1" si="29"/>
        <v>30000</v>
      </c>
      <c r="H97" s="27">
        <f t="shared" ca="1" si="20"/>
        <v>30000</v>
      </c>
      <c r="I97" s="25">
        <f t="shared" ca="1" si="21"/>
        <v>0</v>
      </c>
      <c r="J97" s="26">
        <f t="shared" ca="1" si="22"/>
        <v>0</v>
      </c>
      <c r="K97" s="26">
        <f t="shared" ca="1" si="23"/>
        <v>2902</v>
      </c>
      <c r="L97" s="27">
        <f t="shared" ca="1" si="16"/>
        <v>2902</v>
      </c>
      <c r="M97" s="19" t="str">
        <f t="shared" ca="1" si="17"/>
        <v/>
      </c>
      <c r="N97" s="3" t="str">
        <f t="shared" ca="1" si="17"/>
        <v/>
      </c>
      <c r="O97" s="3">
        <f t="shared" ca="1" si="17"/>
        <v>9.6733333333333338E-2</v>
      </c>
      <c r="P97" s="4">
        <f t="shared" ca="1" si="18"/>
        <v>9.6733333333333338E-2</v>
      </c>
      <c r="Q97" s="25">
        <f ca="1">SUM(E$13:E97)</f>
        <v>160000</v>
      </c>
      <c r="R97" s="26">
        <f ca="1">SUM(F$13:F97)</f>
        <v>2170000</v>
      </c>
      <c r="S97" s="26">
        <f ca="1">SUM(G$13:G97)</f>
        <v>220000</v>
      </c>
      <c r="T97" s="27">
        <f t="shared" ca="1" si="24"/>
        <v>2550000</v>
      </c>
      <c r="U97" s="25">
        <f ca="1">SUM(I$13:I97)</f>
        <v>14451</v>
      </c>
      <c r="V97" s="26">
        <f ca="1">SUM(J$13:J97)</f>
        <v>326127</v>
      </c>
      <c r="W97" s="26">
        <f ca="1">SUM(K$13:K97)</f>
        <v>21347</v>
      </c>
      <c r="X97" s="27">
        <f t="shared" ca="1" si="19"/>
        <v>361925</v>
      </c>
      <c r="Y97" s="48">
        <f t="shared" ca="1" si="25"/>
        <v>9.0318750000000003E-2</v>
      </c>
      <c r="Z97" s="48">
        <f t="shared" ca="1" si="25"/>
        <v>0.1502889400921659</v>
      </c>
      <c r="AA97" s="48">
        <f t="shared" ca="1" si="25"/>
        <v>9.7031818181818177E-2</v>
      </c>
      <c r="AB97" s="50">
        <f t="shared" ca="1" si="26"/>
        <v>0.14193137254901961</v>
      </c>
    </row>
    <row r="98" spans="1:28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ca="1" si="27"/>
        <v>0</v>
      </c>
      <c r="F98" s="26">
        <f t="shared" ca="1" si="28"/>
        <v>30000</v>
      </c>
      <c r="G98" s="26">
        <f t="shared" ca="1" si="29"/>
        <v>0</v>
      </c>
      <c r="H98" s="27">
        <f t="shared" ca="1" si="20"/>
        <v>30000</v>
      </c>
      <c r="I98" s="25">
        <f t="shared" ca="1" si="21"/>
        <v>0</v>
      </c>
      <c r="J98" s="26">
        <f t="shared" ca="1" si="22"/>
        <v>4502</v>
      </c>
      <c r="K98" s="26">
        <f t="shared" ca="1" si="23"/>
        <v>0</v>
      </c>
      <c r="L98" s="27">
        <f t="shared" ca="1" si="16"/>
        <v>4502</v>
      </c>
      <c r="M98" s="19" t="str">
        <f t="shared" ca="1" si="17"/>
        <v/>
      </c>
      <c r="N98" s="3">
        <f t="shared" ca="1" si="17"/>
        <v>0.15006666666666665</v>
      </c>
      <c r="O98" s="3" t="str">
        <f t="shared" ca="1" si="17"/>
        <v/>
      </c>
      <c r="P98" s="4">
        <f t="shared" ca="1" si="18"/>
        <v>0.15006666666666665</v>
      </c>
      <c r="Q98" s="25">
        <f ca="1">SUM(E$13:E98)</f>
        <v>160000</v>
      </c>
      <c r="R98" s="26">
        <f ca="1">SUM(F$13:F98)</f>
        <v>2200000</v>
      </c>
      <c r="S98" s="26">
        <f ca="1">SUM(G$13:G98)</f>
        <v>220000</v>
      </c>
      <c r="T98" s="27">
        <f t="shared" ca="1" si="24"/>
        <v>2580000</v>
      </c>
      <c r="U98" s="25">
        <f ca="1">SUM(I$13:I98)</f>
        <v>14451</v>
      </c>
      <c r="V98" s="26">
        <f ca="1">SUM(J$13:J98)</f>
        <v>330629</v>
      </c>
      <c r="W98" s="26">
        <f ca="1">SUM(K$13:K98)</f>
        <v>21347</v>
      </c>
      <c r="X98" s="27">
        <f t="shared" ca="1" si="19"/>
        <v>366427</v>
      </c>
      <c r="Y98" s="48">
        <f t="shared" ca="1" si="25"/>
        <v>9.0318750000000003E-2</v>
      </c>
      <c r="Z98" s="48">
        <f t="shared" ca="1" si="25"/>
        <v>0.15028590909090908</v>
      </c>
      <c r="AA98" s="48">
        <f t="shared" ca="1" si="25"/>
        <v>9.7031818181818177E-2</v>
      </c>
      <c r="AB98" s="50">
        <f t="shared" ca="1" si="26"/>
        <v>0.14202596899224806</v>
      </c>
    </row>
    <row r="99" spans="1:28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ca="1" si="27"/>
        <v>0</v>
      </c>
      <c r="F99" s="26">
        <f t="shared" ca="1" si="28"/>
        <v>30000</v>
      </c>
      <c r="G99" s="26">
        <f t="shared" ca="1" si="29"/>
        <v>0</v>
      </c>
      <c r="H99" s="27">
        <f t="shared" ca="1" si="20"/>
        <v>30000</v>
      </c>
      <c r="I99" s="25">
        <f t="shared" ca="1" si="21"/>
        <v>0</v>
      </c>
      <c r="J99" s="26">
        <f t="shared" ca="1" si="22"/>
        <v>4499</v>
      </c>
      <c r="K99" s="26">
        <f t="shared" ca="1" si="23"/>
        <v>0</v>
      </c>
      <c r="L99" s="27">
        <f t="shared" ca="1" si="16"/>
        <v>4499</v>
      </c>
      <c r="M99" s="19" t="str">
        <f t="shared" ca="1" si="17"/>
        <v/>
      </c>
      <c r="N99" s="3">
        <f t="shared" ca="1" si="17"/>
        <v>0.14996666666666666</v>
      </c>
      <c r="O99" s="3" t="str">
        <f t="shared" ca="1" si="17"/>
        <v/>
      </c>
      <c r="P99" s="4">
        <f t="shared" ca="1" si="18"/>
        <v>0.14996666666666666</v>
      </c>
      <c r="Q99" s="25">
        <f ca="1">SUM(E$13:E99)</f>
        <v>160000</v>
      </c>
      <c r="R99" s="26">
        <f ca="1">SUM(F$13:F99)</f>
        <v>2230000</v>
      </c>
      <c r="S99" s="26">
        <f ca="1">SUM(G$13:G99)</f>
        <v>220000</v>
      </c>
      <c r="T99" s="27">
        <f t="shared" ca="1" si="24"/>
        <v>2610000</v>
      </c>
      <c r="U99" s="25">
        <f ca="1">SUM(I$13:I99)</f>
        <v>14451</v>
      </c>
      <c r="V99" s="26">
        <f ca="1">SUM(J$13:J99)</f>
        <v>335128</v>
      </c>
      <c r="W99" s="26">
        <f ca="1">SUM(K$13:K99)</f>
        <v>21347</v>
      </c>
      <c r="X99" s="27">
        <f t="shared" ca="1" si="19"/>
        <v>370926</v>
      </c>
      <c r="Y99" s="48">
        <f t="shared" ca="1" si="25"/>
        <v>9.0318750000000003E-2</v>
      </c>
      <c r="Z99" s="48">
        <f t="shared" ca="1" si="25"/>
        <v>0.15028161434977577</v>
      </c>
      <c r="AA99" s="48">
        <f t="shared" ca="1" si="25"/>
        <v>9.7031818181818177E-2</v>
      </c>
      <c r="AB99" s="50">
        <f t="shared" ca="1" si="26"/>
        <v>0.14211724137931034</v>
      </c>
    </row>
    <row r="100" spans="1:28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ca="1" si="27"/>
        <v>0</v>
      </c>
      <c r="F100" s="26">
        <f t="shared" ca="1" si="28"/>
        <v>30000</v>
      </c>
      <c r="G100" s="26">
        <f t="shared" ca="1" si="29"/>
        <v>0</v>
      </c>
      <c r="H100" s="27">
        <f t="shared" ca="1" si="20"/>
        <v>30000</v>
      </c>
      <c r="I100" s="25">
        <f t="shared" ca="1" si="21"/>
        <v>0</v>
      </c>
      <c r="J100" s="26">
        <f t="shared" ca="1" si="22"/>
        <v>4532</v>
      </c>
      <c r="K100" s="26">
        <f t="shared" ca="1" si="23"/>
        <v>0</v>
      </c>
      <c r="L100" s="27">
        <f t="shared" ca="1" si="16"/>
        <v>4532</v>
      </c>
      <c r="M100" s="19" t="str">
        <f t="shared" ca="1" si="17"/>
        <v/>
      </c>
      <c r="N100" s="3">
        <f t="shared" ca="1" si="17"/>
        <v>0.15106666666666665</v>
      </c>
      <c r="O100" s="3" t="str">
        <f t="shared" ca="1" si="17"/>
        <v/>
      </c>
      <c r="P100" s="4">
        <f t="shared" ca="1" si="18"/>
        <v>0.15106666666666665</v>
      </c>
      <c r="Q100" s="25">
        <f ca="1">SUM(E$13:E100)</f>
        <v>160000</v>
      </c>
      <c r="R100" s="26">
        <f ca="1">SUM(F$13:F100)</f>
        <v>2260000</v>
      </c>
      <c r="S100" s="26">
        <f ca="1">SUM(G$13:G100)</f>
        <v>220000</v>
      </c>
      <c r="T100" s="27">
        <f t="shared" ca="1" si="24"/>
        <v>2640000</v>
      </c>
      <c r="U100" s="25">
        <f ca="1">SUM(I$13:I100)</f>
        <v>14451</v>
      </c>
      <c r="V100" s="26">
        <f ca="1">SUM(J$13:J100)</f>
        <v>339660</v>
      </c>
      <c r="W100" s="26">
        <f ca="1">SUM(K$13:K100)</f>
        <v>21347</v>
      </c>
      <c r="X100" s="27">
        <f t="shared" ca="1" si="19"/>
        <v>375458</v>
      </c>
      <c r="Y100" s="48">
        <f t="shared" ca="1" si="25"/>
        <v>9.0318750000000003E-2</v>
      </c>
      <c r="Z100" s="48">
        <f t="shared" ca="1" si="25"/>
        <v>0.15029203539823008</v>
      </c>
      <c r="AA100" s="48">
        <f t="shared" ca="1" si="25"/>
        <v>9.7031818181818177E-2</v>
      </c>
      <c r="AB100" s="50">
        <f t="shared" ca="1" si="26"/>
        <v>0.1422189393939394</v>
      </c>
    </row>
    <row r="101" spans="1:28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ca="1" si="27"/>
        <v>0</v>
      </c>
      <c r="F101" s="26">
        <f t="shared" ca="1" si="28"/>
        <v>30000</v>
      </c>
      <c r="G101" s="26">
        <f t="shared" ca="1" si="29"/>
        <v>0</v>
      </c>
      <c r="H101" s="27">
        <f t="shared" ca="1" si="20"/>
        <v>30000</v>
      </c>
      <c r="I101" s="25">
        <f t="shared" ca="1" si="21"/>
        <v>0</v>
      </c>
      <c r="J101" s="26">
        <f t="shared" ca="1" si="22"/>
        <v>4495</v>
      </c>
      <c r="K101" s="26">
        <f t="shared" ca="1" si="23"/>
        <v>0</v>
      </c>
      <c r="L101" s="27">
        <f t="shared" ca="1" si="16"/>
        <v>4495</v>
      </c>
      <c r="M101" s="19" t="str">
        <f t="shared" ca="1" si="17"/>
        <v/>
      </c>
      <c r="N101" s="3">
        <f t="shared" ca="1" si="17"/>
        <v>0.14983333333333335</v>
      </c>
      <c r="O101" s="3" t="str">
        <f t="shared" ca="1" si="17"/>
        <v/>
      </c>
      <c r="P101" s="4">
        <f t="shared" ca="1" si="18"/>
        <v>0.14983333333333335</v>
      </c>
      <c r="Q101" s="25">
        <f ca="1">SUM(E$13:E101)</f>
        <v>160000</v>
      </c>
      <c r="R101" s="26">
        <f ca="1">SUM(F$13:F101)</f>
        <v>2290000</v>
      </c>
      <c r="S101" s="26">
        <f ca="1">SUM(G$13:G101)</f>
        <v>220000</v>
      </c>
      <c r="T101" s="27">
        <f t="shared" ca="1" si="24"/>
        <v>2670000</v>
      </c>
      <c r="U101" s="25">
        <f ca="1">SUM(I$13:I101)</f>
        <v>14451</v>
      </c>
      <c r="V101" s="26">
        <f ca="1">SUM(J$13:J101)</f>
        <v>344155</v>
      </c>
      <c r="W101" s="26">
        <f ca="1">SUM(K$13:K101)</f>
        <v>21347</v>
      </c>
      <c r="X101" s="27">
        <f t="shared" ca="1" si="19"/>
        <v>379953</v>
      </c>
      <c r="Y101" s="48">
        <f t="shared" ca="1" si="25"/>
        <v>9.0318750000000003E-2</v>
      </c>
      <c r="Z101" s="48">
        <f t="shared" ca="1" si="25"/>
        <v>0.15028602620087336</v>
      </c>
      <c r="AA101" s="48">
        <f t="shared" ca="1" si="25"/>
        <v>9.7031818181818177E-2</v>
      </c>
      <c r="AB101" s="50">
        <f t="shared" ca="1" si="26"/>
        <v>0.14230449438202247</v>
      </c>
    </row>
    <row r="102" spans="1:28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ca="1" si="27"/>
        <v>0</v>
      </c>
      <c r="F102" s="26">
        <f t="shared" ca="1" si="28"/>
        <v>30000</v>
      </c>
      <c r="G102" s="26">
        <f t="shared" ca="1" si="29"/>
        <v>0</v>
      </c>
      <c r="H102" s="27">
        <f t="shared" ca="1" si="20"/>
        <v>30000</v>
      </c>
      <c r="I102" s="25">
        <f t="shared" ca="1" si="21"/>
        <v>0</v>
      </c>
      <c r="J102" s="26">
        <f t="shared" ca="1" si="22"/>
        <v>4590</v>
      </c>
      <c r="K102" s="26">
        <f t="shared" ca="1" si="23"/>
        <v>0</v>
      </c>
      <c r="L102" s="27">
        <f t="shared" ca="1" si="16"/>
        <v>4590</v>
      </c>
      <c r="M102" s="19" t="str">
        <f t="shared" ca="1" si="17"/>
        <v/>
      </c>
      <c r="N102" s="3">
        <f t="shared" ca="1" si="17"/>
        <v>0.153</v>
      </c>
      <c r="O102" s="3" t="str">
        <f t="shared" ca="1" si="17"/>
        <v/>
      </c>
      <c r="P102" s="4">
        <f t="shared" ca="1" si="18"/>
        <v>0.153</v>
      </c>
      <c r="Q102" s="25">
        <f ca="1">SUM(E$13:E102)</f>
        <v>160000</v>
      </c>
      <c r="R102" s="26">
        <f ca="1">SUM(F$13:F102)</f>
        <v>2320000</v>
      </c>
      <c r="S102" s="26">
        <f ca="1">SUM(G$13:G102)</f>
        <v>220000</v>
      </c>
      <c r="T102" s="27">
        <f t="shared" ca="1" si="24"/>
        <v>2700000</v>
      </c>
      <c r="U102" s="25">
        <f ca="1">SUM(I$13:I102)</f>
        <v>14451</v>
      </c>
      <c r="V102" s="26">
        <f ca="1">SUM(J$13:J102)</f>
        <v>348745</v>
      </c>
      <c r="W102" s="26">
        <f ca="1">SUM(K$13:K102)</f>
        <v>21347</v>
      </c>
      <c r="X102" s="27">
        <f t="shared" ca="1" si="19"/>
        <v>384543</v>
      </c>
      <c r="Y102" s="48">
        <f t="shared" ca="1" si="25"/>
        <v>9.0318750000000003E-2</v>
      </c>
      <c r="Z102" s="48">
        <f t="shared" ca="1" si="25"/>
        <v>0.15032112068965517</v>
      </c>
      <c r="AA102" s="48">
        <f t="shared" ca="1" si="25"/>
        <v>9.7031818181818177E-2</v>
      </c>
      <c r="AB102" s="50">
        <f t="shared" ca="1" si="26"/>
        <v>0.14242333333333335</v>
      </c>
    </row>
    <row r="103" spans="1:28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ca="1" si="27"/>
        <v>0</v>
      </c>
      <c r="F103" s="26">
        <f t="shared" ca="1" si="28"/>
        <v>30000</v>
      </c>
      <c r="G103" s="26">
        <f t="shared" ca="1" si="29"/>
        <v>0</v>
      </c>
      <c r="H103" s="27">
        <f t="shared" ca="1" si="20"/>
        <v>30000</v>
      </c>
      <c r="I103" s="25">
        <f t="shared" ca="1" si="21"/>
        <v>0</v>
      </c>
      <c r="J103" s="26">
        <f t="shared" ca="1" si="22"/>
        <v>4467</v>
      </c>
      <c r="K103" s="26">
        <f t="shared" ca="1" si="23"/>
        <v>0</v>
      </c>
      <c r="L103" s="27">
        <f t="shared" ca="1" si="16"/>
        <v>4467</v>
      </c>
      <c r="M103" s="19" t="str">
        <f t="shared" ca="1" si="17"/>
        <v/>
      </c>
      <c r="N103" s="3">
        <f t="shared" ca="1" si="17"/>
        <v>0.1489</v>
      </c>
      <c r="O103" s="3" t="str">
        <f t="shared" ca="1" si="17"/>
        <v/>
      </c>
      <c r="P103" s="4">
        <f t="shared" ca="1" si="18"/>
        <v>0.1489</v>
      </c>
      <c r="Q103" s="25">
        <f ca="1">SUM(E$13:E103)</f>
        <v>160000</v>
      </c>
      <c r="R103" s="26">
        <f ca="1">SUM(F$13:F103)</f>
        <v>2350000</v>
      </c>
      <c r="S103" s="26">
        <f ca="1">SUM(G$13:G103)</f>
        <v>220000</v>
      </c>
      <c r="T103" s="27">
        <f t="shared" ca="1" si="24"/>
        <v>2730000</v>
      </c>
      <c r="U103" s="25">
        <f ca="1">SUM(I$13:I103)</f>
        <v>14451</v>
      </c>
      <c r="V103" s="26">
        <f ca="1">SUM(J$13:J103)</f>
        <v>353212</v>
      </c>
      <c r="W103" s="26">
        <f ca="1">SUM(K$13:K103)</f>
        <v>21347</v>
      </c>
      <c r="X103" s="27">
        <f t="shared" ca="1" si="19"/>
        <v>389010</v>
      </c>
      <c r="Y103" s="48">
        <f t="shared" ca="1" si="25"/>
        <v>9.0318750000000003E-2</v>
      </c>
      <c r="Z103" s="48">
        <f t="shared" ca="1" si="25"/>
        <v>0.15030297872340426</v>
      </c>
      <c r="AA103" s="48">
        <f t="shared" ca="1" si="25"/>
        <v>9.7031818181818177E-2</v>
      </c>
      <c r="AB103" s="50">
        <f t="shared" ca="1" si="26"/>
        <v>0.14249450549450549</v>
      </c>
    </row>
    <row r="104" spans="1:28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ca="1" si="27"/>
        <v>0</v>
      </c>
      <c r="F104" s="26">
        <f t="shared" ca="1" si="28"/>
        <v>30000</v>
      </c>
      <c r="G104" s="26">
        <f t="shared" ca="1" si="29"/>
        <v>0</v>
      </c>
      <c r="H104" s="27">
        <f t="shared" ca="1" si="20"/>
        <v>30000</v>
      </c>
      <c r="I104" s="25">
        <f t="shared" ca="1" si="21"/>
        <v>0</v>
      </c>
      <c r="J104" s="26">
        <f t="shared" ca="1" si="22"/>
        <v>4590</v>
      </c>
      <c r="K104" s="26">
        <f t="shared" ca="1" si="23"/>
        <v>0</v>
      </c>
      <c r="L104" s="27">
        <f t="shared" ca="1" si="16"/>
        <v>4590</v>
      </c>
      <c r="M104" s="19" t="str">
        <f t="shared" ca="1" si="17"/>
        <v/>
      </c>
      <c r="N104" s="3">
        <f t="shared" ca="1" si="17"/>
        <v>0.153</v>
      </c>
      <c r="O104" s="3" t="str">
        <f t="shared" ca="1" si="17"/>
        <v/>
      </c>
      <c r="P104" s="4">
        <f t="shared" ca="1" si="18"/>
        <v>0.153</v>
      </c>
      <c r="Q104" s="25">
        <f ca="1">SUM(E$13:E104)</f>
        <v>160000</v>
      </c>
      <c r="R104" s="26">
        <f ca="1">SUM(F$13:F104)</f>
        <v>2380000</v>
      </c>
      <c r="S104" s="26">
        <f ca="1">SUM(G$13:G104)</f>
        <v>220000</v>
      </c>
      <c r="T104" s="27">
        <f t="shared" ca="1" si="24"/>
        <v>2760000</v>
      </c>
      <c r="U104" s="25">
        <f ca="1">SUM(I$13:I104)</f>
        <v>14451</v>
      </c>
      <c r="V104" s="26">
        <f ca="1">SUM(J$13:J104)</f>
        <v>357802</v>
      </c>
      <c r="W104" s="26">
        <f ca="1">SUM(K$13:K104)</f>
        <v>21347</v>
      </c>
      <c r="X104" s="27">
        <f t="shared" ca="1" si="19"/>
        <v>393600</v>
      </c>
      <c r="Y104" s="48">
        <f t="shared" ca="1" si="25"/>
        <v>9.0318750000000003E-2</v>
      </c>
      <c r="Z104" s="48">
        <f t="shared" ca="1" si="25"/>
        <v>0.15033697478991598</v>
      </c>
      <c r="AA104" s="48">
        <f t="shared" ca="1" si="25"/>
        <v>9.7031818181818177E-2</v>
      </c>
      <c r="AB104" s="50">
        <f t="shared" ca="1" si="26"/>
        <v>0.14260869565217391</v>
      </c>
    </row>
    <row r="105" spans="1:28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ca="1" si="27"/>
        <v>0</v>
      </c>
      <c r="F105" s="26">
        <f t="shared" ca="1" si="28"/>
        <v>30000</v>
      </c>
      <c r="G105" s="26">
        <f t="shared" ca="1" si="29"/>
        <v>0</v>
      </c>
      <c r="H105" s="27">
        <f t="shared" ca="1" si="20"/>
        <v>30000</v>
      </c>
      <c r="I105" s="25">
        <f t="shared" ca="1" si="21"/>
        <v>0</v>
      </c>
      <c r="J105" s="26">
        <f t="shared" ca="1" si="22"/>
        <v>4425</v>
      </c>
      <c r="K105" s="26">
        <f t="shared" ca="1" si="23"/>
        <v>0</v>
      </c>
      <c r="L105" s="27">
        <f t="shared" ca="1" si="16"/>
        <v>4425</v>
      </c>
      <c r="M105" s="19" t="str">
        <f t="shared" ca="1" si="17"/>
        <v/>
      </c>
      <c r="N105" s="3">
        <f t="shared" ca="1" si="17"/>
        <v>0.14749999999999999</v>
      </c>
      <c r="O105" s="3" t="str">
        <f t="shared" ca="1" si="17"/>
        <v/>
      </c>
      <c r="P105" s="4">
        <f t="shared" ca="1" si="18"/>
        <v>0.14749999999999999</v>
      </c>
      <c r="Q105" s="25">
        <f ca="1">SUM(E$13:E105)</f>
        <v>160000</v>
      </c>
      <c r="R105" s="26">
        <f ca="1">SUM(F$13:F105)</f>
        <v>2410000</v>
      </c>
      <c r="S105" s="26">
        <f ca="1">SUM(G$13:G105)</f>
        <v>220000</v>
      </c>
      <c r="T105" s="27">
        <f t="shared" ca="1" si="24"/>
        <v>2790000</v>
      </c>
      <c r="U105" s="25">
        <f ca="1">SUM(I$13:I105)</f>
        <v>14451</v>
      </c>
      <c r="V105" s="26">
        <f ca="1">SUM(J$13:J105)</f>
        <v>362227</v>
      </c>
      <c r="W105" s="26">
        <f ca="1">SUM(K$13:K105)</f>
        <v>21347</v>
      </c>
      <c r="X105" s="27">
        <f t="shared" ca="1" si="19"/>
        <v>398025</v>
      </c>
      <c r="Y105" s="48">
        <f t="shared" ca="1" si="25"/>
        <v>9.0318750000000003E-2</v>
      </c>
      <c r="Z105" s="48">
        <f t="shared" ca="1" si="25"/>
        <v>0.15030165975103735</v>
      </c>
      <c r="AA105" s="48">
        <f t="shared" ca="1" si="25"/>
        <v>9.7031818181818177E-2</v>
      </c>
      <c r="AB105" s="50">
        <f t="shared" ca="1" si="26"/>
        <v>0.14266129032258065</v>
      </c>
    </row>
    <row r="106" spans="1:28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ca="1" si="27"/>
        <v>0</v>
      </c>
      <c r="F106" s="26">
        <f t="shared" ca="1" si="28"/>
        <v>30000</v>
      </c>
      <c r="G106" s="26">
        <f t="shared" ca="1" si="29"/>
        <v>0</v>
      </c>
      <c r="H106" s="27">
        <f t="shared" ca="1" si="20"/>
        <v>30000</v>
      </c>
      <c r="I106" s="25">
        <f t="shared" ca="1" si="21"/>
        <v>0</v>
      </c>
      <c r="J106" s="26">
        <f t="shared" ca="1" si="22"/>
        <v>4480</v>
      </c>
      <c r="K106" s="26">
        <f t="shared" ca="1" si="23"/>
        <v>0</v>
      </c>
      <c r="L106" s="27">
        <f t="shared" ca="1" si="16"/>
        <v>4480</v>
      </c>
      <c r="M106" s="19" t="str">
        <f t="shared" ca="1" si="17"/>
        <v/>
      </c>
      <c r="N106" s="3">
        <f t="shared" ca="1" si="17"/>
        <v>0.14933333333333335</v>
      </c>
      <c r="O106" s="3" t="str">
        <f t="shared" ca="1" si="17"/>
        <v/>
      </c>
      <c r="P106" s="4">
        <f t="shared" ca="1" si="18"/>
        <v>0.14933333333333335</v>
      </c>
      <c r="Q106" s="25">
        <f ca="1">SUM(E$13:E106)</f>
        <v>160000</v>
      </c>
      <c r="R106" s="26">
        <f ca="1">SUM(F$13:F106)</f>
        <v>2440000</v>
      </c>
      <c r="S106" s="26">
        <f ca="1">SUM(G$13:G106)</f>
        <v>220000</v>
      </c>
      <c r="T106" s="27">
        <f t="shared" ca="1" si="24"/>
        <v>2820000</v>
      </c>
      <c r="U106" s="25">
        <f ca="1">SUM(I$13:I106)</f>
        <v>14451</v>
      </c>
      <c r="V106" s="26">
        <f ca="1">SUM(J$13:J106)</f>
        <v>366707</v>
      </c>
      <c r="W106" s="26">
        <f ca="1">SUM(K$13:K106)</f>
        <v>21347</v>
      </c>
      <c r="X106" s="27">
        <f t="shared" ca="1" si="19"/>
        <v>402505</v>
      </c>
      <c r="Y106" s="48">
        <f t="shared" ca="1" si="25"/>
        <v>9.0318750000000003E-2</v>
      </c>
      <c r="Z106" s="48">
        <f t="shared" ca="1" si="25"/>
        <v>0.15028975409836065</v>
      </c>
      <c r="AA106" s="48">
        <f t="shared" ca="1" si="25"/>
        <v>9.7031818181818177E-2</v>
      </c>
      <c r="AB106" s="50">
        <f t="shared" ca="1" si="26"/>
        <v>0.14273226950354609</v>
      </c>
    </row>
    <row r="107" spans="1:28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ca="1" si="27"/>
        <v>0</v>
      </c>
      <c r="F107" s="26">
        <f t="shared" ca="1" si="28"/>
        <v>30000</v>
      </c>
      <c r="G107" s="26">
        <f t="shared" ca="1" si="29"/>
        <v>0</v>
      </c>
      <c r="H107" s="27">
        <f t="shared" ca="1" si="20"/>
        <v>30000</v>
      </c>
      <c r="I107" s="25">
        <f t="shared" ca="1" si="21"/>
        <v>0</v>
      </c>
      <c r="J107" s="26">
        <f t="shared" ca="1" si="22"/>
        <v>4494</v>
      </c>
      <c r="K107" s="26">
        <f t="shared" ca="1" si="23"/>
        <v>0</v>
      </c>
      <c r="L107" s="27">
        <f t="shared" ca="1" si="16"/>
        <v>4494</v>
      </c>
      <c r="M107" s="19" t="str">
        <f t="shared" ca="1" si="17"/>
        <v/>
      </c>
      <c r="N107" s="3">
        <f t="shared" ca="1" si="17"/>
        <v>0.14979999999999999</v>
      </c>
      <c r="O107" s="3" t="str">
        <f t="shared" ca="1" si="17"/>
        <v/>
      </c>
      <c r="P107" s="4">
        <f t="shared" ca="1" si="18"/>
        <v>0.14979999999999999</v>
      </c>
      <c r="Q107" s="25">
        <f ca="1">SUM(E$13:E107)</f>
        <v>160000</v>
      </c>
      <c r="R107" s="26">
        <f ca="1">SUM(F$13:F107)</f>
        <v>2470000</v>
      </c>
      <c r="S107" s="26">
        <f ca="1">SUM(G$13:G107)</f>
        <v>220000</v>
      </c>
      <c r="T107" s="27">
        <f t="shared" ca="1" si="24"/>
        <v>2850000</v>
      </c>
      <c r="U107" s="25">
        <f ca="1">SUM(I$13:I107)</f>
        <v>14451</v>
      </c>
      <c r="V107" s="26">
        <f ca="1">SUM(J$13:J107)</f>
        <v>371201</v>
      </c>
      <c r="W107" s="26">
        <f ca="1">SUM(K$13:K107)</f>
        <v>21347</v>
      </c>
      <c r="X107" s="27">
        <f t="shared" ca="1" si="19"/>
        <v>406999</v>
      </c>
      <c r="Y107" s="48">
        <f t="shared" ca="1" si="25"/>
        <v>9.0318750000000003E-2</v>
      </c>
      <c r="Z107" s="48">
        <f t="shared" ca="1" si="25"/>
        <v>0.15028380566801619</v>
      </c>
      <c r="AA107" s="48">
        <f t="shared" ca="1" si="25"/>
        <v>9.7031818181818177E-2</v>
      </c>
      <c r="AB107" s="50">
        <f t="shared" ca="1" si="26"/>
        <v>0.14280666666666667</v>
      </c>
    </row>
    <row r="108" spans="1:28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ca="1" si="27"/>
        <v>0</v>
      </c>
      <c r="F108" s="26">
        <f t="shared" ca="1" si="28"/>
        <v>30000</v>
      </c>
      <c r="G108" s="26">
        <f t="shared" ca="1" si="29"/>
        <v>0</v>
      </c>
      <c r="H108" s="27">
        <f t="shared" ca="1" si="20"/>
        <v>30000</v>
      </c>
      <c r="I108" s="25">
        <f t="shared" ca="1" si="21"/>
        <v>0</v>
      </c>
      <c r="J108" s="26">
        <f t="shared" ca="1" si="22"/>
        <v>4555</v>
      </c>
      <c r="K108" s="26">
        <f t="shared" ca="1" si="23"/>
        <v>0</v>
      </c>
      <c r="L108" s="27">
        <f t="shared" ca="1" si="16"/>
        <v>4555</v>
      </c>
      <c r="M108" s="19" t="str">
        <f t="shared" ca="1" si="17"/>
        <v/>
      </c>
      <c r="N108" s="3">
        <f t="shared" ca="1" si="17"/>
        <v>0.15183333333333332</v>
      </c>
      <c r="O108" s="3" t="str">
        <f t="shared" ca="1" si="17"/>
        <v/>
      </c>
      <c r="P108" s="4">
        <f t="shared" ca="1" si="18"/>
        <v>0.15183333333333332</v>
      </c>
      <c r="Q108" s="25">
        <f ca="1">SUM(E$13:E108)</f>
        <v>160000</v>
      </c>
      <c r="R108" s="26">
        <f ca="1">SUM(F$13:F108)</f>
        <v>2500000</v>
      </c>
      <c r="S108" s="26">
        <f ca="1">SUM(G$13:G108)</f>
        <v>220000</v>
      </c>
      <c r="T108" s="27">
        <f t="shared" ca="1" si="24"/>
        <v>2880000</v>
      </c>
      <c r="U108" s="25">
        <f ca="1">SUM(I$13:I108)</f>
        <v>14451</v>
      </c>
      <c r="V108" s="26">
        <f ca="1">SUM(J$13:J108)</f>
        <v>375756</v>
      </c>
      <c r="W108" s="26">
        <f ca="1">SUM(K$13:K108)</f>
        <v>21347</v>
      </c>
      <c r="X108" s="27">
        <f t="shared" ca="1" si="19"/>
        <v>411554</v>
      </c>
      <c r="Y108" s="48">
        <f t="shared" ca="1" si="25"/>
        <v>9.0318750000000003E-2</v>
      </c>
      <c r="Z108" s="48">
        <f t="shared" ca="1" si="25"/>
        <v>0.1503024</v>
      </c>
      <c r="AA108" s="48">
        <f t="shared" ca="1" si="25"/>
        <v>9.7031818181818177E-2</v>
      </c>
      <c r="AB108" s="50">
        <f t="shared" ca="1" si="26"/>
        <v>0.14290069444444445</v>
      </c>
    </row>
    <row r="109" spans="1:28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ca="1" si="27"/>
        <v>0</v>
      </c>
      <c r="F109" s="26">
        <f t="shared" ca="1" si="28"/>
        <v>30000</v>
      </c>
      <c r="G109" s="26">
        <f t="shared" ca="1" si="29"/>
        <v>0</v>
      </c>
      <c r="H109" s="27">
        <f t="shared" ca="1" si="20"/>
        <v>30000</v>
      </c>
      <c r="I109" s="25">
        <f t="shared" ca="1" si="21"/>
        <v>0</v>
      </c>
      <c r="J109" s="26">
        <f t="shared" ca="1" si="22"/>
        <v>4537</v>
      </c>
      <c r="K109" s="26">
        <f t="shared" ca="1" si="23"/>
        <v>0</v>
      </c>
      <c r="L109" s="27">
        <f t="shared" ca="1" si="16"/>
        <v>4537</v>
      </c>
      <c r="M109" s="19" t="str">
        <f t="shared" ca="1" si="17"/>
        <v/>
      </c>
      <c r="N109" s="3">
        <f t="shared" ca="1" si="17"/>
        <v>0.15123333333333333</v>
      </c>
      <c r="O109" s="3" t="str">
        <f t="shared" ca="1" si="17"/>
        <v/>
      </c>
      <c r="P109" s="4">
        <f t="shared" ca="1" si="18"/>
        <v>0.15123333333333333</v>
      </c>
      <c r="Q109" s="25">
        <f ca="1">SUM(E$13:E109)</f>
        <v>160000</v>
      </c>
      <c r="R109" s="26">
        <f ca="1">SUM(F$13:F109)</f>
        <v>2530000</v>
      </c>
      <c r="S109" s="26">
        <f ca="1">SUM(G$13:G109)</f>
        <v>220000</v>
      </c>
      <c r="T109" s="27">
        <f t="shared" ca="1" si="24"/>
        <v>2910000</v>
      </c>
      <c r="U109" s="25">
        <f ca="1">SUM(I$13:I109)</f>
        <v>14451</v>
      </c>
      <c r="V109" s="26">
        <f ca="1">SUM(J$13:J109)</f>
        <v>380293</v>
      </c>
      <c r="W109" s="26">
        <f ca="1">SUM(K$13:K109)</f>
        <v>21347</v>
      </c>
      <c r="X109" s="27">
        <f t="shared" ca="1" si="19"/>
        <v>416091</v>
      </c>
      <c r="Y109" s="48">
        <f t="shared" ca="1" si="25"/>
        <v>9.0318750000000003E-2</v>
      </c>
      <c r="Z109" s="48">
        <f t="shared" ca="1" si="25"/>
        <v>0.15031343873517786</v>
      </c>
      <c r="AA109" s="48">
        <f t="shared" ca="1" si="25"/>
        <v>9.7031818181818177E-2</v>
      </c>
      <c r="AB109" s="50">
        <f t="shared" ca="1" si="26"/>
        <v>0.14298659793814433</v>
      </c>
    </row>
    <row r="110" spans="1:28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ca="1" si="27"/>
        <v>0</v>
      </c>
      <c r="F110" s="26">
        <f t="shared" ca="1" si="28"/>
        <v>0</v>
      </c>
      <c r="G110" s="26">
        <f t="shared" ca="1" si="29"/>
        <v>30000</v>
      </c>
      <c r="H110" s="27">
        <f t="shared" ca="1" si="20"/>
        <v>30000</v>
      </c>
      <c r="I110" s="25">
        <f t="shared" ca="1" si="21"/>
        <v>0</v>
      </c>
      <c r="J110" s="26">
        <f t="shared" ca="1" si="22"/>
        <v>0</v>
      </c>
      <c r="K110" s="26">
        <f t="shared" ca="1" si="23"/>
        <v>2911</v>
      </c>
      <c r="L110" s="27">
        <f t="shared" ca="1" si="16"/>
        <v>2911</v>
      </c>
      <c r="M110" s="19" t="str">
        <f t="shared" ca="1" si="17"/>
        <v/>
      </c>
      <c r="N110" s="3" t="str">
        <f t="shared" ca="1" si="17"/>
        <v/>
      </c>
      <c r="O110" s="3">
        <f t="shared" ca="1" si="17"/>
        <v>9.7033333333333333E-2</v>
      </c>
      <c r="P110" s="4">
        <f t="shared" ca="1" si="18"/>
        <v>9.7033333333333333E-2</v>
      </c>
      <c r="Q110" s="25">
        <f ca="1">SUM(E$13:E110)</f>
        <v>160000</v>
      </c>
      <c r="R110" s="26">
        <f ca="1">SUM(F$13:F110)</f>
        <v>2530000</v>
      </c>
      <c r="S110" s="26">
        <f ca="1">SUM(G$13:G110)</f>
        <v>250000</v>
      </c>
      <c r="T110" s="27">
        <f t="shared" ca="1" si="24"/>
        <v>2940000</v>
      </c>
      <c r="U110" s="25">
        <f ca="1">SUM(I$13:I110)</f>
        <v>14451</v>
      </c>
      <c r="V110" s="26">
        <f ca="1">SUM(J$13:J110)</f>
        <v>380293</v>
      </c>
      <c r="W110" s="26">
        <f ca="1">SUM(K$13:K110)</f>
        <v>24258</v>
      </c>
      <c r="X110" s="27">
        <f t="shared" ca="1" si="19"/>
        <v>419002</v>
      </c>
      <c r="Y110" s="48">
        <f t="shared" ca="1" si="25"/>
        <v>9.0318750000000003E-2</v>
      </c>
      <c r="Z110" s="48">
        <f t="shared" ca="1" si="25"/>
        <v>0.15031343873517786</v>
      </c>
      <c r="AA110" s="48">
        <f t="shared" ca="1" si="25"/>
        <v>9.7031999999999993E-2</v>
      </c>
      <c r="AB110" s="50">
        <f t="shared" ca="1" si="26"/>
        <v>0.14251768707482992</v>
      </c>
    </row>
    <row r="111" spans="1:28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ca="1" si="27"/>
        <v>0</v>
      </c>
      <c r="F111" s="26">
        <f t="shared" ca="1" si="28"/>
        <v>30000</v>
      </c>
      <c r="G111" s="26">
        <f t="shared" ca="1" si="29"/>
        <v>0</v>
      </c>
      <c r="H111" s="27">
        <f t="shared" ca="1" si="20"/>
        <v>30000</v>
      </c>
      <c r="I111" s="25">
        <f t="shared" ca="1" si="21"/>
        <v>0</v>
      </c>
      <c r="J111" s="26">
        <f t="shared" ca="1" si="22"/>
        <v>4572</v>
      </c>
      <c r="K111" s="26">
        <f t="shared" ca="1" si="23"/>
        <v>0</v>
      </c>
      <c r="L111" s="27">
        <f t="shared" ca="1" si="16"/>
        <v>4572</v>
      </c>
      <c r="M111" s="19" t="str">
        <f t="shared" ca="1" si="17"/>
        <v/>
      </c>
      <c r="N111" s="3">
        <f t="shared" ca="1" si="17"/>
        <v>0.15240000000000001</v>
      </c>
      <c r="O111" s="3" t="str">
        <f t="shared" ca="1" si="17"/>
        <v/>
      </c>
      <c r="P111" s="4">
        <f t="shared" ca="1" si="18"/>
        <v>0.15240000000000001</v>
      </c>
      <c r="Q111" s="25">
        <f ca="1">SUM(E$13:E111)</f>
        <v>160000</v>
      </c>
      <c r="R111" s="26">
        <f ca="1">SUM(F$13:F111)</f>
        <v>2560000</v>
      </c>
      <c r="S111" s="26">
        <f ca="1">SUM(G$13:G111)</f>
        <v>250000</v>
      </c>
      <c r="T111" s="27">
        <f t="shared" ca="1" si="24"/>
        <v>2970000</v>
      </c>
      <c r="U111" s="25">
        <f ca="1">SUM(I$13:I111)</f>
        <v>14451</v>
      </c>
      <c r="V111" s="26">
        <f ca="1">SUM(J$13:J111)</f>
        <v>384865</v>
      </c>
      <c r="W111" s="26">
        <f ca="1">SUM(K$13:K111)</f>
        <v>24258</v>
      </c>
      <c r="X111" s="27">
        <f t="shared" ca="1" si="19"/>
        <v>423574</v>
      </c>
      <c r="Y111" s="48">
        <f t="shared" ca="1" si="25"/>
        <v>9.0318750000000003E-2</v>
      </c>
      <c r="Z111" s="48">
        <f t="shared" ca="1" si="25"/>
        <v>0.150337890625</v>
      </c>
      <c r="AA111" s="48">
        <f t="shared" ca="1" si="25"/>
        <v>9.7031999999999993E-2</v>
      </c>
      <c r="AB111" s="50">
        <f t="shared" ca="1" si="26"/>
        <v>0.14261750841750842</v>
      </c>
    </row>
    <row r="112" spans="1:28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5">
        <f t="shared" ca="1" si="27"/>
        <v>0</v>
      </c>
      <c r="F112" s="26">
        <f t="shared" ca="1" si="28"/>
        <v>30000</v>
      </c>
      <c r="G112" s="26">
        <f t="shared" ca="1" si="29"/>
        <v>0</v>
      </c>
      <c r="H112" s="30">
        <f t="shared" ca="1" si="20"/>
        <v>30000</v>
      </c>
      <c r="I112" s="28">
        <f t="shared" ca="1" si="21"/>
        <v>0</v>
      </c>
      <c r="J112" s="29">
        <f t="shared" ca="1" si="22"/>
        <v>4506</v>
      </c>
      <c r="K112" s="29">
        <f t="shared" ca="1" si="23"/>
        <v>0</v>
      </c>
      <c r="L112" s="30">
        <f t="shared" ca="1" si="16"/>
        <v>4506</v>
      </c>
      <c r="M112" s="20" t="str">
        <f t="shared" ca="1" si="17"/>
        <v/>
      </c>
      <c r="N112" s="6">
        <f t="shared" ca="1" si="17"/>
        <v>0.1502</v>
      </c>
      <c r="O112" s="6" t="str">
        <f t="shared" ca="1" si="17"/>
        <v/>
      </c>
      <c r="P112" s="7">
        <f t="shared" ca="1" si="18"/>
        <v>0.1502</v>
      </c>
      <c r="Q112" s="28">
        <f ca="1">SUM(E$13:E112)</f>
        <v>160000</v>
      </c>
      <c r="R112" s="29">
        <f ca="1">SUM(F$13:F112)</f>
        <v>2590000</v>
      </c>
      <c r="S112" s="29">
        <f ca="1">SUM(G$13:G112)</f>
        <v>250000</v>
      </c>
      <c r="T112" s="30">
        <f t="shared" ca="1" si="24"/>
        <v>3000000</v>
      </c>
      <c r="U112" s="28">
        <f ca="1">SUM(I$13:I112)</f>
        <v>14451</v>
      </c>
      <c r="V112" s="29">
        <f ca="1">SUM(J$13:J112)</f>
        <v>389371</v>
      </c>
      <c r="W112" s="29">
        <f ca="1">SUM(K$13:K112)</f>
        <v>24258</v>
      </c>
      <c r="X112" s="30">
        <f t="shared" ca="1" si="19"/>
        <v>428080</v>
      </c>
      <c r="Y112" s="51">
        <f t="shared" ca="1" si="25"/>
        <v>9.0318750000000003E-2</v>
      </c>
      <c r="Z112" s="51">
        <f t="shared" ca="1" si="25"/>
        <v>0.15033629343629343</v>
      </c>
      <c r="AA112" s="51">
        <f t="shared" ca="1" si="25"/>
        <v>9.7031999999999993E-2</v>
      </c>
      <c r="AB112" s="52">
        <f t="shared" ca="1" si="26"/>
        <v>0.14269333333333334</v>
      </c>
    </row>
  </sheetData>
  <mergeCells count="14"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A1:C1"/>
    <mergeCell ref="F1:G1"/>
    <mergeCell ref="A2:B2"/>
    <mergeCell ref="A3:B3"/>
    <mergeCell ref="A4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2E56-FDF8-47BD-A7EE-42F0E7315544}">
  <dimension ref="A1:AF112"/>
  <sheetViews>
    <sheetView topLeftCell="D10" zoomScale="88" zoomScaleNormal="70" workbookViewId="0">
      <selection activeCell="AI23" sqref="AI23:AK51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32" x14ac:dyDescent="0.2">
      <c r="A1" s="60" t="s">
        <v>11</v>
      </c>
      <c r="B1" s="60"/>
      <c r="C1" s="60"/>
      <c r="F1" s="53" t="s">
        <v>17</v>
      </c>
      <c r="G1" s="53"/>
    </row>
    <row r="2" spans="1:32" x14ac:dyDescent="0.2">
      <c r="A2" s="64" t="s">
        <v>19</v>
      </c>
      <c r="B2" s="64"/>
      <c r="C2" s="11">
        <v>30000</v>
      </c>
      <c r="F2" s="41" t="s">
        <v>14</v>
      </c>
      <c r="G2" s="42">
        <f ca="1">SUM(Q112:S112)</f>
        <v>3000000</v>
      </c>
      <c r="J2" s="1"/>
      <c r="K2" s="1"/>
      <c r="L2" s="1"/>
    </row>
    <row r="3" spans="1:32" x14ac:dyDescent="0.2">
      <c r="A3" s="64" t="s">
        <v>9</v>
      </c>
      <c r="B3" s="64"/>
      <c r="C3" s="11">
        <v>3</v>
      </c>
      <c r="F3" s="41" t="s">
        <v>3</v>
      </c>
      <c r="G3" s="42">
        <f ca="1">SUM(U112:W112)</f>
        <v>400884</v>
      </c>
    </row>
    <row r="4" spans="1:32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 ca="1">G3/G2</f>
        <v>0.133628</v>
      </c>
      <c r="J4" s="1"/>
      <c r="K4" s="1"/>
      <c r="L4" s="1">
        <f ca="1">RANDBETWEEN(1,100)</f>
        <v>9</v>
      </c>
    </row>
    <row r="5" spans="1:32" x14ac:dyDescent="0.2">
      <c r="A5" s="62"/>
      <c r="B5" s="11" t="s">
        <v>1</v>
      </c>
      <c r="C5" s="12">
        <v>0.15</v>
      </c>
    </row>
    <row r="6" spans="1:32" x14ac:dyDescent="0.2">
      <c r="A6" s="63"/>
      <c r="B6" s="44" t="s">
        <v>2</v>
      </c>
      <c r="C6" s="45">
        <v>0.1</v>
      </c>
    </row>
    <row r="7" spans="1:32" x14ac:dyDescent="0.2">
      <c r="A7" s="34" t="s">
        <v>12</v>
      </c>
      <c r="B7" s="22"/>
      <c r="C7" s="22">
        <v>0.5</v>
      </c>
    </row>
    <row r="8" spans="1:32" x14ac:dyDescent="0.2">
      <c r="A8" s="34" t="s">
        <v>13</v>
      </c>
      <c r="B8" s="22"/>
      <c r="C8" s="22"/>
    </row>
    <row r="10" spans="1:32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32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32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32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47">
        <f>IF(Q13=0,"",U13/Q13)</f>
        <v>9.1499999999999998E-2</v>
      </c>
      <c r="Z13" s="47">
        <f t="shared" ref="Z13:AA76" si="4">IF(R13=0,"",V13/R13)</f>
        <v>0.1525</v>
      </c>
      <c r="AA13" s="47">
        <f t="shared" si="4"/>
        <v>0.10059999999999999</v>
      </c>
      <c r="AB13" s="49">
        <f>X13/T13</f>
        <v>0.11486666666666667</v>
      </c>
    </row>
    <row r="14" spans="1:32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 ca="1">IF(D14 &gt; 0.5, IF(INDEX($Y$12:$AA$12, MATCH(MAX(Y13:AA13), Y13:AA13, 0))="A",30000,0),IF(RAND() &lt; 2/3, 0, 30000))</f>
        <v>0</v>
      </c>
      <c r="F14" s="26">
        <f ca="1">IF(D14 &gt; 0.5, IF(INDEX($Y$12:$AA$12, MATCH(MAX(Y13:AA13), Y13:AA13, 0))="B",30000,0),IF(E14=0, IF(RAND() &lt; 0.5, 0, 30000), 0))</f>
        <v>30000</v>
      </c>
      <c r="G14" s="26">
        <f>IF(D14 &gt; 0.5,IF(INDEX($Y$12:$AA$12, MATCH(MAX(Y13:AA13), Y13:AA13, 0))="C",30000,0),IF(SUM(E14:F14)=0, 30000, 0))</f>
        <v>0</v>
      </c>
      <c r="H14" s="27">
        <f t="shared" ref="H14:H77" ca="1" si="5">SUM(E14:G14)</f>
        <v>30000</v>
      </c>
      <c r="I14" s="25">
        <f t="shared" ref="I14:I77" ca="1" si="6">IFERROR(_xlfn.BINOM.INV(E14,$C$4,B14),0)</f>
        <v>0</v>
      </c>
      <c r="J14" s="26">
        <f t="shared" ref="J14:J77" ca="1" si="7">IFERROR(_xlfn.BINOM.INV(F14,$C$5,C14),0)</f>
        <v>4584</v>
      </c>
      <c r="K14" s="26">
        <f t="shared" ref="K14:K77" si="8">IFERROR(_xlfn.BINOM.INV(G14,$C$6,D14),0)</f>
        <v>0</v>
      </c>
      <c r="L14" s="27">
        <f t="shared" ca="1" si="0"/>
        <v>4584</v>
      </c>
      <c r="M14" s="19" t="str">
        <f t="shared" ca="1" si="1"/>
        <v/>
      </c>
      <c r="N14" s="3">
        <f t="shared" ca="1" si="1"/>
        <v>0.15279999999999999</v>
      </c>
      <c r="O14" s="3" t="str">
        <f t="shared" si="1"/>
        <v/>
      </c>
      <c r="P14" s="4">
        <f t="shared" ca="1" si="2"/>
        <v>0.15279999999999999</v>
      </c>
      <c r="Q14" s="25">
        <f ca="1">SUM(E$13:E14)</f>
        <v>10000</v>
      </c>
      <c r="R14" s="26">
        <f ca="1">SUM(F$13:F14)</f>
        <v>40000</v>
      </c>
      <c r="S14" s="26">
        <f>SUM(G$13:G14)</f>
        <v>10000</v>
      </c>
      <c r="T14" s="27">
        <f t="shared" ref="T14:T77" ca="1" si="9">SUM(Q14:S14)</f>
        <v>60000</v>
      </c>
      <c r="U14" s="25">
        <f ca="1">SUM(I$13:I14)</f>
        <v>915</v>
      </c>
      <c r="V14" s="26">
        <f ca="1">SUM(J$13:J14)</f>
        <v>6109</v>
      </c>
      <c r="W14" s="26">
        <f>SUM(K$13:K14)</f>
        <v>1006</v>
      </c>
      <c r="X14" s="27">
        <f t="shared" ca="1" si="3"/>
        <v>8030</v>
      </c>
      <c r="Y14" s="48">
        <f t="shared" ref="Y14:AA77" ca="1" si="10">IF(Q14=0,"",U14/Q14)</f>
        <v>9.1499999999999998E-2</v>
      </c>
      <c r="Z14" s="48">
        <f t="shared" ca="1" si="4"/>
        <v>0.152725</v>
      </c>
      <c r="AA14" s="48">
        <f t="shared" si="4"/>
        <v>0.10059999999999999</v>
      </c>
      <c r="AB14" s="50">
        <f t="shared" ref="AB14:AB77" ca="1" si="11">X14/T14</f>
        <v>0.13383333333333333</v>
      </c>
      <c r="AF14" s="46"/>
    </row>
    <row r="15" spans="1:32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ca="1" si="12">IF(D15 &gt; 0.5, IF(INDEX($Y$12:$AA$12, MATCH(MAX(Y14:AA14), Y14:AA14, 0))="A",30000,0),IF(RAND() &lt; 2/3, 0, 30000))</f>
        <v>0</v>
      </c>
      <c r="F15" s="26">
        <f t="shared" ref="F15:F78" ca="1" si="13">IF(D15 &gt; 0.5, IF(INDEX($Y$12:$AA$12, MATCH(MAX(Y14:AA14), Y14:AA14, 0))="B",30000,0),IF(E15=0, IF(RAND() &lt; 0.5, 0, 30000), 0))</f>
        <v>30000</v>
      </c>
      <c r="G15" s="26">
        <f t="shared" ref="G15:G78" ca="1" si="14">IF(D15 &gt; 0.5,IF(INDEX($Y$12:$AA$12, MATCH(MAX(Y14:AA14), Y14:AA14, 0))="C",30000,0),IF(SUM(E15:F15)=0, 30000, 0))</f>
        <v>0</v>
      </c>
      <c r="H15" s="27">
        <f t="shared" ca="1" si="5"/>
        <v>30000</v>
      </c>
      <c r="I15" s="25">
        <f t="shared" ca="1" si="6"/>
        <v>0</v>
      </c>
      <c r="J15" s="26">
        <f t="shared" ca="1" si="7"/>
        <v>4574</v>
      </c>
      <c r="K15" s="26">
        <f t="shared" ca="1" si="8"/>
        <v>0</v>
      </c>
      <c r="L15" s="27">
        <f t="shared" ca="1" si="0"/>
        <v>4574</v>
      </c>
      <c r="M15" s="19" t="str">
        <f t="shared" ca="1" si="1"/>
        <v/>
      </c>
      <c r="N15" s="3">
        <f t="shared" ca="1" si="1"/>
        <v>0.15246666666666667</v>
      </c>
      <c r="O15" s="3" t="str">
        <f t="shared" ca="1" si="1"/>
        <v/>
      </c>
      <c r="P15" s="4">
        <f t="shared" ca="1" si="2"/>
        <v>0.15246666666666667</v>
      </c>
      <c r="Q15" s="25">
        <f ca="1">SUM(E$13:E15)</f>
        <v>10000</v>
      </c>
      <c r="R15" s="26">
        <f ca="1">SUM(F$13:F15)</f>
        <v>70000</v>
      </c>
      <c r="S15" s="26">
        <f ca="1">SUM(G$13:G15)</f>
        <v>10000</v>
      </c>
      <c r="T15" s="27">
        <f t="shared" ca="1" si="9"/>
        <v>90000</v>
      </c>
      <c r="U15" s="25">
        <f ca="1">SUM(I$13:I15)</f>
        <v>915</v>
      </c>
      <c r="V15" s="26">
        <f ca="1">SUM(J$13:J15)</f>
        <v>10683</v>
      </c>
      <c r="W15" s="26">
        <f ca="1">SUM(K$13:K15)</f>
        <v>1006</v>
      </c>
      <c r="X15" s="27">
        <f t="shared" ca="1" si="3"/>
        <v>12604</v>
      </c>
      <c r="Y15" s="48">
        <f t="shared" ca="1" si="10"/>
        <v>9.1499999999999998E-2</v>
      </c>
      <c r="Z15" s="48">
        <f t="shared" ca="1" si="4"/>
        <v>0.1526142857142857</v>
      </c>
      <c r="AA15" s="48">
        <f t="shared" ca="1" si="4"/>
        <v>0.10059999999999999</v>
      </c>
      <c r="AB15" s="50">
        <f t="shared" ca="1" si="11"/>
        <v>0.14004444444444444</v>
      </c>
      <c r="AF15" s="46"/>
    </row>
    <row r="16" spans="1:32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ca="1" si="12"/>
        <v>0</v>
      </c>
      <c r="F16" s="26">
        <f t="shared" ca="1" si="13"/>
        <v>30000</v>
      </c>
      <c r="G16" s="26">
        <f t="shared" ca="1" si="14"/>
        <v>0</v>
      </c>
      <c r="H16" s="27">
        <f t="shared" ca="1" si="5"/>
        <v>30000</v>
      </c>
      <c r="I16" s="25">
        <f t="shared" ca="1" si="6"/>
        <v>0</v>
      </c>
      <c r="J16" s="26">
        <f t="shared" ca="1" si="7"/>
        <v>4545</v>
      </c>
      <c r="K16" s="26">
        <f t="shared" ca="1" si="8"/>
        <v>0</v>
      </c>
      <c r="L16" s="27">
        <f t="shared" ca="1" si="0"/>
        <v>4545</v>
      </c>
      <c r="M16" s="19" t="str">
        <f t="shared" ca="1" si="1"/>
        <v/>
      </c>
      <c r="N16" s="3">
        <f t="shared" ca="1" si="1"/>
        <v>0.1515</v>
      </c>
      <c r="O16" s="3" t="str">
        <f t="shared" ca="1" si="1"/>
        <v/>
      </c>
      <c r="P16" s="4">
        <f t="shared" ca="1" si="2"/>
        <v>0.1515</v>
      </c>
      <c r="Q16" s="25">
        <f ca="1">SUM(E$13:E16)</f>
        <v>10000</v>
      </c>
      <c r="R16" s="26">
        <f ca="1">SUM(F$13:F16)</f>
        <v>100000</v>
      </c>
      <c r="S16" s="26">
        <f ca="1">SUM(G$13:G16)</f>
        <v>10000</v>
      </c>
      <c r="T16" s="27">
        <f t="shared" ca="1" si="9"/>
        <v>120000</v>
      </c>
      <c r="U16" s="25">
        <f ca="1">SUM(I$13:I16)</f>
        <v>915</v>
      </c>
      <c r="V16" s="26">
        <f ca="1">SUM(J$13:J16)</f>
        <v>15228</v>
      </c>
      <c r="W16" s="26">
        <f ca="1">SUM(K$13:K16)</f>
        <v>1006</v>
      </c>
      <c r="X16" s="27">
        <f t="shared" ca="1" si="3"/>
        <v>17149</v>
      </c>
      <c r="Y16" s="48">
        <f t="shared" ca="1" si="10"/>
        <v>9.1499999999999998E-2</v>
      </c>
      <c r="Z16" s="48">
        <f t="shared" ca="1" si="4"/>
        <v>0.15228</v>
      </c>
      <c r="AA16" s="48">
        <f t="shared" ca="1" si="4"/>
        <v>0.10059999999999999</v>
      </c>
      <c r="AB16" s="50">
        <f t="shared" ca="1" si="11"/>
        <v>0.14290833333333333</v>
      </c>
      <c r="AF16" s="46"/>
    </row>
    <row r="17" spans="1:32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ca="1" si="12"/>
        <v>0</v>
      </c>
      <c r="F17" s="26">
        <f t="shared" ca="1" si="13"/>
        <v>30000</v>
      </c>
      <c r="G17" s="26">
        <f t="shared" ca="1" si="14"/>
        <v>0</v>
      </c>
      <c r="H17" s="27">
        <f t="shared" ca="1" si="5"/>
        <v>30000</v>
      </c>
      <c r="I17" s="25">
        <f t="shared" ca="1" si="6"/>
        <v>0</v>
      </c>
      <c r="J17" s="26">
        <f t="shared" ca="1" si="7"/>
        <v>4516</v>
      </c>
      <c r="K17" s="26">
        <f t="shared" ca="1" si="8"/>
        <v>0</v>
      </c>
      <c r="L17" s="27">
        <f t="shared" ca="1" si="0"/>
        <v>4516</v>
      </c>
      <c r="M17" s="19" t="str">
        <f t="shared" ca="1" si="1"/>
        <v/>
      </c>
      <c r="N17" s="3">
        <f t="shared" ca="1" si="1"/>
        <v>0.15053333333333332</v>
      </c>
      <c r="O17" s="3" t="str">
        <f t="shared" ca="1" si="1"/>
        <v/>
      </c>
      <c r="P17" s="4">
        <f t="shared" ca="1" si="2"/>
        <v>0.15053333333333332</v>
      </c>
      <c r="Q17" s="25">
        <f ca="1">SUM(E$13:E17)</f>
        <v>10000</v>
      </c>
      <c r="R17" s="26">
        <f ca="1">SUM(F$13:F17)</f>
        <v>130000</v>
      </c>
      <c r="S17" s="26">
        <f ca="1">SUM(G$13:G17)</f>
        <v>10000</v>
      </c>
      <c r="T17" s="27">
        <f t="shared" ca="1" si="9"/>
        <v>150000</v>
      </c>
      <c r="U17" s="25">
        <f ca="1">SUM(I$13:I17)</f>
        <v>915</v>
      </c>
      <c r="V17" s="26">
        <f ca="1">SUM(J$13:J17)</f>
        <v>19744</v>
      </c>
      <c r="W17" s="26">
        <f ca="1">SUM(K$13:K17)</f>
        <v>1006</v>
      </c>
      <c r="X17" s="27">
        <f t="shared" ca="1" si="3"/>
        <v>21665</v>
      </c>
      <c r="Y17" s="48">
        <f t="shared" ca="1" si="10"/>
        <v>9.1499999999999998E-2</v>
      </c>
      <c r="Z17" s="48">
        <f t="shared" ca="1" si="4"/>
        <v>0.15187692307692308</v>
      </c>
      <c r="AA17" s="48">
        <f t="shared" ca="1" si="4"/>
        <v>0.10059999999999999</v>
      </c>
      <c r="AB17" s="50">
        <f t="shared" ca="1" si="11"/>
        <v>0.14443333333333333</v>
      </c>
      <c r="AF17" s="46"/>
    </row>
    <row r="18" spans="1:32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ca="1" si="12"/>
        <v>0</v>
      </c>
      <c r="F18" s="26">
        <f t="shared" ca="1" si="13"/>
        <v>30000</v>
      </c>
      <c r="G18" s="26">
        <f t="shared" ca="1" si="14"/>
        <v>0</v>
      </c>
      <c r="H18" s="27">
        <f t="shared" ca="1" si="5"/>
        <v>30000</v>
      </c>
      <c r="I18" s="25">
        <f t="shared" ca="1" si="6"/>
        <v>0</v>
      </c>
      <c r="J18" s="26">
        <f t="shared" ca="1" si="7"/>
        <v>4396</v>
      </c>
      <c r="K18" s="26">
        <f t="shared" ca="1" si="8"/>
        <v>0</v>
      </c>
      <c r="L18" s="27">
        <f t="shared" ca="1" si="0"/>
        <v>4396</v>
      </c>
      <c r="M18" s="19" t="str">
        <f t="shared" ca="1" si="1"/>
        <v/>
      </c>
      <c r="N18" s="3">
        <f t="shared" ca="1" si="1"/>
        <v>0.14653333333333332</v>
      </c>
      <c r="O18" s="3" t="str">
        <f t="shared" ca="1" si="1"/>
        <v/>
      </c>
      <c r="P18" s="4">
        <f t="shared" ca="1" si="2"/>
        <v>0.14653333333333332</v>
      </c>
      <c r="Q18" s="25">
        <f ca="1">SUM(E$13:E18)</f>
        <v>10000</v>
      </c>
      <c r="R18" s="26">
        <f ca="1">SUM(F$13:F18)</f>
        <v>160000</v>
      </c>
      <c r="S18" s="26">
        <f ca="1">SUM(G$13:G18)</f>
        <v>10000</v>
      </c>
      <c r="T18" s="27">
        <f t="shared" ca="1" si="9"/>
        <v>180000</v>
      </c>
      <c r="U18" s="25">
        <f ca="1">SUM(I$13:I18)</f>
        <v>915</v>
      </c>
      <c r="V18" s="26">
        <f ca="1">SUM(J$13:J18)</f>
        <v>24140</v>
      </c>
      <c r="W18" s="26">
        <f ca="1">SUM(K$13:K18)</f>
        <v>1006</v>
      </c>
      <c r="X18" s="27">
        <f t="shared" ca="1" si="3"/>
        <v>26061</v>
      </c>
      <c r="Y18" s="48">
        <f t="shared" ca="1" si="10"/>
        <v>9.1499999999999998E-2</v>
      </c>
      <c r="Z18" s="48">
        <f t="shared" ca="1" si="4"/>
        <v>0.15087500000000001</v>
      </c>
      <c r="AA18" s="48">
        <f t="shared" ca="1" si="4"/>
        <v>0.10059999999999999</v>
      </c>
      <c r="AB18" s="50">
        <f t="shared" ca="1" si="11"/>
        <v>0.14478333333333335</v>
      </c>
      <c r="AF18" s="46"/>
    </row>
    <row r="19" spans="1:32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ca="1" si="12"/>
        <v>0</v>
      </c>
      <c r="F19" s="26">
        <f t="shared" ca="1" si="13"/>
        <v>30000</v>
      </c>
      <c r="G19" s="26">
        <f t="shared" ca="1" si="14"/>
        <v>0</v>
      </c>
      <c r="H19" s="27">
        <f t="shared" ca="1" si="5"/>
        <v>30000</v>
      </c>
      <c r="I19" s="25">
        <f t="shared" ca="1" si="6"/>
        <v>0</v>
      </c>
      <c r="J19" s="26">
        <f t="shared" ca="1" si="7"/>
        <v>4401</v>
      </c>
      <c r="K19" s="26">
        <f t="shared" ca="1" si="8"/>
        <v>0</v>
      </c>
      <c r="L19" s="27">
        <f t="shared" ca="1" si="0"/>
        <v>4401</v>
      </c>
      <c r="M19" s="19" t="str">
        <f t="shared" ca="1" si="1"/>
        <v/>
      </c>
      <c r="N19" s="3">
        <f t="shared" ca="1" si="1"/>
        <v>0.1467</v>
      </c>
      <c r="O19" s="3" t="str">
        <f t="shared" ca="1" si="1"/>
        <v/>
      </c>
      <c r="P19" s="4">
        <f t="shared" ca="1" si="2"/>
        <v>0.1467</v>
      </c>
      <c r="Q19" s="25">
        <f ca="1">SUM(E$13:E19)</f>
        <v>10000</v>
      </c>
      <c r="R19" s="26">
        <f ca="1">SUM(F$13:F19)</f>
        <v>190000</v>
      </c>
      <c r="S19" s="26">
        <f ca="1">SUM(G$13:G19)</f>
        <v>10000</v>
      </c>
      <c r="T19" s="27">
        <f t="shared" ca="1" si="9"/>
        <v>210000</v>
      </c>
      <c r="U19" s="25">
        <f ca="1">SUM(I$13:I19)</f>
        <v>915</v>
      </c>
      <c r="V19" s="26">
        <f ca="1">SUM(J$13:J19)</f>
        <v>28541</v>
      </c>
      <c r="W19" s="26">
        <f ca="1">SUM(K$13:K19)</f>
        <v>1006</v>
      </c>
      <c r="X19" s="27">
        <f t="shared" ca="1" si="3"/>
        <v>30462</v>
      </c>
      <c r="Y19" s="48">
        <f t="shared" ca="1" si="10"/>
        <v>9.1499999999999998E-2</v>
      </c>
      <c r="Z19" s="48">
        <f t="shared" ca="1" si="4"/>
        <v>0.15021578947368422</v>
      </c>
      <c r="AA19" s="48">
        <f t="shared" ca="1" si="4"/>
        <v>0.10059999999999999</v>
      </c>
      <c r="AB19" s="50">
        <f t="shared" ca="1" si="11"/>
        <v>0.14505714285714286</v>
      </c>
      <c r="AF19" s="46"/>
    </row>
    <row r="20" spans="1:32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ca="1" si="12"/>
        <v>0</v>
      </c>
      <c r="F20" s="26">
        <f t="shared" ca="1" si="13"/>
        <v>30000</v>
      </c>
      <c r="G20" s="26">
        <f t="shared" ca="1" si="14"/>
        <v>0</v>
      </c>
      <c r="H20" s="27">
        <f t="shared" ca="1" si="5"/>
        <v>30000</v>
      </c>
      <c r="I20" s="25">
        <f t="shared" ca="1" si="6"/>
        <v>0</v>
      </c>
      <c r="J20" s="26">
        <f t="shared" ca="1" si="7"/>
        <v>4555</v>
      </c>
      <c r="K20" s="26">
        <f t="shared" ca="1" si="8"/>
        <v>0</v>
      </c>
      <c r="L20" s="27">
        <f t="shared" ca="1" si="0"/>
        <v>4555</v>
      </c>
      <c r="M20" s="19" t="str">
        <f t="shared" ca="1" si="1"/>
        <v/>
      </c>
      <c r="N20" s="3">
        <f t="shared" ca="1" si="1"/>
        <v>0.15183333333333332</v>
      </c>
      <c r="O20" s="3" t="str">
        <f t="shared" ca="1" si="1"/>
        <v/>
      </c>
      <c r="P20" s="4">
        <f t="shared" ca="1" si="2"/>
        <v>0.15183333333333332</v>
      </c>
      <c r="Q20" s="25">
        <f ca="1">SUM(E$13:E20)</f>
        <v>10000</v>
      </c>
      <c r="R20" s="26">
        <f ca="1">SUM(F$13:F20)</f>
        <v>220000</v>
      </c>
      <c r="S20" s="26">
        <f ca="1">SUM(G$13:G20)</f>
        <v>10000</v>
      </c>
      <c r="T20" s="27">
        <f t="shared" ca="1" si="9"/>
        <v>240000</v>
      </c>
      <c r="U20" s="25">
        <f ca="1">SUM(I$13:I20)</f>
        <v>915</v>
      </c>
      <c r="V20" s="26">
        <f ca="1">SUM(J$13:J20)</f>
        <v>33096</v>
      </c>
      <c r="W20" s="26">
        <f ca="1">SUM(K$13:K20)</f>
        <v>1006</v>
      </c>
      <c r="X20" s="27">
        <f t="shared" ca="1" si="3"/>
        <v>35017</v>
      </c>
      <c r="Y20" s="48">
        <f t="shared" ca="1" si="10"/>
        <v>9.1499999999999998E-2</v>
      </c>
      <c r="Z20" s="48">
        <f t="shared" ca="1" si="4"/>
        <v>0.15043636363636365</v>
      </c>
      <c r="AA20" s="48">
        <f t="shared" ca="1" si="4"/>
        <v>0.10059999999999999</v>
      </c>
      <c r="AB20" s="50">
        <f t="shared" ca="1" si="11"/>
        <v>0.14590416666666667</v>
      </c>
      <c r="AF20" s="46"/>
    </row>
    <row r="21" spans="1:32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ca="1" si="12"/>
        <v>0</v>
      </c>
      <c r="F21" s="26">
        <f t="shared" ca="1" si="13"/>
        <v>30000</v>
      </c>
      <c r="G21" s="26">
        <f t="shared" ca="1" si="14"/>
        <v>0</v>
      </c>
      <c r="H21" s="27">
        <f t="shared" ca="1" si="5"/>
        <v>30000</v>
      </c>
      <c r="I21" s="25">
        <f t="shared" ca="1" si="6"/>
        <v>0</v>
      </c>
      <c r="J21" s="26">
        <f t="shared" ca="1" si="7"/>
        <v>4527</v>
      </c>
      <c r="K21" s="26">
        <f t="shared" ca="1" si="8"/>
        <v>0</v>
      </c>
      <c r="L21" s="27">
        <f t="shared" ca="1" si="0"/>
        <v>4527</v>
      </c>
      <c r="M21" s="19" t="str">
        <f t="shared" ca="1" si="1"/>
        <v/>
      </c>
      <c r="N21" s="3">
        <f t="shared" ca="1" si="1"/>
        <v>0.15090000000000001</v>
      </c>
      <c r="O21" s="3" t="str">
        <f t="shared" ca="1" si="1"/>
        <v/>
      </c>
      <c r="P21" s="4">
        <f t="shared" ca="1" si="2"/>
        <v>0.15090000000000001</v>
      </c>
      <c r="Q21" s="25">
        <f ca="1">SUM(E$13:E21)</f>
        <v>10000</v>
      </c>
      <c r="R21" s="26">
        <f ca="1">SUM(F$13:F21)</f>
        <v>250000</v>
      </c>
      <c r="S21" s="26">
        <f ca="1">SUM(G$13:G21)</f>
        <v>10000</v>
      </c>
      <c r="T21" s="27">
        <f t="shared" ca="1" si="9"/>
        <v>270000</v>
      </c>
      <c r="U21" s="25">
        <f ca="1">SUM(I$13:I21)</f>
        <v>915</v>
      </c>
      <c r="V21" s="26">
        <f ca="1">SUM(J$13:J21)</f>
        <v>37623</v>
      </c>
      <c r="W21" s="26">
        <f ca="1">SUM(K$13:K21)</f>
        <v>1006</v>
      </c>
      <c r="X21" s="27">
        <f t="shared" ca="1" si="3"/>
        <v>39544</v>
      </c>
      <c r="Y21" s="48">
        <f t="shared" ca="1" si="10"/>
        <v>9.1499999999999998E-2</v>
      </c>
      <c r="Z21" s="48">
        <f t="shared" ca="1" si="4"/>
        <v>0.15049199999999999</v>
      </c>
      <c r="AA21" s="48">
        <f t="shared" ca="1" si="4"/>
        <v>0.10059999999999999</v>
      </c>
      <c r="AB21" s="50">
        <f t="shared" ca="1" si="11"/>
        <v>0.14645925925925926</v>
      </c>
      <c r="AF21" s="46"/>
    </row>
    <row r="22" spans="1:32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ca="1" si="12"/>
        <v>30000</v>
      </c>
      <c r="F22" s="26">
        <f t="shared" ca="1" si="13"/>
        <v>0</v>
      </c>
      <c r="G22" s="26">
        <f t="shared" ca="1" si="14"/>
        <v>0</v>
      </c>
      <c r="H22" s="27">
        <f t="shared" ca="1" si="5"/>
        <v>30000</v>
      </c>
      <c r="I22" s="25">
        <f t="shared" ca="1" si="6"/>
        <v>2662</v>
      </c>
      <c r="J22" s="26">
        <f t="shared" ca="1" si="7"/>
        <v>0</v>
      </c>
      <c r="K22" s="26">
        <f t="shared" ca="1" si="8"/>
        <v>0</v>
      </c>
      <c r="L22" s="27">
        <f t="shared" ca="1" si="0"/>
        <v>2662</v>
      </c>
      <c r="M22" s="19">
        <f t="shared" ca="1" si="1"/>
        <v>8.8733333333333331E-2</v>
      </c>
      <c r="N22" s="3" t="str">
        <f t="shared" ca="1" si="1"/>
        <v/>
      </c>
      <c r="O22" s="3" t="str">
        <f t="shared" ca="1" si="1"/>
        <v/>
      </c>
      <c r="P22" s="4">
        <f t="shared" ca="1" si="2"/>
        <v>8.8733333333333331E-2</v>
      </c>
      <c r="Q22" s="25">
        <f ca="1">SUM(E$13:E22)</f>
        <v>40000</v>
      </c>
      <c r="R22" s="26">
        <f ca="1">SUM(F$13:F22)</f>
        <v>250000</v>
      </c>
      <c r="S22" s="26">
        <f ca="1">SUM(G$13:G22)</f>
        <v>10000</v>
      </c>
      <c r="T22" s="27">
        <f t="shared" ca="1" si="9"/>
        <v>300000</v>
      </c>
      <c r="U22" s="25">
        <f ca="1">SUM(I$13:I22)</f>
        <v>3577</v>
      </c>
      <c r="V22" s="26">
        <f ca="1">SUM(J$13:J22)</f>
        <v>37623</v>
      </c>
      <c r="W22" s="26">
        <f ca="1">SUM(K$13:K22)</f>
        <v>1006</v>
      </c>
      <c r="X22" s="27">
        <f t="shared" ca="1" si="3"/>
        <v>42206</v>
      </c>
      <c r="Y22" s="48">
        <f t="shared" ca="1" si="10"/>
        <v>8.9425000000000004E-2</v>
      </c>
      <c r="Z22" s="48">
        <f t="shared" ca="1" si="4"/>
        <v>0.15049199999999999</v>
      </c>
      <c r="AA22" s="48">
        <f t="shared" ca="1" si="4"/>
        <v>0.10059999999999999</v>
      </c>
      <c r="AB22" s="50">
        <f t="shared" ca="1" si="11"/>
        <v>0.14068666666666665</v>
      </c>
      <c r="AF22" s="46"/>
    </row>
    <row r="23" spans="1:32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ca="1" si="12"/>
        <v>0</v>
      </c>
      <c r="F23" s="26">
        <f t="shared" ca="1" si="13"/>
        <v>30000</v>
      </c>
      <c r="G23" s="26">
        <f t="shared" ca="1" si="14"/>
        <v>0</v>
      </c>
      <c r="H23" s="27">
        <f t="shared" ca="1" si="5"/>
        <v>30000</v>
      </c>
      <c r="I23" s="25">
        <f t="shared" ca="1" si="6"/>
        <v>0</v>
      </c>
      <c r="J23" s="26">
        <f t="shared" ca="1" si="7"/>
        <v>4491</v>
      </c>
      <c r="K23" s="26">
        <f t="shared" ca="1" si="8"/>
        <v>0</v>
      </c>
      <c r="L23" s="27">
        <f t="shared" ca="1" si="0"/>
        <v>4491</v>
      </c>
      <c r="M23" s="19" t="str">
        <f t="shared" ca="1" si="1"/>
        <v/>
      </c>
      <c r="N23" s="3">
        <f t="shared" ca="1" si="1"/>
        <v>0.1497</v>
      </c>
      <c r="O23" s="3" t="str">
        <f t="shared" ca="1" si="1"/>
        <v/>
      </c>
      <c r="P23" s="4">
        <f t="shared" ca="1" si="2"/>
        <v>0.1497</v>
      </c>
      <c r="Q23" s="25">
        <f ca="1">SUM(E$13:E23)</f>
        <v>40000</v>
      </c>
      <c r="R23" s="26">
        <f ca="1">SUM(F$13:F23)</f>
        <v>280000</v>
      </c>
      <c r="S23" s="26">
        <f ca="1">SUM(G$13:G23)</f>
        <v>10000</v>
      </c>
      <c r="T23" s="27">
        <f t="shared" ca="1" si="9"/>
        <v>330000</v>
      </c>
      <c r="U23" s="25">
        <f ca="1">SUM(I$13:I23)</f>
        <v>3577</v>
      </c>
      <c r="V23" s="26">
        <f ca="1">SUM(J$13:J23)</f>
        <v>42114</v>
      </c>
      <c r="W23" s="26">
        <f ca="1">SUM(K$13:K23)</f>
        <v>1006</v>
      </c>
      <c r="X23" s="27">
        <f t="shared" ca="1" si="3"/>
        <v>46697</v>
      </c>
      <c r="Y23" s="48">
        <f t="shared" ca="1" si="10"/>
        <v>8.9425000000000004E-2</v>
      </c>
      <c r="Z23" s="48">
        <f t="shared" ca="1" si="4"/>
        <v>0.15040714285714285</v>
      </c>
      <c r="AA23" s="48">
        <f t="shared" ca="1" si="4"/>
        <v>0.10059999999999999</v>
      </c>
      <c r="AB23" s="50">
        <f t="shared" ca="1" si="11"/>
        <v>0.14150606060606061</v>
      </c>
      <c r="AF23" s="46"/>
    </row>
    <row r="24" spans="1:32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ca="1" si="12"/>
        <v>0</v>
      </c>
      <c r="F24" s="26">
        <f t="shared" ca="1" si="13"/>
        <v>30000</v>
      </c>
      <c r="G24" s="26">
        <f t="shared" ca="1" si="14"/>
        <v>0</v>
      </c>
      <c r="H24" s="27">
        <f t="shared" ca="1" si="5"/>
        <v>30000</v>
      </c>
      <c r="I24" s="25">
        <f t="shared" ca="1" si="6"/>
        <v>0</v>
      </c>
      <c r="J24" s="26">
        <f t="shared" ca="1" si="7"/>
        <v>4552</v>
      </c>
      <c r="K24" s="26">
        <f t="shared" ca="1" si="8"/>
        <v>0</v>
      </c>
      <c r="L24" s="27">
        <f t="shared" ca="1" si="0"/>
        <v>4552</v>
      </c>
      <c r="M24" s="19" t="str">
        <f t="shared" ca="1" si="1"/>
        <v/>
      </c>
      <c r="N24" s="3">
        <f t="shared" ca="1" si="1"/>
        <v>0.15173333333333333</v>
      </c>
      <c r="O24" s="3" t="str">
        <f t="shared" ca="1" si="1"/>
        <v/>
      </c>
      <c r="P24" s="4">
        <f t="shared" ca="1" si="2"/>
        <v>0.15173333333333333</v>
      </c>
      <c r="Q24" s="25">
        <f ca="1">SUM(E$13:E24)</f>
        <v>40000</v>
      </c>
      <c r="R24" s="26">
        <f ca="1">SUM(F$13:F24)</f>
        <v>310000</v>
      </c>
      <c r="S24" s="26">
        <f ca="1">SUM(G$13:G24)</f>
        <v>10000</v>
      </c>
      <c r="T24" s="27">
        <f t="shared" ca="1" si="9"/>
        <v>360000</v>
      </c>
      <c r="U24" s="25">
        <f ca="1">SUM(I$13:I24)</f>
        <v>3577</v>
      </c>
      <c r="V24" s="26">
        <f ca="1">SUM(J$13:J24)</f>
        <v>46666</v>
      </c>
      <c r="W24" s="26">
        <f ca="1">SUM(K$13:K24)</f>
        <v>1006</v>
      </c>
      <c r="X24" s="27">
        <f t="shared" ca="1" si="3"/>
        <v>51249</v>
      </c>
      <c r="Y24" s="48">
        <f t="shared" ca="1" si="10"/>
        <v>8.9425000000000004E-2</v>
      </c>
      <c r="Z24" s="48">
        <f t="shared" ca="1" si="4"/>
        <v>0.15053548387096774</v>
      </c>
      <c r="AA24" s="48">
        <f t="shared" ca="1" si="4"/>
        <v>0.10059999999999999</v>
      </c>
      <c r="AB24" s="50">
        <f t="shared" ca="1" si="11"/>
        <v>0.14235833333333334</v>
      </c>
      <c r="AF24" s="46"/>
    </row>
    <row r="25" spans="1:32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ca="1" si="12"/>
        <v>0</v>
      </c>
      <c r="F25" s="26">
        <f t="shared" ca="1" si="13"/>
        <v>30000</v>
      </c>
      <c r="G25" s="26">
        <f t="shared" ca="1" si="14"/>
        <v>0</v>
      </c>
      <c r="H25" s="27">
        <f t="shared" ca="1" si="5"/>
        <v>30000</v>
      </c>
      <c r="I25" s="25">
        <f t="shared" ca="1" si="6"/>
        <v>0</v>
      </c>
      <c r="J25" s="26">
        <f t="shared" ca="1" si="7"/>
        <v>4610</v>
      </c>
      <c r="K25" s="26">
        <f t="shared" ca="1" si="8"/>
        <v>0</v>
      </c>
      <c r="L25" s="27">
        <f t="shared" ca="1" si="0"/>
        <v>4610</v>
      </c>
      <c r="M25" s="19" t="str">
        <f t="shared" ca="1" si="1"/>
        <v/>
      </c>
      <c r="N25" s="3">
        <f t="shared" ca="1" si="1"/>
        <v>0.15366666666666667</v>
      </c>
      <c r="O25" s="3" t="str">
        <f t="shared" ca="1" si="1"/>
        <v/>
      </c>
      <c r="P25" s="4">
        <f t="shared" ca="1" si="2"/>
        <v>0.15366666666666667</v>
      </c>
      <c r="Q25" s="25">
        <f ca="1">SUM(E$13:E25)</f>
        <v>40000</v>
      </c>
      <c r="R25" s="26">
        <f ca="1">SUM(F$13:F25)</f>
        <v>340000</v>
      </c>
      <c r="S25" s="26">
        <f ca="1">SUM(G$13:G25)</f>
        <v>10000</v>
      </c>
      <c r="T25" s="27">
        <f t="shared" ca="1" si="9"/>
        <v>390000</v>
      </c>
      <c r="U25" s="25">
        <f ca="1">SUM(I$13:I25)</f>
        <v>3577</v>
      </c>
      <c r="V25" s="26">
        <f ca="1">SUM(J$13:J25)</f>
        <v>51276</v>
      </c>
      <c r="W25" s="26">
        <f ca="1">SUM(K$13:K25)</f>
        <v>1006</v>
      </c>
      <c r="X25" s="27">
        <f t="shared" ca="1" si="3"/>
        <v>55859</v>
      </c>
      <c r="Y25" s="48">
        <f t="shared" ca="1" si="10"/>
        <v>8.9425000000000004E-2</v>
      </c>
      <c r="Z25" s="48">
        <f t="shared" ca="1" si="4"/>
        <v>0.15081176470588234</v>
      </c>
      <c r="AA25" s="48">
        <f t="shared" ca="1" si="4"/>
        <v>0.10059999999999999</v>
      </c>
      <c r="AB25" s="50">
        <f t="shared" ca="1" si="11"/>
        <v>0.14322820512820514</v>
      </c>
      <c r="AF25" s="46"/>
    </row>
    <row r="26" spans="1:32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ca="1" si="12"/>
        <v>0</v>
      </c>
      <c r="F26" s="26">
        <f t="shared" ca="1" si="13"/>
        <v>30000</v>
      </c>
      <c r="G26" s="26">
        <f t="shared" ca="1" si="14"/>
        <v>0</v>
      </c>
      <c r="H26" s="27">
        <f t="shared" ca="1" si="5"/>
        <v>30000</v>
      </c>
      <c r="I26" s="25">
        <f t="shared" ca="1" si="6"/>
        <v>0</v>
      </c>
      <c r="J26" s="26">
        <f t="shared" ca="1" si="7"/>
        <v>4626</v>
      </c>
      <c r="K26" s="26">
        <f t="shared" ca="1" si="8"/>
        <v>0</v>
      </c>
      <c r="L26" s="27">
        <f t="shared" ca="1" si="0"/>
        <v>4626</v>
      </c>
      <c r="M26" s="19" t="str">
        <f t="shared" ca="1" si="1"/>
        <v/>
      </c>
      <c r="N26" s="3">
        <f t="shared" ca="1" si="1"/>
        <v>0.1542</v>
      </c>
      <c r="O26" s="3" t="str">
        <f t="shared" ca="1" si="1"/>
        <v/>
      </c>
      <c r="P26" s="4">
        <f t="shared" ca="1" si="2"/>
        <v>0.1542</v>
      </c>
      <c r="Q26" s="25">
        <f ca="1">SUM(E$13:E26)</f>
        <v>40000</v>
      </c>
      <c r="R26" s="26">
        <f ca="1">SUM(F$13:F26)</f>
        <v>370000</v>
      </c>
      <c r="S26" s="26">
        <f ca="1">SUM(G$13:G26)</f>
        <v>10000</v>
      </c>
      <c r="T26" s="27">
        <f t="shared" ca="1" si="9"/>
        <v>420000</v>
      </c>
      <c r="U26" s="25">
        <f ca="1">SUM(I$13:I26)</f>
        <v>3577</v>
      </c>
      <c r="V26" s="26">
        <f ca="1">SUM(J$13:J26)</f>
        <v>55902</v>
      </c>
      <c r="W26" s="26">
        <f ca="1">SUM(K$13:K26)</f>
        <v>1006</v>
      </c>
      <c r="X26" s="27">
        <f t="shared" ca="1" si="3"/>
        <v>60485</v>
      </c>
      <c r="Y26" s="48">
        <f t="shared" ca="1" si="10"/>
        <v>8.9425000000000004E-2</v>
      </c>
      <c r="Z26" s="48">
        <f t="shared" ca="1" si="4"/>
        <v>0.15108648648648648</v>
      </c>
      <c r="AA26" s="48">
        <f t="shared" ca="1" si="4"/>
        <v>0.10059999999999999</v>
      </c>
      <c r="AB26" s="50">
        <f t="shared" ca="1" si="11"/>
        <v>0.14401190476190476</v>
      </c>
      <c r="AF26" s="46"/>
    </row>
    <row r="27" spans="1:32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ca="1" si="12"/>
        <v>0</v>
      </c>
      <c r="F27" s="26">
        <f t="shared" ca="1" si="13"/>
        <v>30000</v>
      </c>
      <c r="G27" s="26">
        <f t="shared" ca="1" si="14"/>
        <v>0</v>
      </c>
      <c r="H27" s="27">
        <f t="shared" ca="1" si="5"/>
        <v>30000</v>
      </c>
      <c r="I27" s="25">
        <f t="shared" ca="1" si="6"/>
        <v>0</v>
      </c>
      <c r="J27" s="26">
        <f t="shared" ca="1" si="7"/>
        <v>4509</v>
      </c>
      <c r="K27" s="26">
        <f t="shared" ca="1" si="8"/>
        <v>0</v>
      </c>
      <c r="L27" s="27">
        <f t="shared" ca="1" si="0"/>
        <v>4509</v>
      </c>
      <c r="M27" s="19" t="str">
        <f t="shared" ca="1" si="1"/>
        <v/>
      </c>
      <c r="N27" s="3">
        <f t="shared" ca="1" si="1"/>
        <v>0.15029999999999999</v>
      </c>
      <c r="O27" s="3" t="str">
        <f t="shared" ca="1" si="1"/>
        <v/>
      </c>
      <c r="P27" s="4">
        <f t="shared" ca="1" si="2"/>
        <v>0.15029999999999999</v>
      </c>
      <c r="Q27" s="25">
        <f ca="1">SUM(E$13:E27)</f>
        <v>40000</v>
      </c>
      <c r="R27" s="26">
        <f ca="1">SUM(F$13:F27)</f>
        <v>400000</v>
      </c>
      <c r="S27" s="26">
        <f ca="1">SUM(G$13:G27)</f>
        <v>10000</v>
      </c>
      <c r="T27" s="27">
        <f t="shared" ca="1" si="9"/>
        <v>450000</v>
      </c>
      <c r="U27" s="25">
        <f ca="1">SUM(I$13:I27)</f>
        <v>3577</v>
      </c>
      <c r="V27" s="26">
        <f ca="1">SUM(J$13:J27)</f>
        <v>60411</v>
      </c>
      <c r="W27" s="26">
        <f ca="1">SUM(K$13:K27)</f>
        <v>1006</v>
      </c>
      <c r="X27" s="27">
        <f t="shared" ca="1" si="3"/>
        <v>64994</v>
      </c>
      <c r="Y27" s="48">
        <f t="shared" ca="1" si="10"/>
        <v>8.9425000000000004E-2</v>
      </c>
      <c r="Z27" s="48">
        <f t="shared" ca="1" si="4"/>
        <v>0.15102750000000001</v>
      </c>
      <c r="AA27" s="48">
        <f t="shared" ca="1" si="4"/>
        <v>0.10059999999999999</v>
      </c>
      <c r="AB27" s="50">
        <f t="shared" ca="1" si="11"/>
        <v>0.14443111111111112</v>
      </c>
      <c r="AF27" s="46"/>
    </row>
    <row r="28" spans="1:32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ca="1" si="12"/>
        <v>0</v>
      </c>
      <c r="F28" s="26">
        <f t="shared" ca="1" si="13"/>
        <v>30000</v>
      </c>
      <c r="G28" s="26">
        <f t="shared" ca="1" si="14"/>
        <v>0</v>
      </c>
      <c r="H28" s="27">
        <f t="shared" ca="1" si="5"/>
        <v>30000</v>
      </c>
      <c r="I28" s="25">
        <f t="shared" ca="1" si="6"/>
        <v>0</v>
      </c>
      <c r="J28" s="26">
        <f t="shared" ca="1" si="7"/>
        <v>4530</v>
      </c>
      <c r="K28" s="26">
        <f t="shared" ca="1" si="8"/>
        <v>0</v>
      </c>
      <c r="L28" s="27">
        <f t="shared" ca="1" si="0"/>
        <v>4530</v>
      </c>
      <c r="M28" s="19" t="str">
        <f t="shared" ca="1" si="1"/>
        <v/>
      </c>
      <c r="N28" s="3">
        <f t="shared" ca="1" si="1"/>
        <v>0.151</v>
      </c>
      <c r="O28" s="3" t="str">
        <f t="shared" ca="1" si="1"/>
        <v/>
      </c>
      <c r="P28" s="4">
        <f t="shared" ca="1" si="2"/>
        <v>0.151</v>
      </c>
      <c r="Q28" s="25">
        <f ca="1">SUM(E$13:E28)</f>
        <v>40000</v>
      </c>
      <c r="R28" s="26">
        <f ca="1">SUM(F$13:F28)</f>
        <v>430000</v>
      </c>
      <c r="S28" s="26">
        <f ca="1">SUM(G$13:G28)</f>
        <v>10000</v>
      </c>
      <c r="T28" s="27">
        <f t="shared" ca="1" si="9"/>
        <v>480000</v>
      </c>
      <c r="U28" s="25">
        <f ca="1">SUM(I$13:I28)</f>
        <v>3577</v>
      </c>
      <c r="V28" s="26">
        <f ca="1">SUM(J$13:J28)</f>
        <v>64941</v>
      </c>
      <c r="W28" s="26">
        <f ca="1">SUM(K$13:K28)</f>
        <v>1006</v>
      </c>
      <c r="X28" s="27">
        <f t="shared" ca="1" si="3"/>
        <v>69524</v>
      </c>
      <c r="Y28" s="48">
        <f t="shared" ca="1" si="10"/>
        <v>8.9425000000000004E-2</v>
      </c>
      <c r="Z28" s="48">
        <f t="shared" ca="1" si="4"/>
        <v>0.15102558139534883</v>
      </c>
      <c r="AA28" s="48">
        <f t="shared" ca="1" si="4"/>
        <v>0.10059999999999999</v>
      </c>
      <c r="AB28" s="50">
        <f t="shared" ca="1" si="11"/>
        <v>0.14484166666666667</v>
      </c>
      <c r="AF28" s="46"/>
    </row>
    <row r="29" spans="1:32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ca="1" si="12"/>
        <v>0</v>
      </c>
      <c r="F29" s="26">
        <f t="shared" ca="1" si="13"/>
        <v>30000</v>
      </c>
      <c r="G29" s="26">
        <f t="shared" ca="1" si="14"/>
        <v>0</v>
      </c>
      <c r="H29" s="27">
        <f t="shared" ca="1" si="5"/>
        <v>30000</v>
      </c>
      <c r="I29" s="25">
        <f t="shared" ca="1" si="6"/>
        <v>0</v>
      </c>
      <c r="J29" s="26">
        <f t="shared" ca="1" si="7"/>
        <v>4400</v>
      </c>
      <c r="K29" s="26">
        <f t="shared" ca="1" si="8"/>
        <v>0</v>
      </c>
      <c r="L29" s="27">
        <f t="shared" ca="1" si="0"/>
        <v>4400</v>
      </c>
      <c r="M29" s="19" t="str">
        <f t="shared" ca="1" si="1"/>
        <v/>
      </c>
      <c r="N29" s="3">
        <f t="shared" ca="1" si="1"/>
        <v>0.14666666666666667</v>
      </c>
      <c r="O29" s="3" t="str">
        <f t="shared" ca="1" si="1"/>
        <v/>
      </c>
      <c r="P29" s="4">
        <f t="shared" ca="1" si="2"/>
        <v>0.14666666666666667</v>
      </c>
      <c r="Q29" s="25">
        <f ca="1">SUM(E$13:E29)</f>
        <v>40000</v>
      </c>
      <c r="R29" s="26">
        <f ca="1">SUM(F$13:F29)</f>
        <v>460000</v>
      </c>
      <c r="S29" s="26">
        <f ca="1">SUM(G$13:G29)</f>
        <v>10000</v>
      </c>
      <c r="T29" s="27">
        <f t="shared" ca="1" si="9"/>
        <v>510000</v>
      </c>
      <c r="U29" s="25">
        <f ca="1">SUM(I$13:I29)</f>
        <v>3577</v>
      </c>
      <c r="V29" s="26">
        <f ca="1">SUM(J$13:J29)</f>
        <v>69341</v>
      </c>
      <c r="W29" s="26">
        <f ca="1">SUM(K$13:K29)</f>
        <v>1006</v>
      </c>
      <c r="X29" s="27">
        <f t="shared" ca="1" si="3"/>
        <v>73924</v>
      </c>
      <c r="Y29" s="48">
        <f t="shared" ca="1" si="10"/>
        <v>8.9425000000000004E-2</v>
      </c>
      <c r="Z29" s="48">
        <f t="shared" ca="1" si="4"/>
        <v>0.15074130434782609</v>
      </c>
      <c r="AA29" s="48">
        <f t="shared" ca="1" si="4"/>
        <v>0.10059999999999999</v>
      </c>
      <c r="AB29" s="50">
        <f t="shared" ca="1" si="11"/>
        <v>0.14494901960784315</v>
      </c>
      <c r="AF29" s="46"/>
    </row>
    <row r="30" spans="1:32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ca="1" si="12"/>
        <v>0</v>
      </c>
      <c r="F30" s="26">
        <f t="shared" ca="1" si="13"/>
        <v>30000</v>
      </c>
      <c r="G30" s="26">
        <f t="shared" ca="1" si="14"/>
        <v>0</v>
      </c>
      <c r="H30" s="27">
        <f t="shared" ca="1" si="5"/>
        <v>30000</v>
      </c>
      <c r="I30" s="25">
        <f t="shared" ca="1" si="6"/>
        <v>0</v>
      </c>
      <c r="J30" s="26">
        <f t="shared" ca="1" si="7"/>
        <v>4476</v>
      </c>
      <c r="K30" s="26">
        <f t="shared" ca="1" si="8"/>
        <v>0</v>
      </c>
      <c r="L30" s="27">
        <f t="shared" ca="1" si="0"/>
        <v>4476</v>
      </c>
      <c r="M30" s="19" t="str">
        <f t="shared" ca="1" si="1"/>
        <v/>
      </c>
      <c r="N30" s="3">
        <f t="shared" ca="1" si="1"/>
        <v>0.1492</v>
      </c>
      <c r="O30" s="3" t="str">
        <f t="shared" ca="1" si="1"/>
        <v/>
      </c>
      <c r="P30" s="4">
        <f t="shared" ca="1" si="2"/>
        <v>0.1492</v>
      </c>
      <c r="Q30" s="25">
        <f ca="1">SUM(E$13:E30)</f>
        <v>40000</v>
      </c>
      <c r="R30" s="26">
        <f ca="1">SUM(F$13:F30)</f>
        <v>490000</v>
      </c>
      <c r="S30" s="26">
        <f ca="1">SUM(G$13:G30)</f>
        <v>10000</v>
      </c>
      <c r="T30" s="27">
        <f t="shared" ca="1" si="9"/>
        <v>540000</v>
      </c>
      <c r="U30" s="25">
        <f ca="1">SUM(I$13:I30)</f>
        <v>3577</v>
      </c>
      <c r="V30" s="26">
        <f ca="1">SUM(J$13:J30)</f>
        <v>73817</v>
      </c>
      <c r="W30" s="26">
        <f ca="1">SUM(K$13:K30)</f>
        <v>1006</v>
      </c>
      <c r="X30" s="27">
        <f t="shared" ca="1" si="3"/>
        <v>78400</v>
      </c>
      <c r="Y30" s="48">
        <f t="shared" ca="1" si="10"/>
        <v>8.9425000000000004E-2</v>
      </c>
      <c r="Z30" s="48">
        <f t="shared" ca="1" si="4"/>
        <v>0.15064693877551019</v>
      </c>
      <c r="AA30" s="48">
        <f t="shared" ca="1" si="4"/>
        <v>0.10059999999999999</v>
      </c>
      <c r="AB30" s="50">
        <f t="shared" ca="1" si="11"/>
        <v>0.14518518518518519</v>
      </c>
      <c r="AF30" s="46"/>
    </row>
    <row r="31" spans="1:32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ca="1" si="12"/>
        <v>0</v>
      </c>
      <c r="F31" s="26">
        <f t="shared" ca="1" si="13"/>
        <v>30000</v>
      </c>
      <c r="G31" s="26">
        <f t="shared" ca="1" si="14"/>
        <v>0</v>
      </c>
      <c r="H31" s="27">
        <f t="shared" ca="1" si="5"/>
        <v>30000</v>
      </c>
      <c r="I31" s="25">
        <f t="shared" ca="1" si="6"/>
        <v>0</v>
      </c>
      <c r="J31" s="26">
        <f t="shared" ca="1" si="7"/>
        <v>4528</v>
      </c>
      <c r="K31" s="26">
        <f t="shared" ca="1" si="8"/>
        <v>0</v>
      </c>
      <c r="L31" s="27">
        <f t="shared" ca="1" si="0"/>
        <v>4528</v>
      </c>
      <c r="M31" s="19" t="str">
        <f t="shared" ca="1" si="1"/>
        <v/>
      </c>
      <c r="N31" s="3">
        <f t="shared" ca="1" si="1"/>
        <v>0.15093333333333334</v>
      </c>
      <c r="O31" s="3" t="str">
        <f t="shared" ca="1" si="1"/>
        <v/>
      </c>
      <c r="P31" s="4">
        <f t="shared" ca="1" si="2"/>
        <v>0.15093333333333334</v>
      </c>
      <c r="Q31" s="25">
        <f ca="1">SUM(E$13:E31)</f>
        <v>40000</v>
      </c>
      <c r="R31" s="26">
        <f ca="1">SUM(F$13:F31)</f>
        <v>520000</v>
      </c>
      <c r="S31" s="26">
        <f ca="1">SUM(G$13:G31)</f>
        <v>10000</v>
      </c>
      <c r="T31" s="27">
        <f t="shared" ca="1" si="9"/>
        <v>570000</v>
      </c>
      <c r="U31" s="25">
        <f ca="1">SUM(I$13:I31)</f>
        <v>3577</v>
      </c>
      <c r="V31" s="26">
        <f ca="1">SUM(J$13:J31)</f>
        <v>78345</v>
      </c>
      <c r="W31" s="26">
        <f ca="1">SUM(K$13:K31)</f>
        <v>1006</v>
      </c>
      <c r="X31" s="27">
        <f t="shared" ca="1" si="3"/>
        <v>82928</v>
      </c>
      <c r="Y31" s="48">
        <f t="shared" ca="1" si="10"/>
        <v>8.9425000000000004E-2</v>
      </c>
      <c r="Z31" s="48">
        <f t="shared" ca="1" si="4"/>
        <v>0.15066346153846155</v>
      </c>
      <c r="AA31" s="48">
        <f t="shared" ca="1" si="4"/>
        <v>0.10059999999999999</v>
      </c>
      <c r="AB31" s="50">
        <f t="shared" ca="1" si="11"/>
        <v>0.14548771929824561</v>
      </c>
      <c r="AF31" s="46"/>
    </row>
    <row r="32" spans="1:32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ca="1" si="12"/>
        <v>0</v>
      </c>
      <c r="F32" s="26">
        <f t="shared" ca="1" si="13"/>
        <v>30000</v>
      </c>
      <c r="G32" s="26">
        <f t="shared" ca="1" si="14"/>
        <v>0</v>
      </c>
      <c r="H32" s="27">
        <f t="shared" ca="1" si="5"/>
        <v>30000</v>
      </c>
      <c r="I32" s="25">
        <f t="shared" ca="1" si="6"/>
        <v>0</v>
      </c>
      <c r="J32" s="26">
        <f t="shared" ca="1" si="7"/>
        <v>4380</v>
      </c>
      <c r="K32" s="26">
        <f t="shared" ca="1" si="8"/>
        <v>0</v>
      </c>
      <c r="L32" s="27">
        <f t="shared" ca="1" si="0"/>
        <v>4380</v>
      </c>
      <c r="M32" s="19" t="str">
        <f t="shared" ca="1" si="1"/>
        <v/>
      </c>
      <c r="N32" s="3">
        <f t="shared" ca="1" si="1"/>
        <v>0.14599999999999999</v>
      </c>
      <c r="O32" s="3" t="str">
        <f t="shared" ca="1" si="1"/>
        <v/>
      </c>
      <c r="P32" s="4">
        <f t="shared" ca="1" si="2"/>
        <v>0.14599999999999999</v>
      </c>
      <c r="Q32" s="25">
        <f ca="1">SUM(E$13:E32)</f>
        <v>40000</v>
      </c>
      <c r="R32" s="26">
        <f ca="1">SUM(F$13:F32)</f>
        <v>550000</v>
      </c>
      <c r="S32" s="26">
        <f ca="1">SUM(G$13:G32)</f>
        <v>10000</v>
      </c>
      <c r="T32" s="27">
        <f t="shared" ca="1" si="9"/>
        <v>600000</v>
      </c>
      <c r="U32" s="25">
        <f ca="1">SUM(I$13:I32)</f>
        <v>3577</v>
      </c>
      <c r="V32" s="26">
        <f ca="1">SUM(J$13:J32)</f>
        <v>82725</v>
      </c>
      <c r="W32" s="26">
        <f ca="1">SUM(K$13:K32)</f>
        <v>1006</v>
      </c>
      <c r="X32" s="27">
        <f t="shared" ca="1" si="3"/>
        <v>87308</v>
      </c>
      <c r="Y32" s="48">
        <f t="shared" ca="1" si="10"/>
        <v>8.9425000000000004E-2</v>
      </c>
      <c r="Z32" s="48">
        <f t="shared" ca="1" si="4"/>
        <v>0.15040909090909091</v>
      </c>
      <c r="AA32" s="48">
        <f t="shared" ca="1" si="4"/>
        <v>0.10059999999999999</v>
      </c>
      <c r="AB32" s="50">
        <f t="shared" ca="1" si="11"/>
        <v>0.14551333333333333</v>
      </c>
      <c r="AF32" s="46"/>
    </row>
    <row r="33" spans="1:32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ca="1" si="12"/>
        <v>30000</v>
      </c>
      <c r="F33" s="26">
        <f t="shared" ca="1" si="13"/>
        <v>0</v>
      </c>
      <c r="G33" s="26">
        <f t="shared" ca="1" si="14"/>
        <v>0</v>
      </c>
      <c r="H33" s="27">
        <f t="shared" ca="1" si="5"/>
        <v>30000</v>
      </c>
      <c r="I33" s="25">
        <f t="shared" ca="1" si="6"/>
        <v>2690</v>
      </c>
      <c r="J33" s="26">
        <f t="shared" ca="1" si="7"/>
        <v>0</v>
      </c>
      <c r="K33" s="26">
        <f t="shared" ca="1" si="8"/>
        <v>0</v>
      </c>
      <c r="L33" s="27">
        <f t="shared" ca="1" si="0"/>
        <v>2690</v>
      </c>
      <c r="M33" s="19">
        <f t="shared" ca="1" si="1"/>
        <v>8.9666666666666672E-2</v>
      </c>
      <c r="N33" s="3" t="str">
        <f t="shared" ca="1" si="1"/>
        <v/>
      </c>
      <c r="O33" s="3" t="str">
        <f t="shared" ca="1" si="1"/>
        <v/>
      </c>
      <c r="P33" s="4">
        <f t="shared" ca="1" si="2"/>
        <v>8.9666666666666672E-2</v>
      </c>
      <c r="Q33" s="25">
        <f ca="1">SUM(E$13:E33)</f>
        <v>70000</v>
      </c>
      <c r="R33" s="26">
        <f ca="1">SUM(F$13:F33)</f>
        <v>550000</v>
      </c>
      <c r="S33" s="26">
        <f ca="1">SUM(G$13:G33)</f>
        <v>10000</v>
      </c>
      <c r="T33" s="27">
        <f t="shared" ca="1" si="9"/>
        <v>630000</v>
      </c>
      <c r="U33" s="25">
        <f ca="1">SUM(I$13:I33)</f>
        <v>6267</v>
      </c>
      <c r="V33" s="26">
        <f ca="1">SUM(J$13:J33)</f>
        <v>82725</v>
      </c>
      <c r="W33" s="26">
        <f ca="1">SUM(K$13:K33)</f>
        <v>1006</v>
      </c>
      <c r="X33" s="27">
        <f t="shared" ca="1" si="3"/>
        <v>89998</v>
      </c>
      <c r="Y33" s="48">
        <f t="shared" ca="1" si="10"/>
        <v>8.952857142857143E-2</v>
      </c>
      <c r="Z33" s="48">
        <f t="shared" ca="1" si="4"/>
        <v>0.15040909090909091</v>
      </c>
      <c r="AA33" s="48">
        <f t="shared" ca="1" si="4"/>
        <v>0.10059999999999999</v>
      </c>
      <c r="AB33" s="50">
        <f t="shared" ca="1" si="11"/>
        <v>0.14285396825396826</v>
      </c>
      <c r="AF33" s="46"/>
    </row>
    <row r="34" spans="1:32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ca="1" si="12"/>
        <v>0</v>
      </c>
      <c r="F34" s="26">
        <f t="shared" ca="1" si="13"/>
        <v>30000</v>
      </c>
      <c r="G34" s="26">
        <f t="shared" ca="1" si="14"/>
        <v>0</v>
      </c>
      <c r="H34" s="27">
        <f t="shared" ca="1" si="5"/>
        <v>30000</v>
      </c>
      <c r="I34" s="25">
        <f t="shared" ca="1" si="6"/>
        <v>0</v>
      </c>
      <c r="J34" s="26">
        <f t="shared" ca="1" si="7"/>
        <v>4428</v>
      </c>
      <c r="K34" s="26">
        <f t="shared" ca="1" si="8"/>
        <v>0</v>
      </c>
      <c r="L34" s="27">
        <f t="shared" ca="1" si="0"/>
        <v>4428</v>
      </c>
      <c r="M34" s="19" t="str">
        <f t="shared" ca="1" si="1"/>
        <v/>
      </c>
      <c r="N34" s="3">
        <f t="shared" ca="1" si="1"/>
        <v>0.14760000000000001</v>
      </c>
      <c r="O34" s="3" t="str">
        <f t="shared" ca="1" si="1"/>
        <v/>
      </c>
      <c r="P34" s="4">
        <f t="shared" ca="1" si="2"/>
        <v>0.14760000000000001</v>
      </c>
      <c r="Q34" s="25">
        <f ca="1">SUM(E$13:E34)</f>
        <v>70000</v>
      </c>
      <c r="R34" s="26">
        <f ca="1">SUM(F$13:F34)</f>
        <v>580000</v>
      </c>
      <c r="S34" s="26">
        <f ca="1">SUM(G$13:G34)</f>
        <v>10000</v>
      </c>
      <c r="T34" s="27">
        <f t="shared" ca="1" si="9"/>
        <v>660000</v>
      </c>
      <c r="U34" s="25">
        <f ca="1">SUM(I$13:I34)</f>
        <v>6267</v>
      </c>
      <c r="V34" s="26">
        <f ca="1">SUM(J$13:J34)</f>
        <v>87153</v>
      </c>
      <c r="W34" s="26">
        <f ca="1">SUM(K$13:K34)</f>
        <v>1006</v>
      </c>
      <c r="X34" s="27">
        <f t="shared" ca="1" si="3"/>
        <v>94426</v>
      </c>
      <c r="Y34" s="48">
        <f t="shared" ca="1" si="10"/>
        <v>8.952857142857143E-2</v>
      </c>
      <c r="Z34" s="48">
        <f t="shared" ca="1" si="4"/>
        <v>0.15026379310344828</v>
      </c>
      <c r="AA34" s="48">
        <f t="shared" ca="1" si="4"/>
        <v>0.10059999999999999</v>
      </c>
      <c r="AB34" s="50">
        <f t="shared" ca="1" si="11"/>
        <v>0.14306969696969696</v>
      </c>
      <c r="AF34" s="46"/>
    </row>
    <row r="35" spans="1:32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ca="1" si="12"/>
        <v>0</v>
      </c>
      <c r="F35" s="26">
        <f t="shared" ca="1" si="13"/>
        <v>30000</v>
      </c>
      <c r="G35" s="26">
        <f t="shared" ca="1" si="14"/>
        <v>0</v>
      </c>
      <c r="H35" s="27">
        <f t="shared" ca="1" si="5"/>
        <v>30000</v>
      </c>
      <c r="I35" s="25">
        <f t="shared" ca="1" si="6"/>
        <v>0</v>
      </c>
      <c r="J35" s="26">
        <f t="shared" ca="1" si="7"/>
        <v>4521</v>
      </c>
      <c r="K35" s="26">
        <f t="shared" ca="1" si="8"/>
        <v>0</v>
      </c>
      <c r="L35" s="27">
        <f t="shared" ca="1" si="0"/>
        <v>4521</v>
      </c>
      <c r="M35" s="19" t="str">
        <f t="shared" ca="1" si="1"/>
        <v/>
      </c>
      <c r="N35" s="3">
        <f t="shared" ca="1" si="1"/>
        <v>0.1507</v>
      </c>
      <c r="O35" s="3" t="str">
        <f t="shared" ca="1" si="1"/>
        <v/>
      </c>
      <c r="P35" s="4">
        <f t="shared" ca="1" si="2"/>
        <v>0.1507</v>
      </c>
      <c r="Q35" s="25">
        <f ca="1">SUM(E$13:E35)</f>
        <v>70000</v>
      </c>
      <c r="R35" s="26">
        <f ca="1">SUM(F$13:F35)</f>
        <v>610000</v>
      </c>
      <c r="S35" s="26">
        <f ca="1">SUM(G$13:G35)</f>
        <v>10000</v>
      </c>
      <c r="T35" s="27">
        <f t="shared" ca="1" si="9"/>
        <v>690000</v>
      </c>
      <c r="U35" s="25">
        <f ca="1">SUM(I$13:I35)</f>
        <v>6267</v>
      </c>
      <c r="V35" s="26">
        <f ca="1">SUM(J$13:J35)</f>
        <v>91674</v>
      </c>
      <c r="W35" s="26">
        <f ca="1">SUM(K$13:K35)</f>
        <v>1006</v>
      </c>
      <c r="X35" s="27">
        <f t="shared" ca="1" si="3"/>
        <v>98947</v>
      </c>
      <c r="Y35" s="48">
        <f t="shared" ca="1" si="10"/>
        <v>8.952857142857143E-2</v>
      </c>
      <c r="Z35" s="48">
        <f t="shared" ca="1" si="4"/>
        <v>0.15028524590163933</v>
      </c>
      <c r="AA35" s="48">
        <f t="shared" ca="1" si="4"/>
        <v>0.10059999999999999</v>
      </c>
      <c r="AB35" s="50">
        <f t="shared" ca="1" si="11"/>
        <v>0.14340144927536233</v>
      </c>
      <c r="AF35" s="46"/>
    </row>
    <row r="36" spans="1:32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ca="1" si="12"/>
        <v>0</v>
      </c>
      <c r="F36" s="26">
        <f t="shared" ca="1" si="13"/>
        <v>30000</v>
      </c>
      <c r="G36" s="26">
        <f t="shared" ca="1" si="14"/>
        <v>0</v>
      </c>
      <c r="H36" s="27">
        <f t="shared" ca="1" si="5"/>
        <v>30000</v>
      </c>
      <c r="I36" s="25">
        <f t="shared" ca="1" si="6"/>
        <v>0</v>
      </c>
      <c r="J36" s="26">
        <f t="shared" ca="1" si="7"/>
        <v>4550</v>
      </c>
      <c r="K36" s="26">
        <f t="shared" ca="1" si="8"/>
        <v>0</v>
      </c>
      <c r="L36" s="27">
        <f t="shared" ca="1" si="0"/>
        <v>4550</v>
      </c>
      <c r="M36" s="19" t="str">
        <f t="shared" ca="1" si="1"/>
        <v/>
      </c>
      <c r="N36" s="3">
        <f t="shared" ca="1" si="1"/>
        <v>0.15166666666666667</v>
      </c>
      <c r="O36" s="3" t="str">
        <f t="shared" ca="1" si="1"/>
        <v/>
      </c>
      <c r="P36" s="4">
        <f t="shared" ca="1" si="2"/>
        <v>0.15166666666666667</v>
      </c>
      <c r="Q36" s="25">
        <f ca="1">SUM(E$13:E36)</f>
        <v>70000</v>
      </c>
      <c r="R36" s="26">
        <f ca="1">SUM(F$13:F36)</f>
        <v>640000</v>
      </c>
      <c r="S36" s="26">
        <f ca="1">SUM(G$13:G36)</f>
        <v>10000</v>
      </c>
      <c r="T36" s="27">
        <f t="shared" ca="1" si="9"/>
        <v>720000</v>
      </c>
      <c r="U36" s="25">
        <f ca="1">SUM(I$13:I36)</f>
        <v>6267</v>
      </c>
      <c r="V36" s="26">
        <f ca="1">SUM(J$13:J36)</f>
        <v>96224</v>
      </c>
      <c r="W36" s="26">
        <f ca="1">SUM(K$13:K36)</f>
        <v>1006</v>
      </c>
      <c r="X36" s="27">
        <f t="shared" ca="1" si="3"/>
        <v>103497</v>
      </c>
      <c r="Y36" s="48">
        <f t="shared" ca="1" si="10"/>
        <v>8.952857142857143E-2</v>
      </c>
      <c r="Z36" s="48">
        <f t="shared" ca="1" si="4"/>
        <v>0.15035000000000001</v>
      </c>
      <c r="AA36" s="48">
        <f t="shared" ca="1" si="4"/>
        <v>0.10059999999999999</v>
      </c>
      <c r="AB36" s="50">
        <f t="shared" ca="1" si="11"/>
        <v>0.14374583333333332</v>
      </c>
      <c r="AF36" s="46"/>
    </row>
    <row r="37" spans="1:32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ca="1" si="12"/>
        <v>0</v>
      </c>
      <c r="F37" s="26">
        <f t="shared" ca="1" si="13"/>
        <v>30000</v>
      </c>
      <c r="G37" s="26">
        <f t="shared" ca="1" si="14"/>
        <v>0</v>
      </c>
      <c r="H37" s="27">
        <f t="shared" ca="1" si="5"/>
        <v>30000</v>
      </c>
      <c r="I37" s="25">
        <f t="shared" ca="1" si="6"/>
        <v>0</v>
      </c>
      <c r="J37" s="26">
        <f t="shared" ca="1" si="7"/>
        <v>4477</v>
      </c>
      <c r="K37" s="26">
        <f t="shared" ca="1" si="8"/>
        <v>0</v>
      </c>
      <c r="L37" s="27">
        <f t="shared" ca="1" si="0"/>
        <v>4477</v>
      </c>
      <c r="M37" s="19" t="str">
        <f t="shared" ca="1" si="1"/>
        <v/>
      </c>
      <c r="N37" s="3">
        <f t="shared" ca="1" si="1"/>
        <v>0.14923333333333333</v>
      </c>
      <c r="O37" s="3" t="str">
        <f t="shared" ca="1" si="1"/>
        <v/>
      </c>
      <c r="P37" s="4">
        <f t="shared" ca="1" si="2"/>
        <v>0.14923333333333333</v>
      </c>
      <c r="Q37" s="25">
        <f ca="1">SUM(E$13:E37)</f>
        <v>70000</v>
      </c>
      <c r="R37" s="26">
        <f ca="1">SUM(F$13:F37)</f>
        <v>670000</v>
      </c>
      <c r="S37" s="26">
        <f ca="1">SUM(G$13:G37)</f>
        <v>10000</v>
      </c>
      <c r="T37" s="27">
        <f t="shared" ca="1" si="9"/>
        <v>750000</v>
      </c>
      <c r="U37" s="25">
        <f ca="1">SUM(I$13:I37)</f>
        <v>6267</v>
      </c>
      <c r="V37" s="26">
        <f ca="1">SUM(J$13:J37)</f>
        <v>100701</v>
      </c>
      <c r="W37" s="26">
        <f ca="1">SUM(K$13:K37)</f>
        <v>1006</v>
      </c>
      <c r="X37" s="27">
        <f t="shared" ca="1" si="3"/>
        <v>107974</v>
      </c>
      <c r="Y37" s="48">
        <f t="shared" ca="1" si="10"/>
        <v>8.952857142857143E-2</v>
      </c>
      <c r="Z37" s="48">
        <f t="shared" ca="1" si="4"/>
        <v>0.15029999999999999</v>
      </c>
      <c r="AA37" s="48">
        <f t="shared" ca="1" si="4"/>
        <v>0.10059999999999999</v>
      </c>
      <c r="AB37" s="50">
        <f t="shared" ca="1" si="11"/>
        <v>0.14396533333333333</v>
      </c>
      <c r="AF37" s="46"/>
    </row>
    <row r="38" spans="1:32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ca="1" si="12"/>
        <v>0</v>
      </c>
      <c r="F38" s="26">
        <f t="shared" ca="1" si="13"/>
        <v>30000</v>
      </c>
      <c r="G38" s="26">
        <f t="shared" ca="1" si="14"/>
        <v>0</v>
      </c>
      <c r="H38" s="27">
        <f t="shared" ca="1" si="5"/>
        <v>30000</v>
      </c>
      <c r="I38" s="25">
        <f t="shared" ca="1" si="6"/>
        <v>0</v>
      </c>
      <c r="J38" s="26">
        <f t="shared" ca="1" si="7"/>
        <v>4497</v>
      </c>
      <c r="K38" s="26">
        <f t="shared" ca="1" si="8"/>
        <v>0</v>
      </c>
      <c r="L38" s="27">
        <f t="shared" ca="1" si="0"/>
        <v>4497</v>
      </c>
      <c r="M38" s="19" t="str">
        <f t="shared" ca="1" si="1"/>
        <v/>
      </c>
      <c r="N38" s="3">
        <f t="shared" ca="1" si="1"/>
        <v>0.14990000000000001</v>
      </c>
      <c r="O38" s="3" t="str">
        <f t="shared" ca="1" si="1"/>
        <v/>
      </c>
      <c r="P38" s="4">
        <f t="shared" ca="1" si="2"/>
        <v>0.14990000000000001</v>
      </c>
      <c r="Q38" s="25">
        <f ca="1">SUM(E$13:E38)</f>
        <v>70000</v>
      </c>
      <c r="R38" s="26">
        <f ca="1">SUM(F$13:F38)</f>
        <v>700000</v>
      </c>
      <c r="S38" s="26">
        <f ca="1">SUM(G$13:G38)</f>
        <v>10000</v>
      </c>
      <c r="T38" s="27">
        <f t="shared" ca="1" si="9"/>
        <v>780000</v>
      </c>
      <c r="U38" s="25">
        <f ca="1">SUM(I$13:I38)</f>
        <v>6267</v>
      </c>
      <c r="V38" s="26">
        <f ca="1">SUM(J$13:J38)</f>
        <v>105198</v>
      </c>
      <c r="W38" s="26">
        <f ca="1">SUM(K$13:K38)</f>
        <v>1006</v>
      </c>
      <c r="X38" s="27">
        <f t="shared" ca="1" si="3"/>
        <v>112471</v>
      </c>
      <c r="Y38" s="48">
        <f t="shared" ca="1" si="10"/>
        <v>8.952857142857143E-2</v>
      </c>
      <c r="Z38" s="48">
        <f t="shared" ca="1" si="4"/>
        <v>0.15028285714285713</v>
      </c>
      <c r="AA38" s="48">
        <f t="shared" ca="1" si="4"/>
        <v>0.10059999999999999</v>
      </c>
      <c r="AB38" s="50">
        <f t="shared" ca="1" si="11"/>
        <v>0.14419358974358976</v>
      </c>
      <c r="AF38" s="46"/>
    </row>
    <row r="39" spans="1:32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ca="1" si="12"/>
        <v>0</v>
      </c>
      <c r="F39" s="26">
        <f t="shared" ca="1" si="13"/>
        <v>0</v>
      </c>
      <c r="G39" s="26">
        <f t="shared" ca="1" si="14"/>
        <v>30000</v>
      </c>
      <c r="H39" s="27">
        <f t="shared" ca="1" si="5"/>
        <v>30000</v>
      </c>
      <c r="I39" s="25">
        <f t="shared" ca="1" si="6"/>
        <v>0</v>
      </c>
      <c r="J39" s="26">
        <f t="shared" ca="1" si="7"/>
        <v>0</v>
      </c>
      <c r="K39" s="26">
        <f t="shared" ca="1" si="8"/>
        <v>2934</v>
      </c>
      <c r="L39" s="27">
        <f t="shared" ca="1" si="0"/>
        <v>2934</v>
      </c>
      <c r="M39" s="19" t="str">
        <f t="shared" ca="1" si="1"/>
        <v/>
      </c>
      <c r="N39" s="3" t="str">
        <f t="shared" ca="1" si="1"/>
        <v/>
      </c>
      <c r="O39" s="3">
        <f t="shared" ca="1" si="1"/>
        <v>9.7799999999999998E-2</v>
      </c>
      <c r="P39" s="4">
        <f t="shared" ca="1" si="2"/>
        <v>9.7799999999999998E-2</v>
      </c>
      <c r="Q39" s="25">
        <f ca="1">SUM(E$13:E39)</f>
        <v>70000</v>
      </c>
      <c r="R39" s="26">
        <f ca="1">SUM(F$13:F39)</f>
        <v>700000</v>
      </c>
      <c r="S39" s="26">
        <f ca="1">SUM(G$13:G39)</f>
        <v>40000</v>
      </c>
      <c r="T39" s="27">
        <f t="shared" ca="1" si="9"/>
        <v>810000</v>
      </c>
      <c r="U39" s="25">
        <f ca="1">SUM(I$13:I39)</f>
        <v>6267</v>
      </c>
      <c r="V39" s="26">
        <f ca="1">SUM(J$13:J39)</f>
        <v>105198</v>
      </c>
      <c r="W39" s="26">
        <f ca="1">SUM(K$13:K39)</f>
        <v>3940</v>
      </c>
      <c r="X39" s="27">
        <f t="shared" ca="1" si="3"/>
        <v>115405</v>
      </c>
      <c r="Y39" s="48">
        <f t="shared" ca="1" si="10"/>
        <v>8.952857142857143E-2</v>
      </c>
      <c r="Z39" s="48">
        <f t="shared" ca="1" si="4"/>
        <v>0.15028285714285713</v>
      </c>
      <c r="AA39" s="48">
        <f t="shared" ca="1" si="4"/>
        <v>9.8500000000000004E-2</v>
      </c>
      <c r="AB39" s="50">
        <f t="shared" ca="1" si="11"/>
        <v>0.1424753086419753</v>
      </c>
      <c r="AF39" s="46"/>
    </row>
    <row r="40" spans="1:32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ca="1" si="12"/>
        <v>30000</v>
      </c>
      <c r="F40" s="26">
        <f t="shared" ca="1" si="13"/>
        <v>0</v>
      </c>
      <c r="G40" s="26">
        <f t="shared" ca="1" si="14"/>
        <v>0</v>
      </c>
      <c r="H40" s="27">
        <f t="shared" ca="1" si="5"/>
        <v>30000</v>
      </c>
      <c r="I40" s="25">
        <f t="shared" ca="1" si="6"/>
        <v>2643</v>
      </c>
      <c r="J40" s="26">
        <f t="shared" ca="1" si="7"/>
        <v>0</v>
      </c>
      <c r="K40" s="26">
        <f t="shared" ca="1" si="8"/>
        <v>0</v>
      </c>
      <c r="L40" s="27">
        <f t="shared" ca="1" si="0"/>
        <v>2643</v>
      </c>
      <c r="M40" s="19">
        <f t="shared" ca="1" si="1"/>
        <v>8.8099999999999998E-2</v>
      </c>
      <c r="N40" s="3" t="str">
        <f t="shared" ca="1" si="1"/>
        <v/>
      </c>
      <c r="O40" s="3" t="str">
        <f t="shared" ca="1" si="1"/>
        <v/>
      </c>
      <c r="P40" s="4">
        <f t="shared" ca="1" si="2"/>
        <v>8.8099999999999998E-2</v>
      </c>
      <c r="Q40" s="25">
        <f ca="1">SUM(E$13:E40)</f>
        <v>100000</v>
      </c>
      <c r="R40" s="26">
        <f ca="1">SUM(F$13:F40)</f>
        <v>700000</v>
      </c>
      <c r="S40" s="26">
        <f ca="1">SUM(G$13:G40)</f>
        <v>40000</v>
      </c>
      <c r="T40" s="27">
        <f t="shared" ca="1" si="9"/>
        <v>840000</v>
      </c>
      <c r="U40" s="25">
        <f ca="1">SUM(I$13:I40)</f>
        <v>8910</v>
      </c>
      <c r="V40" s="26">
        <f ca="1">SUM(J$13:J40)</f>
        <v>105198</v>
      </c>
      <c r="W40" s="26">
        <f ca="1">SUM(K$13:K40)</f>
        <v>3940</v>
      </c>
      <c r="X40" s="27">
        <f t="shared" ca="1" si="3"/>
        <v>118048</v>
      </c>
      <c r="Y40" s="48">
        <f t="shared" ca="1" si="10"/>
        <v>8.9099999999999999E-2</v>
      </c>
      <c r="Z40" s="48">
        <f t="shared" ca="1" si="4"/>
        <v>0.15028285714285713</v>
      </c>
      <c r="AA40" s="48">
        <f t="shared" ca="1" si="4"/>
        <v>9.8500000000000004E-2</v>
      </c>
      <c r="AB40" s="50">
        <f t="shared" ca="1" si="11"/>
        <v>0.14053333333333334</v>
      </c>
      <c r="AF40" s="46"/>
    </row>
    <row r="41" spans="1:32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ca="1" si="12"/>
        <v>0</v>
      </c>
      <c r="F41" s="26">
        <f t="shared" ca="1" si="13"/>
        <v>30000</v>
      </c>
      <c r="G41" s="26">
        <f t="shared" ca="1" si="14"/>
        <v>0</v>
      </c>
      <c r="H41" s="27">
        <f t="shared" ca="1" si="5"/>
        <v>30000</v>
      </c>
      <c r="I41" s="25">
        <f t="shared" ca="1" si="6"/>
        <v>0</v>
      </c>
      <c r="J41" s="26">
        <f t="shared" ca="1" si="7"/>
        <v>4579</v>
      </c>
      <c r="K41" s="26">
        <f t="shared" ca="1" si="8"/>
        <v>0</v>
      </c>
      <c r="L41" s="27">
        <f t="shared" ca="1" si="0"/>
        <v>4579</v>
      </c>
      <c r="M41" s="19" t="str">
        <f t="shared" ca="1" si="1"/>
        <v/>
      </c>
      <c r="N41" s="3">
        <f t="shared" ca="1" si="1"/>
        <v>0.15263333333333334</v>
      </c>
      <c r="O41" s="3" t="str">
        <f t="shared" ca="1" si="1"/>
        <v/>
      </c>
      <c r="P41" s="4">
        <f t="shared" ca="1" si="2"/>
        <v>0.15263333333333334</v>
      </c>
      <c r="Q41" s="25">
        <f ca="1">SUM(E$13:E41)</f>
        <v>100000</v>
      </c>
      <c r="R41" s="26">
        <f ca="1">SUM(F$13:F41)</f>
        <v>730000</v>
      </c>
      <c r="S41" s="26">
        <f ca="1">SUM(G$13:G41)</f>
        <v>40000</v>
      </c>
      <c r="T41" s="27">
        <f t="shared" ca="1" si="9"/>
        <v>870000</v>
      </c>
      <c r="U41" s="25">
        <f ca="1">SUM(I$13:I41)</f>
        <v>8910</v>
      </c>
      <c r="V41" s="26">
        <f ca="1">SUM(J$13:J41)</f>
        <v>109777</v>
      </c>
      <c r="W41" s="26">
        <f ca="1">SUM(K$13:K41)</f>
        <v>3940</v>
      </c>
      <c r="X41" s="27">
        <f t="shared" ca="1" si="3"/>
        <v>122627</v>
      </c>
      <c r="Y41" s="48">
        <f t="shared" ca="1" si="10"/>
        <v>8.9099999999999999E-2</v>
      </c>
      <c r="Z41" s="48">
        <f t="shared" ca="1" si="4"/>
        <v>0.15037945205479453</v>
      </c>
      <c r="AA41" s="48">
        <f t="shared" ca="1" si="4"/>
        <v>9.8500000000000004E-2</v>
      </c>
      <c r="AB41" s="50">
        <f t="shared" ca="1" si="11"/>
        <v>0.14095057471264369</v>
      </c>
      <c r="AF41" s="46"/>
    </row>
    <row r="42" spans="1:32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ca="1" si="12"/>
        <v>0</v>
      </c>
      <c r="F42" s="26">
        <f t="shared" ca="1" si="13"/>
        <v>30000</v>
      </c>
      <c r="G42" s="26">
        <f t="shared" ca="1" si="14"/>
        <v>0</v>
      </c>
      <c r="H42" s="27">
        <f t="shared" ca="1" si="5"/>
        <v>30000</v>
      </c>
      <c r="I42" s="25">
        <f t="shared" ca="1" si="6"/>
        <v>0</v>
      </c>
      <c r="J42" s="26">
        <f t="shared" ca="1" si="7"/>
        <v>4433</v>
      </c>
      <c r="K42" s="26">
        <f t="shared" ca="1" si="8"/>
        <v>0</v>
      </c>
      <c r="L42" s="27">
        <f t="shared" ca="1" si="0"/>
        <v>4433</v>
      </c>
      <c r="M42" s="19" t="str">
        <f t="shared" ca="1" si="1"/>
        <v/>
      </c>
      <c r="N42" s="3">
        <f t="shared" ca="1" si="1"/>
        <v>0.14776666666666666</v>
      </c>
      <c r="O42" s="3" t="str">
        <f t="shared" ca="1" si="1"/>
        <v/>
      </c>
      <c r="P42" s="4">
        <f t="shared" ca="1" si="2"/>
        <v>0.14776666666666666</v>
      </c>
      <c r="Q42" s="25">
        <f ca="1">SUM(E$13:E42)</f>
        <v>100000</v>
      </c>
      <c r="R42" s="26">
        <f ca="1">SUM(F$13:F42)</f>
        <v>760000</v>
      </c>
      <c r="S42" s="26">
        <f ca="1">SUM(G$13:G42)</f>
        <v>40000</v>
      </c>
      <c r="T42" s="27">
        <f t="shared" ca="1" si="9"/>
        <v>900000</v>
      </c>
      <c r="U42" s="25">
        <f ca="1">SUM(I$13:I42)</f>
        <v>8910</v>
      </c>
      <c r="V42" s="26">
        <f ca="1">SUM(J$13:J42)</f>
        <v>114210</v>
      </c>
      <c r="W42" s="26">
        <f ca="1">SUM(K$13:K42)</f>
        <v>3940</v>
      </c>
      <c r="X42" s="27">
        <f t="shared" ca="1" si="3"/>
        <v>127060</v>
      </c>
      <c r="Y42" s="48">
        <f t="shared" ca="1" si="10"/>
        <v>8.9099999999999999E-2</v>
      </c>
      <c r="Z42" s="48">
        <f t="shared" ca="1" si="4"/>
        <v>0.15027631578947367</v>
      </c>
      <c r="AA42" s="48">
        <f t="shared" ca="1" si="4"/>
        <v>9.8500000000000004E-2</v>
      </c>
      <c r="AB42" s="50">
        <f t="shared" ca="1" si="11"/>
        <v>0.14117777777777779</v>
      </c>
      <c r="AF42" s="46"/>
    </row>
    <row r="43" spans="1:32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ca="1" si="12"/>
        <v>0</v>
      </c>
      <c r="F43" s="26">
        <f t="shared" ca="1" si="13"/>
        <v>30000</v>
      </c>
      <c r="G43" s="26">
        <f t="shared" ca="1" si="14"/>
        <v>0</v>
      </c>
      <c r="H43" s="27">
        <f t="shared" ca="1" si="5"/>
        <v>30000</v>
      </c>
      <c r="I43" s="25">
        <f t="shared" ca="1" si="6"/>
        <v>0</v>
      </c>
      <c r="J43" s="26">
        <f t="shared" ca="1" si="7"/>
        <v>4606</v>
      </c>
      <c r="K43" s="26">
        <f t="shared" ca="1" si="8"/>
        <v>0</v>
      </c>
      <c r="L43" s="27">
        <f t="shared" ca="1" si="0"/>
        <v>4606</v>
      </c>
      <c r="M43" s="19" t="str">
        <f t="shared" ca="1" si="1"/>
        <v/>
      </c>
      <c r="N43" s="3">
        <f t="shared" ca="1" si="1"/>
        <v>0.15353333333333333</v>
      </c>
      <c r="O43" s="3" t="str">
        <f t="shared" ca="1" si="1"/>
        <v/>
      </c>
      <c r="P43" s="4">
        <f t="shared" ca="1" si="2"/>
        <v>0.15353333333333333</v>
      </c>
      <c r="Q43" s="25">
        <f ca="1">SUM(E$13:E43)</f>
        <v>100000</v>
      </c>
      <c r="R43" s="26">
        <f ca="1">SUM(F$13:F43)</f>
        <v>790000</v>
      </c>
      <c r="S43" s="26">
        <f ca="1">SUM(G$13:G43)</f>
        <v>40000</v>
      </c>
      <c r="T43" s="27">
        <f t="shared" ca="1" si="9"/>
        <v>930000</v>
      </c>
      <c r="U43" s="25">
        <f ca="1">SUM(I$13:I43)</f>
        <v>8910</v>
      </c>
      <c r="V43" s="26">
        <f ca="1">SUM(J$13:J43)</f>
        <v>118816</v>
      </c>
      <c r="W43" s="26">
        <f ca="1">SUM(K$13:K43)</f>
        <v>3940</v>
      </c>
      <c r="X43" s="27">
        <f t="shared" ca="1" si="3"/>
        <v>131666</v>
      </c>
      <c r="Y43" s="48">
        <f t="shared" ca="1" si="10"/>
        <v>8.9099999999999999E-2</v>
      </c>
      <c r="Z43" s="48">
        <f t="shared" ca="1" si="4"/>
        <v>0.15040000000000001</v>
      </c>
      <c r="AA43" s="48">
        <f t="shared" ca="1" si="4"/>
        <v>9.8500000000000004E-2</v>
      </c>
      <c r="AB43" s="50">
        <f t="shared" ca="1" si="11"/>
        <v>0.14157634408602152</v>
      </c>
      <c r="AF43" s="46"/>
    </row>
    <row r="44" spans="1:32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ca="1" si="12"/>
        <v>0</v>
      </c>
      <c r="F44" s="26">
        <f t="shared" ca="1" si="13"/>
        <v>30000</v>
      </c>
      <c r="G44" s="26">
        <f t="shared" ca="1" si="14"/>
        <v>0</v>
      </c>
      <c r="H44" s="27">
        <f t="shared" ca="1" si="5"/>
        <v>30000</v>
      </c>
      <c r="I44" s="25">
        <f t="shared" ca="1" si="6"/>
        <v>0</v>
      </c>
      <c r="J44" s="26">
        <f t="shared" ca="1" si="7"/>
        <v>4522</v>
      </c>
      <c r="K44" s="26">
        <f t="shared" ca="1" si="8"/>
        <v>0</v>
      </c>
      <c r="L44" s="27">
        <f t="shared" ca="1" si="0"/>
        <v>4522</v>
      </c>
      <c r="M44" s="19" t="str">
        <f t="shared" ca="1" si="1"/>
        <v/>
      </c>
      <c r="N44" s="3">
        <f t="shared" ca="1" si="1"/>
        <v>0.15073333333333333</v>
      </c>
      <c r="O44" s="3" t="str">
        <f t="shared" ca="1" si="1"/>
        <v/>
      </c>
      <c r="P44" s="4">
        <f t="shared" ca="1" si="2"/>
        <v>0.15073333333333333</v>
      </c>
      <c r="Q44" s="25">
        <f ca="1">SUM(E$13:E44)</f>
        <v>100000</v>
      </c>
      <c r="R44" s="26">
        <f ca="1">SUM(F$13:F44)</f>
        <v>820000</v>
      </c>
      <c r="S44" s="26">
        <f ca="1">SUM(G$13:G44)</f>
        <v>40000</v>
      </c>
      <c r="T44" s="27">
        <f t="shared" ca="1" si="9"/>
        <v>960000</v>
      </c>
      <c r="U44" s="25">
        <f ca="1">SUM(I$13:I44)</f>
        <v>8910</v>
      </c>
      <c r="V44" s="26">
        <f ca="1">SUM(J$13:J44)</f>
        <v>123338</v>
      </c>
      <c r="W44" s="26">
        <f ca="1">SUM(K$13:K44)</f>
        <v>3940</v>
      </c>
      <c r="X44" s="27">
        <f t="shared" ca="1" si="3"/>
        <v>136188</v>
      </c>
      <c r="Y44" s="48">
        <f t="shared" ca="1" si="10"/>
        <v>8.9099999999999999E-2</v>
      </c>
      <c r="Z44" s="48">
        <f t="shared" ca="1" si="4"/>
        <v>0.15041219512195123</v>
      </c>
      <c r="AA44" s="48">
        <f t="shared" ca="1" si="4"/>
        <v>9.8500000000000004E-2</v>
      </c>
      <c r="AB44" s="50">
        <f t="shared" ca="1" si="11"/>
        <v>0.1418625</v>
      </c>
      <c r="AF44" s="46"/>
    </row>
    <row r="45" spans="1:32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ca="1" si="12"/>
        <v>0</v>
      </c>
      <c r="F45" s="26">
        <f t="shared" ca="1" si="13"/>
        <v>0</v>
      </c>
      <c r="G45" s="26">
        <f t="shared" ca="1" si="14"/>
        <v>30000</v>
      </c>
      <c r="H45" s="27">
        <f t="shared" ca="1" si="5"/>
        <v>30000</v>
      </c>
      <c r="I45" s="25">
        <f t="shared" ca="1" si="6"/>
        <v>0</v>
      </c>
      <c r="J45" s="26">
        <f t="shared" ca="1" si="7"/>
        <v>0</v>
      </c>
      <c r="K45" s="26">
        <f t="shared" ca="1" si="8"/>
        <v>2919</v>
      </c>
      <c r="L45" s="27">
        <f t="shared" ca="1" si="0"/>
        <v>2919</v>
      </c>
      <c r="M45" s="19" t="str">
        <f t="shared" ref="M45:O76" ca="1" si="15">IF(E45=0,"",I45/E45)</f>
        <v/>
      </c>
      <c r="N45" s="3" t="str">
        <f t="shared" ca="1" si="15"/>
        <v/>
      </c>
      <c r="O45" s="3">
        <f t="shared" ca="1" si="15"/>
        <v>9.7299999999999998E-2</v>
      </c>
      <c r="P45" s="4">
        <f t="shared" ca="1" si="2"/>
        <v>9.7299999999999998E-2</v>
      </c>
      <c r="Q45" s="25">
        <f ca="1">SUM(E$13:E45)</f>
        <v>100000</v>
      </c>
      <c r="R45" s="26">
        <f ca="1">SUM(F$13:F45)</f>
        <v>820000</v>
      </c>
      <c r="S45" s="26">
        <f ca="1">SUM(G$13:G45)</f>
        <v>70000</v>
      </c>
      <c r="T45" s="27">
        <f t="shared" ca="1" si="9"/>
        <v>990000</v>
      </c>
      <c r="U45" s="25">
        <f ca="1">SUM(I$13:I45)</f>
        <v>8910</v>
      </c>
      <c r="V45" s="26">
        <f ca="1">SUM(J$13:J45)</f>
        <v>123338</v>
      </c>
      <c r="W45" s="26">
        <f ca="1">SUM(K$13:K45)</f>
        <v>6859</v>
      </c>
      <c r="X45" s="27">
        <f t="shared" ca="1" si="3"/>
        <v>139107</v>
      </c>
      <c r="Y45" s="48">
        <f t="shared" ca="1" si="10"/>
        <v>8.9099999999999999E-2</v>
      </c>
      <c r="Z45" s="48">
        <f t="shared" ca="1" si="4"/>
        <v>0.15041219512195123</v>
      </c>
      <c r="AA45" s="48">
        <f t="shared" ca="1" si="4"/>
        <v>9.7985714285714287E-2</v>
      </c>
      <c r="AB45" s="50">
        <f t="shared" ca="1" si="11"/>
        <v>0.1405121212121212</v>
      </c>
      <c r="AF45" s="46"/>
    </row>
    <row r="46" spans="1:32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ca="1" si="12"/>
        <v>0</v>
      </c>
      <c r="F46" s="26">
        <f t="shared" ca="1" si="13"/>
        <v>30000</v>
      </c>
      <c r="G46" s="26">
        <f t="shared" ca="1" si="14"/>
        <v>0</v>
      </c>
      <c r="H46" s="27">
        <f t="shared" ca="1" si="5"/>
        <v>30000</v>
      </c>
      <c r="I46" s="25">
        <f t="shared" ca="1" si="6"/>
        <v>0</v>
      </c>
      <c r="J46" s="26">
        <f t="shared" ca="1" si="7"/>
        <v>4513</v>
      </c>
      <c r="K46" s="26">
        <f t="shared" ca="1" si="8"/>
        <v>0</v>
      </c>
      <c r="L46" s="27">
        <f t="shared" ca="1" si="0"/>
        <v>4513</v>
      </c>
      <c r="M46" s="19" t="str">
        <f t="shared" ca="1" si="15"/>
        <v/>
      </c>
      <c r="N46" s="3">
        <f t="shared" ca="1" si="15"/>
        <v>0.15043333333333334</v>
      </c>
      <c r="O46" s="3" t="str">
        <f t="shared" ca="1" si="15"/>
        <v/>
      </c>
      <c r="P46" s="4">
        <f t="shared" ca="1" si="2"/>
        <v>0.15043333333333334</v>
      </c>
      <c r="Q46" s="25">
        <f ca="1">SUM(E$13:E46)</f>
        <v>100000</v>
      </c>
      <c r="R46" s="26">
        <f ca="1">SUM(F$13:F46)</f>
        <v>850000</v>
      </c>
      <c r="S46" s="26">
        <f ca="1">SUM(G$13:G46)</f>
        <v>70000</v>
      </c>
      <c r="T46" s="27">
        <f t="shared" ca="1" si="9"/>
        <v>1020000</v>
      </c>
      <c r="U46" s="25">
        <f ca="1">SUM(I$13:I46)</f>
        <v>8910</v>
      </c>
      <c r="V46" s="26">
        <f ca="1">SUM(J$13:J46)</f>
        <v>127851</v>
      </c>
      <c r="W46" s="26">
        <f ca="1">SUM(K$13:K46)</f>
        <v>6859</v>
      </c>
      <c r="X46" s="27">
        <f t="shared" ca="1" si="3"/>
        <v>143620</v>
      </c>
      <c r="Y46" s="48">
        <f t="shared" ca="1" si="10"/>
        <v>8.9099999999999999E-2</v>
      </c>
      <c r="Z46" s="48">
        <f t="shared" ca="1" si="4"/>
        <v>0.15041294117647058</v>
      </c>
      <c r="AA46" s="48">
        <f t="shared" ca="1" si="4"/>
        <v>9.7985714285714287E-2</v>
      </c>
      <c r="AB46" s="50">
        <f t="shared" ca="1" si="11"/>
        <v>0.14080392156862745</v>
      </c>
      <c r="AF46" s="46"/>
    </row>
    <row r="47" spans="1:32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ca="1" si="12"/>
        <v>0</v>
      </c>
      <c r="F47" s="26">
        <f t="shared" ca="1" si="13"/>
        <v>30000</v>
      </c>
      <c r="G47" s="26">
        <f t="shared" ca="1" si="14"/>
        <v>0</v>
      </c>
      <c r="H47" s="27">
        <f t="shared" ca="1" si="5"/>
        <v>30000</v>
      </c>
      <c r="I47" s="25">
        <f t="shared" ca="1" si="6"/>
        <v>0</v>
      </c>
      <c r="J47" s="26">
        <f t="shared" ca="1" si="7"/>
        <v>4566</v>
      </c>
      <c r="K47" s="26">
        <f t="shared" ca="1" si="8"/>
        <v>0</v>
      </c>
      <c r="L47" s="27">
        <f t="shared" ca="1" si="0"/>
        <v>4566</v>
      </c>
      <c r="M47" s="19" t="str">
        <f t="shared" ca="1" si="15"/>
        <v/>
      </c>
      <c r="N47" s="3">
        <f t="shared" ca="1" si="15"/>
        <v>0.1522</v>
      </c>
      <c r="O47" s="3" t="str">
        <f t="shared" ca="1" si="15"/>
        <v/>
      </c>
      <c r="P47" s="4">
        <f t="shared" ca="1" si="2"/>
        <v>0.1522</v>
      </c>
      <c r="Q47" s="25">
        <f ca="1">SUM(E$13:E47)</f>
        <v>100000</v>
      </c>
      <c r="R47" s="26">
        <f ca="1">SUM(F$13:F47)</f>
        <v>880000</v>
      </c>
      <c r="S47" s="26">
        <f ca="1">SUM(G$13:G47)</f>
        <v>70000</v>
      </c>
      <c r="T47" s="27">
        <f t="shared" ca="1" si="9"/>
        <v>1050000</v>
      </c>
      <c r="U47" s="25">
        <f ca="1">SUM(I$13:I47)</f>
        <v>8910</v>
      </c>
      <c r="V47" s="26">
        <f ca="1">SUM(J$13:J47)</f>
        <v>132417</v>
      </c>
      <c r="W47" s="26">
        <f ca="1">SUM(K$13:K47)</f>
        <v>6859</v>
      </c>
      <c r="X47" s="27">
        <f t="shared" ca="1" si="3"/>
        <v>148186</v>
      </c>
      <c r="Y47" s="48">
        <f t="shared" ca="1" si="10"/>
        <v>8.9099999999999999E-2</v>
      </c>
      <c r="Z47" s="48">
        <f t="shared" ca="1" si="4"/>
        <v>0.15047386363636364</v>
      </c>
      <c r="AA47" s="48">
        <f t="shared" ca="1" si="4"/>
        <v>9.7985714285714287E-2</v>
      </c>
      <c r="AB47" s="50">
        <f t="shared" ca="1" si="11"/>
        <v>0.14112952380952382</v>
      </c>
      <c r="AF47" s="46"/>
    </row>
    <row r="48" spans="1:32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ca="1" si="12"/>
        <v>0</v>
      </c>
      <c r="F48" s="26">
        <f t="shared" ca="1" si="13"/>
        <v>0</v>
      </c>
      <c r="G48" s="26">
        <f t="shared" ca="1" si="14"/>
        <v>30000</v>
      </c>
      <c r="H48" s="27">
        <f t="shared" ca="1" si="5"/>
        <v>30000</v>
      </c>
      <c r="I48" s="25">
        <f t="shared" ca="1" si="6"/>
        <v>0</v>
      </c>
      <c r="J48" s="26">
        <f t="shared" ca="1" si="7"/>
        <v>0</v>
      </c>
      <c r="K48" s="26">
        <f t="shared" ca="1" si="8"/>
        <v>2989</v>
      </c>
      <c r="L48" s="27">
        <f t="shared" ca="1" si="0"/>
        <v>2989</v>
      </c>
      <c r="M48" s="19" t="str">
        <f t="shared" ca="1" si="15"/>
        <v/>
      </c>
      <c r="N48" s="3" t="str">
        <f t="shared" ca="1" si="15"/>
        <v/>
      </c>
      <c r="O48" s="3">
        <f t="shared" ca="1" si="15"/>
        <v>9.9633333333333338E-2</v>
      </c>
      <c r="P48" s="4">
        <f t="shared" ca="1" si="2"/>
        <v>9.9633333333333338E-2</v>
      </c>
      <c r="Q48" s="25">
        <f ca="1">SUM(E$13:E48)</f>
        <v>100000</v>
      </c>
      <c r="R48" s="26">
        <f ca="1">SUM(F$13:F48)</f>
        <v>880000</v>
      </c>
      <c r="S48" s="26">
        <f ca="1">SUM(G$13:G48)</f>
        <v>100000</v>
      </c>
      <c r="T48" s="27">
        <f t="shared" ca="1" si="9"/>
        <v>1080000</v>
      </c>
      <c r="U48" s="25">
        <f ca="1">SUM(I$13:I48)</f>
        <v>8910</v>
      </c>
      <c r="V48" s="26">
        <f ca="1">SUM(J$13:J48)</f>
        <v>132417</v>
      </c>
      <c r="W48" s="26">
        <f ca="1">SUM(K$13:K48)</f>
        <v>9848</v>
      </c>
      <c r="X48" s="27">
        <f t="shared" ca="1" si="3"/>
        <v>151175</v>
      </c>
      <c r="Y48" s="48">
        <f t="shared" ca="1" si="10"/>
        <v>8.9099999999999999E-2</v>
      </c>
      <c r="Z48" s="48">
        <f t="shared" ca="1" si="4"/>
        <v>0.15047386363636364</v>
      </c>
      <c r="AA48" s="48">
        <f t="shared" ca="1" si="4"/>
        <v>9.8479999999999998E-2</v>
      </c>
      <c r="AB48" s="50">
        <f t="shared" ca="1" si="11"/>
        <v>0.13997685185185185</v>
      </c>
      <c r="AF48" s="46"/>
    </row>
    <row r="49" spans="1:32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ca="1" si="12"/>
        <v>0</v>
      </c>
      <c r="F49" s="26">
        <f t="shared" ca="1" si="13"/>
        <v>0</v>
      </c>
      <c r="G49" s="26">
        <f t="shared" ca="1" si="14"/>
        <v>30000</v>
      </c>
      <c r="H49" s="27">
        <f t="shared" ca="1" si="5"/>
        <v>30000</v>
      </c>
      <c r="I49" s="25">
        <f t="shared" ca="1" si="6"/>
        <v>0</v>
      </c>
      <c r="J49" s="26">
        <f t="shared" ca="1" si="7"/>
        <v>0</v>
      </c>
      <c r="K49" s="26">
        <f t="shared" ca="1" si="8"/>
        <v>2903</v>
      </c>
      <c r="L49" s="27">
        <f t="shared" ca="1" si="0"/>
        <v>2903</v>
      </c>
      <c r="M49" s="19" t="str">
        <f t="shared" ca="1" si="15"/>
        <v/>
      </c>
      <c r="N49" s="3" t="str">
        <f t="shared" ca="1" si="15"/>
        <v/>
      </c>
      <c r="O49" s="3">
        <f t="shared" ca="1" si="15"/>
        <v>9.6766666666666667E-2</v>
      </c>
      <c r="P49" s="4">
        <f t="shared" ca="1" si="2"/>
        <v>9.6766666666666667E-2</v>
      </c>
      <c r="Q49" s="25">
        <f ca="1">SUM(E$13:E49)</f>
        <v>100000</v>
      </c>
      <c r="R49" s="26">
        <f ca="1">SUM(F$13:F49)</f>
        <v>880000</v>
      </c>
      <c r="S49" s="26">
        <f ca="1">SUM(G$13:G49)</f>
        <v>130000</v>
      </c>
      <c r="T49" s="27">
        <f t="shared" ca="1" si="9"/>
        <v>1110000</v>
      </c>
      <c r="U49" s="25">
        <f ca="1">SUM(I$13:I49)</f>
        <v>8910</v>
      </c>
      <c r="V49" s="26">
        <f ca="1">SUM(J$13:J49)</f>
        <v>132417</v>
      </c>
      <c r="W49" s="26">
        <f ca="1">SUM(K$13:K49)</f>
        <v>12751</v>
      </c>
      <c r="X49" s="27">
        <f t="shared" ca="1" si="3"/>
        <v>154078</v>
      </c>
      <c r="Y49" s="48">
        <f t="shared" ca="1" si="10"/>
        <v>8.9099999999999999E-2</v>
      </c>
      <c r="Z49" s="48">
        <f t="shared" ca="1" si="4"/>
        <v>0.15047386363636364</v>
      </c>
      <c r="AA49" s="48">
        <f t="shared" ca="1" si="4"/>
        <v>9.8084615384615381E-2</v>
      </c>
      <c r="AB49" s="50">
        <f t="shared" ca="1" si="11"/>
        <v>0.138809009009009</v>
      </c>
      <c r="AF49" s="46"/>
    </row>
    <row r="50" spans="1:32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ca="1" si="12"/>
        <v>0</v>
      </c>
      <c r="F50" s="26">
        <f t="shared" ca="1" si="13"/>
        <v>30000</v>
      </c>
      <c r="G50" s="26">
        <f t="shared" ca="1" si="14"/>
        <v>0</v>
      </c>
      <c r="H50" s="27">
        <f t="shared" ca="1" si="5"/>
        <v>30000</v>
      </c>
      <c r="I50" s="25">
        <f t="shared" ca="1" si="6"/>
        <v>0</v>
      </c>
      <c r="J50" s="26">
        <f t="shared" ca="1" si="7"/>
        <v>4522</v>
      </c>
      <c r="K50" s="26">
        <f t="shared" ca="1" si="8"/>
        <v>0</v>
      </c>
      <c r="L50" s="27">
        <f t="shared" ca="1" si="0"/>
        <v>4522</v>
      </c>
      <c r="M50" s="19" t="str">
        <f t="shared" ca="1" si="15"/>
        <v/>
      </c>
      <c r="N50" s="3">
        <f t="shared" ca="1" si="15"/>
        <v>0.15073333333333333</v>
      </c>
      <c r="O50" s="3" t="str">
        <f t="shared" ca="1" si="15"/>
        <v/>
      </c>
      <c r="P50" s="4">
        <f t="shared" ca="1" si="2"/>
        <v>0.15073333333333333</v>
      </c>
      <c r="Q50" s="25">
        <f ca="1">SUM(E$13:E50)</f>
        <v>100000</v>
      </c>
      <c r="R50" s="26">
        <f ca="1">SUM(F$13:F50)</f>
        <v>910000</v>
      </c>
      <c r="S50" s="26">
        <f ca="1">SUM(G$13:G50)</f>
        <v>130000</v>
      </c>
      <c r="T50" s="27">
        <f t="shared" ca="1" si="9"/>
        <v>1140000</v>
      </c>
      <c r="U50" s="25">
        <f ca="1">SUM(I$13:I50)</f>
        <v>8910</v>
      </c>
      <c r="V50" s="26">
        <f ca="1">SUM(J$13:J50)</f>
        <v>136939</v>
      </c>
      <c r="W50" s="26">
        <f ca="1">SUM(K$13:K50)</f>
        <v>12751</v>
      </c>
      <c r="X50" s="27">
        <f t="shared" ca="1" si="3"/>
        <v>158600</v>
      </c>
      <c r="Y50" s="48">
        <f t="shared" ca="1" si="10"/>
        <v>8.9099999999999999E-2</v>
      </c>
      <c r="Z50" s="48">
        <f t="shared" ca="1" si="4"/>
        <v>0.15048241758241759</v>
      </c>
      <c r="AA50" s="48">
        <f t="shared" ca="1" si="4"/>
        <v>9.8084615384615381E-2</v>
      </c>
      <c r="AB50" s="50">
        <f t="shared" ca="1" si="11"/>
        <v>0.13912280701754387</v>
      </c>
      <c r="AF50" s="46"/>
    </row>
    <row r="51" spans="1:32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ca="1" si="12"/>
        <v>0</v>
      </c>
      <c r="F51" s="26">
        <f t="shared" ca="1" si="13"/>
        <v>30000</v>
      </c>
      <c r="G51" s="26">
        <f t="shared" ca="1" si="14"/>
        <v>0</v>
      </c>
      <c r="H51" s="27">
        <f t="shared" ca="1" si="5"/>
        <v>30000</v>
      </c>
      <c r="I51" s="25">
        <f t="shared" ca="1" si="6"/>
        <v>0</v>
      </c>
      <c r="J51" s="26">
        <f t="shared" ca="1" si="7"/>
        <v>4461</v>
      </c>
      <c r="K51" s="26">
        <f t="shared" ca="1" si="8"/>
        <v>0</v>
      </c>
      <c r="L51" s="27">
        <f t="shared" ca="1" si="0"/>
        <v>4461</v>
      </c>
      <c r="M51" s="19" t="str">
        <f t="shared" ca="1" si="15"/>
        <v/>
      </c>
      <c r="N51" s="3">
        <f t="shared" ca="1" si="15"/>
        <v>0.1487</v>
      </c>
      <c r="O51" s="3" t="str">
        <f t="shared" ca="1" si="15"/>
        <v/>
      </c>
      <c r="P51" s="4">
        <f t="shared" ca="1" si="2"/>
        <v>0.1487</v>
      </c>
      <c r="Q51" s="25">
        <f ca="1">SUM(E$13:E51)</f>
        <v>100000</v>
      </c>
      <c r="R51" s="26">
        <f ca="1">SUM(F$13:F51)</f>
        <v>940000</v>
      </c>
      <c r="S51" s="26">
        <f ca="1">SUM(G$13:G51)</f>
        <v>130000</v>
      </c>
      <c r="T51" s="27">
        <f t="shared" ca="1" si="9"/>
        <v>1170000</v>
      </c>
      <c r="U51" s="25">
        <f ca="1">SUM(I$13:I51)</f>
        <v>8910</v>
      </c>
      <c r="V51" s="26">
        <f ca="1">SUM(J$13:J51)</f>
        <v>141400</v>
      </c>
      <c r="W51" s="26">
        <f ca="1">SUM(K$13:K51)</f>
        <v>12751</v>
      </c>
      <c r="X51" s="27">
        <f t="shared" ca="1" si="3"/>
        <v>163061</v>
      </c>
      <c r="Y51" s="48">
        <f t="shared" ca="1" si="10"/>
        <v>8.9099999999999999E-2</v>
      </c>
      <c r="Z51" s="48">
        <f t="shared" ca="1" si="4"/>
        <v>0.15042553191489361</v>
      </c>
      <c r="AA51" s="48">
        <f t="shared" ca="1" si="4"/>
        <v>9.8084615384615381E-2</v>
      </c>
      <c r="AB51" s="50">
        <f t="shared" ca="1" si="11"/>
        <v>0.13936837606837607</v>
      </c>
      <c r="AF51" s="46"/>
    </row>
    <row r="52" spans="1:32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ca="1" si="12"/>
        <v>30000</v>
      </c>
      <c r="F52" s="26">
        <f t="shared" ca="1" si="13"/>
        <v>0</v>
      </c>
      <c r="G52" s="26">
        <f t="shared" ca="1" si="14"/>
        <v>0</v>
      </c>
      <c r="H52" s="27">
        <f t="shared" ca="1" si="5"/>
        <v>30000</v>
      </c>
      <c r="I52" s="25">
        <f t="shared" ca="1" si="6"/>
        <v>2771</v>
      </c>
      <c r="J52" s="26">
        <f t="shared" ca="1" si="7"/>
        <v>0</v>
      </c>
      <c r="K52" s="26">
        <f t="shared" ca="1" si="8"/>
        <v>0</v>
      </c>
      <c r="L52" s="27">
        <f t="shared" ca="1" si="0"/>
        <v>2771</v>
      </c>
      <c r="M52" s="19">
        <f t="shared" ca="1" si="15"/>
        <v>9.2366666666666666E-2</v>
      </c>
      <c r="N52" s="3" t="str">
        <f t="shared" ca="1" si="15"/>
        <v/>
      </c>
      <c r="O52" s="3" t="str">
        <f t="shared" ca="1" si="15"/>
        <v/>
      </c>
      <c r="P52" s="4">
        <f t="shared" ca="1" si="2"/>
        <v>9.2366666666666666E-2</v>
      </c>
      <c r="Q52" s="25">
        <f ca="1">SUM(E$13:E52)</f>
        <v>130000</v>
      </c>
      <c r="R52" s="26">
        <f ca="1">SUM(F$13:F52)</f>
        <v>940000</v>
      </c>
      <c r="S52" s="26">
        <f ca="1">SUM(G$13:G52)</f>
        <v>130000</v>
      </c>
      <c r="T52" s="27">
        <f t="shared" ca="1" si="9"/>
        <v>1200000</v>
      </c>
      <c r="U52" s="25">
        <f ca="1">SUM(I$13:I52)</f>
        <v>11681</v>
      </c>
      <c r="V52" s="26">
        <f ca="1">SUM(J$13:J52)</f>
        <v>141400</v>
      </c>
      <c r="W52" s="26">
        <f ca="1">SUM(K$13:K52)</f>
        <v>12751</v>
      </c>
      <c r="X52" s="27">
        <f t="shared" ca="1" si="3"/>
        <v>165832</v>
      </c>
      <c r="Y52" s="48">
        <f t="shared" ca="1" si="10"/>
        <v>8.9853846153846159E-2</v>
      </c>
      <c r="Z52" s="48">
        <f t="shared" ca="1" si="4"/>
        <v>0.15042553191489361</v>
      </c>
      <c r="AA52" s="48">
        <f t="shared" ca="1" si="4"/>
        <v>9.8084615384615381E-2</v>
      </c>
      <c r="AB52" s="50">
        <f t="shared" ca="1" si="11"/>
        <v>0.13819333333333333</v>
      </c>
      <c r="AF52" s="46"/>
    </row>
    <row r="53" spans="1:32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ca="1" si="12"/>
        <v>0</v>
      </c>
      <c r="F53" s="26">
        <f t="shared" ca="1" si="13"/>
        <v>30000</v>
      </c>
      <c r="G53" s="26">
        <f t="shared" ca="1" si="14"/>
        <v>0</v>
      </c>
      <c r="H53" s="27">
        <f t="shared" ca="1" si="5"/>
        <v>30000</v>
      </c>
      <c r="I53" s="25">
        <f t="shared" ca="1" si="6"/>
        <v>0</v>
      </c>
      <c r="J53" s="26">
        <f t="shared" ca="1" si="7"/>
        <v>4472</v>
      </c>
      <c r="K53" s="26">
        <f t="shared" ca="1" si="8"/>
        <v>0</v>
      </c>
      <c r="L53" s="27">
        <f t="shared" ca="1" si="0"/>
        <v>4472</v>
      </c>
      <c r="M53" s="19" t="str">
        <f t="shared" ca="1" si="15"/>
        <v/>
      </c>
      <c r="N53" s="3">
        <f t="shared" ca="1" si="15"/>
        <v>0.14906666666666665</v>
      </c>
      <c r="O53" s="3" t="str">
        <f t="shared" ca="1" si="15"/>
        <v/>
      </c>
      <c r="P53" s="4">
        <f t="shared" ca="1" si="2"/>
        <v>0.14906666666666665</v>
      </c>
      <c r="Q53" s="25">
        <f ca="1">SUM(E$13:E53)</f>
        <v>130000</v>
      </c>
      <c r="R53" s="26">
        <f ca="1">SUM(F$13:F53)</f>
        <v>970000</v>
      </c>
      <c r="S53" s="26">
        <f ca="1">SUM(G$13:G53)</f>
        <v>130000</v>
      </c>
      <c r="T53" s="27">
        <f t="shared" ca="1" si="9"/>
        <v>1230000</v>
      </c>
      <c r="U53" s="25">
        <f ca="1">SUM(I$13:I53)</f>
        <v>11681</v>
      </c>
      <c r="V53" s="26">
        <f ca="1">SUM(J$13:J53)</f>
        <v>145872</v>
      </c>
      <c r="W53" s="26">
        <f ca="1">SUM(K$13:K53)</f>
        <v>12751</v>
      </c>
      <c r="X53" s="27">
        <f t="shared" ca="1" si="3"/>
        <v>170304</v>
      </c>
      <c r="Y53" s="48">
        <f t="shared" ca="1" si="10"/>
        <v>8.9853846153846159E-2</v>
      </c>
      <c r="Z53" s="48">
        <f t="shared" ca="1" si="4"/>
        <v>0.15038350515463916</v>
      </c>
      <c r="AA53" s="48">
        <f t="shared" ca="1" si="4"/>
        <v>9.8084615384615381E-2</v>
      </c>
      <c r="AB53" s="50">
        <f t="shared" ca="1" si="11"/>
        <v>0.13845853658536586</v>
      </c>
      <c r="AF53" s="46"/>
    </row>
    <row r="54" spans="1:32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ca="1" si="12"/>
        <v>0</v>
      </c>
      <c r="F54" s="26">
        <f t="shared" ca="1" si="13"/>
        <v>30000</v>
      </c>
      <c r="G54" s="26">
        <f t="shared" ca="1" si="14"/>
        <v>0</v>
      </c>
      <c r="H54" s="27">
        <f t="shared" ca="1" si="5"/>
        <v>30000</v>
      </c>
      <c r="I54" s="25">
        <f t="shared" ca="1" si="6"/>
        <v>0</v>
      </c>
      <c r="J54" s="26">
        <f t="shared" ca="1" si="7"/>
        <v>4465</v>
      </c>
      <c r="K54" s="26">
        <f t="shared" ca="1" si="8"/>
        <v>0</v>
      </c>
      <c r="L54" s="27">
        <f t="shared" ca="1" si="0"/>
        <v>4465</v>
      </c>
      <c r="M54" s="19" t="str">
        <f t="shared" ca="1" si="15"/>
        <v/>
      </c>
      <c r="N54" s="3">
        <f t="shared" ca="1" si="15"/>
        <v>0.14883333333333335</v>
      </c>
      <c r="O54" s="3" t="str">
        <f t="shared" ca="1" si="15"/>
        <v/>
      </c>
      <c r="P54" s="4">
        <f t="shared" ca="1" si="2"/>
        <v>0.14883333333333335</v>
      </c>
      <c r="Q54" s="25">
        <f ca="1">SUM(E$13:E54)</f>
        <v>130000</v>
      </c>
      <c r="R54" s="26">
        <f ca="1">SUM(F$13:F54)</f>
        <v>1000000</v>
      </c>
      <c r="S54" s="26">
        <f ca="1">SUM(G$13:G54)</f>
        <v>130000</v>
      </c>
      <c r="T54" s="27">
        <f t="shared" ca="1" si="9"/>
        <v>1260000</v>
      </c>
      <c r="U54" s="25">
        <f ca="1">SUM(I$13:I54)</f>
        <v>11681</v>
      </c>
      <c r="V54" s="26">
        <f ca="1">SUM(J$13:J54)</f>
        <v>150337</v>
      </c>
      <c r="W54" s="26">
        <f ca="1">SUM(K$13:K54)</f>
        <v>12751</v>
      </c>
      <c r="X54" s="27">
        <f t="shared" ca="1" si="3"/>
        <v>174769</v>
      </c>
      <c r="Y54" s="48">
        <f t="shared" ca="1" si="10"/>
        <v>8.9853846153846159E-2</v>
      </c>
      <c r="Z54" s="48">
        <f t="shared" ca="1" si="4"/>
        <v>0.150337</v>
      </c>
      <c r="AA54" s="48">
        <f t="shared" ca="1" si="4"/>
        <v>9.8084615384615381E-2</v>
      </c>
      <c r="AB54" s="50">
        <f t="shared" ca="1" si="11"/>
        <v>0.13870555555555555</v>
      </c>
    </row>
    <row r="55" spans="1:32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ca="1" si="12"/>
        <v>0</v>
      </c>
      <c r="F55" s="26">
        <f t="shared" ca="1" si="13"/>
        <v>0</v>
      </c>
      <c r="G55" s="26">
        <f t="shared" ca="1" si="14"/>
        <v>30000</v>
      </c>
      <c r="H55" s="27">
        <f t="shared" ca="1" si="5"/>
        <v>30000</v>
      </c>
      <c r="I55" s="25">
        <f t="shared" ca="1" si="6"/>
        <v>0</v>
      </c>
      <c r="J55" s="26">
        <f t="shared" ca="1" si="7"/>
        <v>0</v>
      </c>
      <c r="K55" s="26">
        <f t="shared" ca="1" si="8"/>
        <v>2903</v>
      </c>
      <c r="L55" s="27">
        <f t="shared" ca="1" si="0"/>
        <v>2903</v>
      </c>
      <c r="M55" s="19" t="str">
        <f t="shared" ca="1" si="15"/>
        <v/>
      </c>
      <c r="N55" s="3" t="str">
        <f t="shared" ca="1" si="15"/>
        <v/>
      </c>
      <c r="O55" s="3">
        <f t="shared" ca="1" si="15"/>
        <v>9.6766666666666667E-2</v>
      </c>
      <c r="P55" s="4">
        <f t="shared" ca="1" si="2"/>
        <v>9.6766666666666667E-2</v>
      </c>
      <c r="Q55" s="25">
        <f ca="1">SUM(E$13:E55)</f>
        <v>130000</v>
      </c>
      <c r="R55" s="26">
        <f ca="1">SUM(F$13:F55)</f>
        <v>1000000</v>
      </c>
      <c r="S55" s="26">
        <f ca="1">SUM(G$13:G55)</f>
        <v>160000</v>
      </c>
      <c r="T55" s="27">
        <f t="shared" ca="1" si="9"/>
        <v>1290000</v>
      </c>
      <c r="U55" s="25">
        <f ca="1">SUM(I$13:I55)</f>
        <v>11681</v>
      </c>
      <c r="V55" s="26">
        <f ca="1">SUM(J$13:J55)</f>
        <v>150337</v>
      </c>
      <c r="W55" s="26">
        <f ca="1">SUM(K$13:K55)</f>
        <v>15654</v>
      </c>
      <c r="X55" s="27">
        <f t="shared" ca="1" si="3"/>
        <v>177672</v>
      </c>
      <c r="Y55" s="48">
        <f t="shared" ca="1" si="10"/>
        <v>8.9853846153846159E-2</v>
      </c>
      <c r="Z55" s="48">
        <f t="shared" ca="1" si="4"/>
        <v>0.150337</v>
      </c>
      <c r="AA55" s="48">
        <f t="shared" ca="1" si="4"/>
        <v>9.7837499999999994E-2</v>
      </c>
      <c r="AB55" s="50">
        <f t="shared" ca="1" si="11"/>
        <v>0.13773023255813954</v>
      </c>
    </row>
    <row r="56" spans="1:32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ca="1" si="12"/>
        <v>0</v>
      </c>
      <c r="F56" s="26">
        <f t="shared" ca="1" si="13"/>
        <v>30000</v>
      </c>
      <c r="G56" s="26">
        <f t="shared" ca="1" si="14"/>
        <v>0</v>
      </c>
      <c r="H56" s="27">
        <f t="shared" ca="1" si="5"/>
        <v>30000</v>
      </c>
      <c r="I56" s="25">
        <f t="shared" ca="1" si="6"/>
        <v>0</v>
      </c>
      <c r="J56" s="26">
        <f t="shared" ca="1" si="7"/>
        <v>4471</v>
      </c>
      <c r="K56" s="26">
        <f t="shared" ca="1" si="8"/>
        <v>0</v>
      </c>
      <c r="L56" s="27">
        <f t="shared" ca="1" si="0"/>
        <v>4471</v>
      </c>
      <c r="M56" s="19" t="str">
        <f t="shared" ca="1" si="15"/>
        <v/>
      </c>
      <c r="N56" s="3">
        <f t="shared" ca="1" si="15"/>
        <v>0.14903333333333332</v>
      </c>
      <c r="O56" s="3" t="str">
        <f t="shared" ca="1" si="15"/>
        <v/>
      </c>
      <c r="P56" s="4">
        <f t="shared" ca="1" si="2"/>
        <v>0.14903333333333332</v>
      </c>
      <c r="Q56" s="25">
        <f ca="1">SUM(E$13:E56)</f>
        <v>130000</v>
      </c>
      <c r="R56" s="26">
        <f ca="1">SUM(F$13:F56)</f>
        <v>1030000</v>
      </c>
      <c r="S56" s="26">
        <f ca="1">SUM(G$13:G56)</f>
        <v>160000</v>
      </c>
      <c r="T56" s="27">
        <f t="shared" ca="1" si="9"/>
        <v>1320000</v>
      </c>
      <c r="U56" s="25">
        <f ca="1">SUM(I$13:I56)</f>
        <v>11681</v>
      </c>
      <c r="V56" s="26">
        <f ca="1">SUM(J$13:J56)</f>
        <v>154808</v>
      </c>
      <c r="W56" s="26">
        <f ca="1">SUM(K$13:K56)</f>
        <v>15654</v>
      </c>
      <c r="X56" s="27">
        <f t="shared" ca="1" si="3"/>
        <v>182143</v>
      </c>
      <c r="Y56" s="48">
        <f t="shared" ca="1" si="10"/>
        <v>8.9853846153846159E-2</v>
      </c>
      <c r="Z56" s="48">
        <f t="shared" ca="1" si="4"/>
        <v>0.1502990291262136</v>
      </c>
      <c r="AA56" s="48">
        <f t="shared" ca="1" si="4"/>
        <v>9.7837499999999994E-2</v>
      </c>
      <c r="AB56" s="50">
        <f t="shared" ca="1" si="11"/>
        <v>0.1379871212121212</v>
      </c>
    </row>
    <row r="57" spans="1:32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ca="1" si="12"/>
        <v>0</v>
      </c>
      <c r="F57" s="26">
        <f t="shared" ca="1" si="13"/>
        <v>30000</v>
      </c>
      <c r="G57" s="26">
        <f t="shared" ca="1" si="14"/>
        <v>0</v>
      </c>
      <c r="H57" s="27">
        <f t="shared" ca="1" si="5"/>
        <v>30000</v>
      </c>
      <c r="I57" s="25">
        <f t="shared" ca="1" si="6"/>
        <v>0</v>
      </c>
      <c r="J57" s="26">
        <f t="shared" ca="1" si="7"/>
        <v>4464</v>
      </c>
      <c r="K57" s="26">
        <f t="shared" ca="1" si="8"/>
        <v>0</v>
      </c>
      <c r="L57" s="27">
        <f t="shared" ca="1" si="0"/>
        <v>4464</v>
      </c>
      <c r="M57" s="19" t="str">
        <f t="shared" ca="1" si="15"/>
        <v/>
      </c>
      <c r="N57" s="3">
        <f t="shared" ca="1" si="15"/>
        <v>0.14879999999999999</v>
      </c>
      <c r="O57" s="3" t="str">
        <f t="shared" ca="1" si="15"/>
        <v/>
      </c>
      <c r="P57" s="4">
        <f t="shared" ca="1" si="2"/>
        <v>0.14879999999999999</v>
      </c>
      <c r="Q57" s="25">
        <f ca="1">SUM(E$13:E57)</f>
        <v>130000</v>
      </c>
      <c r="R57" s="26">
        <f ca="1">SUM(F$13:F57)</f>
        <v>1060000</v>
      </c>
      <c r="S57" s="26">
        <f ca="1">SUM(G$13:G57)</f>
        <v>160000</v>
      </c>
      <c r="T57" s="27">
        <f t="shared" ca="1" si="9"/>
        <v>1350000</v>
      </c>
      <c r="U57" s="25">
        <f ca="1">SUM(I$13:I57)</f>
        <v>11681</v>
      </c>
      <c r="V57" s="26">
        <f ca="1">SUM(J$13:J57)</f>
        <v>159272</v>
      </c>
      <c r="W57" s="26">
        <f ca="1">SUM(K$13:K57)</f>
        <v>15654</v>
      </c>
      <c r="X57" s="27">
        <f t="shared" ca="1" si="3"/>
        <v>186607</v>
      </c>
      <c r="Y57" s="48">
        <f t="shared" ca="1" si="10"/>
        <v>8.9853846153846159E-2</v>
      </c>
      <c r="Z57" s="48">
        <f t="shared" ca="1" si="4"/>
        <v>0.15025660377358491</v>
      </c>
      <c r="AA57" s="48">
        <f t="shared" ca="1" si="4"/>
        <v>9.7837499999999994E-2</v>
      </c>
      <c r="AB57" s="50">
        <f t="shared" ca="1" si="11"/>
        <v>0.13822740740740741</v>
      </c>
    </row>
    <row r="58" spans="1:32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ca="1" si="12"/>
        <v>0</v>
      </c>
      <c r="F58" s="26">
        <f t="shared" ca="1" si="13"/>
        <v>30000</v>
      </c>
      <c r="G58" s="26">
        <f t="shared" ca="1" si="14"/>
        <v>0</v>
      </c>
      <c r="H58" s="27">
        <f t="shared" ca="1" si="5"/>
        <v>30000</v>
      </c>
      <c r="I58" s="25">
        <f t="shared" ca="1" si="6"/>
        <v>0</v>
      </c>
      <c r="J58" s="26">
        <f t="shared" ca="1" si="7"/>
        <v>4524</v>
      </c>
      <c r="K58" s="26">
        <f t="shared" ca="1" si="8"/>
        <v>0</v>
      </c>
      <c r="L58" s="27">
        <f t="shared" ca="1" si="0"/>
        <v>4524</v>
      </c>
      <c r="M58" s="19" t="str">
        <f t="shared" ca="1" si="15"/>
        <v/>
      </c>
      <c r="N58" s="3">
        <f t="shared" ca="1" si="15"/>
        <v>0.15079999999999999</v>
      </c>
      <c r="O58" s="3" t="str">
        <f t="shared" ca="1" si="15"/>
        <v/>
      </c>
      <c r="P58" s="4">
        <f t="shared" ca="1" si="2"/>
        <v>0.15079999999999999</v>
      </c>
      <c r="Q58" s="25">
        <f ca="1">SUM(E$13:E58)</f>
        <v>130000</v>
      </c>
      <c r="R58" s="26">
        <f ca="1">SUM(F$13:F58)</f>
        <v>1090000</v>
      </c>
      <c r="S58" s="26">
        <f ca="1">SUM(G$13:G58)</f>
        <v>160000</v>
      </c>
      <c r="T58" s="27">
        <f t="shared" ca="1" si="9"/>
        <v>1380000</v>
      </c>
      <c r="U58" s="25">
        <f ca="1">SUM(I$13:I58)</f>
        <v>11681</v>
      </c>
      <c r="V58" s="26">
        <f ca="1">SUM(J$13:J58)</f>
        <v>163796</v>
      </c>
      <c r="W58" s="26">
        <f ca="1">SUM(K$13:K58)</f>
        <v>15654</v>
      </c>
      <c r="X58" s="27">
        <f t="shared" ca="1" si="3"/>
        <v>191131</v>
      </c>
      <c r="Y58" s="48">
        <f t="shared" ca="1" si="10"/>
        <v>8.9853846153846159E-2</v>
      </c>
      <c r="Z58" s="48">
        <f t="shared" ca="1" si="4"/>
        <v>0.15027155963302752</v>
      </c>
      <c r="AA58" s="48">
        <f t="shared" ca="1" si="4"/>
        <v>9.7837499999999994E-2</v>
      </c>
      <c r="AB58" s="50">
        <f t="shared" ca="1" si="11"/>
        <v>0.13850072463768115</v>
      </c>
    </row>
    <row r="59" spans="1:32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ca="1" si="12"/>
        <v>0</v>
      </c>
      <c r="F59" s="26">
        <f t="shared" ca="1" si="13"/>
        <v>30000</v>
      </c>
      <c r="G59" s="26">
        <f t="shared" ca="1" si="14"/>
        <v>0</v>
      </c>
      <c r="H59" s="27">
        <f t="shared" ca="1" si="5"/>
        <v>30000</v>
      </c>
      <c r="I59" s="25">
        <f t="shared" ca="1" si="6"/>
        <v>0</v>
      </c>
      <c r="J59" s="26">
        <f t="shared" ca="1" si="7"/>
        <v>4587</v>
      </c>
      <c r="K59" s="26">
        <f t="shared" ca="1" si="8"/>
        <v>0</v>
      </c>
      <c r="L59" s="27">
        <f t="shared" ca="1" si="0"/>
        <v>4587</v>
      </c>
      <c r="M59" s="19" t="str">
        <f t="shared" ca="1" si="15"/>
        <v/>
      </c>
      <c r="N59" s="3">
        <f t="shared" ca="1" si="15"/>
        <v>0.15290000000000001</v>
      </c>
      <c r="O59" s="3" t="str">
        <f t="shared" ca="1" si="15"/>
        <v/>
      </c>
      <c r="P59" s="4">
        <f t="shared" ca="1" si="2"/>
        <v>0.15290000000000001</v>
      </c>
      <c r="Q59" s="25">
        <f ca="1">SUM(E$13:E59)</f>
        <v>130000</v>
      </c>
      <c r="R59" s="26">
        <f ca="1">SUM(F$13:F59)</f>
        <v>1120000</v>
      </c>
      <c r="S59" s="26">
        <f ca="1">SUM(G$13:G59)</f>
        <v>160000</v>
      </c>
      <c r="T59" s="27">
        <f t="shared" ca="1" si="9"/>
        <v>1410000</v>
      </c>
      <c r="U59" s="25">
        <f ca="1">SUM(I$13:I59)</f>
        <v>11681</v>
      </c>
      <c r="V59" s="26">
        <f ca="1">SUM(J$13:J59)</f>
        <v>168383</v>
      </c>
      <c r="W59" s="26">
        <f ca="1">SUM(K$13:K59)</f>
        <v>15654</v>
      </c>
      <c r="X59" s="27">
        <f t="shared" ca="1" si="3"/>
        <v>195718</v>
      </c>
      <c r="Y59" s="48">
        <f t="shared" ca="1" si="10"/>
        <v>8.9853846153846159E-2</v>
      </c>
      <c r="Z59" s="48">
        <f t="shared" ca="1" si="4"/>
        <v>0.15034196428571428</v>
      </c>
      <c r="AA59" s="48">
        <f t="shared" ca="1" si="4"/>
        <v>9.7837499999999994E-2</v>
      </c>
      <c r="AB59" s="50">
        <f t="shared" ca="1" si="11"/>
        <v>0.13880709219858156</v>
      </c>
    </row>
    <row r="60" spans="1:32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ca="1" si="12"/>
        <v>0</v>
      </c>
      <c r="F60" s="26">
        <f t="shared" ca="1" si="13"/>
        <v>30000</v>
      </c>
      <c r="G60" s="26">
        <f t="shared" ca="1" si="14"/>
        <v>0</v>
      </c>
      <c r="H60" s="27">
        <f t="shared" ca="1" si="5"/>
        <v>30000</v>
      </c>
      <c r="I60" s="25">
        <f t="shared" ca="1" si="6"/>
        <v>0</v>
      </c>
      <c r="J60" s="26">
        <f t="shared" ca="1" si="7"/>
        <v>4456</v>
      </c>
      <c r="K60" s="26">
        <f t="shared" ca="1" si="8"/>
        <v>0</v>
      </c>
      <c r="L60" s="27">
        <f t="shared" ca="1" si="0"/>
        <v>4456</v>
      </c>
      <c r="M60" s="19" t="str">
        <f t="shared" ca="1" si="15"/>
        <v/>
      </c>
      <c r="N60" s="3">
        <f t="shared" ca="1" si="15"/>
        <v>0.14853333333333332</v>
      </c>
      <c r="O60" s="3" t="str">
        <f t="shared" ca="1" si="15"/>
        <v/>
      </c>
      <c r="P60" s="4">
        <f t="shared" ca="1" si="2"/>
        <v>0.14853333333333332</v>
      </c>
      <c r="Q60" s="25">
        <f ca="1">SUM(E$13:E60)</f>
        <v>130000</v>
      </c>
      <c r="R60" s="26">
        <f ca="1">SUM(F$13:F60)</f>
        <v>1150000</v>
      </c>
      <c r="S60" s="26">
        <f ca="1">SUM(G$13:G60)</f>
        <v>160000</v>
      </c>
      <c r="T60" s="27">
        <f t="shared" ca="1" si="9"/>
        <v>1440000</v>
      </c>
      <c r="U60" s="25">
        <f ca="1">SUM(I$13:I60)</f>
        <v>11681</v>
      </c>
      <c r="V60" s="26">
        <f ca="1">SUM(J$13:J60)</f>
        <v>172839</v>
      </c>
      <c r="W60" s="26">
        <f ca="1">SUM(K$13:K60)</f>
        <v>15654</v>
      </c>
      <c r="X60" s="27">
        <f t="shared" ca="1" si="3"/>
        <v>200174</v>
      </c>
      <c r="Y60" s="48">
        <f t="shared" ca="1" si="10"/>
        <v>8.9853846153846159E-2</v>
      </c>
      <c r="Z60" s="48">
        <f t="shared" ca="1" si="4"/>
        <v>0.15029478260869567</v>
      </c>
      <c r="AA60" s="48">
        <f t="shared" ca="1" si="4"/>
        <v>9.7837499999999994E-2</v>
      </c>
      <c r="AB60" s="50">
        <f t="shared" ca="1" si="11"/>
        <v>0.13900972222222222</v>
      </c>
    </row>
    <row r="61" spans="1:32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ca="1" si="12"/>
        <v>0</v>
      </c>
      <c r="F61" s="26">
        <f t="shared" ca="1" si="13"/>
        <v>30000</v>
      </c>
      <c r="G61" s="26">
        <f t="shared" ca="1" si="14"/>
        <v>0</v>
      </c>
      <c r="H61" s="27">
        <f t="shared" ca="1" si="5"/>
        <v>30000</v>
      </c>
      <c r="I61" s="25">
        <f t="shared" ca="1" si="6"/>
        <v>0</v>
      </c>
      <c r="J61" s="26">
        <f t="shared" ca="1" si="7"/>
        <v>4558</v>
      </c>
      <c r="K61" s="26">
        <f t="shared" ca="1" si="8"/>
        <v>0</v>
      </c>
      <c r="L61" s="27">
        <f t="shared" ca="1" si="0"/>
        <v>4558</v>
      </c>
      <c r="M61" s="19" t="str">
        <f t="shared" ca="1" si="15"/>
        <v/>
      </c>
      <c r="N61" s="3">
        <f t="shared" ca="1" si="15"/>
        <v>0.15193333333333334</v>
      </c>
      <c r="O61" s="3" t="str">
        <f t="shared" ca="1" si="15"/>
        <v/>
      </c>
      <c r="P61" s="4">
        <f t="shared" ca="1" si="2"/>
        <v>0.15193333333333334</v>
      </c>
      <c r="Q61" s="25">
        <f ca="1">SUM(E$13:E61)</f>
        <v>130000</v>
      </c>
      <c r="R61" s="26">
        <f ca="1">SUM(F$13:F61)</f>
        <v>1180000</v>
      </c>
      <c r="S61" s="26">
        <f ca="1">SUM(G$13:G61)</f>
        <v>160000</v>
      </c>
      <c r="T61" s="27">
        <f t="shared" ca="1" si="9"/>
        <v>1470000</v>
      </c>
      <c r="U61" s="25">
        <f ca="1">SUM(I$13:I61)</f>
        <v>11681</v>
      </c>
      <c r="V61" s="26">
        <f ca="1">SUM(J$13:J61)</f>
        <v>177397</v>
      </c>
      <c r="W61" s="26">
        <f ca="1">SUM(K$13:K61)</f>
        <v>15654</v>
      </c>
      <c r="X61" s="27">
        <f t="shared" ca="1" si="3"/>
        <v>204732</v>
      </c>
      <c r="Y61" s="48">
        <f t="shared" ca="1" si="10"/>
        <v>8.9853846153846159E-2</v>
      </c>
      <c r="Z61" s="48">
        <f t="shared" ca="1" si="4"/>
        <v>0.15033644067796612</v>
      </c>
      <c r="AA61" s="48">
        <f t="shared" ca="1" si="4"/>
        <v>9.7837499999999994E-2</v>
      </c>
      <c r="AB61" s="50">
        <f t="shared" ca="1" si="11"/>
        <v>0.13927346938775509</v>
      </c>
    </row>
    <row r="62" spans="1:32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ca="1" si="12"/>
        <v>0</v>
      </c>
      <c r="F62" s="26">
        <f t="shared" ca="1" si="13"/>
        <v>30000</v>
      </c>
      <c r="G62" s="26">
        <f t="shared" ca="1" si="14"/>
        <v>0</v>
      </c>
      <c r="H62" s="27">
        <f t="shared" ca="1" si="5"/>
        <v>30000</v>
      </c>
      <c r="I62" s="25">
        <f t="shared" ca="1" si="6"/>
        <v>0</v>
      </c>
      <c r="J62" s="26">
        <f t="shared" ca="1" si="7"/>
        <v>4604</v>
      </c>
      <c r="K62" s="26">
        <f t="shared" ca="1" si="8"/>
        <v>0</v>
      </c>
      <c r="L62" s="27">
        <f t="shared" ca="1" si="0"/>
        <v>4604</v>
      </c>
      <c r="M62" s="19" t="str">
        <f t="shared" ca="1" si="15"/>
        <v/>
      </c>
      <c r="N62" s="3">
        <f t="shared" ca="1" si="15"/>
        <v>0.15346666666666667</v>
      </c>
      <c r="O62" s="3" t="str">
        <f t="shared" ca="1" si="15"/>
        <v/>
      </c>
      <c r="P62" s="4">
        <f t="shared" ca="1" si="2"/>
        <v>0.15346666666666667</v>
      </c>
      <c r="Q62" s="25">
        <f ca="1">SUM(E$13:E62)</f>
        <v>130000</v>
      </c>
      <c r="R62" s="26">
        <f ca="1">SUM(F$13:F62)</f>
        <v>1210000</v>
      </c>
      <c r="S62" s="26">
        <f ca="1">SUM(G$13:G62)</f>
        <v>160000</v>
      </c>
      <c r="T62" s="27">
        <f t="shared" ca="1" si="9"/>
        <v>1500000</v>
      </c>
      <c r="U62" s="25">
        <f ca="1">SUM(I$13:I62)</f>
        <v>11681</v>
      </c>
      <c r="V62" s="26">
        <f ca="1">SUM(J$13:J62)</f>
        <v>182001</v>
      </c>
      <c r="W62" s="26">
        <f ca="1">SUM(K$13:K62)</f>
        <v>15654</v>
      </c>
      <c r="X62" s="27">
        <f t="shared" ca="1" si="3"/>
        <v>209336</v>
      </c>
      <c r="Y62" s="48">
        <f t="shared" ca="1" si="10"/>
        <v>8.9853846153846159E-2</v>
      </c>
      <c r="Z62" s="48">
        <f t="shared" ca="1" si="4"/>
        <v>0.15041404958677687</v>
      </c>
      <c r="AA62" s="48">
        <f t="shared" ca="1" si="4"/>
        <v>9.7837499999999994E-2</v>
      </c>
      <c r="AB62" s="50">
        <f t="shared" ca="1" si="11"/>
        <v>0.13955733333333334</v>
      </c>
    </row>
    <row r="63" spans="1:32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ca="1" si="12"/>
        <v>0</v>
      </c>
      <c r="F63" s="26">
        <f t="shared" ca="1" si="13"/>
        <v>30000</v>
      </c>
      <c r="G63" s="26">
        <f t="shared" ca="1" si="14"/>
        <v>0</v>
      </c>
      <c r="H63" s="27">
        <f t="shared" ca="1" si="5"/>
        <v>30000</v>
      </c>
      <c r="I63" s="25">
        <f t="shared" ca="1" si="6"/>
        <v>0</v>
      </c>
      <c r="J63" s="26">
        <f t="shared" ca="1" si="7"/>
        <v>4512</v>
      </c>
      <c r="K63" s="26">
        <f t="shared" ca="1" si="8"/>
        <v>0</v>
      </c>
      <c r="L63" s="27">
        <f t="shared" ca="1" si="0"/>
        <v>4512</v>
      </c>
      <c r="M63" s="19" t="str">
        <f t="shared" ca="1" si="15"/>
        <v/>
      </c>
      <c r="N63" s="3">
        <f t="shared" ca="1" si="15"/>
        <v>0.15040000000000001</v>
      </c>
      <c r="O63" s="3" t="str">
        <f t="shared" ca="1" si="15"/>
        <v/>
      </c>
      <c r="P63" s="4">
        <f t="shared" ca="1" si="2"/>
        <v>0.15040000000000001</v>
      </c>
      <c r="Q63" s="25">
        <f ca="1">SUM(E$13:E63)</f>
        <v>130000</v>
      </c>
      <c r="R63" s="26">
        <f ca="1">SUM(F$13:F63)</f>
        <v>1240000</v>
      </c>
      <c r="S63" s="26">
        <f ca="1">SUM(G$13:G63)</f>
        <v>160000</v>
      </c>
      <c r="T63" s="27">
        <f t="shared" ca="1" si="9"/>
        <v>1530000</v>
      </c>
      <c r="U63" s="25">
        <f ca="1">SUM(I$13:I63)</f>
        <v>11681</v>
      </c>
      <c r="V63" s="26">
        <f ca="1">SUM(J$13:J63)</f>
        <v>186513</v>
      </c>
      <c r="W63" s="26">
        <f ca="1">SUM(K$13:K63)</f>
        <v>15654</v>
      </c>
      <c r="X63" s="27">
        <f t="shared" ca="1" si="3"/>
        <v>213848</v>
      </c>
      <c r="Y63" s="48">
        <f t="shared" ca="1" si="10"/>
        <v>8.9853846153846159E-2</v>
      </c>
      <c r="Z63" s="48">
        <f t="shared" ca="1" si="4"/>
        <v>0.15041370967741935</v>
      </c>
      <c r="AA63" s="48">
        <f t="shared" ca="1" si="4"/>
        <v>9.7837499999999994E-2</v>
      </c>
      <c r="AB63" s="50">
        <f t="shared" ca="1" si="11"/>
        <v>0.13976993464052287</v>
      </c>
    </row>
    <row r="64" spans="1:32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ca="1" si="12"/>
        <v>30000</v>
      </c>
      <c r="F64" s="26">
        <f t="shared" ca="1" si="13"/>
        <v>0</v>
      </c>
      <c r="G64" s="26">
        <f t="shared" ca="1" si="14"/>
        <v>0</v>
      </c>
      <c r="H64" s="27">
        <f t="shared" ca="1" si="5"/>
        <v>30000</v>
      </c>
      <c r="I64" s="25">
        <f t="shared" ca="1" si="6"/>
        <v>2691</v>
      </c>
      <c r="J64" s="26">
        <f t="shared" ca="1" si="7"/>
        <v>0</v>
      </c>
      <c r="K64" s="26">
        <f t="shared" ca="1" si="8"/>
        <v>0</v>
      </c>
      <c r="L64" s="27">
        <f t="shared" ca="1" si="0"/>
        <v>2691</v>
      </c>
      <c r="M64" s="19">
        <f t="shared" ca="1" si="15"/>
        <v>8.9700000000000002E-2</v>
      </c>
      <c r="N64" s="3" t="str">
        <f t="shared" ca="1" si="15"/>
        <v/>
      </c>
      <c r="O64" s="3" t="str">
        <f t="shared" ca="1" si="15"/>
        <v/>
      </c>
      <c r="P64" s="4">
        <f t="shared" ca="1" si="2"/>
        <v>8.9700000000000002E-2</v>
      </c>
      <c r="Q64" s="25">
        <f ca="1">SUM(E$13:E64)</f>
        <v>160000</v>
      </c>
      <c r="R64" s="26">
        <f ca="1">SUM(F$13:F64)</f>
        <v>1240000</v>
      </c>
      <c r="S64" s="26">
        <f ca="1">SUM(G$13:G64)</f>
        <v>160000</v>
      </c>
      <c r="T64" s="27">
        <f t="shared" ca="1" si="9"/>
        <v>1560000</v>
      </c>
      <c r="U64" s="25">
        <f ca="1">SUM(I$13:I64)</f>
        <v>14372</v>
      </c>
      <c r="V64" s="26">
        <f ca="1">SUM(J$13:J64)</f>
        <v>186513</v>
      </c>
      <c r="W64" s="26">
        <f ca="1">SUM(K$13:K64)</f>
        <v>15654</v>
      </c>
      <c r="X64" s="27">
        <f t="shared" ca="1" si="3"/>
        <v>216539</v>
      </c>
      <c r="Y64" s="48">
        <f t="shared" ca="1" si="10"/>
        <v>8.9825000000000002E-2</v>
      </c>
      <c r="Z64" s="48">
        <f t="shared" ca="1" si="4"/>
        <v>0.15041370967741935</v>
      </c>
      <c r="AA64" s="48">
        <f t="shared" ca="1" si="4"/>
        <v>9.7837499999999994E-2</v>
      </c>
      <c r="AB64" s="50">
        <f t="shared" ca="1" si="11"/>
        <v>0.13880705128205129</v>
      </c>
    </row>
    <row r="65" spans="1:28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ca="1" si="12"/>
        <v>0</v>
      </c>
      <c r="F65" s="26">
        <f t="shared" ca="1" si="13"/>
        <v>30000</v>
      </c>
      <c r="G65" s="26">
        <f t="shared" ca="1" si="14"/>
        <v>0</v>
      </c>
      <c r="H65" s="27">
        <f t="shared" ca="1" si="5"/>
        <v>30000</v>
      </c>
      <c r="I65" s="25">
        <f t="shared" ca="1" si="6"/>
        <v>0</v>
      </c>
      <c r="J65" s="26">
        <f t="shared" ca="1" si="7"/>
        <v>4447</v>
      </c>
      <c r="K65" s="26">
        <f t="shared" ca="1" si="8"/>
        <v>0</v>
      </c>
      <c r="L65" s="27">
        <f t="shared" ca="1" si="0"/>
        <v>4447</v>
      </c>
      <c r="M65" s="19" t="str">
        <f t="shared" ca="1" si="15"/>
        <v/>
      </c>
      <c r="N65" s="3">
        <f t="shared" ca="1" si="15"/>
        <v>0.14823333333333333</v>
      </c>
      <c r="O65" s="3" t="str">
        <f t="shared" ca="1" si="15"/>
        <v/>
      </c>
      <c r="P65" s="4">
        <f t="shared" ca="1" si="2"/>
        <v>0.14823333333333333</v>
      </c>
      <c r="Q65" s="25">
        <f ca="1">SUM(E$13:E65)</f>
        <v>160000</v>
      </c>
      <c r="R65" s="26">
        <f ca="1">SUM(F$13:F65)</f>
        <v>1270000</v>
      </c>
      <c r="S65" s="26">
        <f ca="1">SUM(G$13:G65)</f>
        <v>160000</v>
      </c>
      <c r="T65" s="27">
        <f t="shared" ca="1" si="9"/>
        <v>1590000</v>
      </c>
      <c r="U65" s="25">
        <f ca="1">SUM(I$13:I65)</f>
        <v>14372</v>
      </c>
      <c r="V65" s="26">
        <f ca="1">SUM(J$13:J65)</f>
        <v>190960</v>
      </c>
      <c r="W65" s="26">
        <f ca="1">SUM(K$13:K65)</f>
        <v>15654</v>
      </c>
      <c r="X65" s="27">
        <f t="shared" ca="1" si="3"/>
        <v>220986</v>
      </c>
      <c r="Y65" s="48">
        <f t="shared" ca="1" si="10"/>
        <v>8.9825000000000002E-2</v>
      </c>
      <c r="Z65" s="48">
        <f t="shared" ca="1" si="4"/>
        <v>0.15036220472440945</v>
      </c>
      <c r="AA65" s="48">
        <f t="shared" ca="1" si="4"/>
        <v>9.7837499999999994E-2</v>
      </c>
      <c r="AB65" s="50">
        <f t="shared" ca="1" si="11"/>
        <v>0.13898490566037736</v>
      </c>
    </row>
    <row r="66" spans="1:28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ca="1" si="12"/>
        <v>0</v>
      </c>
      <c r="F66" s="26">
        <f t="shared" ca="1" si="13"/>
        <v>30000</v>
      </c>
      <c r="G66" s="26">
        <f t="shared" ca="1" si="14"/>
        <v>0</v>
      </c>
      <c r="H66" s="27">
        <f t="shared" ca="1" si="5"/>
        <v>30000</v>
      </c>
      <c r="I66" s="25">
        <f t="shared" ca="1" si="6"/>
        <v>0</v>
      </c>
      <c r="J66" s="26">
        <f t="shared" ca="1" si="7"/>
        <v>4529</v>
      </c>
      <c r="K66" s="26">
        <f t="shared" ca="1" si="8"/>
        <v>0</v>
      </c>
      <c r="L66" s="27">
        <f t="shared" ca="1" si="0"/>
        <v>4529</v>
      </c>
      <c r="M66" s="19" t="str">
        <f t="shared" ca="1" si="15"/>
        <v/>
      </c>
      <c r="N66" s="3">
        <f t="shared" ca="1" si="15"/>
        <v>0.15096666666666667</v>
      </c>
      <c r="O66" s="3" t="str">
        <f t="shared" ca="1" si="15"/>
        <v/>
      </c>
      <c r="P66" s="4">
        <f t="shared" ca="1" si="2"/>
        <v>0.15096666666666667</v>
      </c>
      <c r="Q66" s="25">
        <f ca="1">SUM(E$13:E66)</f>
        <v>160000</v>
      </c>
      <c r="R66" s="26">
        <f ca="1">SUM(F$13:F66)</f>
        <v>1300000</v>
      </c>
      <c r="S66" s="26">
        <f ca="1">SUM(G$13:G66)</f>
        <v>160000</v>
      </c>
      <c r="T66" s="27">
        <f t="shared" ca="1" si="9"/>
        <v>1620000</v>
      </c>
      <c r="U66" s="25">
        <f ca="1">SUM(I$13:I66)</f>
        <v>14372</v>
      </c>
      <c r="V66" s="26">
        <f ca="1">SUM(J$13:J66)</f>
        <v>195489</v>
      </c>
      <c r="W66" s="26">
        <f ca="1">SUM(K$13:K66)</f>
        <v>15654</v>
      </c>
      <c r="X66" s="27">
        <f t="shared" ca="1" si="3"/>
        <v>225515</v>
      </c>
      <c r="Y66" s="48">
        <f t="shared" ca="1" si="10"/>
        <v>8.9825000000000002E-2</v>
      </c>
      <c r="Z66" s="48">
        <f t="shared" ca="1" si="4"/>
        <v>0.15037615384615385</v>
      </c>
      <c r="AA66" s="48">
        <f t="shared" ca="1" si="4"/>
        <v>9.7837499999999994E-2</v>
      </c>
      <c r="AB66" s="50">
        <f t="shared" ca="1" si="11"/>
        <v>0.1392067901234568</v>
      </c>
    </row>
    <row r="67" spans="1:28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ca="1" si="12"/>
        <v>0</v>
      </c>
      <c r="F67" s="26">
        <f t="shared" ca="1" si="13"/>
        <v>30000</v>
      </c>
      <c r="G67" s="26">
        <f t="shared" ca="1" si="14"/>
        <v>0</v>
      </c>
      <c r="H67" s="27">
        <f t="shared" ca="1" si="5"/>
        <v>30000</v>
      </c>
      <c r="I67" s="25">
        <f t="shared" ca="1" si="6"/>
        <v>0</v>
      </c>
      <c r="J67" s="26">
        <f t="shared" ca="1" si="7"/>
        <v>4500</v>
      </c>
      <c r="K67" s="26">
        <f t="shared" ca="1" si="8"/>
        <v>0</v>
      </c>
      <c r="L67" s="27">
        <f t="shared" ca="1" si="0"/>
        <v>4500</v>
      </c>
      <c r="M67" s="19" t="str">
        <f t="shared" ca="1" si="15"/>
        <v/>
      </c>
      <c r="N67" s="3">
        <f t="shared" ca="1" si="15"/>
        <v>0.15</v>
      </c>
      <c r="O67" s="3" t="str">
        <f t="shared" ca="1" si="15"/>
        <v/>
      </c>
      <c r="P67" s="4">
        <f t="shared" ca="1" si="2"/>
        <v>0.15</v>
      </c>
      <c r="Q67" s="25">
        <f ca="1">SUM(E$13:E67)</f>
        <v>160000</v>
      </c>
      <c r="R67" s="26">
        <f ca="1">SUM(F$13:F67)</f>
        <v>1330000</v>
      </c>
      <c r="S67" s="26">
        <f ca="1">SUM(G$13:G67)</f>
        <v>160000</v>
      </c>
      <c r="T67" s="27">
        <f t="shared" ca="1" si="9"/>
        <v>1650000</v>
      </c>
      <c r="U67" s="25">
        <f ca="1">SUM(I$13:I67)</f>
        <v>14372</v>
      </c>
      <c r="V67" s="26">
        <f ca="1">SUM(J$13:J67)</f>
        <v>199989</v>
      </c>
      <c r="W67" s="26">
        <f ca="1">SUM(K$13:K67)</f>
        <v>15654</v>
      </c>
      <c r="X67" s="27">
        <f t="shared" ca="1" si="3"/>
        <v>230015</v>
      </c>
      <c r="Y67" s="48">
        <f t="shared" ca="1" si="10"/>
        <v>8.9825000000000002E-2</v>
      </c>
      <c r="Z67" s="48">
        <f t="shared" ca="1" si="4"/>
        <v>0.15036766917293234</v>
      </c>
      <c r="AA67" s="48">
        <f t="shared" ca="1" si="4"/>
        <v>9.7837499999999994E-2</v>
      </c>
      <c r="AB67" s="50">
        <f t="shared" ca="1" si="11"/>
        <v>0.13940303030303031</v>
      </c>
    </row>
    <row r="68" spans="1:28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ca="1" si="12"/>
        <v>0</v>
      </c>
      <c r="F68" s="26">
        <f t="shared" ca="1" si="13"/>
        <v>0</v>
      </c>
      <c r="G68" s="26">
        <f t="shared" ca="1" si="14"/>
        <v>30000</v>
      </c>
      <c r="H68" s="27">
        <f t="shared" ca="1" si="5"/>
        <v>30000</v>
      </c>
      <c r="I68" s="25">
        <f t="shared" ca="1" si="6"/>
        <v>0</v>
      </c>
      <c r="J68" s="26">
        <f t="shared" ca="1" si="7"/>
        <v>0</v>
      </c>
      <c r="K68" s="26">
        <f t="shared" ca="1" si="8"/>
        <v>2939</v>
      </c>
      <c r="L68" s="27">
        <f t="shared" ca="1" si="0"/>
        <v>2939</v>
      </c>
      <c r="M68" s="19" t="str">
        <f t="shared" ca="1" si="15"/>
        <v/>
      </c>
      <c r="N68" s="3" t="str">
        <f t="shared" ca="1" si="15"/>
        <v/>
      </c>
      <c r="O68" s="3">
        <f t="shared" ca="1" si="15"/>
        <v>9.796666666666666E-2</v>
      </c>
      <c r="P68" s="4">
        <f t="shared" ca="1" si="2"/>
        <v>9.796666666666666E-2</v>
      </c>
      <c r="Q68" s="25">
        <f ca="1">SUM(E$13:E68)</f>
        <v>160000</v>
      </c>
      <c r="R68" s="26">
        <f ca="1">SUM(F$13:F68)</f>
        <v>1330000</v>
      </c>
      <c r="S68" s="26">
        <f ca="1">SUM(G$13:G68)</f>
        <v>190000</v>
      </c>
      <c r="T68" s="27">
        <f t="shared" ca="1" si="9"/>
        <v>1680000</v>
      </c>
      <c r="U68" s="25">
        <f ca="1">SUM(I$13:I68)</f>
        <v>14372</v>
      </c>
      <c r="V68" s="26">
        <f ca="1">SUM(J$13:J68)</f>
        <v>199989</v>
      </c>
      <c r="W68" s="26">
        <f ca="1">SUM(K$13:K68)</f>
        <v>18593</v>
      </c>
      <c r="X68" s="27">
        <f t="shared" ca="1" si="3"/>
        <v>232954</v>
      </c>
      <c r="Y68" s="48">
        <f t="shared" ca="1" si="10"/>
        <v>8.9825000000000002E-2</v>
      </c>
      <c r="Z68" s="48">
        <f t="shared" ca="1" si="4"/>
        <v>0.15036766917293234</v>
      </c>
      <c r="AA68" s="48">
        <f t="shared" ca="1" si="4"/>
        <v>9.7857894736842102E-2</v>
      </c>
      <c r="AB68" s="50">
        <f t="shared" ca="1" si="11"/>
        <v>0.13866309523809525</v>
      </c>
    </row>
    <row r="69" spans="1:28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ca="1" si="12"/>
        <v>30000</v>
      </c>
      <c r="F69" s="26">
        <f t="shared" ca="1" si="13"/>
        <v>0</v>
      </c>
      <c r="G69" s="26">
        <f t="shared" ca="1" si="14"/>
        <v>0</v>
      </c>
      <c r="H69" s="27">
        <f t="shared" ca="1" si="5"/>
        <v>30000</v>
      </c>
      <c r="I69" s="25">
        <f t="shared" ca="1" si="6"/>
        <v>2638</v>
      </c>
      <c r="J69" s="26">
        <f t="shared" ca="1" si="7"/>
        <v>0</v>
      </c>
      <c r="K69" s="26">
        <f t="shared" ca="1" si="8"/>
        <v>0</v>
      </c>
      <c r="L69" s="27">
        <f t="shared" ca="1" si="0"/>
        <v>2638</v>
      </c>
      <c r="M69" s="19">
        <f t="shared" ca="1" si="15"/>
        <v>8.7933333333333336E-2</v>
      </c>
      <c r="N69" s="3" t="str">
        <f t="shared" ca="1" si="15"/>
        <v/>
      </c>
      <c r="O69" s="3" t="str">
        <f t="shared" ca="1" si="15"/>
        <v/>
      </c>
      <c r="P69" s="4">
        <f t="shared" ca="1" si="2"/>
        <v>8.7933333333333336E-2</v>
      </c>
      <c r="Q69" s="25">
        <f ca="1">SUM(E$13:E69)</f>
        <v>190000</v>
      </c>
      <c r="R69" s="26">
        <f ca="1">SUM(F$13:F69)</f>
        <v>1330000</v>
      </c>
      <c r="S69" s="26">
        <f ca="1">SUM(G$13:G69)</f>
        <v>190000</v>
      </c>
      <c r="T69" s="27">
        <f t="shared" ca="1" si="9"/>
        <v>1710000</v>
      </c>
      <c r="U69" s="25">
        <f ca="1">SUM(I$13:I69)</f>
        <v>17010</v>
      </c>
      <c r="V69" s="26">
        <f ca="1">SUM(J$13:J69)</f>
        <v>199989</v>
      </c>
      <c r="W69" s="26">
        <f ca="1">SUM(K$13:K69)</f>
        <v>18593</v>
      </c>
      <c r="X69" s="27">
        <f t="shared" ca="1" si="3"/>
        <v>235592</v>
      </c>
      <c r="Y69" s="48">
        <f t="shared" ca="1" si="10"/>
        <v>8.952631578947369E-2</v>
      </c>
      <c r="Z69" s="48">
        <f t="shared" ca="1" si="4"/>
        <v>0.15036766917293234</v>
      </c>
      <c r="AA69" s="48">
        <f t="shared" ca="1" si="4"/>
        <v>9.7857894736842102E-2</v>
      </c>
      <c r="AB69" s="50">
        <f t="shared" ca="1" si="11"/>
        <v>0.13777309941520469</v>
      </c>
    </row>
    <row r="70" spans="1:28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ca="1" si="12"/>
        <v>0</v>
      </c>
      <c r="F70" s="26">
        <f t="shared" ca="1" si="13"/>
        <v>30000</v>
      </c>
      <c r="G70" s="26">
        <f t="shared" ca="1" si="14"/>
        <v>0</v>
      </c>
      <c r="H70" s="27">
        <f t="shared" ca="1" si="5"/>
        <v>30000</v>
      </c>
      <c r="I70" s="25">
        <f t="shared" ca="1" si="6"/>
        <v>0</v>
      </c>
      <c r="J70" s="26">
        <f t="shared" ca="1" si="7"/>
        <v>4455</v>
      </c>
      <c r="K70" s="26">
        <f t="shared" ca="1" si="8"/>
        <v>0</v>
      </c>
      <c r="L70" s="27">
        <f t="shared" ca="1" si="0"/>
        <v>4455</v>
      </c>
      <c r="M70" s="19" t="str">
        <f t="shared" ca="1" si="15"/>
        <v/>
      </c>
      <c r="N70" s="3">
        <f t="shared" ca="1" si="15"/>
        <v>0.14849999999999999</v>
      </c>
      <c r="O70" s="3" t="str">
        <f t="shared" ca="1" si="15"/>
        <v/>
      </c>
      <c r="P70" s="4">
        <f t="shared" ca="1" si="2"/>
        <v>0.14849999999999999</v>
      </c>
      <c r="Q70" s="25">
        <f ca="1">SUM(E$13:E70)</f>
        <v>190000</v>
      </c>
      <c r="R70" s="26">
        <f ca="1">SUM(F$13:F70)</f>
        <v>1360000</v>
      </c>
      <c r="S70" s="26">
        <f ca="1">SUM(G$13:G70)</f>
        <v>190000</v>
      </c>
      <c r="T70" s="27">
        <f t="shared" ca="1" si="9"/>
        <v>1740000</v>
      </c>
      <c r="U70" s="25">
        <f ca="1">SUM(I$13:I70)</f>
        <v>17010</v>
      </c>
      <c r="V70" s="26">
        <f ca="1">SUM(J$13:J70)</f>
        <v>204444</v>
      </c>
      <c r="W70" s="26">
        <f ca="1">SUM(K$13:K70)</f>
        <v>18593</v>
      </c>
      <c r="X70" s="27">
        <f t="shared" ca="1" si="3"/>
        <v>240047</v>
      </c>
      <c r="Y70" s="48">
        <f t="shared" ca="1" si="10"/>
        <v>8.952631578947369E-2</v>
      </c>
      <c r="Z70" s="48">
        <f t="shared" ca="1" si="4"/>
        <v>0.15032647058823528</v>
      </c>
      <c r="AA70" s="48">
        <f t="shared" ca="1" si="4"/>
        <v>9.7857894736842102E-2</v>
      </c>
      <c r="AB70" s="50">
        <f t="shared" ca="1" si="11"/>
        <v>0.1379580459770115</v>
      </c>
    </row>
    <row r="71" spans="1:28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ca="1" si="12"/>
        <v>0</v>
      </c>
      <c r="F71" s="26">
        <f t="shared" ca="1" si="13"/>
        <v>0</v>
      </c>
      <c r="G71" s="26">
        <f t="shared" ca="1" si="14"/>
        <v>30000</v>
      </c>
      <c r="H71" s="27">
        <f t="shared" ca="1" si="5"/>
        <v>30000</v>
      </c>
      <c r="I71" s="25">
        <f t="shared" ca="1" si="6"/>
        <v>0</v>
      </c>
      <c r="J71" s="26">
        <f t="shared" ca="1" si="7"/>
        <v>0</v>
      </c>
      <c r="K71" s="26">
        <f t="shared" ca="1" si="8"/>
        <v>2994</v>
      </c>
      <c r="L71" s="27">
        <f t="shared" ca="1" si="0"/>
        <v>2994</v>
      </c>
      <c r="M71" s="19" t="str">
        <f t="shared" ca="1" si="15"/>
        <v/>
      </c>
      <c r="N71" s="3" t="str">
        <f t="shared" ca="1" si="15"/>
        <v/>
      </c>
      <c r="O71" s="3">
        <f t="shared" ca="1" si="15"/>
        <v>9.98E-2</v>
      </c>
      <c r="P71" s="4">
        <f t="shared" ca="1" si="2"/>
        <v>9.98E-2</v>
      </c>
      <c r="Q71" s="25">
        <f ca="1">SUM(E$13:E71)</f>
        <v>190000</v>
      </c>
      <c r="R71" s="26">
        <f ca="1">SUM(F$13:F71)</f>
        <v>1360000</v>
      </c>
      <c r="S71" s="26">
        <f ca="1">SUM(G$13:G71)</f>
        <v>220000</v>
      </c>
      <c r="T71" s="27">
        <f t="shared" ca="1" si="9"/>
        <v>1770000</v>
      </c>
      <c r="U71" s="25">
        <f ca="1">SUM(I$13:I71)</f>
        <v>17010</v>
      </c>
      <c r="V71" s="26">
        <f ca="1">SUM(J$13:J71)</f>
        <v>204444</v>
      </c>
      <c r="W71" s="26">
        <f ca="1">SUM(K$13:K71)</f>
        <v>21587</v>
      </c>
      <c r="X71" s="27">
        <f t="shared" ca="1" si="3"/>
        <v>243041</v>
      </c>
      <c r="Y71" s="48">
        <f t="shared" ca="1" si="10"/>
        <v>8.952631578947369E-2</v>
      </c>
      <c r="Z71" s="48">
        <f t="shared" ca="1" si="4"/>
        <v>0.15032647058823528</v>
      </c>
      <c r="AA71" s="48">
        <f t="shared" ca="1" si="4"/>
        <v>9.8122727272727278E-2</v>
      </c>
      <c r="AB71" s="50">
        <f t="shared" ca="1" si="11"/>
        <v>0.13731129943502826</v>
      </c>
    </row>
    <row r="72" spans="1:28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ca="1" si="12"/>
        <v>0</v>
      </c>
      <c r="F72" s="26">
        <f t="shared" ca="1" si="13"/>
        <v>0</v>
      </c>
      <c r="G72" s="26">
        <f t="shared" ca="1" si="14"/>
        <v>30000</v>
      </c>
      <c r="H72" s="27">
        <f t="shared" ca="1" si="5"/>
        <v>30000</v>
      </c>
      <c r="I72" s="25">
        <f t="shared" ca="1" si="6"/>
        <v>0</v>
      </c>
      <c r="J72" s="26">
        <f t="shared" ca="1" si="7"/>
        <v>0</v>
      </c>
      <c r="K72" s="26">
        <f t="shared" ca="1" si="8"/>
        <v>2977</v>
      </c>
      <c r="L72" s="27">
        <f t="shared" ca="1" si="0"/>
        <v>2977</v>
      </c>
      <c r="M72" s="19" t="str">
        <f t="shared" ca="1" si="15"/>
        <v/>
      </c>
      <c r="N72" s="3" t="str">
        <f t="shared" ca="1" si="15"/>
        <v/>
      </c>
      <c r="O72" s="3">
        <f t="shared" ca="1" si="15"/>
        <v>9.923333333333334E-2</v>
      </c>
      <c r="P72" s="4">
        <f t="shared" ca="1" si="2"/>
        <v>9.923333333333334E-2</v>
      </c>
      <c r="Q72" s="25">
        <f ca="1">SUM(E$13:E72)</f>
        <v>190000</v>
      </c>
      <c r="R72" s="26">
        <f ca="1">SUM(F$13:F72)</f>
        <v>1360000</v>
      </c>
      <c r="S72" s="26">
        <f ca="1">SUM(G$13:G72)</f>
        <v>250000</v>
      </c>
      <c r="T72" s="27">
        <f t="shared" ca="1" si="9"/>
        <v>1800000</v>
      </c>
      <c r="U72" s="25">
        <f ca="1">SUM(I$13:I72)</f>
        <v>17010</v>
      </c>
      <c r="V72" s="26">
        <f ca="1">SUM(J$13:J72)</f>
        <v>204444</v>
      </c>
      <c r="W72" s="26">
        <f ca="1">SUM(K$13:K72)</f>
        <v>24564</v>
      </c>
      <c r="X72" s="27">
        <f t="shared" ca="1" si="3"/>
        <v>246018</v>
      </c>
      <c r="Y72" s="48">
        <f t="shared" ca="1" si="10"/>
        <v>8.952631578947369E-2</v>
      </c>
      <c r="Z72" s="48">
        <f t="shared" ca="1" si="4"/>
        <v>0.15032647058823528</v>
      </c>
      <c r="AA72" s="48">
        <f t="shared" ca="1" si="4"/>
        <v>9.8255999999999996E-2</v>
      </c>
      <c r="AB72" s="50">
        <f t="shared" ca="1" si="11"/>
        <v>0.13667666666666667</v>
      </c>
    </row>
    <row r="73" spans="1:28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ca="1" si="12"/>
        <v>0</v>
      </c>
      <c r="F73" s="26">
        <f t="shared" ca="1" si="13"/>
        <v>0</v>
      </c>
      <c r="G73" s="26">
        <f t="shared" ca="1" si="14"/>
        <v>30000</v>
      </c>
      <c r="H73" s="27">
        <f t="shared" ca="1" si="5"/>
        <v>30000</v>
      </c>
      <c r="I73" s="25">
        <f t="shared" ca="1" si="6"/>
        <v>0</v>
      </c>
      <c r="J73" s="26">
        <f t="shared" ca="1" si="7"/>
        <v>0</v>
      </c>
      <c r="K73" s="26">
        <f t="shared" ca="1" si="8"/>
        <v>2898</v>
      </c>
      <c r="L73" s="27">
        <f t="shared" ca="1" si="0"/>
        <v>2898</v>
      </c>
      <c r="M73" s="19" t="str">
        <f t="shared" ca="1" si="15"/>
        <v/>
      </c>
      <c r="N73" s="3" t="str">
        <f t="shared" ca="1" si="15"/>
        <v/>
      </c>
      <c r="O73" s="3">
        <f t="shared" ca="1" si="15"/>
        <v>9.6600000000000005E-2</v>
      </c>
      <c r="P73" s="4">
        <f t="shared" ca="1" si="2"/>
        <v>9.6600000000000005E-2</v>
      </c>
      <c r="Q73" s="25">
        <f ca="1">SUM(E$13:E73)</f>
        <v>190000</v>
      </c>
      <c r="R73" s="26">
        <f ca="1">SUM(F$13:F73)</f>
        <v>1360000</v>
      </c>
      <c r="S73" s="26">
        <f ca="1">SUM(G$13:G73)</f>
        <v>280000</v>
      </c>
      <c r="T73" s="27">
        <f t="shared" ca="1" si="9"/>
        <v>1830000</v>
      </c>
      <c r="U73" s="25">
        <f ca="1">SUM(I$13:I73)</f>
        <v>17010</v>
      </c>
      <c r="V73" s="26">
        <f ca="1">SUM(J$13:J73)</f>
        <v>204444</v>
      </c>
      <c r="W73" s="26">
        <f ca="1">SUM(K$13:K73)</f>
        <v>27462</v>
      </c>
      <c r="X73" s="27">
        <f t="shared" ca="1" si="3"/>
        <v>248916</v>
      </c>
      <c r="Y73" s="48">
        <f t="shared" ca="1" si="10"/>
        <v>8.952631578947369E-2</v>
      </c>
      <c r="Z73" s="48">
        <f t="shared" ca="1" si="4"/>
        <v>0.15032647058823528</v>
      </c>
      <c r="AA73" s="48">
        <f t="shared" ca="1" si="4"/>
        <v>9.8078571428571432E-2</v>
      </c>
      <c r="AB73" s="50">
        <f t="shared" ca="1" si="11"/>
        <v>0.13601967213114755</v>
      </c>
    </row>
    <row r="74" spans="1:28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ca="1" si="12"/>
        <v>0</v>
      </c>
      <c r="F74" s="26">
        <f t="shared" ca="1" si="13"/>
        <v>30000</v>
      </c>
      <c r="G74" s="26">
        <f t="shared" ca="1" si="14"/>
        <v>0</v>
      </c>
      <c r="H74" s="27">
        <f t="shared" ca="1" si="5"/>
        <v>30000</v>
      </c>
      <c r="I74" s="25">
        <f t="shared" ca="1" si="6"/>
        <v>0</v>
      </c>
      <c r="J74" s="26">
        <f t="shared" ca="1" si="7"/>
        <v>4571</v>
      </c>
      <c r="K74" s="26">
        <f t="shared" ca="1" si="8"/>
        <v>0</v>
      </c>
      <c r="L74" s="27">
        <f t="shared" ca="1" si="0"/>
        <v>4571</v>
      </c>
      <c r="M74" s="19" t="str">
        <f t="shared" ca="1" si="15"/>
        <v/>
      </c>
      <c r="N74" s="3">
        <f t="shared" ca="1" si="15"/>
        <v>0.15236666666666668</v>
      </c>
      <c r="O74" s="3" t="str">
        <f t="shared" ca="1" si="15"/>
        <v/>
      </c>
      <c r="P74" s="4">
        <f t="shared" ca="1" si="2"/>
        <v>0.15236666666666668</v>
      </c>
      <c r="Q74" s="25">
        <f ca="1">SUM(E$13:E74)</f>
        <v>190000</v>
      </c>
      <c r="R74" s="26">
        <f ca="1">SUM(F$13:F74)</f>
        <v>1390000</v>
      </c>
      <c r="S74" s="26">
        <f ca="1">SUM(G$13:G74)</f>
        <v>280000</v>
      </c>
      <c r="T74" s="27">
        <f t="shared" ca="1" si="9"/>
        <v>1860000</v>
      </c>
      <c r="U74" s="25">
        <f ca="1">SUM(I$13:I74)</f>
        <v>17010</v>
      </c>
      <c r="V74" s="26">
        <f ca="1">SUM(J$13:J74)</f>
        <v>209015</v>
      </c>
      <c r="W74" s="26">
        <f ca="1">SUM(K$13:K74)</f>
        <v>27462</v>
      </c>
      <c r="X74" s="27">
        <f t="shared" ca="1" si="3"/>
        <v>253487</v>
      </c>
      <c r="Y74" s="48">
        <f t="shared" ca="1" si="10"/>
        <v>8.952631578947369E-2</v>
      </c>
      <c r="Z74" s="48">
        <f t="shared" ca="1" si="4"/>
        <v>0.15037050359712231</v>
      </c>
      <c r="AA74" s="48">
        <f t="shared" ca="1" si="4"/>
        <v>9.8078571428571432E-2</v>
      </c>
      <c r="AB74" s="50">
        <f t="shared" ca="1" si="11"/>
        <v>0.13628333333333334</v>
      </c>
    </row>
    <row r="75" spans="1:28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ca="1" si="12"/>
        <v>0</v>
      </c>
      <c r="F75" s="26">
        <f t="shared" ca="1" si="13"/>
        <v>30000</v>
      </c>
      <c r="G75" s="26">
        <f t="shared" ca="1" si="14"/>
        <v>0</v>
      </c>
      <c r="H75" s="27">
        <f t="shared" ca="1" si="5"/>
        <v>30000</v>
      </c>
      <c r="I75" s="25">
        <f t="shared" ca="1" si="6"/>
        <v>0</v>
      </c>
      <c r="J75" s="26">
        <f t="shared" ca="1" si="7"/>
        <v>4463</v>
      </c>
      <c r="K75" s="26">
        <f t="shared" ca="1" si="8"/>
        <v>0</v>
      </c>
      <c r="L75" s="27">
        <f t="shared" ca="1" si="0"/>
        <v>4463</v>
      </c>
      <c r="M75" s="19" t="str">
        <f t="shared" ca="1" si="15"/>
        <v/>
      </c>
      <c r="N75" s="3">
        <f t="shared" ca="1" si="15"/>
        <v>0.14876666666666666</v>
      </c>
      <c r="O75" s="3" t="str">
        <f t="shared" ca="1" si="15"/>
        <v/>
      </c>
      <c r="P75" s="4">
        <f t="shared" ca="1" si="2"/>
        <v>0.14876666666666666</v>
      </c>
      <c r="Q75" s="25">
        <f ca="1">SUM(E$13:E75)</f>
        <v>190000</v>
      </c>
      <c r="R75" s="26">
        <f ca="1">SUM(F$13:F75)</f>
        <v>1420000</v>
      </c>
      <c r="S75" s="26">
        <f ca="1">SUM(G$13:G75)</f>
        <v>280000</v>
      </c>
      <c r="T75" s="27">
        <f t="shared" ca="1" si="9"/>
        <v>1890000</v>
      </c>
      <c r="U75" s="25">
        <f ca="1">SUM(I$13:I75)</f>
        <v>17010</v>
      </c>
      <c r="V75" s="26">
        <f ca="1">SUM(J$13:J75)</f>
        <v>213478</v>
      </c>
      <c r="W75" s="26">
        <f ca="1">SUM(K$13:K75)</f>
        <v>27462</v>
      </c>
      <c r="X75" s="27">
        <f t="shared" ca="1" si="3"/>
        <v>257950</v>
      </c>
      <c r="Y75" s="48">
        <f t="shared" ca="1" si="10"/>
        <v>8.952631578947369E-2</v>
      </c>
      <c r="Z75" s="48">
        <f t="shared" ca="1" si="4"/>
        <v>0.15033661971830986</v>
      </c>
      <c r="AA75" s="48">
        <f t="shared" ca="1" si="4"/>
        <v>9.8078571428571432E-2</v>
      </c>
      <c r="AB75" s="50">
        <f t="shared" ca="1" si="11"/>
        <v>0.13648148148148148</v>
      </c>
    </row>
    <row r="76" spans="1:28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ca="1" si="12"/>
        <v>30000</v>
      </c>
      <c r="F76" s="26">
        <f t="shared" ca="1" si="13"/>
        <v>0</v>
      </c>
      <c r="G76" s="26">
        <f t="shared" ca="1" si="14"/>
        <v>0</v>
      </c>
      <c r="H76" s="27">
        <f t="shared" ca="1" si="5"/>
        <v>30000</v>
      </c>
      <c r="I76" s="25">
        <f t="shared" ca="1" si="6"/>
        <v>2677</v>
      </c>
      <c r="J76" s="26">
        <f t="shared" ca="1" si="7"/>
        <v>0</v>
      </c>
      <c r="K76" s="26">
        <f t="shared" ca="1" si="8"/>
        <v>0</v>
      </c>
      <c r="L76" s="27">
        <f t="shared" ca="1" si="0"/>
        <v>2677</v>
      </c>
      <c r="M76" s="19">
        <f t="shared" ca="1" si="15"/>
        <v>8.9233333333333331E-2</v>
      </c>
      <c r="N76" s="3" t="str">
        <f t="shared" ca="1" si="15"/>
        <v/>
      </c>
      <c r="O76" s="3" t="str">
        <f t="shared" ca="1" si="15"/>
        <v/>
      </c>
      <c r="P76" s="4">
        <f t="shared" ca="1" si="2"/>
        <v>8.9233333333333331E-2</v>
      </c>
      <c r="Q76" s="25">
        <f ca="1">SUM(E$13:E76)</f>
        <v>220000</v>
      </c>
      <c r="R76" s="26">
        <f ca="1">SUM(F$13:F76)</f>
        <v>1420000</v>
      </c>
      <c r="S76" s="26">
        <f ca="1">SUM(G$13:G76)</f>
        <v>280000</v>
      </c>
      <c r="T76" s="27">
        <f t="shared" ca="1" si="9"/>
        <v>1920000</v>
      </c>
      <c r="U76" s="25">
        <f ca="1">SUM(I$13:I76)</f>
        <v>19687</v>
      </c>
      <c r="V76" s="26">
        <f ca="1">SUM(J$13:J76)</f>
        <v>213478</v>
      </c>
      <c r="W76" s="26">
        <f ca="1">SUM(K$13:K76)</f>
        <v>27462</v>
      </c>
      <c r="X76" s="27">
        <f t="shared" ca="1" si="3"/>
        <v>260627</v>
      </c>
      <c r="Y76" s="48">
        <f t="shared" ca="1" si="10"/>
        <v>8.9486363636363642E-2</v>
      </c>
      <c r="Z76" s="48">
        <f t="shared" ca="1" si="4"/>
        <v>0.15033661971830986</v>
      </c>
      <c r="AA76" s="48">
        <f t="shared" ca="1" si="4"/>
        <v>9.8078571428571432E-2</v>
      </c>
      <c r="AB76" s="50">
        <f t="shared" ca="1" si="11"/>
        <v>0.13574322916666667</v>
      </c>
    </row>
    <row r="77" spans="1:28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ca="1" si="12"/>
        <v>30000</v>
      </c>
      <c r="F77" s="26">
        <f t="shared" ca="1" si="13"/>
        <v>0</v>
      </c>
      <c r="G77" s="26">
        <f t="shared" ca="1" si="14"/>
        <v>0</v>
      </c>
      <c r="H77" s="27">
        <f t="shared" ca="1" si="5"/>
        <v>30000</v>
      </c>
      <c r="I77" s="25">
        <f t="shared" ca="1" si="6"/>
        <v>2729</v>
      </c>
      <c r="J77" s="26">
        <f t="shared" ca="1" si="7"/>
        <v>0</v>
      </c>
      <c r="K77" s="26">
        <f t="shared" ca="1" si="8"/>
        <v>0</v>
      </c>
      <c r="L77" s="27">
        <f t="shared" ref="L77:L112" ca="1" si="16">SUM(I77:K77)</f>
        <v>2729</v>
      </c>
      <c r="M77" s="19">
        <f t="shared" ref="M77:O112" ca="1" si="17">IF(E77=0,"",I77/E77)</f>
        <v>9.0966666666666668E-2</v>
      </c>
      <c r="N77" s="3" t="str">
        <f t="shared" ca="1" si="17"/>
        <v/>
      </c>
      <c r="O77" s="3" t="str">
        <f t="shared" ca="1" si="17"/>
        <v/>
      </c>
      <c r="P77" s="4">
        <f t="shared" ref="P77:P112" ca="1" si="18">L77/H77</f>
        <v>9.0966666666666668E-2</v>
      </c>
      <c r="Q77" s="25">
        <f ca="1">SUM(E$13:E77)</f>
        <v>250000</v>
      </c>
      <c r="R77" s="26">
        <f ca="1">SUM(F$13:F77)</f>
        <v>1420000</v>
      </c>
      <c r="S77" s="26">
        <f ca="1">SUM(G$13:G77)</f>
        <v>280000</v>
      </c>
      <c r="T77" s="27">
        <f t="shared" ca="1" si="9"/>
        <v>1950000</v>
      </c>
      <c r="U77" s="25">
        <f ca="1">SUM(I$13:I77)</f>
        <v>22416</v>
      </c>
      <c r="V77" s="26">
        <f ca="1">SUM(J$13:J77)</f>
        <v>213478</v>
      </c>
      <c r="W77" s="26">
        <f ca="1">SUM(K$13:K77)</f>
        <v>27462</v>
      </c>
      <c r="X77" s="27">
        <f t="shared" ref="X77:X112" ca="1" si="19">SUM(U77:W77)</f>
        <v>263356</v>
      </c>
      <c r="Y77" s="48">
        <f t="shared" ca="1" si="10"/>
        <v>8.9663999999999994E-2</v>
      </c>
      <c r="Z77" s="48">
        <f t="shared" ca="1" si="10"/>
        <v>0.15033661971830986</v>
      </c>
      <c r="AA77" s="48">
        <f t="shared" ca="1" si="10"/>
        <v>9.8078571428571432E-2</v>
      </c>
      <c r="AB77" s="50">
        <f t="shared" ca="1" si="11"/>
        <v>0.13505435897435897</v>
      </c>
    </row>
    <row r="78" spans="1:28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ca="1" si="12"/>
        <v>0</v>
      </c>
      <c r="F78" s="26">
        <f t="shared" ca="1" si="13"/>
        <v>30000</v>
      </c>
      <c r="G78" s="26">
        <f t="shared" ca="1" si="14"/>
        <v>0</v>
      </c>
      <c r="H78" s="27">
        <f t="shared" ref="H78:H112" ca="1" si="20">SUM(E78:G78)</f>
        <v>30000</v>
      </c>
      <c r="I78" s="25">
        <f t="shared" ref="I78:I112" ca="1" si="21">IFERROR(_xlfn.BINOM.INV(E78,$C$4,B78),0)</f>
        <v>0</v>
      </c>
      <c r="J78" s="26">
        <f t="shared" ref="J78:J112" ca="1" si="22">IFERROR(_xlfn.BINOM.INV(F78,$C$5,C78),0)</f>
        <v>4418</v>
      </c>
      <c r="K78" s="26">
        <f t="shared" ref="K78:K112" ca="1" si="23">IFERROR(_xlfn.BINOM.INV(G78,$C$6,D78),0)</f>
        <v>0</v>
      </c>
      <c r="L78" s="27">
        <f t="shared" ca="1" si="16"/>
        <v>4418</v>
      </c>
      <c r="M78" s="19" t="str">
        <f t="shared" ca="1" si="17"/>
        <v/>
      </c>
      <c r="N78" s="3">
        <f t="shared" ca="1" si="17"/>
        <v>0.14726666666666666</v>
      </c>
      <c r="O78" s="3" t="str">
        <f t="shared" ca="1" si="17"/>
        <v/>
      </c>
      <c r="P78" s="4">
        <f t="shared" ca="1" si="18"/>
        <v>0.14726666666666666</v>
      </c>
      <c r="Q78" s="25">
        <f ca="1">SUM(E$13:E78)</f>
        <v>250000</v>
      </c>
      <c r="R78" s="26">
        <f ca="1">SUM(F$13:F78)</f>
        <v>1450000</v>
      </c>
      <c r="S78" s="26">
        <f ca="1">SUM(G$13:G78)</f>
        <v>280000</v>
      </c>
      <c r="T78" s="27">
        <f t="shared" ref="T78:T112" ca="1" si="24">SUM(Q78:S78)</f>
        <v>1980000</v>
      </c>
      <c r="U78" s="25">
        <f ca="1">SUM(I$13:I78)</f>
        <v>22416</v>
      </c>
      <c r="V78" s="26">
        <f ca="1">SUM(J$13:J78)</f>
        <v>217896</v>
      </c>
      <c r="W78" s="26">
        <f ca="1">SUM(K$13:K78)</f>
        <v>27462</v>
      </c>
      <c r="X78" s="27">
        <f t="shared" ca="1" si="19"/>
        <v>267774</v>
      </c>
      <c r="Y78" s="48">
        <f t="shared" ref="Y78:AA112" ca="1" si="25">IF(Q78=0,"",U78/Q78)</f>
        <v>8.9663999999999994E-2</v>
      </c>
      <c r="Z78" s="48">
        <f t="shared" ca="1" si="25"/>
        <v>0.15027310344827585</v>
      </c>
      <c r="AA78" s="48">
        <f t="shared" ca="1" si="25"/>
        <v>9.8078571428571432E-2</v>
      </c>
      <c r="AB78" s="50">
        <f t="shared" ref="AB78:AB112" ca="1" si="26">X78/T78</f>
        <v>0.13523939393939394</v>
      </c>
    </row>
    <row r="79" spans="1:28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ca="1" si="27">IF(D79 &gt; 0.5, IF(INDEX($Y$12:$AA$12, MATCH(MAX(Y78:AA78), Y78:AA78, 0))="A",30000,0),IF(RAND() &lt; 2/3, 0, 30000))</f>
        <v>0</v>
      </c>
      <c r="F79" s="26">
        <f t="shared" ref="F79:F112" ca="1" si="28">IF(D79 &gt; 0.5, IF(INDEX($Y$12:$AA$12, MATCH(MAX(Y78:AA78), Y78:AA78, 0))="B",30000,0),IF(E79=0, IF(RAND() &lt; 0.5, 0, 30000), 0))</f>
        <v>30000</v>
      </c>
      <c r="G79" s="26">
        <f t="shared" ref="G79:G112" ca="1" si="29">IF(D79 &gt; 0.5,IF(INDEX($Y$12:$AA$12, MATCH(MAX(Y78:AA78), Y78:AA78, 0))="C",30000,0),IF(SUM(E79:F79)=0, 30000, 0))</f>
        <v>0</v>
      </c>
      <c r="H79" s="27">
        <f t="shared" ca="1" si="20"/>
        <v>30000</v>
      </c>
      <c r="I79" s="25">
        <f t="shared" ca="1" si="21"/>
        <v>0</v>
      </c>
      <c r="J79" s="26">
        <f t="shared" ca="1" si="22"/>
        <v>4507</v>
      </c>
      <c r="K79" s="26">
        <f t="shared" ca="1" si="23"/>
        <v>0</v>
      </c>
      <c r="L79" s="27">
        <f t="shared" ca="1" si="16"/>
        <v>4507</v>
      </c>
      <c r="M79" s="19" t="str">
        <f t="shared" ca="1" si="17"/>
        <v/>
      </c>
      <c r="N79" s="3">
        <f t="shared" ca="1" si="17"/>
        <v>0.15023333333333333</v>
      </c>
      <c r="O79" s="3" t="str">
        <f t="shared" ca="1" si="17"/>
        <v/>
      </c>
      <c r="P79" s="4">
        <f t="shared" ca="1" si="18"/>
        <v>0.15023333333333333</v>
      </c>
      <c r="Q79" s="25">
        <f ca="1">SUM(E$13:E79)</f>
        <v>250000</v>
      </c>
      <c r="R79" s="26">
        <f ca="1">SUM(F$13:F79)</f>
        <v>1480000</v>
      </c>
      <c r="S79" s="26">
        <f ca="1">SUM(G$13:G79)</f>
        <v>280000</v>
      </c>
      <c r="T79" s="27">
        <f t="shared" ca="1" si="24"/>
        <v>2010000</v>
      </c>
      <c r="U79" s="25">
        <f ca="1">SUM(I$13:I79)</f>
        <v>22416</v>
      </c>
      <c r="V79" s="26">
        <f ca="1">SUM(J$13:J79)</f>
        <v>222403</v>
      </c>
      <c r="W79" s="26">
        <f ca="1">SUM(K$13:K79)</f>
        <v>27462</v>
      </c>
      <c r="X79" s="27">
        <f t="shared" ca="1" si="19"/>
        <v>272281</v>
      </c>
      <c r="Y79" s="48">
        <f t="shared" ca="1" si="25"/>
        <v>8.9663999999999994E-2</v>
      </c>
      <c r="Z79" s="48">
        <f t="shared" ca="1" si="25"/>
        <v>0.1502722972972973</v>
      </c>
      <c r="AA79" s="48">
        <f t="shared" ca="1" si="25"/>
        <v>9.8078571428571432E-2</v>
      </c>
      <c r="AB79" s="50">
        <f t="shared" ca="1" si="26"/>
        <v>0.13546318407960198</v>
      </c>
    </row>
    <row r="80" spans="1:28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ca="1" si="27"/>
        <v>0</v>
      </c>
      <c r="F80" s="26">
        <f t="shared" ca="1" si="28"/>
        <v>0</v>
      </c>
      <c r="G80" s="26">
        <f t="shared" ca="1" si="29"/>
        <v>30000</v>
      </c>
      <c r="H80" s="27">
        <f t="shared" ca="1" si="20"/>
        <v>30000</v>
      </c>
      <c r="I80" s="25">
        <f t="shared" ca="1" si="21"/>
        <v>0</v>
      </c>
      <c r="J80" s="26">
        <f t="shared" ca="1" si="22"/>
        <v>0</v>
      </c>
      <c r="K80" s="26">
        <f t="shared" ca="1" si="23"/>
        <v>2921</v>
      </c>
      <c r="L80" s="27">
        <f t="shared" ca="1" si="16"/>
        <v>2921</v>
      </c>
      <c r="M80" s="19" t="str">
        <f t="shared" ca="1" si="17"/>
        <v/>
      </c>
      <c r="N80" s="3" t="str">
        <f t="shared" ca="1" si="17"/>
        <v/>
      </c>
      <c r="O80" s="3">
        <f t="shared" ca="1" si="17"/>
        <v>9.7366666666666671E-2</v>
      </c>
      <c r="P80" s="4">
        <f t="shared" ca="1" si="18"/>
        <v>9.7366666666666671E-2</v>
      </c>
      <c r="Q80" s="25">
        <f ca="1">SUM(E$13:E80)</f>
        <v>250000</v>
      </c>
      <c r="R80" s="26">
        <f ca="1">SUM(F$13:F80)</f>
        <v>1480000</v>
      </c>
      <c r="S80" s="26">
        <f ca="1">SUM(G$13:G80)</f>
        <v>310000</v>
      </c>
      <c r="T80" s="27">
        <f t="shared" ca="1" si="24"/>
        <v>2040000</v>
      </c>
      <c r="U80" s="25">
        <f ca="1">SUM(I$13:I80)</f>
        <v>22416</v>
      </c>
      <c r="V80" s="26">
        <f ca="1">SUM(J$13:J80)</f>
        <v>222403</v>
      </c>
      <c r="W80" s="26">
        <f ca="1">SUM(K$13:K80)</f>
        <v>30383</v>
      </c>
      <c r="X80" s="27">
        <f t="shared" ca="1" si="19"/>
        <v>275202</v>
      </c>
      <c r="Y80" s="48">
        <f t="shared" ca="1" si="25"/>
        <v>8.9663999999999994E-2</v>
      </c>
      <c r="Z80" s="48">
        <f t="shared" ca="1" si="25"/>
        <v>0.1502722972972973</v>
      </c>
      <c r="AA80" s="48">
        <f t="shared" ca="1" si="25"/>
        <v>9.8009677419354832E-2</v>
      </c>
      <c r="AB80" s="50">
        <f t="shared" ca="1" si="26"/>
        <v>0.13490294117647059</v>
      </c>
    </row>
    <row r="81" spans="1:28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ca="1" si="27"/>
        <v>0</v>
      </c>
      <c r="F81" s="26">
        <f t="shared" ca="1" si="28"/>
        <v>30000</v>
      </c>
      <c r="G81" s="26">
        <f t="shared" ca="1" si="29"/>
        <v>0</v>
      </c>
      <c r="H81" s="27">
        <f t="shared" ca="1" si="20"/>
        <v>30000</v>
      </c>
      <c r="I81" s="25">
        <f t="shared" ca="1" si="21"/>
        <v>0</v>
      </c>
      <c r="J81" s="26">
        <f t="shared" ca="1" si="22"/>
        <v>4480</v>
      </c>
      <c r="K81" s="26">
        <f t="shared" ca="1" si="23"/>
        <v>0</v>
      </c>
      <c r="L81" s="27">
        <f t="shared" ca="1" si="16"/>
        <v>4480</v>
      </c>
      <c r="M81" s="19" t="str">
        <f t="shared" ca="1" si="17"/>
        <v/>
      </c>
      <c r="N81" s="3">
        <f t="shared" ca="1" si="17"/>
        <v>0.14933333333333335</v>
      </c>
      <c r="O81" s="3" t="str">
        <f t="shared" ca="1" si="17"/>
        <v/>
      </c>
      <c r="P81" s="4">
        <f t="shared" ca="1" si="18"/>
        <v>0.14933333333333335</v>
      </c>
      <c r="Q81" s="25">
        <f ca="1">SUM(E$13:E81)</f>
        <v>250000</v>
      </c>
      <c r="R81" s="26">
        <f ca="1">SUM(F$13:F81)</f>
        <v>1510000</v>
      </c>
      <c r="S81" s="26">
        <f ca="1">SUM(G$13:G81)</f>
        <v>310000</v>
      </c>
      <c r="T81" s="27">
        <f t="shared" ca="1" si="24"/>
        <v>2070000</v>
      </c>
      <c r="U81" s="25">
        <f ca="1">SUM(I$13:I81)</f>
        <v>22416</v>
      </c>
      <c r="V81" s="26">
        <f ca="1">SUM(J$13:J81)</f>
        <v>226883</v>
      </c>
      <c r="W81" s="26">
        <f ca="1">SUM(K$13:K81)</f>
        <v>30383</v>
      </c>
      <c r="X81" s="27">
        <f t="shared" ca="1" si="19"/>
        <v>279682</v>
      </c>
      <c r="Y81" s="48">
        <f t="shared" ca="1" si="25"/>
        <v>8.9663999999999994E-2</v>
      </c>
      <c r="Z81" s="48">
        <f t="shared" ca="1" si="25"/>
        <v>0.15025364238410596</v>
      </c>
      <c r="AA81" s="48">
        <f t="shared" ca="1" si="25"/>
        <v>9.8009677419354832E-2</v>
      </c>
      <c r="AB81" s="50">
        <f t="shared" ca="1" si="26"/>
        <v>0.13511207729468599</v>
      </c>
    </row>
    <row r="82" spans="1:28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ca="1" si="27"/>
        <v>30000</v>
      </c>
      <c r="F82" s="26">
        <f t="shared" ca="1" si="28"/>
        <v>0</v>
      </c>
      <c r="G82" s="26">
        <f t="shared" ca="1" si="29"/>
        <v>0</v>
      </c>
      <c r="H82" s="27">
        <f t="shared" ca="1" si="20"/>
        <v>30000</v>
      </c>
      <c r="I82" s="25">
        <f t="shared" ca="1" si="21"/>
        <v>2672</v>
      </c>
      <c r="J82" s="26">
        <f t="shared" ca="1" si="22"/>
        <v>0</v>
      </c>
      <c r="K82" s="26">
        <f t="shared" ca="1" si="23"/>
        <v>0</v>
      </c>
      <c r="L82" s="27">
        <f t="shared" ca="1" si="16"/>
        <v>2672</v>
      </c>
      <c r="M82" s="19">
        <f t="shared" ca="1" si="17"/>
        <v>8.9066666666666669E-2</v>
      </c>
      <c r="N82" s="3" t="str">
        <f t="shared" ca="1" si="17"/>
        <v/>
      </c>
      <c r="O82" s="3" t="str">
        <f t="shared" ca="1" si="17"/>
        <v/>
      </c>
      <c r="P82" s="4">
        <f t="shared" ca="1" si="18"/>
        <v>8.9066666666666669E-2</v>
      </c>
      <c r="Q82" s="25">
        <f ca="1">SUM(E$13:E82)</f>
        <v>280000</v>
      </c>
      <c r="R82" s="26">
        <f ca="1">SUM(F$13:F82)</f>
        <v>1510000</v>
      </c>
      <c r="S82" s="26">
        <f ca="1">SUM(G$13:G82)</f>
        <v>310000</v>
      </c>
      <c r="T82" s="27">
        <f t="shared" ca="1" si="24"/>
        <v>2100000</v>
      </c>
      <c r="U82" s="25">
        <f ca="1">SUM(I$13:I82)</f>
        <v>25088</v>
      </c>
      <c r="V82" s="26">
        <f ca="1">SUM(J$13:J82)</f>
        <v>226883</v>
      </c>
      <c r="W82" s="26">
        <f ca="1">SUM(K$13:K82)</f>
        <v>30383</v>
      </c>
      <c r="X82" s="27">
        <f t="shared" ca="1" si="19"/>
        <v>282354</v>
      </c>
      <c r="Y82" s="48">
        <f t="shared" ca="1" si="25"/>
        <v>8.9599999999999999E-2</v>
      </c>
      <c r="Z82" s="48">
        <f t="shared" ca="1" si="25"/>
        <v>0.15025364238410596</v>
      </c>
      <c r="AA82" s="48">
        <f t="shared" ca="1" si="25"/>
        <v>9.8009677419354832E-2</v>
      </c>
      <c r="AB82" s="50">
        <f t="shared" ca="1" si="26"/>
        <v>0.13445428571428572</v>
      </c>
    </row>
    <row r="83" spans="1:28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ca="1" si="27"/>
        <v>0</v>
      </c>
      <c r="F83" s="26">
        <f t="shared" ca="1" si="28"/>
        <v>30000</v>
      </c>
      <c r="G83" s="26">
        <f t="shared" ca="1" si="29"/>
        <v>0</v>
      </c>
      <c r="H83" s="27">
        <f t="shared" ca="1" si="20"/>
        <v>30000</v>
      </c>
      <c r="I83" s="25">
        <f t="shared" ca="1" si="21"/>
        <v>0</v>
      </c>
      <c r="J83" s="26">
        <f t="shared" ca="1" si="22"/>
        <v>4623</v>
      </c>
      <c r="K83" s="26">
        <f t="shared" ca="1" si="23"/>
        <v>0</v>
      </c>
      <c r="L83" s="27">
        <f t="shared" ca="1" si="16"/>
        <v>4623</v>
      </c>
      <c r="M83" s="19" t="str">
        <f t="shared" ca="1" si="17"/>
        <v/>
      </c>
      <c r="N83" s="3">
        <f t="shared" ca="1" si="17"/>
        <v>0.15409999999999999</v>
      </c>
      <c r="O83" s="3" t="str">
        <f t="shared" ca="1" si="17"/>
        <v/>
      </c>
      <c r="P83" s="4">
        <f t="shared" ca="1" si="18"/>
        <v>0.15409999999999999</v>
      </c>
      <c r="Q83" s="25">
        <f ca="1">SUM(E$13:E83)</f>
        <v>280000</v>
      </c>
      <c r="R83" s="26">
        <f ca="1">SUM(F$13:F83)</f>
        <v>1540000</v>
      </c>
      <c r="S83" s="26">
        <f ca="1">SUM(G$13:G83)</f>
        <v>310000</v>
      </c>
      <c r="T83" s="27">
        <f t="shared" ca="1" si="24"/>
        <v>2130000</v>
      </c>
      <c r="U83" s="25">
        <f ca="1">SUM(I$13:I83)</f>
        <v>25088</v>
      </c>
      <c r="V83" s="26">
        <f ca="1">SUM(J$13:J83)</f>
        <v>231506</v>
      </c>
      <c r="W83" s="26">
        <f ca="1">SUM(K$13:K83)</f>
        <v>30383</v>
      </c>
      <c r="X83" s="27">
        <f t="shared" ca="1" si="19"/>
        <v>286977</v>
      </c>
      <c r="Y83" s="48">
        <f t="shared" ca="1" si="25"/>
        <v>8.9599999999999999E-2</v>
      </c>
      <c r="Z83" s="48">
        <f t="shared" ca="1" si="25"/>
        <v>0.15032857142857142</v>
      </c>
      <c r="AA83" s="48">
        <f t="shared" ca="1" si="25"/>
        <v>9.8009677419354832E-2</v>
      </c>
      <c r="AB83" s="50">
        <f t="shared" ca="1" si="26"/>
        <v>0.13473098591549296</v>
      </c>
    </row>
    <row r="84" spans="1:28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ca="1" si="27"/>
        <v>30000</v>
      </c>
      <c r="F84" s="26">
        <f t="shared" ca="1" si="28"/>
        <v>0</v>
      </c>
      <c r="G84" s="26">
        <f t="shared" ca="1" si="29"/>
        <v>0</v>
      </c>
      <c r="H84" s="27">
        <f t="shared" ca="1" si="20"/>
        <v>30000</v>
      </c>
      <c r="I84" s="25">
        <f t="shared" ca="1" si="21"/>
        <v>2711</v>
      </c>
      <c r="J84" s="26">
        <f t="shared" ca="1" si="22"/>
        <v>0</v>
      </c>
      <c r="K84" s="26">
        <f t="shared" ca="1" si="23"/>
        <v>0</v>
      </c>
      <c r="L84" s="27">
        <f t="shared" ca="1" si="16"/>
        <v>2711</v>
      </c>
      <c r="M84" s="19">
        <f t="shared" ca="1" si="17"/>
        <v>9.0366666666666665E-2</v>
      </c>
      <c r="N84" s="3" t="str">
        <f t="shared" ca="1" si="17"/>
        <v/>
      </c>
      <c r="O84" s="3" t="str">
        <f t="shared" ca="1" si="17"/>
        <v/>
      </c>
      <c r="P84" s="4">
        <f t="shared" ca="1" si="18"/>
        <v>9.0366666666666665E-2</v>
      </c>
      <c r="Q84" s="25">
        <f ca="1">SUM(E$13:E84)</f>
        <v>310000</v>
      </c>
      <c r="R84" s="26">
        <f ca="1">SUM(F$13:F84)</f>
        <v>1540000</v>
      </c>
      <c r="S84" s="26">
        <f ca="1">SUM(G$13:G84)</f>
        <v>310000</v>
      </c>
      <c r="T84" s="27">
        <f t="shared" ca="1" si="24"/>
        <v>2160000</v>
      </c>
      <c r="U84" s="25">
        <f ca="1">SUM(I$13:I84)</f>
        <v>27799</v>
      </c>
      <c r="V84" s="26">
        <f ca="1">SUM(J$13:J84)</f>
        <v>231506</v>
      </c>
      <c r="W84" s="26">
        <f ca="1">SUM(K$13:K84)</f>
        <v>30383</v>
      </c>
      <c r="X84" s="27">
        <f t="shared" ca="1" si="19"/>
        <v>289688</v>
      </c>
      <c r="Y84" s="48">
        <f t="shared" ca="1" si="25"/>
        <v>8.9674193548387099E-2</v>
      </c>
      <c r="Z84" s="48">
        <f t="shared" ca="1" si="25"/>
        <v>0.15032857142857142</v>
      </c>
      <c r="AA84" s="48">
        <f t="shared" ca="1" si="25"/>
        <v>9.8009677419354832E-2</v>
      </c>
      <c r="AB84" s="50">
        <f t="shared" ca="1" si="26"/>
        <v>0.13411481481481483</v>
      </c>
    </row>
    <row r="85" spans="1:28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ca="1" si="27"/>
        <v>0</v>
      </c>
      <c r="F85" s="26">
        <f t="shared" ca="1" si="28"/>
        <v>30000</v>
      </c>
      <c r="G85" s="26">
        <f t="shared" ca="1" si="29"/>
        <v>0</v>
      </c>
      <c r="H85" s="27">
        <f t="shared" ca="1" si="20"/>
        <v>30000</v>
      </c>
      <c r="I85" s="25">
        <f t="shared" ca="1" si="21"/>
        <v>0</v>
      </c>
      <c r="J85" s="26">
        <f t="shared" ca="1" si="22"/>
        <v>4473</v>
      </c>
      <c r="K85" s="26">
        <f t="shared" ca="1" si="23"/>
        <v>0</v>
      </c>
      <c r="L85" s="27">
        <f t="shared" ca="1" si="16"/>
        <v>4473</v>
      </c>
      <c r="M85" s="19" t="str">
        <f t="shared" ca="1" si="17"/>
        <v/>
      </c>
      <c r="N85" s="3">
        <f t="shared" ca="1" si="17"/>
        <v>0.14910000000000001</v>
      </c>
      <c r="O85" s="3" t="str">
        <f t="shared" ca="1" si="17"/>
        <v/>
      </c>
      <c r="P85" s="4">
        <f t="shared" ca="1" si="18"/>
        <v>0.14910000000000001</v>
      </c>
      <c r="Q85" s="25">
        <f ca="1">SUM(E$13:E85)</f>
        <v>310000</v>
      </c>
      <c r="R85" s="26">
        <f ca="1">SUM(F$13:F85)</f>
        <v>1570000</v>
      </c>
      <c r="S85" s="26">
        <f ca="1">SUM(G$13:G85)</f>
        <v>310000</v>
      </c>
      <c r="T85" s="27">
        <f t="shared" ca="1" si="24"/>
        <v>2190000</v>
      </c>
      <c r="U85" s="25">
        <f ca="1">SUM(I$13:I85)</f>
        <v>27799</v>
      </c>
      <c r="V85" s="26">
        <f ca="1">SUM(J$13:J85)</f>
        <v>235979</v>
      </c>
      <c r="W85" s="26">
        <f ca="1">SUM(K$13:K85)</f>
        <v>30383</v>
      </c>
      <c r="X85" s="27">
        <f t="shared" ca="1" si="19"/>
        <v>294161</v>
      </c>
      <c r="Y85" s="48">
        <f t="shared" ca="1" si="25"/>
        <v>8.9674193548387099E-2</v>
      </c>
      <c r="Z85" s="48">
        <f t="shared" ca="1" si="25"/>
        <v>0.15030509554140128</v>
      </c>
      <c r="AA85" s="48">
        <f t="shared" ca="1" si="25"/>
        <v>9.8009677419354832E-2</v>
      </c>
      <c r="AB85" s="50">
        <f t="shared" ca="1" si="26"/>
        <v>0.13432009132420092</v>
      </c>
    </row>
    <row r="86" spans="1:28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ca="1" si="27"/>
        <v>30000</v>
      </c>
      <c r="F86" s="26">
        <f t="shared" ca="1" si="28"/>
        <v>0</v>
      </c>
      <c r="G86" s="26">
        <f t="shared" ca="1" si="29"/>
        <v>0</v>
      </c>
      <c r="H86" s="27">
        <f t="shared" ca="1" si="20"/>
        <v>30000</v>
      </c>
      <c r="I86" s="25">
        <f t="shared" ca="1" si="21"/>
        <v>2608</v>
      </c>
      <c r="J86" s="26">
        <f t="shared" ca="1" si="22"/>
        <v>0</v>
      </c>
      <c r="K86" s="26">
        <f t="shared" ca="1" si="23"/>
        <v>0</v>
      </c>
      <c r="L86" s="27">
        <f t="shared" ca="1" si="16"/>
        <v>2608</v>
      </c>
      <c r="M86" s="19">
        <f t="shared" ca="1" si="17"/>
        <v>8.6933333333333335E-2</v>
      </c>
      <c r="N86" s="3" t="str">
        <f t="shared" ca="1" si="17"/>
        <v/>
      </c>
      <c r="O86" s="3" t="str">
        <f t="shared" ca="1" si="17"/>
        <v/>
      </c>
      <c r="P86" s="4">
        <f t="shared" ca="1" si="18"/>
        <v>8.6933333333333335E-2</v>
      </c>
      <c r="Q86" s="25">
        <f ca="1">SUM(E$13:E86)</f>
        <v>340000</v>
      </c>
      <c r="R86" s="26">
        <f ca="1">SUM(F$13:F86)</f>
        <v>1570000</v>
      </c>
      <c r="S86" s="26">
        <f ca="1">SUM(G$13:G86)</f>
        <v>310000</v>
      </c>
      <c r="T86" s="27">
        <f t="shared" ca="1" si="24"/>
        <v>2220000</v>
      </c>
      <c r="U86" s="25">
        <f ca="1">SUM(I$13:I86)</f>
        <v>30407</v>
      </c>
      <c r="V86" s="26">
        <f ca="1">SUM(J$13:J86)</f>
        <v>235979</v>
      </c>
      <c r="W86" s="26">
        <f ca="1">SUM(K$13:K86)</f>
        <v>30383</v>
      </c>
      <c r="X86" s="27">
        <f t="shared" ca="1" si="19"/>
        <v>296769</v>
      </c>
      <c r="Y86" s="48">
        <f t="shared" ca="1" si="25"/>
        <v>8.9432352941176477E-2</v>
      </c>
      <c r="Z86" s="48">
        <f t="shared" ca="1" si="25"/>
        <v>0.15030509554140128</v>
      </c>
      <c r="AA86" s="48">
        <f t="shared" ca="1" si="25"/>
        <v>9.8009677419354832E-2</v>
      </c>
      <c r="AB86" s="50">
        <f t="shared" ca="1" si="26"/>
        <v>0.13367972972972972</v>
      </c>
    </row>
    <row r="87" spans="1:28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ca="1" si="27"/>
        <v>30000</v>
      </c>
      <c r="F87" s="26">
        <f t="shared" ca="1" si="28"/>
        <v>0</v>
      </c>
      <c r="G87" s="26">
        <f t="shared" ca="1" si="29"/>
        <v>0</v>
      </c>
      <c r="H87" s="27">
        <f t="shared" ca="1" si="20"/>
        <v>30000</v>
      </c>
      <c r="I87" s="25">
        <f t="shared" ca="1" si="21"/>
        <v>2773</v>
      </c>
      <c r="J87" s="26">
        <f t="shared" ca="1" si="22"/>
        <v>0</v>
      </c>
      <c r="K87" s="26">
        <f t="shared" ca="1" si="23"/>
        <v>0</v>
      </c>
      <c r="L87" s="27">
        <f t="shared" ca="1" si="16"/>
        <v>2773</v>
      </c>
      <c r="M87" s="19">
        <f t="shared" ca="1" si="17"/>
        <v>9.243333333333334E-2</v>
      </c>
      <c r="N87" s="3" t="str">
        <f t="shared" ca="1" si="17"/>
        <v/>
      </c>
      <c r="O87" s="3" t="str">
        <f t="shared" ca="1" si="17"/>
        <v/>
      </c>
      <c r="P87" s="4">
        <f t="shared" ca="1" si="18"/>
        <v>9.243333333333334E-2</v>
      </c>
      <c r="Q87" s="25">
        <f ca="1">SUM(E$13:E87)</f>
        <v>370000</v>
      </c>
      <c r="R87" s="26">
        <f ca="1">SUM(F$13:F87)</f>
        <v>1570000</v>
      </c>
      <c r="S87" s="26">
        <f ca="1">SUM(G$13:G87)</f>
        <v>310000</v>
      </c>
      <c r="T87" s="27">
        <f t="shared" ca="1" si="24"/>
        <v>2250000</v>
      </c>
      <c r="U87" s="25">
        <f ca="1">SUM(I$13:I87)</f>
        <v>33180</v>
      </c>
      <c r="V87" s="26">
        <f ca="1">SUM(J$13:J87)</f>
        <v>235979</v>
      </c>
      <c r="W87" s="26">
        <f ca="1">SUM(K$13:K87)</f>
        <v>30383</v>
      </c>
      <c r="X87" s="27">
        <f t="shared" ca="1" si="19"/>
        <v>299542</v>
      </c>
      <c r="Y87" s="48">
        <f t="shared" ca="1" si="25"/>
        <v>8.9675675675675678E-2</v>
      </c>
      <c r="Z87" s="48">
        <f t="shared" ca="1" si="25"/>
        <v>0.15030509554140128</v>
      </c>
      <c r="AA87" s="48">
        <f t="shared" ca="1" si="25"/>
        <v>9.8009677419354832E-2</v>
      </c>
      <c r="AB87" s="50">
        <f t="shared" ca="1" si="26"/>
        <v>0.13312977777777779</v>
      </c>
    </row>
    <row r="88" spans="1:28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ca="1" si="27"/>
        <v>0</v>
      </c>
      <c r="F88" s="26">
        <f t="shared" ca="1" si="28"/>
        <v>30000</v>
      </c>
      <c r="G88" s="26">
        <f t="shared" ca="1" si="29"/>
        <v>0</v>
      </c>
      <c r="H88" s="27">
        <f t="shared" ca="1" si="20"/>
        <v>30000</v>
      </c>
      <c r="I88" s="25">
        <f t="shared" ca="1" si="21"/>
        <v>0</v>
      </c>
      <c r="J88" s="26">
        <f t="shared" ca="1" si="22"/>
        <v>4451</v>
      </c>
      <c r="K88" s="26">
        <f t="shared" ca="1" si="23"/>
        <v>0</v>
      </c>
      <c r="L88" s="27">
        <f t="shared" ca="1" si="16"/>
        <v>4451</v>
      </c>
      <c r="M88" s="19" t="str">
        <f t="shared" ca="1" si="17"/>
        <v/>
      </c>
      <c r="N88" s="3">
        <f t="shared" ca="1" si="17"/>
        <v>0.14836666666666667</v>
      </c>
      <c r="O88" s="3" t="str">
        <f t="shared" ca="1" si="17"/>
        <v/>
      </c>
      <c r="P88" s="4">
        <f t="shared" ca="1" si="18"/>
        <v>0.14836666666666667</v>
      </c>
      <c r="Q88" s="25">
        <f ca="1">SUM(E$13:E88)</f>
        <v>370000</v>
      </c>
      <c r="R88" s="26">
        <f ca="1">SUM(F$13:F88)</f>
        <v>1600000</v>
      </c>
      <c r="S88" s="26">
        <f ca="1">SUM(G$13:G88)</f>
        <v>310000</v>
      </c>
      <c r="T88" s="27">
        <f t="shared" ca="1" si="24"/>
        <v>2280000</v>
      </c>
      <c r="U88" s="25">
        <f ca="1">SUM(I$13:I88)</f>
        <v>33180</v>
      </c>
      <c r="V88" s="26">
        <f ca="1">SUM(J$13:J88)</f>
        <v>240430</v>
      </c>
      <c r="W88" s="26">
        <f ca="1">SUM(K$13:K88)</f>
        <v>30383</v>
      </c>
      <c r="X88" s="27">
        <f t="shared" ca="1" si="19"/>
        <v>303993</v>
      </c>
      <c r="Y88" s="48">
        <f t="shared" ca="1" si="25"/>
        <v>8.9675675675675678E-2</v>
      </c>
      <c r="Z88" s="48">
        <f t="shared" ca="1" si="25"/>
        <v>0.15026875000000001</v>
      </c>
      <c r="AA88" s="48">
        <f t="shared" ca="1" si="25"/>
        <v>9.8009677419354832E-2</v>
      </c>
      <c r="AB88" s="50">
        <f t="shared" ca="1" si="26"/>
        <v>0.13333026315789473</v>
      </c>
    </row>
    <row r="89" spans="1:28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ca="1" si="27"/>
        <v>0</v>
      </c>
      <c r="F89" s="26">
        <f t="shared" ca="1" si="28"/>
        <v>30000</v>
      </c>
      <c r="G89" s="26">
        <f t="shared" ca="1" si="29"/>
        <v>0</v>
      </c>
      <c r="H89" s="27">
        <f t="shared" ca="1" si="20"/>
        <v>30000</v>
      </c>
      <c r="I89" s="25">
        <f t="shared" ca="1" si="21"/>
        <v>0</v>
      </c>
      <c r="J89" s="26">
        <f t="shared" ca="1" si="22"/>
        <v>4540</v>
      </c>
      <c r="K89" s="26">
        <f t="shared" ca="1" si="23"/>
        <v>0</v>
      </c>
      <c r="L89" s="27">
        <f t="shared" ca="1" si="16"/>
        <v>4540</v>
      </c>
      <c r="M89" s="19" t="str">
        <f t="shared" ca="1" si="17"/>
        <v/>
      </c>
      <c r="N89" s="3">
        <f t="shared" ca="1" si="17"/>
        <v>0.15133333333333332</v>
      </c>
      <c r="O89" s="3" t="str">
        <f t="shared" ca="1" si="17"/>
        <v/>
      </c>
      <c r="P89" s="4">
        <f t="shared" ca="1" si="18"/>
        <v>0.15133333333333332</v>
      </c>
      <c r="Q89" s="25">
        <f ca="1">SUM(E$13:E89)</f>
        <v>370000</v>
      </c>
      <c r="R89" s="26">
        <f ca="1">SUM(F$13:F89)</f>
        <v>1630000</v>
      </c>
      <c r="S89" s="26">
        <f ca="1">SUM(G$13:G89)</f>
        <v>310000</v>
      </c>
      <c r="T89" s="27">
        <f t="shared" ca="1" si="24"/>
        <v>2310000</v>
      </c>
      <c r="U89" s="25">
        <f ca="1">SUM(I$13:I89)</f>
        <v>33180</v>
      </c>
      <c r="V89" s="26">
        <f ca="1">SUM(J$13:J89)</f>
        <v>244970</v>
      </c>
      <c r="W89" s="26">
        <f ca="1">SUM(K$13:K89)</f>
        <v>30383</v>
      </c>
      <c r="X89" s="27">
        <f t="shared" ca="1" si="19"/>
        <v>308533</v>
      </c>
      <c r="Y89" s="48">
        <f t="shared" ca="1" si="25"/>
        <v>8.9675675675675678E-2</v>
      </c>
      <c r="Z89" s="48">
        <f t="shared" ca="1" si="25"/>
        <v>0.15028834355828222</v>
      </c>
      <c r="AA89" s="48">
        <f t="shared" ca="1" si="25"/>
        <v>9.8009677419354832E-2</v>
      </c>
      <c r="AB89" s="50">
        <f t="shared" ca="1" si="26"/>
        <v>0.13356406926406927</v>
      </c>
    </row>
    <row r="90" spans="1:28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ca="1" si="27"/>
        <v>0</v>
      </c>
      <c r="F90" s="26">
        <f t="shared" ca="1" si="28"/>
        <v>30000</v>
      </c>
      <c r="G90" s="26">
        <f t="shared" ca="1" si="29"/>
        <v>0</v>
      </c>
      <c r="H90" s="27">
        <f t="shared" ca="1" si="20"/>
        <v>30000</v>
      </c>
      <c r="I90" s="25">
        <f t="shared" ca="1" si="21"/>
        <v>0</v>
      </c>
      <c r="J90" s="26">
        <f t="shared" ca="1" si="22"/>
        <v>4468</v>
      </c>
      <c r="K90" s="26">
        <f t="shared" ca="1" si="23"/>
        <v>0</v>
      </c>
      <c r="L90" s="27">
        <f t="shared" ca="1" si="16"/>
        <v>4468</v>
      </c>
      <c r="M90" s="19" t="str">
        <f t="shared" ca="1" si="17"/>
        <v/>
      </c>
      <c r="N90" s="3">
        <f t="shared" ca="1" si="17"/>
        <v>0.14893333333333333</v>
      </c>
      <c r="O90" s="3" t="str">
        <f t="shared" ca="1" si="17"/>
        <v/>
      </c>
      <c r="P90" s="4">
        <f t="shared" ca="1" si="18"/>
        <v>0.14893333333333333</v>
      </c>
      <c r="Q90" s="25">
        <f ca="1">SUM(E$13:E90)</f>
        <v>370000</v>
      </c>
      <c r="R90" s="26">
        <f ca="1">SUM(F$13:F90)</f>
        <v>1660000</v>
      </c>
      <c r="S90" s="26">
        <f ca="1">SUM(G$13:G90)</f>
        <v>310000</v>
      </c>
      <c r="T90" s="27">
        <f t="shared" ca="1" si="24"/>
        <v>2340000</v>
      </c>
      <c r="U90" s="25">
        <f ca="1">SUM(I$13:I90)</f>
        <v>33180</v>
      </c>
      <c r="V90" s="26">
        <f ca="1">SUM(J$13:J90)</f>
        <v>249438</v>
      </c>
      <c r="W90" s="26">
        <f ca="1">SUM(K$13:K90)</f>
        <v>30383</v>
      </c>
      <c r="X90" s="27">
        <f t="shared" ca="1" si="19"/>
        <v>313001</v>
      </c>
      <c r="Y90" s="48">
        <f t="shared" ca="1" si="25"/>
        <v>8.9675675675675678E-2</v>
      </c>
      <c r="Z90" s="48">
        <f t="shared" ca="1" si="25"/>
        <v>0.15026385542168674</v>
      </c>
      <c r="AA90" s="48">
        <f t="shared" ca="1" si="25"/>
        <v>9.8009677419354832E-2</v>
      </c>
      <c r="AB90" s="50">
        <f t="shared" ca="1" si="26"/>
        <v>0.13376111111111111</v>
      </c>
    </row>
    <row r="91" spans="1:28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ca="1" si="27"/>
        <v>0</v>
      </c>
      <c r="F91" s="26">
        <f t="shared" ca="1" si="28"/>
        <v>30000</v>
      </c>
      <c r="G91" s="26">
        <f t="shared" ca="1" si="29"/>
        <v>0</v>
      </c>
      <c r="H91" s="27">
        <f t="shared" ca="1" si="20"/>
        <v>30000</v>
      </c>
      <c r="I91" s="25">
        <f t="shared" ca="1" si="21"/>
        <v>0</v>
      </c>
      <c r="J91" s="26">
        <f t="shared" ca="1" si="22"/>
        <v>4554</v>
      </c>
      <c r="K91" s="26">
        <f t="shared" ca="1" si="23"/>
        <v>0</v>
      </c>
      <c r="L91" s="27">
        <f t="shared" ca="1" si="16"/>
        <v>4554</v>
      </c>
      <c r="M91" s="19" t="str">
        <f t="shared" ca="1" si="17"/>
        <v/>
      </c>
      <c r="N91" s="3">
        <f t="shared" ca="1" si="17"/>
        <v>0.15179999999999999</v>
      </c>
      <c r="O91" s="3" t="str">
        <f t="shared" ca="1" si="17"/>
        <v/>
      </c>
      <c r="P91" s="4">
        <f t="shared" ca="1" si="18"/>
        <v>0.15179999999999999</v>
      </c>
      <c r="Q91" s="25">
        <f ca="1">SUM(E$13:E91)</f>
        <v>370000</v>
      </c>
      <c r="R91" s="26">
        <f ca="1">SUM(F$13:F91)</f>
        <v>1690000</v>
      </c>
      <c r="S91" s="26">
        <f ca="1">SUM(G$13:G91)</f>
        <v>310000</v>
      </c>
      <c r="T91" s="27">
        <f t="shared" ca="1" si="24"/>
        <v>2370000</v>
      </c>
      <c r="U91" s="25">
        <f ca="1">SUM(I$13:I91)</f>
        <v>33180</v>
      </c>
      <c r="V91" s="26">
        <f ca="1">SUM(J$13:J91)</f>
        <v>253992</v>
      </c>
      <c r="W91" s="26">
        <f ca="1">SUM(K$13:K91)</f>
        <v>30383</v>
      </c>
      <c r="X91" s="27">
        <f t="shared" ca="1" si="19"/>
        <v>317555</v>
      </c>
      <c r="Y91" s="48">
        <f t="shared" ca="1" si="25"/>
        <v>8.9675675675675678E-2</v>
      </c>
      <c r="Z91" s="48">
        <f t="shared" ca="1" si="25"/>
        <v>0.15029112426035504</v>
      </c>
      <c r="AA91" s="48">
        <f t="shared" ca="1" si="25"/>
        <v>9.8009677419354832E-2</v>
      </c>
      <c r="AB91" s="50">
        <f t="shared" ca="1" si="26"/>
        <v>0.13398945147679325</v>
      </c>
    </row>
    <row r="92" spans="1:28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ca="1" si="27"/>
        <v>0</v>
      </c>
      <c r="F92" s="26">
        <f t="shared" ca="1" si="28"/>
        <v>30000</v>
      </c>
      <c r="G92" s="26">
        <f t="shared" ca="1" si="29"/>
        <v>0</v>
      </c>
      <c r="H92" s="27">
        <f t="shared" ca="1" si="20"/>
        <v>30000</v>
      </c>
      <c r="I92" s="25">
        <f t="shared" ca="1" si="21"/>
        <v>0</v>
      </c>
      <c r="J92" s="26">
        <f t="shared" ca="1" si="22"/>
        <v>4516</v>
      </c>
      <c r="K92" s="26">
        <f t="shared" ca="1" si="23"/>
        <v>0</v>
      </c>
      <c r="L92" s="27">
        <f t="shared" ca="1" si="16"/>
        <v>4516</v>
      </c>
      <c r="M92" s="19" t="str">
        <f t="shared" ca="1" si="17"/>
        <v/>
      </c>
      <c r="N92" s="3">
        <f t="shared" ca="1" si="17"/>
        <v>0.15053333333333332</v>
      </c>
      <c r="O92" s="3" t="str">
        <f t="shared" ca="1" si="17"/>
        <v/>
      </c>
      <c r="P92" s="4">
        <f t="shared" ca="1" si="18"/>
        <v>0.15053333333333332</v>
      </c>
      <c r="Q92" s="25">
        <f ca="1">SUM(E$13:E92)</f>
        <v>370000</v>
      </c>
      <c r="R92" s="26">
        <f ca="1">SUM(F$13:F92)</f>
        <v>1720000</v>
      </c>
      <c r="S92" s="26">
        <f ca="1">SUM(G$13:G92)</f>
        <v>310000</v>
      </c>
      <c r="T92" s="27">
        <f t="shared" ca="1" si="24"/>
        <v>2400000</v>
      </c>
      <c r="U92" s="25">
        <f ca="1">SUM(I$13:I92)</f>
        <v>33180</v>
      </c>
      <c r="V92" s="26">
        <f ca="1">SUM(J$13:J92)</f>
        <v>258508</v>
      </c>
      <c r="W92" s="26">
        <f ca="1">SUM(K$13:K92)</f>
        <v>30383</v>
      </c>
      <c r="X92" s="27">
        <f t="shared" ca="1" si="19"/>
        <v>322071</v>
      </c>
      <c r="Y92" s="48">
        <f t="shared" ca="1" si="25"/>
        <v>8.9675675675675678E-2</v>
      </c>
      <c r="Z92" s="48">
        <f t="shared" ca="1" si="25"/>
        <v>0.1502953488372093</v>
      </c>
      <c r="AA92" s="48">
        <f t="shared" ca="1" si="25"/>
        <v>9.8009677419354832E-2</v>
      </c>
      <c r="AB92" s="50">
        <f t="shared" ca="1" si="26"/>
        <v>0.13419624999999999</v>
      </c>
    </row>
    <row r="93" spans="1:28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ca="1" si="27"/>
        <v>0</v>
      </c>
      <c r="F93" s="26">
        <f t="shared" ca="1" si="28"/>
        <v>30000</v>
      </c>
      <c r="G93" s="26">
        <f t="shared" ca="1" si="29"/>
        <v>0</v>
      </c>
      <c r="H93" s="27">
        <f t="shared" ca="1" si="20"/>
        <v>30000</v>
      </c>
      <c r="I93" s="25">
        <f t="shared" ca="1" si="21"/>
        <v>0</v>
      </c>
      <c r="J93" s="26">
        <f t="shared" ca="1" si="22"/>
        <v>4556</v>
      </c>
      <c r="K93" s="26">
        <f t="shared" ca="1" si="23"/>
        <v>0</v>
      </c>
      <c r="L93" s="27">
        <f t="shared" ca="1" si="16"/>
        <v>4556</v>
      </c>
      <c r="M93" s="19" t="str">
        <f t="shared" ca="1" si="17"/>
        <v/>
      </c>
      <c r="N93" s="3">
        <f t="shared" ca="1" si="17"/>
        <v>0.15186666666666668</v>
      </c>
      <c r="O93" s="3" t="str">
        <f t="shared" ca="1" si="17"/>
        <v/>
      </c>
      <c r="P93" s="4">
        <f t="shared" ca="1" si="18"/>
        <v>0.15186666666666668</v>
      </c>
      <c r="Q93" s="25">
        <f ca="1">SUM(E$13:E93)</f>
        <v>370000</v>
      </c>
      <c r="R93" s="26">
        <f ca="1">SUM(F$13:F93)</f>
        <v>1750000</v>
      </c>
      <c r="S93" s="26">
        <f ca="1">SUM(G$13:G93)</f>
        <v>310000</v>
      </c>
      <c r="T93" s="27">
        <f t="shared" ca="1" si="24"/>
        <v>2430000</v>
      </c>
      <c r="U93" s="25">
        <f ca="1">SUM(I$13:I93)</f>
        <v>33180</v>
      </c>
      <c r="V93" s="26">
        <f ca="1">SUM(J$13:J93)</f>
        <v>263064</v>
      </c>
      <c r="W93" s="26">
        <f ca="1">SUM(K$13:K93)</f>
        <v>30383</v>
      </c>
      <c r="X93" s="27">
        <f t="shared" ca="1" si="19"/>
        <v>326627</v>
      </c>
      <c r="Y93" s="48">
        <f t="shared" ca="1" si="25"/>
        <v>8.9675675675675678E-2</v>
      </c>
      <c r="Z93" s="48">
        <f t="shared" ca="1" si="25"/>
        <v>0.15032228571428571</v>
      </c>
      <c r="AA93" s="48">
        <f t="shared" ca="1" si="25"/>
        <v>9.8009677419354832E-2</v>
      </c>
      <c r="AB93" s="50">
        <f t="shared" ca="1" si="26"/>
        <v>0.13441440329218107</v>
      </c>
    </row>
    <row r="94" spans="1:28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ca="1" si="27"/>
        <v>0</v>
      </c>
      <c r="F94" s="26">
        <f t="shared" ca="1" si="28"/>
        <v>30000</v>
      </c>
      <c r="G94" s="26">
        <f t="shared" ca="1" si="29"/>
        <v>0</v>
      </c>
      <c r="H94" s="27">
        <f t="shared" ca="1" si="20"/>
        <v>30000</v>
      </c>
      <c r="I94" s="25">
        <f t="shared" ca="1" si="21"/>
        <v>0</v>
      </c>
      <c r="J94" s="26">
        <f t="shared" ca="1" si="22"/>
        <v>4458</v>
      </c>
      <c r="K94" s="26">
        <f t="shared" ca="1" si="23"/>
        <v>0</v>
      </c>
      <c r="L94" s="27">
        <f t="shared" ca="1" si="16"/>
        <v>4458</v>
      </c>
      <c r="M94" s="19" t="str">
        <f t="shared" ca="1" si="17"/>
        <v/>
      </c>
      <c r="N94" s="3">
        <f t="shared" ca="1" si="17"/>
        <v>0.14860000000000001</v>
      </c>
      <c r="O94" s="3" t="str">
        <f t="shared" ca="1" si="17"/>
        <v/>
      </c>
      <c r="P94" s="4">
        <f t="shared" ca="1" si="18"/>
        <v>0.14860000000000001</v>
      </c>
      <c r="Q94" s="25">
        <f ca="1">SUM(E$13:E94)</f>
        <v>370000</v>
      </c>
      <c r="R94" s="26">
        <f ca="1">SUM(F$13:F94)</f>
        <v>1780000</v>
      </c>
      <c r="S94" s="26">
        <f ca="1">SUM(G$13:G94)</f>
        <v>310000</v>
      </c>
      <c r="T94" s="27">
        <f t="shared" ca="1" si="24"/>
        <v>2460000</v>
      </c>
      <c r="U94" s="25">
        <f ca="1">SUM(I$13:I94)</f>
        <v>33180</v>
      </c>
      <c r="V94" s="26">
        <f ca="1">SUM(J$13:J94)</f>
        <v>267522</v>
      </c>
      <c r="W94" s="26">
        <f ca="1">SUM(K$13:K94)</f>
        <v>30383</v>
      </c>
      <c r="X94" s="27">
        <f t="shared" ca="1" si="19"/>
        <v>331085</v>
      </c>
      <c r="Y94" s="48">
        <f t="shared" ca="1" si="25"/>
        <v>8.9675675675675678E-2</v>
      </c>
      <c r="Z94" s="48">
        <f t="shared" ca="1" si="25"/>
        <v>0.15029325842696628</v>
      </c>
      <c r="AA94" s="48">
        <f t="shared" ca="1" si="25"/>
        <v>9.8009677419354832E-2</v>
      </c>
      <c r="AB94" s="50">
        <f t="shared" ca="1" si="26"/>
        <v>0.13458739837398373</v>
      </c>
    </row>
    <row r="95" spans="1:28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ca="1" si="27"/>
        <v>0</v>
      </c>
      <c r="F95" s="26">
        <f t="shared" ca="1" si="28"/>
        <v>30000</v>
      </c>
      <c r="G95" s="26">
        <f t="shared" ca="1" si="29"/>
        <v>0</v>
      </c>
      <c r="H95" s="27">
        <f t="shared" ca="1" si="20"/>
        <v>30000</v>
      </c>
      <c r="I95" s="25">
        <f t="shared" ca="1" si="21"/>
        <v>0</v>
      </c>
      <c r="J95" s="26">
        <f t="shared" ca="1" si="22"/>
        <v>4506</v>
      </c>
      <c r="K95" s="26">
        <f t="shared" ca="1" si="23"/>
        <v>0</v>
      </c>
      <c r="L95" s="27">
        <f t="shared" ca="1" si="16"/>
        <v>4506</v>
      </c>
      <c r="M95" s="19" t="str">
        <f t="shared" ca="1" si="17"/>
        <v/>
      </c>
      <c r="N95" s="3">
        <f t="shared" ca="1" si="17"/>
        <v>0.1502</v>
      </c>
      <c r="O95" s="3" t="str">
        <f t="shared" ca="1" si="17"/>
        <v/>
      </c>
      <c r="P95" s="4">
        <f t="shared" ca="1" si="18"/>
        <v>0.1502</v>
      </c>
      <c r="Q95" s="25">
        <f ca="1">SUM(E$13:E95)</f>
        <v>370000</v>
      </c>
      <c r="R95" s="26">
        <f ca="1">SUM(F$13:F95)</f>
        <v>1810000</v>
      </c>
      <c r="S95" s="26">
        <f ca="1">SUM(G$13:G95)</f>
        <v>310000</v>
      </c>
      <c r="T95" s="27">
        <f t="shared" ca="1" si="24"/>
        <v>2490000</v>
      </c>
      <c r="U95" s="25">
        <f ca="1">SUM(I$13:I95)</f>
        <v>33180</v>
      </c>
      <c r="V95" s="26">
        <f ca="1">SUM(J$13:J95)</f>
        <v>272028</v>
      </c>
      <c r="W95" s="26">
        <f ca="1">SUM(K$13:K95)</f>
        <v>30383</v>
      </c>
      <c r="X95" s="27">
        <f t="shared" ca="1" si="19"/>
        <v>335591</v>
      </c>
      <c r="Y95" s="48">
        <f t="shared" ca="1" si="25"/>
        <v>8.9675675675675678E-2</v>
      </c>
      <c r="Z95" s="48">
        <f t="shared" ca="1" si="25"/>
        <v>0.15029171270718231</v>
      </c>
      <c r="AA95" s="48">
        <f t="shared" ca="1" si="25"/>
        <v>9.8009677419354832E-2</v>
      </c>
      <c r="AB95" s="50">
        <f t="shared" ca="1" si="26"/>
        <v>0.13477550200803212</v>
      </c>
    </row>
    <row r="96" spans="1:28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ca="1" si="27"/>
        <v>0</v>
      </c>
      <c r="F96" s="26">
        <f t="shared" ca="1" si="28"/>
        <v>30000</v>
      </c>
      <c r="G96" s="26">
        <f t="shared" ca="1" si="29"/>
        <v>0</v>
      </c>
      <c r="H96" s="27">
        <f t="shared" ca="1" si="20"/>
        <v>30000</v>
      </c>
      <c r="I96" s="25">
        <f t="shared" ca="1" si="21"/>
        <v>0</v>
      </c>
      <c r="J96" s="26">
        <f t="shared" ca="1" si="22"/>
        <v>4433</v>
      </c>
      <c r="K96" s="26">
        <f t="shared" ca="1" si="23"/>
        <v>0</v>
      </c>
      <c r="L96" s="27">
        <f t="shared" ca="1" si="16"/>
        <v>4433</v>
      </c>
      <c r="M96" s="19" t="str">
        <f t="shared" ca="1" si="17"/>
        <v/>
      </c>
      <c r="N96" s="3">
        <f t="shared" ca="1" si="17"/>
        <v>0.14776666666666666</v>
      </c>
      <c r="O96" s="3" t="str">
        <f t="shared" ca="1" si="17"/>
        <v/>
      </c>
      <c r="P96" s="4">
        <f t="shared" ca="1" si="18"/>
        <v>0.14776666666666666</v>
      </c>
      <c r="Q96" s="25">
        <f ca="1">SUM(E$13:E96)</f>
        <v>370000</v>
      </c>
      <c r="R96" s="26">
        <f ca="1">SUM(F$13:F96)</f>
        <v>1840000</v>
      </c>
      <c r="S96" s="26">
        <f ca="1">SUM(G$13:G96)</f>
        <v>310000</v>
      </c>
      <c r="T96" s="27">
        <f t="shared" ca="1" si="24"/>
        <v>2520000</v>
      </c>
      <c r="U96" s="25">
        <f ca="1">SUM(I$13:I96)</f>
        <v>33180</v>
      </c>
      <c r="V96" s="26">
        <f ca="1">SUM(J$13:J96)</f>
        <v>276461</v>
      </c>
      <c r="W96" s="26">
        <f ca="1">SUM(K$13:K96)</f>
        <v>30383</v>
      </c>
      <c r="X96" s="27">
        <f t="shared" ca="1" si="19"/>
        <v>340024</v>
      </c>
      <c r="Y96" s="48">
        <f t="shared" ca="1" si="25"/>
        <v>8.9675675675675678E-2</v>
      </c>
      <c r="Z96" s="48">
        <f t="shared" ca="1" si="25"/>
        <v>0.15025054347826086</v>
      </c>
      <c r="AA96" s="48">
        <f t="shared" ca="1" si="25"/>
        <v>9.8009677419354832E-2</v>
      </c>
      <c r="AB96" s="50">
        <f t="shared" ca="1" si="26"/>
        <v>0.13493015873015873</v>
      </c>
    </row>
    <row r="97" spans="1:28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ca="1" si="27"/>
        <v>0</v>
      </c>
      <c r="F97" s="26">
        <f t="shared" ca="1" si="28"/>
        <v>0</v>
      </c>
      <c r="G97" s="26">
        <f t="shared" ca="1" si="29"/>
        <v>30000</v>
      </c>
      <c r="H97" s="27">
        <f t="shared" ca="1" si="20"/>
        <v>30000</v>
      </c>
      <c r="I97" s="25">
        <f t="shared" ca="1" si="21"/>
        <v>0</v>
      </c>
      <c r="J97" s="26">
        <f t="shared" ca="1" si="22"/>
        <v>0</v>
      </c>
      <c r="K97" s="26">
        <f t="shared" ca="1" si="23"/>
        <v>2902</v>
      </c>
      <c r="L97" s="27">
        <f t="shared" ca="1" si="16"/>
        <v>2902</v>
      </c>
      <c r="M97" s="19" t="str">
        <f t="shared" ca="1" si="17"/>
        <v/>
      </c>
      <c r="N97" s="3" t="str">
        <f t="shared" ca="1" si="17"/>
        <v/>
      </c>
      <c r="O97" s="3">
        <f t="shared" ca="1" si="17"/>
        <v>9.6733333333333338E-2</v>
      </c>
      <c r="P97" s="4">
        <f t="shared" ca="1" si="18"/>
        <v>9.6733333333333338E-2</v>
      </c>
      <c r="Q97" s="25">
        <f ca="1">SUM(E$13:E97)</f>
        <v>370000</v>
      </c>
      <c r="R97" s="26">
        <f ca="1">SUM(F$13:F97)</f>
        <v>1840000</v>
      </c>
      <c r="S97" s="26">
        <f ca="1">SUM(G$13:G97)</f>
        <v>340000</v>
      </c>
      <c r="T97" s="27">
        <f t="shared" ca="1" si="24"/>
        <v>2550000</v>
      </c>
      <c r="U97" s="25">
        <f ca="1">SUM(I$13:I97)</f>
        <v>33180</v>
      </c>
      <c r="V97" s="26">
        <f ca="1">SUM(J$13:J97)</f>
        <v>276461</v>
      </c>
      <c r="W97" s="26">
        <f ca="1">SUM(K$13:K97)</f>
        <v>33285</v>
      </c>
      <c r="X97" s="27">
        <f t="shared" ca="1" si="19"/>
        <v>342926</v>
      </c>
      <c r="Y97" s="48">
        <f t="shared" ca="1" si="25"/>
        <v>8.9675675675675678E-2</v>
      </c>
      <c r="Z97" s="48">
        <f t="shared" ca="1" si="25"/>
        <v>0.15025054347826086</v>
      </c>
      <c r="AA97" s="48">
        <f t="shared" ca="1" si="25"/>
        <v>9.7897058823529406E-2</v>
      </c>
      <c r="AB97" s="50">
        <f t="shared" ca="1" si="26"/>
        <v>0.13448078431372548</v>
      </c>
    </row>
    <row r="98" spans="1:28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ca="1" si="27"/>
        <v>30000</v>
      </c>
      <c r="F98" s="26">
        <f t="shared" ca="1" si="28"/>
        <v>0</v>
      </c>
      <c r="G98" s="26">
        <f t="shared" ca="1" si="29"/>
        <v>0</v>
      </c>
      <c r="H98" s="27">
        <f t="shared" ca="1" si="20"/>
        <v>30000</v>
      </c>
      <c r="I98" s="25">
        <f t="shared" ca="1" si="21"/>
        <v>2760</v>
      </c>
      <c r="J98" s="26">
        <f t="shared" ca="1" si="22"/>
        <v>0</v>
      </c>
      <c r="K98" s="26">
        <f t="shared" ca="1" si="23"/>
        <v>0</v>
      </c>
      <c r="L98" s="27">
        <f t="shared" ca="1" si="16"/>
        <v>2760</v>
      </c>
      <c r="M98" s="19">
        <f t="shared" ca="1" si="17"/>
        <v>9.1999999999999998E-2</v>
      </c>
      <c r="N98" s="3" t="str">
        <f t="shared" ca="1" si="17"/>
        <v/>
      </c>
      <c r="O98" s="3" t="str">
        <f t="shared" ca="1" si="17"/>
        <v/>
      </c>
      <c r="P98" s="4">
        <f t="shared" ca="1" si="18"/>
        <v>9.1999999999999998E-2</v>
      </c>
      <c r="Q98" s="25">
        <f ca="1">SUM(E$13:E98)</f>
        <v>400000</v>
      </c>
      <c r="R98" s="26">
        <f ca="1">SUM(F$13:F98)</f>
        <v>1840000</v>
      </c>
      <c r="S98" s="26">
        <f ca="1">SUM(G$13:G98)</f>
        <v>340000</v>
      </c>
      <c r="T98" s="27">
        <f t="shared" ca="1" si="24"/>
        <v>2580000</v>
      </c>
      <c r="U98" s="25">
        <f ca="1">SUM(I$13:I98)</f>
        <v>35940</v>
      </c>
      <c r="V98" s="26">
        <f ca="1">SUM(J$13:J98)</f>
        <v>276461</v>
      </c>
      <c r="W98" s="26">
        <f ca="1">SUM(K$13:K98)</f>
        <v>33285</v>
      </c>
      <c r="X98" s="27">
        <f t="shared" ca="1" si="19"/>
        <v>345686</v>
      </c>
      <c r="Y98" s="48">
        <f t="shared" ca="1" si="25"/>
        <v>8.9849999999999999E-2</v>
      </c>
      <c r="Z98" s="48">
        <f t="shared" ca="1" si="25"/>
        <v>0.15025054347826086</v>
      </c>
      <c r="AA98" s="48">
        <f t="shared" ca="1" si="25"/>
        <v>9.7897058823529406E-2</v>
      </c>
      <c r="AB98" s="50">
        <f t="shared" ca="1" si="26"/>
        <v>0.13398682170542636</v>
      </c>
    </row>
    <row r="99" spans="1:28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ca="1" si="27"/>
        <v>0</v>
      </c>
      <c r="F99" s="26">
        <f t="shared" ca="1" si="28"/>
        <v>0</v>
      </c>
      <c r="G99" s="26">
        <f t="shared" ca="1" si="29"/>
        <v>30000</v>
      </c>
      <c r="H99" s="27">
        <f t="shared" ca="1" si="20"/>
        <v>30000</v>
      </c>
      <c r="I99" s="25">
        <f t="shared" ca="1" si="21"/>
        <v>0</v>
      </c>
      <c r="J99" s="26">
        <f t="shared" ca="1" si="22"/>
        <v>0</v>
      </c>
      <c r="K99" s="26">
        <f t="shared" ca="1" si="23"/>
        <v>2975</v>
      </c>
      <c r="L99" s="27">
        <f t="shared" ca="1" si="16"/>
        <v>2975</v>
      </c>
      <c r="M99" s="19" t="str">
        <f t="shared" ca="1" si="17"/>
        <v/>
      </c>
      <c r="N99" s="3" t="str">
        <f t="shared" ca="1" si="17"/>
        <v/>
      </c>
      <c r="O99" s="3">
        <f t="shared" ca="1" si="17"/>
        <v>9.9166666666666667E-2</v>
      </c>
      <c r="P99" s="4">
        <f t="shared" ca="1" si="18"/>
        <v>9.9166666666666667E-2</v>
      </c>
      <c r="Q99" s="25">
        <f ca="1">SUM(E$13:E99)</f>
        <v>400000</v>
      </c>
      <c r="R99" s="26">
        <f ca="1">SUM(F$13:F99)</f>
        <v>1840000</v>
      </c>
      <c r="S99" s="26">
        <f ca="1">SUM(G$13:G99)</f>
        <v>370000</v>
      </c>
      <c r="T99" s="27">
        <f t="shared" ca="1" si="24"/>
        <v>2610000</v>
      </c>
      <c r="U99" s="25">
        <f ca="1">SUM(I$13:I99)</f>
        <v>35940</v>
      </c>
      <c r="V99" s="26">
        <f ca="1">SUM(J$13:J99)</f>
        <v>276461</v>
      </c>
      <c r="W99" s="26">
        <f ca="1">SUM(K$13:K99)</f>
        <v>36260</v>
      </c>
      <c r="X99" s="27">
        <f t="shared" ca="1" si="19"/>
        <v>348661</v>
      </c>
      <c r="Y99" s="48">
        <f t="shared" ca="1" si="25"/>
        <v>8.9849999999999999E-2</v>
      </c>
      <c r="Z99" s="48">
        <f t="shared" ca="1" si="25"/>
        <v>0.15025054347826086</v>
      </c>
      <c r="AA99" s="48">
        <f t="shared" ca="1" si="25"/>
        <v>9.8000000000000004E-2</v>
      </c>
      <c r="AB99" s="50">
        <f t="shared" ca="1" si="26"/>
        <v>0.13358659003831416</v>
      </c>
    </row>
    <row r="100" spans="1:28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ca="1" si="27"/>
        <v>0</v>
      </c>
      <c r="F100" s="26">
        <f t="shared" ca="1" si="28"/>
        <v>0</v>
      </c>
      <c r="G100" s="26">
        <f t="shared" ca="1" si="29"/>
        <v>30000</v>
      </c>
      <c r="H100" s="27">
        <f t="shared" ca="1" si="20"/>
        <v>30000</v>
      </c>
      <c r="I100" s="25">
        <f t="shared" ca="1" si="21"/>
        <v>0</v>
      </c>
      <c r="J100" s="26">
        <f t="shared" ca="1" si="22"/>
        <v>0</v>
      </c>
      <c r="K100" s="26">
        <f t="shared" ca="1" si="23"/>
        <v>2977</v>
      </c>
      <c r="L100" s="27">
        <f t="shared" ca="1" si="16"/>
        <v>2977</v>
      </c>
      <c r="M100" s="19" t="str">
        <f t="shared" ca="1" si="17"/>
        <v/>
      </c>
      <c r="N100" s="3" t="str">
        <f t="shared" ca="1" si="17"/>
        <v/>
      </c>
      <c r="O100" s="3">
        <f t="shared" ca="1" si="17"/>
        <v>9.923333333333334E-2</v>
      </c>
      <c r="P100" s="4">
        <f t="shared" ca="1" si="18"/>
        <v>9.923333333333334E-2</v>
      </c>
      <c r="Q100" s="25">
        <f ca="1">SUM(E$13:E100)</f>
        <v>400000</v>
      </c>
      <c r="R100" s="26">
        <f ca="1">SUM(F$13:F100)</f>
        <v>1840000</v>
      </c>
      <c r="S100" s="26">
        <f ca="1">SUM(G$13:G100)</f>
        <v>400000</v>
      </c>
      <c r="T100" s="27">
        <f t="shared" ca="1" si="24"/>
        <v>2640000</v>
      </c>
      <c r="U100" s="25">
        <f ca="1">SUM(I$13:I100)</f>
        <v>35940</v>
      </c>
      <c r="V100" s="26">
        <f ca="1">SUM(J$13:J100)</f>
        <v>276461</v>
      </c>
      <c r="W100" s="26">
        <f ca="1">SUM(K$13:K100)</f>
        <v>39237</v>
      </c>
      <c r="X100" s="27">
        <f t="shared" ca="1" si="19"/>
        <v>351638</v>
      </c>
      <c r="Y100" s="48">
        <f t="shared" ca="1" si="25"/>
        <v>8.9849999999999999E-2</v>
      </c>
      <c r="Z100" s="48">
        <f t="shared" ca="1" si="25"/>
        <v>0.15025054347826086</v>
      </c>
      <c r="AA100" s="48">
        <f t="shared" ca="1" si="25"/>
        <v>9.8092499999999999E-2</v>
      </c>
      <c r="AB100" s="50">
        <f t="shared" ca="1" si="26"/>
        <v>0.13319621212121213</v>
      </c>
    </row>
    <row r="101" spans="1:28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ca="1" si="27"/>
        <v>0</v>
      </c>
      <c r="F101" s="26">
        <f t="shared" ca="1" si="28"/>
        <v>0</v>
      </c>
      <c r="G101" s="26">
        <f t="shared" ca="1" si="29"/>
        <v>30000</v>
      </c>
      <c r="H101" s="27">
        <f t="shared" ca="1" si="20"/>
        <v>30000</v>
      </c>
      <c r="I101" s="25">
        <f t="shared" ca="1" si="21"/>
        <v>0</v>
      </c>
      <c r="J101" s="26">
        <f t="shared" ca="1" si="22"/>
        <v>0</v>
      </c>
      <c r="K101" s="26">
        <f t="shared" ca="1" si="23"/>
        <v>2947</v>
      </c>
      <c r="L101" s="27">
        <f t="shared" ca="1" si="16"/>
        <v>2947</v>
      </c>
      <c r="M101" s="19" t="str">
        <f t="shared" ca="1" si="17"/>
        <v/>
      </c>
      <c r="N101" s="3" t="str">
        <f t="shared" ca="1" si="17"/>
        <v/>
      </c>
      <c r="O101" s="3">
        <f t="shared" ca="1" si="17"/>
        <v>9.8233333333333339E-2</v>
      </c>
      <c r="P101" s="4">
        <f t="shared" ca="1" si="18"/>
        <v>9.8233333333333339E-2</v>
      </c>
      <c r="Q101" s="25">
        <f ca="1">SUM(E$13:E101)</f>
        <v>400000</v>
      </c>
      <c r="R101" s="26">
        <f ca="1">SUM(F$13:F101)</f>
        <v>1840000</v>
      </c>
      <c r="S101" s="26">
        <f ca="1">SUM(G$13:G101)</f>
        <v>430000</v>
      </c>
      <c r="T101" s="27">
        <f t="shared" ca="1" si="24"/>
        <v>2670000</v>
      </c>
      <c r="U101" s="25">
        <f ca="1">SUM(I$13:I101)</f>
        <v>35940</v>
      </c>
      <c r="V101" s="26">
        <f ca="1">SUM(J$13:J101)</f>
        <v>276461</v>
      </c>
      <c r="W101" s="26">
        <f ca="1">SUM(K$13:K101)</f>
        <v>42184</v>
      </c>
      <c r="X101" s="27">
        <f t="shared" ca="1" si="19"/>
        <v>354585</v>
      </c>
      <c r="Y101" s="48">
        <f t="shared" ca="1" si="25"/>
        <v>8.9849999999999999E-2</v>
      </c>
      <c r="Z101" s="48">
        <f t="shared" ca="1" si="25"/>
        <v>0.15025054347826086</v>
      </c>
      <c r="AA101" s="48">
        <f t="shared" ca="1" si="25"/>
        <v>9.8102325581395353E-2</v>
      </c>
      <c r="AB101" s="50">
        <f t="shared" ca="1" si="26"/>
        <v>0.13280337078651686</v>
      </c>
    </row>
    <row r="102" spans="1:28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ca="1" si="27"/>
        <v>0</v>
      </c>
      <c r="F102" s="26">
        <f t="shared" ca="1" si="28"/>
        <v>30000</v>
      </c>
      <c r="G102" s="26">
        <f t="shared" ca="1" si="29"/>
        <v>0</v>
      </c>
      <c r="H102" s="27">
        <f t="shared" ca="1" si="20"/>
        <v>30000</v>
      </c>
      <c r="I102" s="25">
        <f t="shared" ca="1" si="21"/>
        <v>0</v>
      </c>
      <c r="J102" s="26">
        <f t="shared" ca="1" si="22"/>
        <v>4590</v>
      </c>
      <c r="K102" s="26">
        <f t="shared" ca="1" si="23"/>
        <v>0</v>
      </c>
      <c r="L102" s="27">
        <f t="shared" ca="1" si="16"/>
        <v>4590</v>
      </c>
      <c r="M102" s="19" t="str">
        <f t="shared" ca="1" si="17"/>
        <v/>
      </c>
      <c r="N102" s="3">
        <f t="shared" ca="1" si="17"/>
        <v>0.153</v>
      </c>
      <c r="O102" s="3" t="str">
        <f t="shared" ca="1" si="17"/>
        <v/>
      </c>
      <c r="P102" s="4">
        <f t="shared" ca="1" si="18"/>
        <v>0.153</v>
      </c>
      <c r="Q102" s="25">
        <f ca="1">SUM(E$13:E102)</f>
        <v>400000</v>
      </c>
      <c r="R102" s="26">
        <f ca="1">SUM(F$13:F102)</f>
        <v>1870000</v>
      </c>
      <c r="S102" s="26">
        <f ca="1">SUM(G$13:G102)</f>
        <v>430000</v>
      </c>
      <c r="T102" s="27">
        <f t="shared" ca="1" si="24"/>
        <v>2700000</v>
      </c>
      <c r="U102" s="25">
        <f ca="1">SUM(I$13:I102)</f>
        <v>35940</v>
      </c>
      <c r="V102" s="26">
        <f ca="1">SUM(J$13:J102)</f>
        <v>281051</v>
      </c>
      <c r="W102" s="26">
        <f ca="1">SUM(K$13:K102)</f>
        <v>42184</v>
      </c>
      <c r="X102" s="27">
        <f t="shared" ca="1" si="19"/>
        <v>359175</v>
      </c>
      <c r="Y102" s="48">
        <f t="shared" ca="1" si="25"/>
        <v>8.9849999999999999E-2</v>
      </c>
      <c r="Z102" s="48">
        <f t="shared" ca="1" si="25"/>
        <v>0.15029465240641712</v>
      </c>
      <c r="AA102" s="48">
        <f t="shared" ca="1" si="25"/>
        <v>9.8102325581395353E-2</v>
      </c>
      <c r="AB102" s="50">
        <f t="shared" ca="1" si="26"/>
        <v>0.13302777777777777</v>
      </c>
    </row>
    <row r="103" spans="1:28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ca="1" si="27"/>
        <v>0</v>
      </c>
      <c r="F103" s="26">
        <f t="shared" ca="1" si="28"/>
        <v>30000</v>
      </c>
      <c r="G103" s="26">
        <f t="shared" ca="1" si="29"/>
        <v>0</v>
      </c>
      <c r="H103" s="27">
        <f t="shared" ca="1" si="20"/>
        <v>30000</v>
      </c>
      <c r="I103" s="25">
        <f t="shared" ca="1" si="21"/>
        <v>0</v>
      </c>
      <c r="J103" s="26">
        <f t="shared" ca="1" si="22"/>
        <v>4467</v>
      </c>
      <c r="K103" s="26">
        <f t="shared" ca="1" si="23"/>
        <v>0</v>
      </c>
      <c r="L103" s="27">
        <f t="shared" ca="1" si="16"/>
        <v>4467</v>
      </c>
      <c r="M103" s="19" t="str">
        <f t="shared" ca="1" si="17"/>
        <v/>
      </c>
      <c r="N103" s="3">
        <f t="shared" ca="1" si="17"/>
        <v>0.1489</v>
      </c>
      <c r="O103" s="3" t="str">
        <f t="shared" ca="1" si="17"/>
        <v/>
      </c>
      <c r="P103" s="4">
        <f t="shared" ca="1" si="18"/>
        <v>0.1489</v>
      </c>
      <c r="Q103" s="25">
        <f ca="1">SUM(E$13:E103)</f>
        <v>400000</v>
      </c>
      <c r="R103" s="26">
        <f ca="1">SUM(F$13:F103)</f>
        <v>1900000</v>
      </c>
      <c r="S103" s="26">
        <f ca="1">SUM(G$13:G103)</f>
        <v>430000</v>
      </c>
      <c r="T103" s="27">
        <f t="shared" ca="1" si="24"/>
        <v>2730000</v>
      </c>
      <c r="U103" s="25">
        <f ca="1">SUM(I$13:I103)</f>
        <v>35940</v>
      </c>
      <c r="V103" s="26">
        <f ca="1">SUM(J$13:J103)</f>
        <v>285518</v>
      </c>
      <c r="W103" s="26">
        <f ca="1">SUM(K$13:K103)</f>
        <v>42184</v>
      </c>
      <c r="X103" s="27">
        <f t="shared" ca="1" si="19"/>
        <v>363642</v>
      </c>
      <c r="Y103" s="48">
        <f t="shared" ca="1" si="25"/>
        <v>8.9849999999999999E-2</v>
      </c>
      <c r="Z103" s="48">
        <f t="shared" ca="1" si="25"/>
        <v>0.15027263157894738</v>
      </c>
      <c r="AA103" s="48">
        <f t="shared" ca="1" si="25"/>
        <v>9.8102325581395353E-2</v>
      </c>
      <c r="AB103" s="50">
        <f t="shared" ca="1" si="26"/>
        <v>0.1332021978021978</v>
      </c>
    </row>
    <row r="104" spans="1:28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ca="1" si="27"/>
        <v>0</v>
      </c>
      <c r="F104" s="26">
        <f t="shared" ca="1" si="28"/>
        <v>30000</v>
      </c>
      <c r="G104" s="26">
        <f t="shared" ca="1" si="29"/>
        <v>0</v>
      </c>
      <c r="H104" s="27">
        <f t="shared" ca="1" si="20"/>
        <v>30000</v>
      </c>
      <c r="I104" s="25">
        <f t="shared" ca="1" si="21"/>
        <v>0</v>
      </c>
      <c r="J104" s="26">
        <f t="shared" ca="1" si="22"/>
        <v>4590</v>
      </c>
      <c r="K104" s="26">
        <f t="shared" ca="1" si="23"/>
        <v>0</v>
      </c>
      <c r="L104" s="27">
        <f t="shared" ca="1" si="16"/>
        <v>4590</v>
      </c>
      <c r="M104" s="19" t="str">
        <f t="shared" ca="1" si="17"/>
        <v/>
      </c>
      <c r="N104" s="3">
        <f t="shared" ca="1" si="17"/>
        <v>0.153</v>
      </c>
      <c r="O104" s="3" t="str">
        <f t="shared" ca="1" si="17"/>
        <v/>
      </c>
      <c r="P104" s="4">
        <f t="shared" ca="1" si="18"/>
        <v>0.153</v>
      </c>
      <c r="Q104" s="25">
        <f ca="1">SUM(E$13:E104)</f>
        <v>400000</v>
      </c>
      <c r="R104" s="26">
        <f ca="1">SUM(F$13:F104)</f>
        <v>1930000</v>
      </c>
      <c r="S104" s="26">
        <f ca="1">SUM(G$13:G104)</f>
        <v>430000</v>
      </c>
      <c r="T104" s="27">
        <f t="shared" ca="1" si="24"/>
        <v>2760000</v>
      </c>
      <c r="U104" s="25">
        <f ca="1">SUM(I$13:I104)</f>
        <v>35940</v>
      </c>
      <c r="V104" s="26">
        <f ca="1">SUM(J$13:J104)</f>
        <v>290108</v>
      </c>
      <c r="W104" s="26">
        <f ca="1">SUM(K$13:K104)</f>
        <v>42184</v>
      </c>
      <c r="X104" s="27">
        <f t="shared" ca="1" si="19"/>
        <v>368232</v>
      </c>
      <c r="Y104" s="48">
        <f t="shared" ca="1" si="25"/>
        <v>8.9849999999999999E-2</v>
      </c>
      <c r="Z104" s="48">
        <f t="shared" ca="1" si="25"/>
        <v>0.15031502590673576</v>
      </c>
      <c r="AA104" s="48">
        <f t="shared" ca="1" si="25"/>
        <v>9.8102325581395353E-2</v>
      </c>
      <c r="AB104" s="50">
        <f t="shared" ca="1" si="26"/>
        <v>0.13341739130434782</v>
      </c>
    </row>
    <row r="105" spans="1:28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ca="1" si="27"/>
        <v>0</v>
      </c>
      <c r="F105" s="26">
        <f t="shared" ca="1" si="28"/>
        <v>30000</v>
      </c>
      <c r="G105" s="26">
        <f t="shared" ca="1" si="29"/>
        <v>0</v>
      </c>
      <c r="H105" s="27">
        <f t="shared" ca="1" si="20"/>
        <v>30000</v>
      </c>
      <c r="I105" s="25">
        <f t="shared" ca="1" si="21"/>
        <v>0</v>
      </c>
      <c r="J105" s="26">
        <f t="shared" ca="1" si="22"/>
        <v>4425</v>
      </c>
      <c r="K105" s="26">
        <f t="shared" ca="1" si="23"/>
        <v>0</v>
      </c>
      <c r="L105" s="27">
        <f t="shared" ca="1" si="16"/>
        <v>4425</v>
      </c>
      <c r="M105" s="19" t="str">
        <f t="shared" ca="1" si="17"/>
        <v/>
      </c>
      <c r="N105" s="3">
        <f t="shared" ca="1" si="17"/>
        <v>0.14749999999999999</v>
      </c>
      <c r="O105" s="3" t="str">
        <f t="shared" ca="1" si="17"/>
        <v/>
      </c>
      <c r="P105" s="4">
        <f t="shared" ca="1" si="18"/>
        <v>0.14749999999999999</v>
      </c>
      <c r="Q105" s="25">
        <f ca="1">SUM(E$13:E105)</f>
        <v>400000</v>
      </c>
      <c r="R105" s="26">
        <f ca="1">SUM(F$13:F105)</f>
        <v>1960000</v>
      </c>
      <c r="S105" s="26">
        <f ca="1">SUM(G$13:G105)</f>
        <v>430000</v>
      </c>
      <c r="T105" s="27">
        <f t="shared" ca="1" si="24"/>
        <v>2790000</v>
      </c>
      <c r="U105" s="25">
        <f ca="1">SUM(I$13:I105)</f>
        <v>35940</v>
      </c>
      <c r="V105" s="26">
        <f ca="1">SUM(J$13:J105)</f>
        <v>294533</v>
      </c>
      <c r="W105" s="26">
        <f ca="1">SUM(K$13:K105)</f>
        <v>42184</v>
      </c>
      <c r="X105" s="27">
        <f t="shared" ca="1" si="19"/>
        <v>372657</v>
      </c>
      <c r="Y105" s="48">
        <f t="shared" ca="1" si="25"/>
        <v>8.9849999999999999E-2</v>
      </c>
      <c r="Z105" s="48">
        <f t="shared" ca="1" si="25"/>
        <v>0.15027193877551021</v>
      </c>
      <c r="AA105" s="48">
        <f t="shared" ca="1" si="25"/>
        <v>9.8102325581395353E-2</v>
      </c>
      <c r="AB105" s="50">
        <f t="shared" ca="1" si="26"/>
        <v>0.13356881720430108</v>
      </c>
    </row>
    <row r="106" spans="1:28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ca="1" si="27"/>
        <v>0</v>
      </c>
      <c r="F106" s="26">
        <f t="shared" ca="1" si="28"/>
        <v>30000</v>
      </c>
      <c r="G106" s="26">
        <f t="shared" ca="1" si="29"/>
        <v>0</v>
      </c>
      <c r="H106" s="27">
        <f t="shared" ca="1" si="20"/>
        <v>30000</v>
      </c>
      <c r="I106" s="25">
        <f t="shared" ca="1" si="21"/>
        <v>0</v>
      </c>
      <c r="J106" s="26">
        <f t="shared" ca="1" si="22"/>
        <v>4480</v>
      </c>
      <c r="K106" s="26">
        <f t="shared" ca="1" si="23"/>
        <v>0</v>
      </c>
      <c r="L106" s="27">
        <f t="shared" ca="1" si="16"/>
        <v>4480</v>
      </c>
      <c r="M106" s="19" t="str">
        <f t="shared" ca="1" si="17"/>
        <v/>
      </c>
      <c r="N106" s="3">
        <f t="shared" ca="1" si="17"/>
        <v>0.14933333333333335</v>
      </c>
      <c r="O106" s="3" t="str">
        <f t="shared" ca="1" si="17"/>
        <v/>
      </c>
      <c r="P106" s="4">
        <f t="shared" ca="1" si="18"/>
        <v>0.14933333333333335</v>
      </c>
      <c r="Q106" s="25">
        <f ca="1">SUM(E$13:E106)</f>
        <v>400000</v>
      </c>
      <c r="R106" s="26">
        <f ca="1">SUM(F$13:F106)</f>
        <v>1990000</v>
      </c>
      <c r="S106" s="26">
        <f ca="1">SUM(G$13:G106)</f>
        <v>430000</v>
      </c>
      <c r="T106" s="27">
        <f t="shared" ca="1" si="24"/>
        <v>2820000</v>
      </c>
      <c r="U106" s="25">
        <f ca="1">SUM(I$13:I106)</f>
        <v>35940</v>
      </c>
      <c r="V106" s="26">
        <f ca="1">SUM(J$13:J106)</f>
        <v>299013</v>
      </c>
      <c r="W106" s="26">
        <f ca="1">SUM(K$13:K106)</f>
        <v>42184</v>
      </c>
      <c r="X106" s="27">
        <f t="shared" ca="1" si="19"/>
        <v>377137</v>
      </c>
      <c r="Y106" s="48">
        <f t="shared" ca="1" si="25"/>
        <v>8.9849999999999999E-2</v>
      </c>
      <c r="Z106" s="48">
        <f t="shared" ca="1" si="25"/>
        <v>0.15025778894472361</v>
      </c>
      <c r="AA106" s="48">
        <f t="shared" ca="1" si="25"/>
        <v>9.8102325581395353E-2</v>
      </c>
      <c r="AB106" s="50">
        <f t="shared" ca="1" si="26"/>
        <v>0.13373652482269505</v>
      </c>
    </row>
    <row r="107" spans="1:28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ca="1" si="27"/>
        <v>30000</v>
      </c>
      <c r="F107" s="26">
        <f t="shared" ca="1" si="28"/>
        <v>0</v>
      </c>
      <c r="G107" s="26">
        <f t="shared" ca="1" si="29"/>
        <v>0</v>
      </c>
      <c r="H107" s="27">
        <f t="shared" ca="1" si="20"/>
        <v>30000</v>
      </c>
      <c r="I107" s="25">
        <f t="shared" ca="1" si="21"/>
        <v>2894</v>
      </c>
      <c r="J107" s="26">
        <f t="shared" ca="1" si="22"/>
        <v>0</v>
      </c>
      <c r="K107" s="26">
        <f t="shared" ca="1" si="23"/>
        <v>0</v>
      </c>
      <c r="L107" s="27">
        <f t="shared" ca="1" si="16"/>
        <v>2894</v>
      </c>
      <c r="M107" s="19">
        <f t="shared" ca="1" si="17"/>
        <v>9.6466666666666673E-2</v>
      </c>
      <c r="N107" s="3" t="str">
        <f t="shared" ca="1" si="17"/>
        <v/>
      </c>
      <c r="O107" s="3" t="str">
        <f t="shared" ca="1" si="17"/>
        <v/>
      </c>
      <c r="P107" s="4">
        <f t="shared" ca="1" si="18"/>
        <v>9.6466666666666673E-2</v>
      </c>
      <c r="Q107" s="25">
        <f ca="1">SUM(E$13:E107)</f>
        <v>430000</v>
      </c>
      <c r="R107" s="26">
        <f ca="1">SUM(F$13:F107)</f>
        <v>1990000</v>
      </c>
      <c r="S107" s="26">
        <f ca="1">SUM(G$13:G107)</f>
        <v>430000</v>
      </c>
      <c r="T107" s="27">
        <f t="shared" ca="1" si="24"/>
        <v>2850000</v>
      </c>
      <c r="U107" s="25">
        <f ca="1">SUM(I$13:I107)</f>
        <v>38834</v>
      </c>
      <c r="V107" s="26">
        <f ca="1">SUM(J$13:J107)</f>
        <v>299013</v>
      </c>
      <c r="W107" s="26">
        <f ca="1">SUM(K$13:K107)</f>
        <v>42184</v>
      </c>
      <c r="X107" s="27">
        <f t="shared" ca="1" si="19"/>
        <v>380031</v>
      </c>
      <c r="Y107" s="48">
        <f t="shared" ca="1" si="25"/>
        <v>9.0311627906976749E-2</v>
      </c>
      <c r="Z107" s="48">
        <f t="shared" ca="1" si="25"/>
        <v>0.15025778894472361</v>
      </c>
      <c r="AA107" s="48">
        <f t="shared" ca="1" si="25"/>
        <v>9.8102325581395353E-2</v>
      </c>
      <c r="AB107" s="50">
        <f t="shared" ca="1" si="26"/>
        <v>0.13334421052631579</v>
      </c>
    </row>
    <row r="108" spans="1:28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ca="1" si="27"/>
        <v>0</v>
      </c>
      <c r="F108" s="26">
        <f t="shared" ca="1" si="28"/>
        <v>30000</v>
      </c>
      <c r="G108" s="26">
        <f t="shared" ca="1" si="29"/>
        <v>0</v>
      </c>
      <c r="H108" s="27">
        <f t="shared" ca="1" si="20"/>
        <v>30000</v>
      </c>
      <c r="I108" s="25">
        <f t="shared" ca="1" si="21"/>
        <v>0</v>
      </c>
      <c r="J108" s="26">
        <f t="shared" ca="1" si="22"/>
        <v>4555</v>
      </c>
      <c r="K108" s="26">
        <f t="shared" ca="1" si="23"/>
        <v>0</v>
      </c>
      <c r="L108" s="27">
        <f t="shared" ca="1" si="16"/>
        <v>4555</v>
      </c>
      <c r="M108" s="19" t="str">
        <f t="shared" ca="1" si="17"/>
        <v/>
      </c>
      <c r="N108" s="3">
        <f t="shared" ca="1" si="17"/>
        <v>0.15183333333333332</v>
      </c>
      <c r="O108" s="3" t="str">
        <f t="shared" ca="1" si="17"/>
        <v/>
      </c>
      <c r="P108" s="4">
        <f t="shared" ca="1" si="18"/>
        <v>0.15183333333333332</v>
      </c>
      <c r="Q108" s="25">
        <f ca="1">SUM(E$13:E108)</f>
        <v>430000</v>
      </c>
      <c r="R108" s="26">
        <f ca="1">SUM(F$13:F108)</f>
        <v>2020000</v>
      </c>
      <c r="S108" s="26">
        <f ca="1">SUM(G$13:G108)</f>
        <v>430000</v>
      </c>
      <c r="T108" s="27">
        <f t="shared" ca="1" si="24"/>
        <v>2880000</v>
      </c>
      <c r="U108" s="25">
        <f ca="1">SUM(I$13:I108)</f>
        <v>38834</v>
      </c>
      <c r="V108" s="26">
        <f ca="1">SUM(J$13:J108)</f>
        <v>303568</v>
      </c>
      <c r="W108" s="26">
        <f ca="1">SUM(K$13:K108)</f>
        <v>42184</v>
      </c>
      <c r="X108" s="27">
        <f t="shared" ca="1" si="19"/>
        <v>384586</v>
      </c>
      <c r="Y108" s="48">
        <f t="shared" ca="1" si="25"/>
        <v>9.0311627906976749E-2</v>
      </c>
      <c r="Z108" s="48">
        <f t="shared" ca="1" si="25"/>
        <v>0.15028118811881189</v>
      </c>
      <c r="AA108" s="48">
        <f t="shared" ca="1" si="25"/>
        <v>9.8102325581395353E-2</v>
      </c>
      <c r="AB108" s="50">
        <f t="shared" ca="1" si="26"/>
        <v>0.13353680555555555</v>
      </c>
    </row>
    <row r="109" spans="1:28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ca="1" si="27"/>
        <v>0</v>
      </c>
      <c r="F109" s="26">
        <f t="shared" ca="1" si="28"/>
        <v>30000</v>
      </c>
      <c r="G109" s="26">
        <f t="shared" ca="1" si="29"/>
        <v>0</v>
      </c>
      <c r="H109" s="27">
        <f t="shared" ca="1" si="20"/>
        <v>30000</v>
      </c>
      <c r="I109" s="25">
        <f t="shared" ca="1" si="21"/>
        <v>0</v>
      </c>
      <c r="J109" s="26">
        <f t="shared" ca="1" si="22"/>
        <v>4537</v>
      </c>
      <c r="K109" s="26">
        <f t="shared" ca="1" si="23"/>
        <v>0</v>
      </c>
      <c r="L109" s="27">
        <f t="shared" ca="1" si="16"/>
        <v>4537</v>
      </c>
      <c r="M109" s="19" t="str">
        <f t="shared" ca="1" si="17"/>
        <v/>
      </c>
      <c r="N109" s="3">
        <f t="shared" ca="1" si="17"/>
        <v>0.15123333333333333</v>
      </c>
      <c r="O109" s="3" t="str">
        <f t="shared" ca="1" si="17"/>
        <v/>
      </c>
      <c r="P109" s="4">
        <f t="shared" ca="1" si="18"/>
        <v>0.15123333333333333</v>
      </c>
      <c r="Q109" s="25">
        <f ca="1">SUM(E$13:E109)</f>
        <v>430000</v>
      </c>
      <c r="R109" s="26">
        <f ca="1">SUM(F$13:F109)</f>
        <v>2050000</v>
      </c>
      <c r="S109" s="26">
        <f ca="1">SUM(G$13:G109)</f>
        <v>430000</v>
      </c>
      <c r="T109" s="27">
        <f t="shared" ca="1" si="24"/>
        <v>2910000</v>
      </c>
      <c r="U109" s="25">
        <f ca="1">SUM(I$13:I109)</f>
        <v>38834</v>
      </c>
      <c r="V109" s="26">
        <f ca="1">SUM(J$13:J109)</f>
        <v>308105</v>
      </c>
      <c r="W109" s="26">
        <f ca="1">SUM(K$13:K109)</f>
        <v>42184</v>
      </c>
      <c r="X109" s="27">
        <f t="shared" ca="1" si="19"/>
        <v>389123</v>
      </c>
      <c r="Y109" s="48">
        <f t="shared" ca="1" si="25"/>
        <v>9.0311627906976749E-2</v>
      </c>
      <c r="Z109" s="48">
        <f t="shared" ca="1" si="25"/>
        <v>0.15029512195121952</v>
      </c>
      <c r="AA109" s="48">
        <f t="shared" ca="1" si="25"/>
        <v>9.8102325581395353E-2</v>
      </c>
      <c r="AB109" s="50">
        <f t="shared" ca="1" si="26"/>
        <v>0.13371924398625429</v>
      </c>
    </row>
    <row r="110" spans="1:28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ca="1" si="27"/>
        <v>30000</v>
      </c>
      <c r="F110" s="26">
        <f t="shared" ca="1" si="28"/>
        <v>0</v>
      </c>
      <c r="G110" s="26">
        <f t="shared" ca="1" si="29"/>
        <v>0</v>
      </c>
      <c r="H110" s="27">
        <f t="shared" ca="1" si="20"/>
        <v>30000</v>
      </c>
      <c r="I110" s="25">
        <f t="shared" ca="1" si="21"/>
        <v>2683</v>
      </c>
      <c r="J110" s="26">
        <f t="shared" ca="1" si="22"/>
        <v>0</v>
      </c>
      <c r="K110" s="26">
        <f t="shared" ca="1" si="23"/>
        <v>0</v>
      </c>
      <c r="L110" s="27">
        <f t="shared" ca="1" si="16"/>
        <v>2683</v>
      </c>
      <c r="M110" s="19">
        <f t="shared" ca="1" si="17"/>
        <v>8.9433333333333337E-2</v>
      </c>
      <c r="N110" s="3" t="str">
        <f t="shared" ca="1" si="17"/>
        <v/>
      </c>
      <c r="O110" s="3" t="str">
        <f t="shared" ca="1" si="17"/>
        <v/>
      </c>
      <c r="P110" s="4">
        <f t="shared" ca="1" si="18"/>
        <v>8.9433333333333337E-2</v>
      </c>
      <c r="Q110" s="25">
        <f ca="1">SUM(E$13:E110)</f>
        <v>460000</v>
      </c>
      <c r="R110" s="26">
        <f ca="1">SUM(F$13:F110)</f>
        <v>2050000</v>
      </c>
      <c r="S110" s="26">
        <f ca="1">SUM(G$13:G110)</f>
        <v>430000</v>
      </c>
      <c r="T110" s="27">
        <f t="shared" ca="1" si="24"/>
        <v>2940000</v>
      </c>
      <c r="U110" s="25">
        <f ca="1">SUM(I$13:I110)</f>
        <v>41517</v>
      </c>
      <c r="V110" s="26">
        <f ca="1">SUM(J$13:J110)</f>
        <v>308105</v>
      </c>
      <c r="W110" s="26">
        <f ca="1">SUM(K$13:K110)</f>
        <v>42184</v>
      </c>
      <c r="X110" s="27">
        <f t="shared" ca="1" si="19"/>
        <v>391806</v>
      </c>
      <c r="Y110" s="48">
        <f t="shared" ca="1" si="25"/>
        <v>9.0254347826086961E-2</v>
      </c>
      <c r="Z110" s="48">
        <f t="shared" ca="1" si="25"/>
        <v>0.15029512195121952</v>
      </c>
      <c r="AA110" s="48">
        <f t="shared" ca="1" si="25"/>
        <v>9.8102325581395353E-2</v>
      </c>
      <c r="AB110" s="50">
        <f t="shared" ca="1" si="26"/>
        <v>0.13326734693877551</v>
      </c>
    </row>
    <row r="111" spans="1:28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ca="1" si="27"/>
        <v>0</v>
      </c>
      <c r="F111" s="26">
        <f t="shared" ca="1" si="28"/>
        <v>30000</v>
      </c>
      <c r="G111" s="26">
        <f t="shared" ca="1" si="29"/>
        <v>0</v>
      </c>
      <c r="H111" s="27">
        <f t="shared" ca="1" si="20"/>
        <v>30000</v>
      </c>
      <c r="I111" s="25">
        <f t="shared" ca="1" si="21"/>
        <v>0</v>
      </c>
      <c r="J111" s="26">
        <f t="shared" ca="1" si="22"/>
        <v>4572</v>
      </c>
      <c r="K111" s="26">
        <f t="shared" ca="1" si="23"/>
        <v>0</v>
      </c>
      <c r="L111" s="27">
        <f t="shared" ca="1" si="16"/>
        <v>4572</v>
      </c>
      <c r="M111" s="19" t="str">
        <f t="shared" ca="1" si="17"/>
        <v/>
      </c>
      <c r="N111" s="3">
        <f t="shared" ca="1" si="17"/>
        <v>0.15240000000000001</v>
      </c>
      <c r="O111" s="3" t="str">
        <f t="shared" ca="1" si="17"/>
        <v/>
      </c>
      <c r="P111" s="4">
        <f t="shared" ca="1" si="18"/>
        <v>0.15240000000000001</v>
      </c>
      <c r="Q111" s="25">
        <f ca="1">SUM(E$13:E111)</f>
        <v>460000</v>
      </c>
      <c r="R111" s="26">
        <f ca="1">SUM(F$13:F111)</f>
        <v>2080000</v>
      </c>
      <c r="S111" s="26">
        <f ca="1">SUM(G$13:G111)</f>
        <v>430000</v>
      </c>
      <c r="T111" s="27">
        <f t="shared" ca="1" si="24"/>
        <v>2970000</v>
      </c>
      <c r="U111" s="25">
        <f ca="1">SUM(I$13:I111)</f>
        <v>41517</v>
      </c>
      <c r="V111" s="26">
        <f ca="1">SUM(J$13:J111)</f>
        <v>312677</v>
      </c>
      <c r="W111" s="26">
        <f ca="1">SUM(K$13:K111)</f>
        <v>42184</v>
      </c>
      <c r="X111" s="27">
        <f t="shared" ca="1" si="19"/>
        <v>396378</v>
      </c>
      <c r="Y111" s="48">
        <f t="shared" ca="1" si="25"/>
        <v>9.0254347826086961E-2</v>
      </c>
      <c r="Z111" s="48">
        <f t="shared" ca="1" si="25"/>
        <v>0.15032548076923077</v>
      </c>
      <c r="AA111" s="48">
        <f t="shared" ca="1" si="25"/>
        <v>9.8102325581395353E-2</v>
      </c>
      <c r="AB111" s="50">
        <f t="shared" ca="1" si="26"/>
        <v>0.13346060606060606</v>
      </c>
    </row>
    <row r="112" spans="1:28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5">
        <f t="shared" ca="1" si="27"/>
        <v>0</v>
      </c>
      <c r="F112" s="26">
        <f t="shared" ca="1" si="28"/>
        <v>30000</v>
      </c>
      <c r="G112" s="26">
        <f t="shared" ca="1" si="29"/>
        <v>0</v>
      </c>
      <c r="H112" s="30">
        <f t="shared" ca="1" si="20"/>
        <v>30000</v>
      </c>
      <c r="I112" s="28">
        <f t="shared" ca="1" si="21"/>
        <v>0</v>
      </c>
      <c r="J112" s="29">
        <f t="shared" ca="1" si="22"/>
        <v>4506</v>
      </c>
      <c r="K112" s="29">
        <f t="shared" ca="1" si="23"/>
        <v>0</v>
      </c>
      <c r="L112" s="30">
        <f t="shared" ca="1" si="16"/>
        <v>4506</v>
      </c>
      <c r="M112" s="20" t="str">
        <f t="shared" ca="1" si="17"/>
        <v/>
      </c>
      <c r="N112" s="6">
        <f t="shared" ca="1" si="17"/>
        <v>0.1502</v>
      </c>
      <c r="O112" s="6" t="str">
        <f t="shared" ca="1" si="17"/>
        <v/>
      </c>
      <c r="P112" s="7">
        <f t="shared" ca="1" si="18"/>
        <v>0.1502</v>
      </c>
      <c r="Q112" s="28">
        <f ca="1">SUM(E$13:E112)</f>
        <v>460000</v>
      </c>
      <c r="R112" s="29">
        <f ca="1">SUM(F$13:F112)</f>
        <v>2110000</v>
      </c>
      <c r="S112" s="29">
        <f ca="1">SUM(G$13:G112)</f>
        <v>430000</v>
      </c>
      <c r="T112" s="30">
        <f t="shared" ca="1" si="24"/>
        <v>3000000</v>
      </c>
      <c r="U112" s="28">
        <f ca="1">SUM(I$13:I112)</f>
        <v>41517</v>
      </c>
      <c r="V112" s="29">
        <f ca="1">SUM(J$13:J112)</f>
        <v>317183</v>
      </c>
      <c r="W112" s="29">
        <f ca="1">SUM(K$13:K112)</f>
        <v>42184</v>
      </c>
      <c r="X112" s="30">
        <f t="shared" ca="1" si="19"/>
        <v>400884</v>
      </c>
      <c r="Y112" s="51">
        <f t="shared" ca="1" si="25"/>
        <v>9.0254347826086961E-2</v>
      </c>
      <c r="Z112" s="51">
        <f t="shared" ca="1" si="25"/>
        <v>0.15032369668246445</v>
      </c>
      <c r="AA112" s="51">
        <f t="shared" ca="1" si="25"/>
        <v>9.8102325581395353E-2</v>
      </c>
      <c r="AB112" s="52">
        <f t="shared" ca="1" si="26"/>
        <v>0.133628</v>
      </c>
    </row>
  </sheetData>
  <mergeCells count="14"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A1:C1"/>
    <mergeCell ref="F1:G1"/>
    <mergeCell ref="A2:B2"/>
    <mergeCell ref="A3:B3"/>
    <mergeCell ref="A4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CB4C6-057C-43AF-9706-12B33A2D0363}">
  <dimension ref="A1:AK112"/>
  <sheetViews>
    <sheetView topLeftCell="C93" zoomScale="70" zoomScaleNormal="70" workbookViewId="0">
      <selection activeCell="M13" sqref="M13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33" x14ac:dyDescent="0.2">
      <c r="A1" s="60" t="s">
        <v>11</v>
      </c>
      <c r="B1" s="60"/>
      <c r="C1" s="60"/>
      <c r="F1" s="53" t="s">
        <v>17</v>
      </c>
      <c r="G1" s="53"/>
    </row>
    <row r="2" spans="1:33" x14ac:dyDescent="0.2">
      <c r="A2" s="64" t="s">
        <v>19</v>
      </c>
      <c r="B2" s="6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33" x14ac:dyDescent="0.2">
      <c r="A3" s="64" t="s">
        <v>9</v>
      </c>
      <c r="B3" s="64"/>
      <c r="C3" s="11">
        <v>3</v>
      </c>
      <c r="F3" s="41" t="s">
        <v>3</v>
      </c>
      <c r="G3" s="42">
        <f>SUM(U112:W112)</f>
        <v>349747</v>
      </c>
    </row>
    <row r="4" spans="1:33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>G3/G2</f>
        <v>0.11658233333333333</v>
      </c>
      <c r="J4" s="1"/>
      <c r="K4" s="1"/>
      <c r="L4" s="1"/>
    </row>
    <row r="5" spans="1:33" x14ac:dyDescent="0.2">
      <c r="A5" s="62"/>
      <c r="B5" s="11" t="s">
        <v>1</v>
      </c>
      <c r="C5" s="12">
        <v>0.15</v>
      </c>
    </row>
    <row r="6" spans="1:33" x14ac:dyDescent="0.2">
      <c r="A6" s="63"/>
      <c r="B6" s="44" t="s">
        <v>2</v>
      </c>
      <c r="C6" s="45">
        <v>0.1</v>
      </c>
    </row>
    <row r="7" spans="1:33" x14ac:dyDescent="0.2">
      <c r="A7" s="34" t="s">
        <v>12</v>
      </c>
      <c r="B7" s="22"/>
      <c r="C7" s="22">
        <v>0.8</v>
      </c>
    </row>
    <row r="8" spans="1:33" x14ac:dyDescent="0.2">
      <c r="A8" s="34" t="s">
        <v>13</v>
      </c>
      <c r="B8" s="22"/>
      <c r="C8" s="22">
        <v>0.25</v>
      </c>
    </row>
    <row r="10" spans="1:33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33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33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33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47">
        <f>IF(Q13=0,"",U13/Q13)</f>
        <v>9.1499999999999998E-2</v>
      </c>
      <c r="Z13" s="47">
        <f t="shared" ref="Z13:AA76" si="4">IF(R13=0,"",V13/R13)</f>
        <v>0.1525</v>
      </c>
      <c r="AA13" s="47">
        <f t="shared" si="4"/>
        <v>0.10059999999999999</v>
      </c>
      <c r="AB13" s="49">
        <f>X13/T13</f>
        <v>0.11486666666666667</v>
      </c>
    </row>
    <row r="14" spans="1:33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IF(D14 &lt; (EXP(Y13/$C$8)/SUM(EXP(Y13/$C$8), EXP(Z13/$C$8), EXP(AA13/$C$8))),30000,0)</f>
        <v>0</v>
      </c>
      <c r="F14" s="26">
        <f>IF(AND((D14 &gt; EXP(Y13/$C$8)/SUM(EXP(Y13/$C$8), EXP(Z13/$C$8), EXP(AA13/$C$8))), D14 &lt; (EXP(Y13/$C$8)/SUM(EXP(Y13/$C$8), EXP(Z13/$C$8), EXP(AA13/$C$8)))+(EXP(Z13/$C$8)/SUM(EXP(Y13/$C$8), EXP(Z13/$C$8), EXP(AA13/$C$8))) ), 30000,0)</f>
        <v>30000</v>
      </c>
      <c r="G14" s="26">
        <f>IF(AND(D14 &gt; EXP(Y13/$C$8)/SUM(EXP(Y13/$C$8), EXP(Z13/$C$8), EXP(AA13/$C$8))+EXP(Z13/$C$8)/SUM(EXP(Y13/$C$8), EXP(Z13/$C$8), EXP(AA13/$C$8)), D14 &lt; 1), 30000,0)</f>
        <v>0</v>
      </c>
      <c r="H14" s="27">
        <f t="shared" ref="H14:H77" si="5">SUM(E14:G14)</f>
        <v>30000</v>
      </c>
      <c r="I14" s="25">
        <f t="shared" ref="I14:I77" si="6">IFERROR(_xlfn.BINOM.INV(E14,$C$4,B14),0)</f>
        <v>0</v>
      </c>
      <c r="J14" s="26">
        <f t="shared" ref="J14:J77" si="7">IFERROR(_xlfn.BINOM.INV(F14,$C$5,C14),0)</f>
        <v>4584</v>
      </c>
      <c r="K14" s="26">
        <f t="shared" ref="K14:K77" si="8">IFERROR(_xlfn.BINOM.INV(G14,$C$6,D14),0)</f>
        <v>0</v>
      </c>
      <c r="L14" s="27">
        <f t="shared" si="0"/>
        <v>4584</v>
      </c>
      <c r="M14" s="19" t="str">
        <f t="shared" si="1"/>
        <v/>
      </c>
      <c r="N14" s="3">
        <f t="shared" si="1"/>
        <v>0.15279999999999999</v>
      </c>
      <c r="O14" s="3" t="str">
        <f t="shared" si="1"/>
        <v/>
      </c>
      <c r="P14" s="4">
        <f t="shared" si="2"/>
        <v>0.15279999999999999</v>
      </c>
      <c r="Q14" s="25">
        <f>SUM(E$13:E14)</f>
        <v>10000</v>
      </c>
      <c r="R14" s="26">
        <f>SUM(F$13:F14)</f>
        <v>40000</v>
      </c>
      <c r="S14" s="26">
        <f>SUM(G$13:G14)</f>
        <v>10000</v>
      </c>
      <c r="T14" s="27">
        <f t="shared" ref="T14:T77" si="9">SUM(Q14:S14)</f>
        <v>60000</v>
      </c>
      <c r="U14" s="25">
        <f>SUM(I$13:I14)</f>
        <v>915</v>
      </c>
      <c r="V14" s="26">
        <f>SUM(J$13:J14)</f>
        <v>6109</v>
      </c>
      <c r="W14" s="26">
        <f>SUM(K$13:K14)</f>
        <v>1006</v>
      </c>
      <c r="X14" s="27">
        <f t="shared" si="3"/>
        <v>8030</v>
      </c>
      <c r="Y14" s="48">
        <f t="shared" ref="Y14:AA77" si="10">IF(Q14=0,"",U14/Q14)</f>
        <v>9.1499999999999998E-2</v>
      </c>
      <c r="Z14" s="48">
        <f t="shared" si="4"/>
        <v>0.152725</v>
      </c>
      <c r="AA14" s="48">
        <f t="shared" si="4"/>
        <v>0.10059999999999999</v>
      </c>
      <c r="AB14" s="50">
        <f t="shared" ref="AB14:AB77" si="11">X14/T14</f>
        <v>0.13383333333333333</v>
      </c>
      <c r="AD14">
        <f ca="1">RANDBETWEEN(1,100)</f>
        <v>17</v>
      </c>
      <c r="AE14" t="str">
        <f ca="1">IF(RANDBETWEEN(1,100)&lt;=20, "explore", "exploit")</f>
        <v>exploit</v>
      </c>
      <c r="AF14" s="46">
        <f>MAX(Y13:AA13)</f>
        <v>0.1525</v>
      </c>
      <c r="AG14" t="str">
        <f>INDEX($Y$12:$AA$12, MATCH(MAX(Y13:AA13), Y13:AA13, 0))</f>
        <v>B</v>
      </c>
    </row>
    <row r="15" spans="1:33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 t="shared" ref="E15:E78" si="12">IF(D15 &lt; (EXP(Y14/$C$8)/SUM(EXP(Y14/$C$8), EXP(Z14/$C$8), EXP(AA14/$C$8))),30000,0)</f>
        <v>0</v>
      </c>
      <c r="F15" s="26">
        <f t="shared" ref="F15:F78" si="13">IF(AND((D15 &gt; EXP(Y14/$C$8)/SUM(EXP(Y14/$C$8), EXP(Z14/$C$8), EXP(AA14/$C$8))), D15 &lt; (EXP(Y14/$C$8)/SUM(EXP(Y14/$C$8), EXP(Z14/$C$8), EXP(AA14/$C$8)))+(EXP(Z14/$C$8)/SUM(EXP(Y14/$C$8), EXP(Z14/$C$8), EXP(AA14/$C$8))) ), 30000,0)</f>
        <v>0</v>
      </c>
      <c r="G15" s="26">
        <f t="shared" ref="G15:G78" si="14">IF(AND(D15 &gt; EXP(Y14/$C$8)/SUM(EXP(Y14/$C$8), EXP(Z14/$C$8), EXP(AA14/$C$8))+EXP(Z14/$C$8)/SUM(EXP(Y14/$C$8), EXP(Z14/$C$8), EXP(AA14/$C$8)), D15 &lt; 1), 30000,0)</f>
        <v>30000</v>
      </c>
      <c r="H15" s="27">
        <f t="shared" si="5"/>
        <v>30000</v>
      </c>
      <c r="I15" s="25">
        <f t="shared" si="6"/>
        <v>0</v>
      </c>
      <c r="J15" s="26">
        <f t="shared" si="7"/>
        <v>0</v>
      </c>
      <c r="K15" s="26">
        <f t="shared" si="8"/>
        <v>3164</v>
      </c>
      <c r="L15" s="27">
        <f t="shared" si="0"/>
        <v>3164</v>
      </c>
      <c r="M15" s="19" t="str">
        <f t="shared" si="1"/>
        <v/>
      </c>
      <c r="N15" s="3" t="str">
        <f t="shared" si="1"/>
        <v/>
      </c>
      <c r="O15" s="3">
        <f t="shared" si="1"/>
        <v>0.10546666666666667</v>
      </c>
      <c r="P15" s="4">
        <f t="shared" si="2"/>
        <v>0.10546666666666667</v>
      </c>
      <c r="Q15" s="25">
        <f>SUM(E$13:E15)</f>
        <v>10000</v>
      </c>
      <c r="R15" s="26">
        <f>SUM(F$13:F15)</f>
        <v>40000</v>
      </c>
      <c r="S15" s="26">
        <f>SUM(G$13:G15)</f>
        <v>40000</v>
      </c>
      <c r="T15" s="27">
        <f t="shared" si="9"/>
        <v>90000</v>
      </c>
      <c r="U15" s="25">
        <f>SUM(I$13:I15)</f>
        <v>915</v>
      </c>
      <c r="V15" s="26">
        <f>SUM(J$13:J15)</f>
        <v>6109</v>
      </c>
      <c r="W15" s="26">
        <f>SUM(K$13:K15)</f>
        <v>4170</v>
      </c>
      <c r="X15" s="27">
        <f t="shared" si="3"/>
        <v>11194</v>
      </c>
      <c r="Y15" s="48">
        <f t="shared" si="10"/>
        <v>9.1499999999999998E-2</v>
      </c>
      <c r="Z15" s="48">
        <f t="shared" si="4"/>
        <v>0.152725</v>
      </c>
      <c r="AA15" s="48">
        <f t="shared" si="4"/>
        <v>0.10425</v>
      </c>
      <c r="AB15" s="50">
        <f t="shared" si="11"/>
        <v>0.12437777777777778</v>
      </c>
      <c r="AD15">
        <f t="shared" ref="AD15:AD78" ca="1" si="15">RANDBETWEEN(1,100)</f>
        <v>2</v>
      </c>
      <c r="AE15" t="str">
        <f t="shared" ref="AE15:AE78" ca="1" si="16">IF(AD15&lt;=20, "explore", "exploit")</f>
        <v>explore</v>
      </c>
      <c r="AF15" s="46">
        <f t="shared" ref="AF15:AF53" si="17">MAX(Y14:AA14)</f>
        <v>0.152725</v>
      </c>
      <c r="AG15" t="str">
        <f t="shared" ref="AG15:AG53" si="18">INDEX($Y$12:$AA$12, MATCH(MAX(Y14:AA14), Y14:AA14, 0))</f>
        <v>B</v>
      </c>
    </row>
    <row r="16" spans="1:33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 t="shared" si="12"/>
        <v>0</v>
      </c>
      <c r="F16" s="26">
        <f t="shared" si="13"/>
        <v>0</v>
      </c>
      <c r="G16" s="26">
        <f t="shared" si="14"/>
        <v>30000</v>
      </c>
      <c r="H16" s="27">
        <f t="shared" si="5"/>
        <v>30000</v>
      </c>
      <c r="I16" s="25">
        <f t="shared" si="6"/>
        <v>0</v>
      </c>
      <c r="J16" s="26">
        <f t="shared" si="7"/>
        <v>0</v>
      </c>
      <c r="K16" s="26">
        <f t="shared" si="8"/>
        <v>3075</v>
      </c>
      <c r="L16" s="27">
        <f t="shared" si="0"/>
        <v>3075</v>
      </c>
      <c r="M16" s="19" t="str">
        <f t="shared" si="1"/>
        <v/>
      </c>
      <c r="N16" s="3" t="str">
        <f t="shared" si="1"/>
        <v/>
      </c>
      <c r="O16" s="3">
        <f t="shared" si="1"/>
        <v>0.10249999999999999</v>
      </c>
      <c r="P16" s="4">
        <f t="shared" si="2"/>
        <v>0.10249999999999999</v>
      </c>
      <c r="Q16" s="25">
        <f>SUM(E$13:E16)</f>
        <v>10000</v>
      </c>
      <c r="R16" s="26">
        <f>SUM(F$13:F16)</f>
        <v>40000</v>
      </c>
      <c r="S16" s="26">
        <f>SUM(G$13:G16)</f>
        <v>70000</v>
      </c>
      <c r="T16" s="27">
        <f t="shared" si="9"/>
        <v>120000</v>
      </c>
      <c r="U16" s="25">
        <f>SUM(I$13:I16)</f>
        <v>915</v>
      </c>
      <c r="V16" s="26">
        <f>SUM(J$13:J16)</f>
        <v>6109</v>
      </c>
      <c r="W16" s="26">
        <f>SUM(K$13:K16)</f>
        <v>7245</v>
      </c>
      <c r="X16" s="27">
        <f t="shared" si="3"/>
        <v>14269</v>
      </c>
      <c r="Y16" s="48">
        <f t="shared" si="10"/>
        <v>9.1499999999999998E-2</v>
      </c>
      <c r="Z16" s="48">
        <f t="shared" si="4"/>
        <v>0.152725</v>
      </c>
      <c r="AA16" s="48">
        <f t="shared" si="4"/>
        <v>0.10349999999999999</v>
      </c>
      <c r="AB16" s="50">
        <f t="shared" si="11"/>
        <v>0.11890833333333334</v>
      </c>
      <c r="AD16">
        <f t="shared" ca="1" si="15"/>
        <v>8</v>
      </c>
      <c r="AE16" t="str">
        <f t="shared" ca="1" si="16"/>
        <v>explore</v>
      </c>
      <c r="AF16" s="46">
        <f t="shared" si="17"/>
        <v>0.152725</v>
      </c>
      <c r="AG16" t="str">
        <f t="shared" si="18"/>
        <v>B</v>
      </c>
    </row>
    <row r="17" spans="1:37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 t="shared" si="12"/>
        <v>0</v>
      </c>
      <c r="F17" s="26">
        <f t="shared" si="13"/>
        <v>0</v>
      </c>
      <c r="G17" s="26">
        <f t="shared" si="14"/>
        <v>30000</v>
      </c>
      <c r="H17" s="27">
        <f t="shared" si="5"/>
        <v>30000</v>
      </c>
      <c r="I17" s="25">
        <f t="shared" si="6"/>
        <v>0</v>
      </c>
      <c r="J17" s="26">
        <f t="shared" si="7"/>
        <v>0</v>
      </c>
      <c r="K17" s="26">
        <f t="shared" si="8"/>
        <v>3073</v>
      </c>
      <c r="L17" s="27">
        <f t="shared" si="0"/>
        <v>3073</v>
      </c>
      <c r="M17" s="19" t="str">
        <f t="shared" si="1"/>
        <v/>
      </c>
      <c r="N17" s="3" t="str">
        <f t="shared" si="1"/>
        <v/>
      </c>
      <c r="O17" s="3">
        <f t="shared" si="1"/>
        <v>0.10243333333333333</v>
      </c>
      <c r="P17" s="4">
        <f t="shared" si="2"/>
        <v>0.10243333333333333</v>
      </c>
      <c r="Q17" s="25">
        <f>SUM(E$13:E17)</f>
        <v>10000</v>
      </c>
      <c r="R17" s="26">
        <f>SUM(F$13:F17)</f>
        <v>40000</v>
      </c>
      <c r="S17" s="26">
        <f>SUM(G$13:G17)</f>
        <v>100000</v>
      </c>
      <c r="T17" s="27">
        <f t="shared" si="9"/>
        <v>150000</v>
      </c>
      <c r="U17" s="25">
        <f>SUM(I$13:I17)</f>
        <v>915</v>
      </c>
      <c r="V17" s="26">
        <f>SUM(J$13:J17)</f>
        <v>6109</v>
      </c>
      <c r="W17" s="26">
        <f>SUM(K$13:K17)</f>
        <v>10318</v>
      </c>
      <c r="X17" s="27">
        <f t="shared" si="3"/>
        <v>17342</v>
      </c>
      <c r="Y17" s="48">
        <f t="shared" si="10"/>
        <v>9.1499999999999998E-2</v>
      </c>
      <c r="Z17" s="48">
        <f t="shared" si="4"/>
        <v>0.152725</v>
      </c>
      <c r="AA17" s="48">
        <f t="shared" si="4"/>
        <v>0.10317999999999999</v>
      </c>
      <c r="AB17" s="50">
        <f t="shared" si="11"/>
        <v>0.11561333333333333</v>
      </c>
      <c r="AD17">
        <f t="shared" ca="1" si="15"/>
        <v>24</v>
      </c>
      <c r="AE17" t="str">
        <f t="shared" ca="1" si="16"/>
        <v>exploit</v>
      </c>
      <c r="AF17" s="46">
        <f t="shared" si="17"/>
        <v>0.152725</v>
      </c>
      <c r="AG17" t="str">
        <f t="shared" si="18"/>
        <v>B</v>
      </c>
    </row>
    <row r="18" spans="1:37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 t="shared" si="12"/>
        <v>0</v>
      </c>
      <c r="F18" s="26">
        <f t="shared" si="13"/>
        <v>30000</v>
      </c>
      <c r="G18" s="26">
        <f t="shared" si="14"/>
        <v>0</v>
      </c>
      <c r="H18" s="27">
        <f t="shared" si="5"/>
        <v>30000</v>
      </c>
      <c r="I18" s="25">
        <f t="shared" si="6"/>
        <v>0</v>
      </c>
      <c r="J18" s="26">
        <f t="shared" si="7"/>
        <v>4396</v>
      </c>
      <c r="K18" s="26">
        <f t="shared" si="8"/>
        <v>0</v>
      </c>
      <c r="L18" s="27">
        <f t="shared" si="0"/>
        <v>4396</v>
      </c>
      <c r="M18" s="19" t="str">
        <f t="shared" si="1"/>
        <v/>
      </c>
      <c r="N18" s="3">
        <f t="shared" si="1"/>
        <v>0.14653333333333332</v>
      </c>
      <c r="O18" s="3" t="str">
        <f t="shared" si="1"/>
        <v/>
      </c>
      <c r="P18" s="4">
        <f t="shared" si="2"/>
        <v>0.14653333333333332</v>
      </c>
      <c r="Q18" s="25">
        <f>SUM(E$13:E18)</f>
        <v>10000</v>
      </c>
      <c r="R18" s="26">
        <f>SUM(F$13:F18)</f>
        <v>70000</v>
      </c>
      <c r="S18" s="26">
        <f>SUM(G$13:G18)</f>
        <v>100000</v>
      </c>
      <c r="T18" s="27">
        <f t="shared" si="9"/>
        <v>180000</v>
      </c>
      <c r="U18" s="25">
        <f>SUM(I$13:I18)</f>
        <v>915</v>
      </c>
      <c r="V18" s="26">
        <f>SUM(J$13:J18)</f>
        <v>10505</v>
      </c>
      <c r="W18" s="26">
        <f>SUM(K$13:K18)</f>
        <v>10318</v>
      </c>
      <c r="X18" s="27">
        <f t="shared" si="3"/>
        <v>21738</v>
      </c>
      <c r="Y18" s="48">
        <f t="shared" si="10"/>
        <v>9.1499999999999998E-2</v>
      </c>
      <c r="Z18" s="48">
        <f t="shared" si="4"/>
        <v>0.15007142857142858</v>
      </c>
      <c r="AA18" s="48">
        <f t="shared" si="4"/>
        <v>0.10317999999999999</v>
      </c>
      <c r="AB18" s="50">
        <f t="shared" si="11"/>
        <v>0.12076666666666666</v>
      </c>
      <c r="AD18">
        <f t="shared" ca="1" si="15"/>
        <v>93</v>
      </c>
      <c r="AE18" t="str">
        <f t="shared" ca="1" si="16"/>
        <v>exploit</v>
      </c>
      <c r="AF18" s="46">
        <f t="shared" si="17"/>
        <v>0.152725</v>
      </c>
      <c r="AG18" t="str">
        <f t="shared" si="18"/>
        <v>B</v>
      </c>
    </row>
    <row r="19" spans="1:37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 t="shared" si="12"/>
        <v>0</v>
      </c>
      <c r="F19" s="26">
        <f t="shared" si="13"/>
        <v>30000</v>
      </c>
      <c r="G19" s="26">
        <f t="shared" si="14"/>
        <v>0</v>
      </c>
      <c r="H19" s="27">
        <f t="shared" si="5"/>
        <v>30000</v>
      </c>
      <c r="I19" s="25">
        <f t="shared" si="6"/>
        <v>0</v>
      </c>
      <c r="J19" s="26">
        <f t="shared" si="7"/>
        <v>4401</v>
      </c>
      <c r="K19" s="26">
        <f t="shared" si="8"/>
        <v>0</v>
      </c>
      <c r="L19" s="27">
        <f t="shared" si="0"/>
        <v>4401</v>
      </c>
      <c r="M19" s="19" t="str">
        <f t="shared" si="1"/>
        <v/>
      </c>
      <c r="N19" s="3">
        <f t="shared" si="1"/>
        <v>0.1467</v>
      </c>
      <c r="O19" s="3" t="str">
        <f t="shared" si="1"/>
        <v/>
      </c>
      <c r="P19" s="4">
        <f t="shared" si="2"/>
        <v>0.1467</v>
      </c>
      <c r="Q19" s="25">
        <f>SUM(E$13:E19)</f>
        <v>10000</v>
      </c>
      <c r="R19" s="26">
        <f>SUM(F$13:F19)</f>
        <v>100000</v>
      </c>
      <c r="S19" s="26">
        <f>SUM(G$13:G19)</f>
        <v>100000</v>
      </c>
      <c r="T19" s="27">
        <f t="shared" si="9"/>
        <v>210000</v>
      </c>
      <c r="U19" s="25">
        <f>SUM(I$13:I19)</f>
        <v>915</v>
      </c>
      <c r="V19" s="26">
        <f>SUM(J$13:J19)</f>
        <v>14906</v>
      </c>
      <c r="W19" s="26">
        <f>SUM(K$13:K19)</f>
        <v>10318</v>
      </c>
      <c r="X19" s="27">
        <f t="shared" si="3"/>
        <v>26139</v>
      </c>
      <c r="Y19" s="48">
        <f t="shared" si="10"/>
        <v>9.1499999999999998E-2</v>
      </c>
      <c r="Z19" s="48">
        <f t="shared" si="4"/>
        <v>0.14906</v>
      </c>
      <c r="AA19" s="48">
        <f t="shared" si="4"/>
        <v>0.10317999999999999</v>
      </c>
      <c r="AB19" s="50">
        <f t="shared" si="11"/>
        <v>0.12447142857142857</v>
      </c>
      <c r="AD19">
        <f t="shared" ca="1" si="15"/>
        <v>80</v>
      </c>
      <c r="AE19" t="str">
        <f t="shared" ca="1" si="16"/>
        <v>exploit</v>
      </c>
      <c r="AF19" s="46">
        <f t="shared" si="17"/>
        <v>0.15007142857142858</v>
      </c>
      <c r="AG19" t="str">
        <f t="shared" si="18"/>
        <v>B</v>
      </c>
    </row>
    <row r="20" spans="1:37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 t="shared" si="12"/>
        <v>0</v>
      </c>
      <c r="F20" s="26">
        <f t="shared" si="13"/>
        <v>0</v>
      </c>
      <c r="G20" s="26">
        <f t="shared" si="14"/>
        <v>30000</v>
      </c>
      <c r="H20" s="27">
        <f t="shared" si="5"/>
        <v>30000</v>
      </c>
      <c r="I20" s="25">
        <f t="shared" si="6"/>
        <v>0</v>
      </c>
      <c r="J20" s="26">
        <f t="shared" si="7"/>
        <v>0</v>
      </c>
      <c r="K20" s="26">
        <f t="shared" si="8"/>
        <v>3049</v>
      </c>
      <c r="L20" s="27">
        <f t="shared" si="0"/>
        <v>3049</v>
      </c>
      <c r="M20" s="19" t="str">
        <f t="shared" si="1"/>
        <v/>
      </c>
      <c r="N20" s="3" t="str">
        <f t="shared" si="1"/>
        <v/>
      </c>
      <c r="O20" s="3">
        <f t="shared" si="1"/>
        <v>0.10163333333333334</v>
      </c>
      <c r="P20" s="4">
        <f t="shared" si="2"/>
        <v>0.10163333333333334</v>
      </c>
      <c r="Q20" s="25">
        <f>SUM(E$13:E20)</f>
        <v>10000</v>
      </c>
      <c r="R20" s="26">
        <f>SUM(F$13:F20)</f>
        <v>100000</v>
      </c>
      <c r="S20" s="26">
        <f>SUM(G$13:G20)</f>
        <v>130000</v>
      </c>
      <c r="T20" s="27">
        <f t="shared" si="9"/>
        <v>240000</v>
      </c>
      <c r="U20" s="25">
        <f>SUM(I$13:I20)</f>
        <v>915</v>
      </c>
      <c r="V20" s="26">
        <f>SUM(J$13:J20)</f>
        <v>14906</v>
      </c>
      <c r="W20" s="26">
        <f>SUM(K$13:K20)</f>
        <v>13367</v>
      </c>
      <c r="X20" s="27">
        <f t="shared" si="3"/>
        <v>29188</v>
      </c>
      <c r="Y20" s="48">
        <f t="shared" si="10"/>
        <v>9.1499999999999998E-2</v>
      </c>
      <c r="Z20" s="48">
        <f t="shared" si="4"/>
        <v>0.14906</v>
      </c>
      <c r="AA20" s="48">
        <f t="shared" si="4"/>
        <v>0.10282307692307692</v>
      </c>
      <c r="AB20" s="50">
        <f t="shared" si="11"/>
        <v>0.12161666666666666</v>
      </c>
      <c r="AD20">
        <f t="shared" ca="1" si="15"/>
        <v>1</v>
      </c>
      <c r="AE20" t="str">
        <f t="shared" ca="1" si="16"/>
        <v>explore</v>
      </c>
      <c r="AF20" s="46">
        <f t="shared" si="17"/>
        <v>0.14906</v>
      </c>
      <c r="AG20" t="str">
        <f t="shared" si="18"/>
        <v>B</v>
      </c>
    </row>
    <row r="21" spans="1:37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 t="shared" si="12"/>
        <v>0</v>
      </c>
      <c r="F21" s="26">
        <f t="shared" si="13"/>
        <v>0</v>
      </c>
      <c r="G21" s="26">
        <f t="shared" si="14"/>
        <v>30000</v>
      </c>
      <c r="H21" s="27">
        <f t="shared" si="5"/>
        <v>30000</v>
      </c>
      <c r="I21" s="25">
        <f t="shared" si="6"/>
        <v>0</v>
      </c>
      <c r="J21" s="26">
        <f t="shared" si="7"/>
        <v>0</v>
      </c>
      <c r="K21" s="26">
        <f t="shared" si="8"/>
        <v>3043</v>
      </c>
      <c r="L21" s="27">
        <f t="shared" si="0"/>
        <v>3043</v>
      </c>
      <c r="M21" s="19" t="str">
        <f t="shared" si="1"/>
        <v/>
      </c>
      <c r="N21" s="3" t="str">
        <f t="shared" si="1"/>
        <v/>
      </c>
      <c r="O21" s="3">
        <f t="shared" si="1"/>
        <v>0.10143333333333333</v>
      </c>
      <c r="P21" s="4">
        <f t="shared" si="2"/>
        <v>0.10143333333333333</v>
      </c>
      <c r="Q21" s="25">
        <f>SUM(E$13:E21)</f>
        <v>10000</v>
      </c>
      <c r="R21" s="26">
        <f>SUM(F$13:F21)</f>
        <v>100000</v>
      </c>
      <c r="S21" s="26">
        <f>SUM(G$13:G21)</f>
        <v>160000</v>
      </c>
      <c r="T21" s="27">
        <f t="shared" si="9"/>
        <v>270000</v>
      </c>
      <c r="U21" s="25">
        <f>SUM(I$13:I21)</f>
        <v>915</v>
      </c>
      <c r="V21" s="26">
        <f>SUM(J$13:J21)</f>
        <v>14906</v>
      </c>
      <c r="W21" s="26">
        <f>SUM(K$13:K21)</f>
        <v>16410</v>
      </c>
      <c r="X21" s="27">
        <f t="shared" si="3"/>
        <v>32231</v>
      </c>
      <c r="Y21" s="48">
        <f t="shared" si="10"/>
        <v>9.1499999999999998E-2</v>
      </c>
      <c r="Z21" s="48">
        <f t="shared" si="4"/>
        <v>0.14906</v>
      </c>
      <c r="AA21" s="48">
        <f t="shared" si="4"/>
        <v>0.1025625</v>
      </c>
      <c r="AB21" s="50">
        <f t="shared" si="11"/>
        <v>0.11937407407407408</v>
      </c>
      <c r="AD21">
        <f t="shared" ca="1" si="15"/>
        <v>71</v>
      </c>
      <c r="AE21" t="str">
        <f t="shared" ca="1" si="16"/>
        <v>exploit</v>
      </c>
      <c r="AF21" s="46">
        <f t="shared" si="17"/>
        <v>0.14906</v>
      </c>
      <c r="AG21" t="str">
        <f t="shared" si="18"/>
        <v>B</v>
      </c>
    </row>
    <row r="22" spans="1:37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 t="shared" si="12"/>
        <v>30000</v>
      </c>
      <c r="F22" s="26">
        <f t="shared" si="13"/>
        <v>0</v>
      </c>
      <c r="G22" s="26">
        <f t="shared" si="14"/>
        <v>0</v>
      </c>
      <c r="H22" s="27">
        <f t="shared" si="5"/>
        <v>30000</v>
      </c>
      <c r="I22" s="25">
        <f t="shared" si="6"/>
        <v>2662</v>
      </c>
      <c r="J22" s="26">
        <f t="shared" si="7"/>
        <v>0</v>
      </c>
      <c r="K22" s="26">
        <f t="shared" si="8"/>
        <v>0</v>
      </c>
      <c r="L22" s="27">
        <f t="shared" si="0"/>
        <v>2662</v>
      </c>
      <c r="M22" s="19">
        <f t="shared" si="1"/>
        <v>8.8733333333333331E-2</v>
      </c>
      <c r="N22" s="3" t="str">
        <f t="shared" si="1"/>
        <v/>
      </c>
      <c r="O22" s="3" t="str">
        <f t="shared" si="1"/>
        <v/>
      </c>
      <c r="P22" s="4">
        <f t="shared" si="2"/>
        <v>8.8733333333333331E-2</v>
      </c>
      <c r="Q22" s="25">
        <f>SUM(E$13:E22)</f>
        <v>40000</v>
      </c>
      <c r="R22" s="26">
        <f>SUM(F$13:F22)</f>
        <v>100000</v>
      </c>
      <c r="S22" s="26">
        <f>SUM(G$13:G22)</f>
        <v>160000</v>
      </c>
      <c r="T22" s="27">
        <f t="shared" si="9"/>
        <v>300000</v>
      </c>
      <c r="U22" s="25">
        <f>SUM(I$13:I22)</f>
        <v>3577</v>
      </c>
      <c r="V22" s="26">
        <f>SUM(J$13:J22)</f>
        <v>14906</v>
      </c>
      <c r="W22" s="26">
        <f>SUM(K$13:K22)</f>
        <v>16410</v>
      </c>
      <c r="X22" s="27">
        <f t="shared" si="3"/>
        <v>34893</v>
      </c>
      <c r="Y22" s="48">
        <f t="shared" si="10"/>
        <v>8.9425000000000004E-2</v>
      </c>
      <c r="Z22" s="48">
        <f t="shared" si="4"/>
        <v>0.14906</v>
      </c>
      <c r="AA22" s="48">
        <f t="shared" si="4"/>
        <v>0.1025625</v>
      </c>
      <c r="AB22" s="50">
        <f t="shared" si="11"/>
        <v>0.11631</v>
      </c>
      <c r="AD22">
        <f t="shared" ca="1" si="15"/>
        <v>28</v>
      </c>
      <c r="AE22" t="str">
        <f t="shared" ca="1" si="16"/>
        <v>exploit</v>
      </c>
      <c r="AF22" s="46">
        <f t="shared" si="17"/>
        <v>0.14906</v>
      </c>
      <c r="AG22" t="str">
        <f t="shared" si="18"/>
        <v>B</v>
      </c>
    </row>
    <row r="23" spans="1:37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 t="shared" si="12"/>
        <v>0</v>
      </c>
      <c r="F23" s="26">
        <f t="shared" si="13"/>
        <v>0</v>
      </c>
      <c r="G23" s="26">
        <f t="shared" si="14"/>
        <v>30000</v>
      </c>
      <c r="H23" s="27">
        <f t="shared" si="5"/>
        <v>30000</v>
      </c>
      <c r="I23" s="25">
        <f t="shared" si="6"/>
        <v>0</v>
      </c>
      <c r="J23" s="26">
        <f t="shared" si="7"/>
        <v>0</v>
      </c>
      <c r="K23" s="26">
        <f t="shared" si="8"/>
        <v>3072</v>
      </c>
      <c r="L23" s="27">
        <f t="shared" si="0"/>
        <v>3072</v>
      </c>
      <c r="M23" s="19" t="str">
        <f t="shared" si="1"/>
        <v/>
      </c>
      <c r="N23" s="3" t="str">
        <f t="shared" si="1"/>
        <v/>
      </c>
      <c r="O23" s="3">
        <f t="shared" si="1"/>
        <v>0.1024</v>
      </c>
      <c r="P23" s="4">
        <f t="shared" si="2"/>
        <v>0.1024</v>
      </c>
      <c r="Q23" s="25">
        <f>SUM(E$13:E23)</f>
        <v>40000</v>
      </c>
      <c r="R23" s="26">
        <f>SUM(F$13:F23)</f>
        <v>100000</v>
      </c>
      <c r="S23" s="26">
        <f>SUM(G$13:G23)</f>
        <v>190000</v>
      </c>
      <c r="T23" s="27">
        <f t="shared" si="9"/>
        <v>330000</v>
      </c>
      <c r="U23" s="25">
        <f>SUM(I$13:I23)</f>
        <v>3577</v>
      </c>
      <c r="V23" s="26">
        <f>SUM(J$13:J23)</f>
        <v>14906</v>
      </c>
      <c r="W23" s="26">
        <f>SUM(K$13:K23)</f>
        <v>19482</v>
      </c>
      <c r="X23" s="27">
        <f t="shared" si="3"/>
        <v>37965</v>
      </c>
      <c r="Y23" s="48">
        <f t="shared" si="10"/>
        <v>8.9425000000000004E-2</v>
      </c>
      <c r="Z23" s="48">
        <f t="shared" si="4"/>
        <v>0.14906</v>
      </c>
      <c r="AA23" s="48">
        <f t="shared" si="4"/>
        <v>0.10253684210526316</v>
      </c>
      <c r="AB23" s="50">
        <f t="shared" si="11"/>
        <v>0.11504545454545455</v>
      </c>
      <c r="AD23">
        <f t="shared" ca="1" si="15"/>
        <v>60</v>
      </c>
      <c r="AE23" t="str">
        <f t="shared" ca="1" si="16"/>
        <v>exploit</v>
      </c>
      <c r="AF23" s="46">
        <f t="shared" si="17"/>
        <v>0.14906</v>
      </c>
      <c r="AG23" t="str">
        <f t="shared" si="18"/>
        <v>B</v>
      </c>
      <c r="AI23">
        <f ca="1">IF(RAND() &lt; 2/3, 0, 30000)</f>
        <v>0</v>
      </c>
      <c r="AJ23">
        <f ca="1">IF(AI23=0, IF(RAND() &lt; 0.5, 0, 30000), 0)</f>
        <v>0</v>
      </c>
      <c r="AK23">
        <f ca="1">IF(SUM(AI23:AJ23)=0, 30000, 0)</f>
        <v>30000</v>
      </c>
    </row>
    <row r="24" spans="1:37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 t="shared" si="12"/>
        <v>0</v>
      </c>
      <c r="F24" s="26">
        <f t="shared" si="13"/>
        <v>30000</v>
      </c>
      <c r="G24" s="26">
        <f t="shared" si="14"/>
        <v>0</v>
      </c>
      <c r="H24" s="27">
        <f t="shared" si="5"/>
        <v>30000</v>
      </c>
      <c r="I24" s="25">
        <f t="shared" si="6"/>
        <v>0</v>
      </c>
      <c r="J24" s="26">
        <f t="shared" si="7"/>
        <v>4552</v>
      </c>
      <c r="K24" s="26">
        <f t="shared" si="8"/>
        <v>0</v>
      </c>
      <c r="L24" s="27">
        <f t="shared" si="0"/>
        <v>4552</v>
      </c>
      <c r="M24" s="19" t="str">
        <f t="shared" si="1"/>
        <v/>
      </c>
      <c r="N24" s="3">
        <f t="shared" si="1"/>
        <v>0.15173333333333333</v>
      </c>
      <c r="O24" s="3" t="str">
        <f t="shared" si="1"/>
        <v/>
      </c>
      <c r="P24" s="4">
        <f t="shared" si="2"/>
        <v>0.15173333333333333</v>
      </c>
      <c r="Q24" s="25">
        <f>SUM(E$13:E24)</f>
        <v>40000</v>
      </c>
      <c r="R24" s="26">
        <f>SUM(F$13:F24)</f>
        <v>130000</v>
      </c>
      <c r="S24" s="26">
        <f>SUM(G$13:G24)</f>
        <v>190000</v>
      </c>
      <c r="T24" s="27">
        <f t="shared" si="9"/>
        <v>360000</v>
      </c>
      <c r="U24" s="25">
        <f>SUM(I$13:I24)</f>
        <v>3577</v>
      </c>
      <c r="V24" s="26">
        <f>SUM(J$13:J24)</f>
        <v>19458</v>
      </c>
      <c r="W24" s="26">
        <f>SUM(K$13:K24)</f>
        <v>19482</v>
      </c>
      <c r="X24" s="27">
        <f t="shared" si="3"/>
        <v>42517</v>
      </c>
      <c r="Y24" s="48">
        <f t="shared" si="10"/>
        <v>8.9425000000000004E-2</v>
      </c>
      <c r="Z24" s="48">
        <f t="shared" si="4"/>
        <v>0.14967692307692307</v>
      </c>
      <c r="AA24" s="48">
        <f t="shared" si="4"/>
        <v>0.10253684210526316</v>
      </c>
      <c r="AB24" s="50">
        <f t="shared" si="11"/>
        <v>0.11810277777777778</v>
      </c>
      <c r="AD24">
        <f t="shared" ca="1" si="15"/>
        <v>67</v>
      </c>
      <c r="AE24" t="str">
        <f t="shared" ca="1" si="16"/>
        <v>exploit</v>
      </c>
      <c r="AF24" s="46">
        <f t="shared" si="17"/>
        <v>0.14906</v>
      </c>
      <c r="AG24" t="str">
        <f t="shared" si="18"/>
        <v>B</v>
      </c>
      <c r="AI24">
        <f t="shared" ref="AI24:AI51" ca="1" si="19">IF(RAND() &lt; 2/3, 0, 30000)</f>
        <v>0</v>
      </c>
      <c r="AJ24">
        <f t="shared" ref="AJ24:AJ51" ca="1" si="20">IF(AI24=0, IF(RAND() &lt; 0.5, 0, 30000), 0)</f>
        <v>0</v>
      </c>
      <c r="AK24">
        <f t="shared" ref="AK24:AK31" ca="1" si="21">IF(SUM(AI24:AJ24)=0, 30000, 0)</f>
        <v>30000</v>
      </c>
    </row>
    <row r="25" spans="1:37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 t="shared" si="12"/>
        <v>0</v>
      </c>
      <c r="F25" s="26">
        <f t="shared" si="13"/>
        <v>30000</v>
      </c>
      <c r="G25" s="26">
        <f t="shared" si="14"/>
        <v>0</v>
      </c>
      <c r="H25" s="27">
        <f t="shared" si="5"/>
        <v>30000</v>
      </c>
      <c r="I25" s="25">
        <f t="shared" si="6"/>
        <v>0</v>
      </c>
      <c r="J25" s="26">
        <f t="shared" si="7"/>
        <v>4610</v>
      </c>
      <c r="K25" s="26">
        <f t="shared" si="8"/>
        <v>0</v>
      </c>
      <c r="L25" s="27">
        <f t="shared" si="0"/>
        <v>4610</v>
      </c>
      <c r="M25" s="19" t="str">
        <f t="shared" si="1"/>
        <v/>
      </c>
      <c r="N25" s="3">
        <f t="shared" si="1"/>
        <v>0.15366666666666667</v>
      </c>
      <c r="O25" s="3" t="str">
        <f t="shared" si="1"/>
        <v/>
      </c>
      <c r="P25" s="4">
        <f t="shared" si="2"/>
        <v>0.15366666666666667</v>
      </c>
      <c r="Q25" s="25">
        <f>SUM(E$13:E25)</f>
        <v>40000</v>
      </c>
      <c r="R25" s="26">
        <f>SUM(F$13:F25)</f>
        <v>160000</v>
      </c>
      <c r="S25" s="26">
        <f>SUM(G$13:G25)</f>
        <v>190000</v>
      </c>
      <c r="T25" s="27">
        <f t="shared" si="9"/>
        <v>390000</v>
      </c>
      <c r="U25" s="25">
        <f>SUM(I$13:I25)</f>
        <v>3577</v>
      </c>
      <c r="V25" s="26">
        <f>SUM(J$13:J25)</f>
        <v>24068</v>
      </c>
      <c r="W25" s="26">
        <f>SUM(K$13:K25)</f>
        <v>19482</v>
      </c>
      <c r="X25" s="27">
        <f t="shared" si="3"/>
        <v>47127</v>
      </c>
      <c r="Y25" s="48">
        <f t="shared" si="10"/>
        <v>8.9425000000000004E-2</v>
      </c>
      <c r="Z25" s="48">
        <f t="shared" si="4"/>
        <v>0.150425</v>
      </c>
      <c r="AA25" s="48">
        <f t="shared" si="4"/>
        <v>0.10253684210526316</v>
      </c>
      <c r="AB25" s="50">
        <f t="shared" si="11"/>
        <v>0.12083846153846153</v>
      </c>
      <c r="AD25">
        <f t="shared" ca="1" si="15"/>
        <v>47</v>
      </c>
      <c r="AE25" t="str">
        <f t="shared" ca="1" si="16"/>
        <v>exploit</v>
      </c>
      <c r="AF25" s="46">
        <f t="shared" si="17"/>
        <v>0.14967692307692307</v>
      </c>
      <c r="AG25" t="str">
        <f t="shared" si="18"/>
        <v>B</v>
      </c>
      <c r="AI25">
        <f t="shared" ca="1" si="19"/>
        <v>0</v>
      </c>
      <c r="AJ25">
        <f t="shared" ca="1" si="20"/>
        <v>30000</v>
      </c>
      <c r="AK25">
        <f t="shared" ca="1" si="21"/>
        <v>0</v>
      </c>
    </row>
    <row r="26" spans="1:37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 t="shared" si="12"/>
        <v>0</v>
      </c>
      <c r="F26" s="26">
        <f t="shared" si="13"/>
        <v>30000</v>
      </c>
      <c r="G26" s="26">
        <f t="shared" si="14"/>
        <v>0</v>
      </c>
      <c r="H26" s="27">
        <f t="shared" si="5"/>
        <v>30000</v>
      </c>
      <c r="I26" s="25">
        <f t="shared" si="6"/>
        <v>0</v>
      </c>
      <c r="J26" s="26">
        <f t="shared" si="7"/>
        <v>4626</v>
      </c>
      <c r="K26" s="26">
        <f t="shared" si="8"/>
        <v>0</v>
      </c>
      <c r="L26" s="27">
        <f t="shared" si="0"/>
        <v>4626</v>
      </c>
      <c r="M26" s="19" t="str">
        <f t="shared" si="1"/>
        <v/>
      </c>
      <c r="N26" s="3">
        <f t="shared" si="1"/>
        <v>0.1542</v>
      </c>
      <c r="O26" s="3" t="str">
        <f t="shared" si="1"/>
        <v/>
      </c>
      <c r="P26" s="4">
        <f t="shared" si="2"/>
        <v>0.1542</v>
      </c>
      <c r="Q26" s="25">
        <f>SUM(E$13:E26)</f>
        <v>40000</v>
      </c>
      <c r="R26" s="26">
        <f>SUM(F$13:F26)</f>
        <v>190000</v>
      </c>
      <c r="S26" s="26">
        <f>SUM(G$13:G26)</f>
        <v>190000</v>
      </c>
      <c r="T26" s="27">
        <f t="shared" si="9"/>
        <v>420000</v>
      </c>
      <c r="U26" s="25">
        <f>SUM(I$13:I26)</f>
        <v>3577</v>
      </c>
      <c r="V26" s="26">
        <f>SUM(J$13:J26)</f>
        <v>28694</v>
      </c>
      <c r="W26" s="26">
        <f>SUM(K$13:K26)</f>
        <v>19482</v>
      </c>
      <c r="X26" s="27">
        <f t="shared" si="3"/>
        <v>51753</v>
      </c>
      <c r="Y26" s="48">
        <f t="shared" si="10"/>
        <v>8.9425000000000004E-2</v>
      </c>
      <c r="Z26" s="48">
        <f t="shared" si="4"/>
        <v>0.15102105263157894</v>
      </c>
      <c r="AA26" s="48">
        <f t="shared" si="4"/>
        <v>0.10253684210526316</v>
      </c>
      <c r="AB26" s="50">
        <f t="shared" si="11"/>
        <v>0.12322142857142857</v>
      </c>
      <c r="AD26">
        <f t="shared" ca="1" si="15"/>
        <v>56</v>
      </c>
      <c r="AE26" t="str">
        <f t="shared" ca="1" si="16"/>
        <v>exploit</v>
      </c>
      <c r="AF26" s="46">
        <f t="shared" si="17"/>
        <v>0.150425</v>
      </c>
      <c r="AG26" t="str">
        <f t="shared" si="18"/>
        <v>B</v>
      </c>
      <c r="AI26">
        <f t="shared" ca="1" si="19"/>
        <v>30000</v>
      </c>
      <c r="AJ26">
        <f t="shared" ca="1" si="20"/>
        <v>0</v>
      </c>
      <c r="AK26">
        <f t="shared" ca="1" si="21"/>
        <v>0</v>
      </c>
    </row>
    <row r="27" spans="1:37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 t="shared" si="12"/>
        <v>0</v>
      </c>
      <c r="F27" s="26">
        <f t="shared" si="13"/>
        <v>0</v>
      </c>
      <c r="G27" s="26">
        <f t="shared" si="14"/>
        <v>30000</v>
      </c>
      <c r="H27" s="27">
        <f t="shared" si="5"/>
        <v>30000</v>
      </c>
      <c r="I27" s="25">
        <f t="shared" si="6"/>
        <v>0</v>
      </c>
      <c r="J27" s="26">
        <f t="shared" si="7"/>
        <v>0</v>
      </c>
      <c r="K27" s="26">
        <f t="shared" si="8"/>
        <v>3063</v>
      </c>
      <c r="L27" s="27">
        <f t="shared" si="0"/>
        <v>3063</v>
      </c>
      <c r="M27" s="19" t="str">
        <f t="shared" si="1"/>
        <v/>
      </c>
      <c r="N27" s="3" t="str">
        <f t="shared" si="1"/>
        <v/>
      </c>
      <c r="O27" s="3">
        <f t="shared" si="1"/>
        <v>0.1021</v>
      </c>
      <c r="P27" s="4">
        <f t="shared" si="2"/>
        <v>0.1021</v>
      </c>
      <c r="Q27" s="25">
        <f>SUM(E$13:E27)</f>
        <v>40000</v>
      </c>
      <c r="R27" s="26">
        <f>SUM(F$13:F27)</f>
        <v>190000</v>
      </c>
      <c r="S27" s="26">
        <f>SUM(G$13:G27)</f>
        <v>220000</v>
      </c>
      <c r="T27" s="27">
        <f t="shared" si="9"/>
        <v>450000</v>
      </c>
      <c r="U27" s="25">
        <f>SUM(I$13:I27)</f>
        <v>3577</v>
      </c>
      <c r="V27" s="26">
        <f>SUM(J$13:J27)</f>
        <v>28694</v>
      </c>
      <c r="W27" s="26">
        <f>SUM(K$13:K27)</f>
        <v>22545</v>
      </c>
      <c r="X27" s="27">
        <f t="shared" si="3"/>
        <v>54816</v>
      </c>
      <c r="Y27" s="48">
        <f t="shared" si="10"/>
        <v>8.9425000000000004E-2</v>
      </c>
      <c r="Z27" s="48">
        <f t="shared" si="4"/>
        <v>0.15102105263157894</v>
      </c>
      <c r="AA27" s="48">
        <f t="shared" si="4"/>
        <v>0.10247727272727272</v>
      </c>
      <c r="AB27" s="50">
        <f t="shared" si="11"/>
        <v>0.12181333333333333</v>
      </c>
      <c r="AD27">
        <f t="shared" ca="1" si="15"/>
        <v>67</v>
      </c>
      <c r="AE27" t="str">
        <f t="shared" ca="1" si="16"/>
        <v>exploit</v>
      </c>
      <c r="AF27" s="46">
        <f t="shared" si="17"/>
        <v>0.15102105263157894</v>
      </c>
      <c r="AG27" t="str">
        <f t="shared" si="18"/>
        <v>B</v>
      </c>
      <c r="AI27">
        <f t="shared" ca="1" si="19"/>
        <v>0</v>
      </c>
      <c r="AJ27">
        <f t="shared" ca="1" si="20"/>
        <v>30000</v>
      </c>
      <c r="AK27">
        <f t="shared" ca="1" si="21"/>
        <v>0</v>
      </c>
    </row>
    <row r="28" spans="1:37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 t="shared" si="12"/>
        <v>30000</v>
      </c>
      <c r="F28" s="26">
        <f t="shared" si="13"/>
        <v>0</v>
      </c>
      <c r="G28" s="26">
        <f t="shared" si="14"/>
        <v>0</v>
      </c>
      <c r="H28" s="27">
        <f t="shared" si="5"/>
        <v>30000</v>
      </c>
      <c r="I28" s="25">
        <f t="shared" si="6"/>
        <v>2750</v>
      </c>
      <c r="J28" s="26">
        <f t="shared" si="7"/>
        <v>0</v>
      </c>
      <c r="K28" s="26">
        <f t="shared" si="8"/>
        <v>0</v>
      </c>
      <c r="L28" s="27">
        <f t="shared" si="0"/>
        <v>2750</v>
      </c>
      <c r="M28" s="19">
        <f t="shared" si="1"/>
        <v>9.166666666666666E-2</v>
      </c>
      <c r="N28" s="3" t="str">
        <f t="shared" si="1"/>
        <v/>
      </c>
      <c r="O28" s="3" t="str">
        <f t="shared" si="1"/>
        <v/>
      </c>
      <c r="P28" s="4">
        <f t="shared" si="2"/>
        <v>9.166666666666666E-2</v>
      </c>
      <c r="Q28" s="25">
        <f>SUM(E$13:E28)</f>
        <v>70000</v>
      </c>
      <c r="R28" s="26">
        <f>SUM(F$13:F28)</f>
        <v>190000</v>
      </c>
      <c r="S28" s="26">
        <f>SUM(G$13:G28)</f>
        <v>220000</v>
      </c>
      <c r="T28" s="27">
        <f t="shared" si="9"/>
        <v>480000</v>
      </c>
      <c r="U28" s="25">
        <f>SUM(I$13:I28)</f>
        <v>6327</v>
      </c>
      <c r="V28" s="26">
        <f>SUM(J$13:J28)</f>
        <v>28694</v>
      </c>
      <c r="W28" s="26">
        <f>SUM(K$13:K28)</f>
        <v>22545</v>
      </c>
      <c r="X28" s="27">
        <f t="shared" si="3"/>
        <v>57566</v>
      </c>
      <c r="Y28" s="48">
        <f t="shared" si="10"/>
        <v>9.0385714285714291E-2</v>
      </c>
      <c r="Z28" s="48">
        <f t="shared" si="4"/>
        <v>0.15102105263157894</v>
      </c>
      <c r="AA28" s="48">
        <f t="shared" si="4"/>
        <v>0.10247727272727272</v>
      </c>
      <c r="AB28" s="50">
        <f t="shared" si="11"/>
        <v>0.11992916666666667</v>
      </c>
      <c r="AD28">
        <f t="shared" ca="1" si="15"/>
        <v>38</v>
      </c>
      <c r="AE28" t="str">
        <f t="shared" ca="1" si="16"/>
        <v>exploit</v>
      </c>
      <c r="AF28" s="46">
        <f t="shared" si="17"/>
        <v>0.15102105263157894</v>
      </c>
      <c r="AG28" t="str">
        <f t="shared" si="18"/>
        <v>B</v>
      </c>
      <c r="AI28">
        <f t="shared" ca="1" si="19"/>
        <v>0</v>
      </c>
      <c r="AJ28">
        <f t="shared" ca="1" si="20"/>
        <v>30000</v>
      </c>
      <c r="AK28">
        <f t="shared" ca="1" si="21"/>
        <v>0</v>
      </c>
    </row>
    <row r="29" spans="1:37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 t="shared" si="12"/>
        <v>0</v>
      </c>
      <c r="F29" s="26">
        <f t="shared" si="13"/>
        <v>30000</v>
      </c>
      <c r="G29" s="26">
        <f t="shared" si="14"/>
        <v>0</v>
      </c>
      <c r="H29" s="27">
        <f t="shared" si="5"/>
        <v>30000</v>
      </c>
      <c r="I29" s="25">
        <f t="shared" si="6"/>
        <v>0</v>
      </c>
      <c r="J29" s="26">
        <f t="shared" si="7"/>
        <v>4400</v>
      </c>
      <c r="K29" s="26">
        <f t="shared" si="8"/>
        <v>0</v>
      </c>
      <c r="L29" s="27">
        <f t="shared" si="0"/>
        <v>4400</v>
      </c>
      <c r="M29" s="19" t="str">
        <f t="shared" si="1"/>
        <v/>
      </c>
      <c r="N29" s="3">
        <f t="shared" si="1"/>
        <v>0.14666666666666667</v>
      </c>
      <c r="O29" s="3" t="str">
        <f t="shared" si="1"/>
        <v/>
      </c>
      <c r="P29" s="4">
        <f t="shared" si="2"/>
        <v>0.14666666666666667</v>
      </c>
      <c r="Q29" s="25">
        <f>SUM(E$13:E29)</f>
        <v>70000</v>
      </c>
      <c r="R29" s="26">
        <f>SUM(F$13:F29)</f>
        <v>220000</v>
      </c>
      <c r="S29" s="26">
        <f>SUM(G$13:G29)</f>
        <v>220000</v>
      </c>
      <c r="T29" s="27">
        <f t="shared" si="9"/>
        <v>510000</v>
      </c>
      <c r="U29" s="25">
        <f>SUM(I$13:I29)</f>
        <v>6327</v>
      </c>
      <c r="V29" s="26">
        <f>SUM(J$13:J29)</f>
        <v>33094</v>
      </c>
      <c r="W29" s="26">
        <f>SUM(K$13:K29)</f>
        <v>22545</v>
      </c>
      <c r="X29" s="27">
        <f t="shared" si="3"/>
        <v>61966</v>
      </c>
      <c r="Y29" s="48">
        <f t="shared" si="10"/>
        <v>9.0385714285714291E-2</v>
      </c>
      <c r="Z29" s="48">
        <f t="shared" si="4"/>
        <v>0.15042727272727272</v>
      </c>
      <c r="AA29" s="48">
        <f t="shared" si="4"/>
        <v>0.10247727272727272</v>
      </c>
      <c r="AB29" s="50">
        <f t="shared" si="11"/>
        <v>0.12150196078431373</v>
      </c>
      <c r="AD29">
        <f t="shared" ca="1" si="15"/>
        <v>41</v>
      </c>
      <c r="AE29" t="str">
        <f t="shared" ca="1" si="16"/>
        <v>exploit</v>
      </c>
      <c r="AF29" s="46">
        <f t="shared" si="17"/>
        <v>0.15102105263157894</v>
      </c>
      <c r="AG29" t="str">
        <f t="shared" si="18"/>
        <v>B</v>
      </c>
      <c r="AI29">
        <f t="shared" ca="1" si="19"/>
        <v>0</v>
      </c>
      <c r="AJ29">
        <f t="shared" ca="1" si="20"/>
        <v>0</v>
      </c>
      <c r="AK29">
        <f t="shared" ca="1" si="21"/>
        <v>30000</v>
      </c>
    </row>
    <row r="30" spans="1:37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 t="shared" si="12"/>
        <v>0</v>
      </c>
      <c r="F30" s="26">
        <f t="shared" si="13"/>
        <v>30000</v>
      </c>
      <c r="G30" s="26">
        <f t="shared" si="14"/>
        <v>0</v>
      </c>
      <c r="H30" s="27">
        <f t="shared" si="5"/>
        <v>30000</v>
      </c>
      <c r="I30" s="25">
        <f t="shared" si="6"/>
        <v>0</v>
      </c>
      <c r="J30" s="26">
        <f t="shared" si="7"/>
        <v>4476</v>
      </c>
      <c r="K30" s="26">
        <f t="shared" si="8"/>
        <v>0</v>
      </c>
      <c r="L30" s="27">
        <f t="shared" si="0"/>
        <v>4476</v>
      </c>
      <c r="M30" s="19" t="str">
        <f t="shared" si="1"/>
        <v/>
      </c>
      <c r="N30" s="3">
        <f t="shared" si="1"/>
        <v>0.1492</v>
      </c>
      <c r="O30" s="3" t="str">
        <f t="shared" si="1"/>
        <v/>
      </c>
      <c r="P30" s="4">
        <f t="shared" si="2"/>
        <v>0.1492</v>
      </c>
      <c r="Q30" s="25">
        <f>SUM(E$13:E30)</f>
        <v>70000</v>
      </c>
      <c r="R30" s="26">
        <f>SUM(F$13:F30)</f>
        <v>250000</v>
      </c>
      <c r="S30" s="26">
        <f>SUM(G$13:G30)</f>
        <v>220000</v>
      </c>
      <c r="T30" s="27">
        <f t="shared" si="9"/>
        <v>540000</v>
      </c>
      <c r="U30" s="25">
        <f>SUM(I$13:I30)</f>
        <v>6327</v>
      </c>
      <c r="V30" s="26">
        <f>SUM(J$13:J30)</f>
        <v>37570</v>
      </c>
      <c r="W30" s="26">
        <f>SUM(K$13:K30)</f>
        <v>22545</v>
      </c>
      <c r="X30" s="27">
        <f t="shared" si="3"/>
        <v>66442</v>
      </c>
      <c r="Y30" s="48">
        <f t="shared" si="10"/>
        <v>9.0385714285714291E-2</v>
      </c>
      <c r="Z30" s="48">
        <f t="shared" si="4"/>
        <v>0.15028</v>
      </c>
      <c r="AA30" s="48">
        <f t="shared" si="4"/>
        <v>0.10247727272727272</v>
      </c>
      <c r="AB30" s="50">
        <f t="shared" si="11"/>
        <v>0.12304074074074074</v>
      </c>
      <c r="AD30">
        <f t="shared" ca="1" si="15"/>
        <v>73</v>
      </c>
      <c r="AE30" t="str">
        <f t="shared" ca="1" si="16"/>
        <v>exploit</v>
      </c>
      <c r="AF30" s="46">
        <f t="shared" si="17"/>
        <v>0.15042727272727272</v>
      </c>
      <c r="AG30" t="str">
        <f t="shared" si="18"/>
        <v>B</v>
      </c>
      <c r="AI30">
        <f t="shared" ca="1" si="19"/>
        <v>0</v>
      </c>
      <c r="AJ30">
        <f t="shared" ca="1" si="20"/>
        <v>30000</v>
      </c>
      <c r="AK30">
        <f t="shared" ca="1" si="21"/>
        <v>0</v>
      </c>
    </row>
    <row r="31" spans="1:37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 t="shared" si="12"/>
        <v>0</v>
      </c>
      <c r="F31" s="26">
        <f t="shared" si="13"/>
        <v>0</v>
      </c>
      <c r="G31" s="26">
        <f t="shared" si="14"/>
        <v>30000</v>
      </c>
      <c r="H31" s="27">
        <f t="shared" si="5"/>
        <v>30000</v>
      </c>
      <c r="I31" s="25">
        <f t="shared" si="6"/>
        <v>0</v>
      </c>
      <c r="J31" s="26">
        <f t="shared" si="7"/>
        <v>0</v>
      </c>
      <c r="K31" s="26">
        <f t="shared" si="8"/>
        <v>3048</v>
      </c>
      <c r="L31" s="27">
        <f t="shared" si="0"/>
        <v>3048</v>
      </c>
      <c r="M31" s="19" t="str">
        <f t="shared" si="1"/>
        <v/>
      </c>
      <c r="N31" s="3" t="str">
        <f t="shared" si="1"/>
        <v/>
      </c>
      <c r="O31" s="3">
        <f t="shared" si="1"/>
        <v>0.1016</v>
      </c>
      <c r="P31" s="4">
        <f t="shared" si="2"/>
        <v>0.1016</v>
      </c>
      <c r="Q31" s="25">
        <f>SUM(E$13:E31)</f>
        <v>70000</v>
      </c>
      <c r="R31" s="26">
        <f>SUM(F$13:F31)</f>
        <v>250000</v>
      </c>
      <c r="S31" s="26">
        <f>SUM(G$13:G31)</f>
        <v>250000</v>
      </c>
      <c r="T31" s="27">
        <f t="shared" si="9"/>
        <v>570000</v>
      </c>
      <c r="U31" s="25">
        <f>SUM(I$13:I31)</f>
        <v>6327</v>
      </c>
      <c r="V31" s="26">
        <f>SUM(J$13:J31)</f>
        <v>37570</v>
      </c>
      <c r="W31" s="26">
        <f>SUM(K$13:K31)</f>
        <v>25593</v>
      </c>
      <c r="X31" s="27">
        <f t="shared" si="3"/>
        <v>69490</v>
      </c>
      <c r="Y31" s="48">
        <f t="shared" si="10"/>
        <v>9.0385714285714291E-2</v>
      </c>
      <c r="Z31" s="48">
        <f t="shared" si="4"/>
        <v>0.15028</v>
      </c>
      <c r="AA31" s="48">
        <f t="shared" si="4"/>
        <v>0.102372</v>
      </c>
      <c r="AB31" s="50">
        <f t="shared" si="11"/>
        <v>0.12191228070175439</v>
      </c>
      <c r="AD31">
        <f t="shared" ca="1" si="15"/>
        <v>51</v>
      </c>
      <c r="AE31" t="str">
        <f t="shared" ca="1" si="16"/>
        <v>exploit</v>
      </c>
      <c r="AF31" s="46">
        <f t="shared" si="17"/>
        <v>0.15028</v>
      </c>
      <c r="AG31" t="str">
        <f t="shared" si="18"/>
        <v>B</v>
      </c>
      <c r="AI31">
        <f t="shared" ca="1" si="19"/>
        <v>0</v>
      </c>
      <c r="AJ31">
        <f t="shared" ca="1" si="20"/>
        <v>30000</v>
      </c>
      <c r="AK31">
        <f t="shared" ca="1" si="21"/>
        <v>0</v>
      </c>
    </row>
    <row r="32" spans="1:37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 t="shared" si="12"/>
        <v>0</v>
      </c>
      <c r="F32" s="26">
        <f t="shared" si="13"/>
        <v>0</v>
      </c>
      <c r="G32" s="26">
        <f t="shared" si="14"/>
        <v>30000</v>
      </c>
      <c r="H32" s="27">
        <f t="shared" si="5"/>
        <v>30000</v>
      </c>
      <c r="I32" s="25">
        <f t="shared" si="6"/>
        <v>0</v>
      </c>
      <c r="J32" s="26">
        <f t="shared" si="7"/>
        <v>0</v>
      </c>
      <c r="K32" s="26">
        <f t="shared" si="8"/>
        <v>3037</v>
      </c>
      <c r="L32" s="27">
        <f t="shared" si="0"/>
        <v>3037</v>
      </c>
      <c r="M32" s="19" t="str">
        <f t="shared" si="1"/>
        <v/>
      </c>
      <c r="N32" s="3" t="str">
        <f t="shared" si="1"/>
        <v/>
      </c>
      <c r="O32" s="3">
        <f t="shared" si="1"/>
        <v>0.10123333333333333</v>
      </c>
      <c r="P32" s="4">
        <f t="shared" si="2"/>
        <v>0.10123333333333333</v>
      </c>
      <c r="Q32" s="25">
        <f>SUM(E$13:E32)</f>
        <v>70000</v>
      </c>
      <c r="R32" s="26">
        <f>SUM(F$13:F32)</f>
        <v>250000</v>
      </c>
      <c r="S32" s="26">
        <f>SUM(G$13:G32)</f>
        <v>280000</v>
      </c>
      <c r="T32" s="27">
        <f t="shared" si="9"/>
        <v>600000</v>
      </c>
      <c r="U32" s="25">
        <f>SUM(I$13:I32)</f>
        <v>6327</v>
      </c>
      <c r="V32" s="26">
        <f>SUM(J$13:J32)</f>
        <v>37570</v>
      </c>
      <c r="W32" s="26">
        <f>SUM(K$13:K32)</f>
        <v>28630</v>
      </c>
      <c r="X32" s="27">
        <f t="shared" si="3"/>
        <v>72527</v>
      </c>
      <c r="Y32" s="48">
        <f t="shared" si="10"/>
        <v>9.0385714285714291E-2</v>
      </c>
      <c r="Z32" s="48">
        <f t="shared" si="4"/>
        <v>0.15028</v>
      </c>
      <c r="AA32" s="48">
        <f t="shared" si="4"/>
        <v>0.10224999999999999</v>
      </c>
      <c r="AB32" s="50">
        <f t="shared" si="11"/>
        <v>0.12087833333333334</v>
      </c>
      <c r="AD32">
        <f t="shared" ca="1" si="15"/>
        <v>84</v>
      </c>
      <c r="AE32" t="str">
        <f t="shared" ca="1" si="16"/>
        <v>exploit</v>
      </c>
      <c r="AF32" s="46">
        <f t="shared" si="17"/>
        <v>0.15028</v>
      </c>
      <c r="AG32" t="str">
        <f t="shared" si="18"/>
        <v>B</v>
      </c>
      <c r="AI32">
        <f ca="1">IF(RAND() &lt; 2/3, 0, 30000)</f>
        <v>30000</v>
      </c>
      <c r="AJ32">
        <f ca="1">IF(AI32=0, IF(RAND() &lt; 0.5, 0, 30000), 0)</f>
        <v>0</v>
      </c>
      <c r="AK32">
        <f ca="1">IF(SUM(AI32:AJ32)=0, 30000, 0)</f>
        <v>0</v>
      </c>
    </row>
    <row r="33" spans="1:37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 t="shared" si="12"/>
        <v>30000</v>
      </c>
      <c r="F33" s="26">
        <f t="shared" si="13"/>
        <v>0</v>
      </c>
      <c r="G33" s="26">
        <f t="shared" si="14"/>
        <v>0</v>
      </c>
      <c r="H33" s="27">
        <f t="shared" si="5"/>
        <v>30000</v>
      </c>
      <c r="I33" s="25">
        <f t="shared" si="6"/>
        <v>2690</v>
      </c>
      <c r="J33" s="26">
        <f t="shared" si="7"/>
        <v>0</v>
      </c>
      <c r="K33" s="26">
        <f t="shared" si="8"/>
        <v>0</v>
      </c>
      <c r="L33" s="27">
        <f t="shared" si="0"/>
        <v>2690</v>
      </c>
      <c r="M33" s="19">
        <f t="shared" si="1"/>
        <v>8.9666666666666672E-2</v>
      </c>
      <c r="N33" s="3" t="str">
        <f t="shared" si="1"/>
        <v/>
      </c>
      <c r="O33" s="3" t="str">
        <f t="shared" si="1"/>
        <v/>
      </c>
      <c r="P33" s="4">
        <f t="shared" si="2"/>
        <v>8.9666666666666672E-2</v>
      </c>
      <c r="Q33" s="25">
        <f>SUM(E$13:E33)</f>
        <v>100000</v>
      </c>
      <c r="R33" s="26">
        <f>SUM(F$13:F33)</f>
        <v>250000</v>
      </c>
      <c r="S33" s="26">
        <f>SUM(G$13:G33)</f>
        <v>280000</v>
      </c>
      <c r="T33" s="27">
        <f t="shared" si="9"/>
        <v>630000</v>
      </c>
      <c r="U33" s="25">
        <f>SUM(I$13:I33)</f>
        <v>9017</v>
      </c>
      <c r="V33" s="26">
        <f>SUM(J$13:J33)</f>
        <v>37570</v>
      </c>
      <c r="W33" s="26">
        <f>SUM(K$13:K33)</f>
        <v>28630</v>
      </c>
      <c r="X33" s="27">
        <f t="shared" si="3"/>
        <v>75217</v>
      </c>
      <c r="Y33" s="48">
        <f t="shared" si="10"/>
        <v>9.017E-2</v>
      </c>
      <c r="Z33" s="48">
        <f t="shared" si="4"/>
        <v>0.15028</v>
      </c>
      <c r="AA33" s="48">
        <f t="shared" si="4"/>
        <v>0.10224999999999999</v>
      </c>
      <c r="AB33" s="50">
        <f t="shared" si="11"/>
        <v>0.11939206349206349</v>
      </c>
      <c r="AD33">
        <f t="shared" ca="1" si="15"/>
        <v>97</v>
      </c>
      <c r="AE33" t="str">
        <f t="shared" ca="1" si="16"/>
        <v>exploit</v>
      </c>
      <c r="AF33" s="46">
        <f t="shared" si="17"/>
        <v>0.15028</v>
      </c>
      <c r="AG33" t="str">
        <f t="shared" si="18"/>
        <v>B</v>
      </c>
      <c r="AI33">
        <f t="shared" ca="1" si="19"/>
        <v>0</v>
      </c>
      <c r="AJ33">
        <f t="shared" ca="1" si="20"/>
        <v>0</v>
      </c>
      <c r="AK33">
        <f t="shared" ref="AK33:AK46" ca="1" si="22">IF(SUM(AI33:AJ33)=0, 30000, 0)</f>
        <v>30000</v>
      </c>
    </row>
    <row r="34" spans="1:37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 t="shared" si="12"/>
        <v>0</v>
      </c>
      <c r="F34" s="26">
        <f t="shared" si="13"/>
        <v>0</v>
      </c>
      <c r="G34" s="26">
        <f t="shared" si="14"/>
        <v>30000</v>
      </c>
      <c r="H34" s="27">
        <f t="shared" si="5"/>
        <v>30000</v>
      </c>
      <c r="I34" s="25">
        <f t="shared" si="6"/>
        <v>0</v>
      </c>
      <c r="J34" s="26">
        <f t="shared" si="7"/>
        <v>0</v>
      </c>
      <c r="K34" s="26">
        <f t="shared" si="8"/>
        <v>3033</v>
      </c>
      <c r="L34" s="27">
        <f t="shared" si="0"/>
        <v>3033</v>
      </c>
      <c r="M34" s="19" t="str">
        <f t="shared" si="1"/>
        <v/>
      </c>
      <c r="N34" s="3" t="str">
        <f t="shared" si="1"/>
        <v/>
      </c>
      <c r="O34" s="3">
        <f t="shared" si="1"/>
        <v>0.1011</v>
      </c>
      <c r="P34" s="4">
        <f t="shared" si="2"/>
        <v>0.1011</v>
      </c>
      <c r="Q34" s="25">
        <f>SUM(E$13:E34)</f>
        <v>100000</v>
      </c>
      <c r="R34" s="26">
        <f>SUM(F$13:F34)</f>
        <v>250000</v>
      </c>
      <c r="S34" s="26">
        <f>SUM(G$13:G34)</f>
        <v>310000</v>
      </c>
      <c r="T34" s="27">
        <f t="shared" si="9"/>
        <v>660000</v>
      </c>
      <c r="U34" s="25">
        <f>SUM(I$13:I34)</f>
        <v>9017</v>
      </c>
      <c r="V34" s="26">
        <f>SUM(J$13:J34)</f>
        <v>37570</v>
      </c>
      <c r="W34" s="26">
        <f>SUM(K$13:K34)</f>
        <v>31663</v>
      </c>
      <c r="X34" s="27">
        <f t="shared" si="3"/>
        <v>78250</v>
      </c>
      <c r="Y34" s="48">
        <f t="shared" si="10"/>
        <v>9.017E-2</v>
      </c>
      <c r="Z34" s="48">
        <f t="shared" si="4"/>
        <v>0.15028</v>
      </c>
      <c r="AA34" s="48">
        <f t="shared" si="4"/>
        <v>0.10213870967741935</v>
      </c>
      <c r="AB34" s="50">
        <f t="shared" si="11"/>
        <v>0.11856060606060606</v>
      </c>
      <c r="AD34">
        <f t="shared" ca="1" si="15"/>
        <v>39</v>
      </c>
      <c r="AE34" t="str">
        <f t="shared" ca="1" si="16"/>
        <v>exploit</v>
      </c>
      <c r="AF34" s="46">
        <f t="shared" si="17"/>
        <v>0.15028</v>
      </c>
      <c r="AG34" t="str">
        <f t="shared" si="18"/>
        <v>B</v>
      </c>
      <c r="AI34">
        <f t="shared" ca="1" si="19"/>
        <v>0</v>
      </c>
      <c r="AJ34">
        <f t="shared" ca="1" si="20"/>
        <v>30000</v>
      </c>
      <c r="AK34">
        <f t="shared" ca="1" si="22"/>
        <v>0</v>
      </c>
    </row>
    <row r="35" spans="1:37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 t="shared" si="12"/>
        <v>0</v>
      </c>
      <c r="F35" s="26">
        <f t="shared" si="13"/>
        <v>30000</v>
      </c>
      <c r="G35" s="26">
        <f t="shared" si="14"/>
        <v>0</v>
      </c>
      <c r="H35" s="27">
        <f t="shared" si="5"/>
        <v>30000</v>
      </c>
      <c r="I35" s="25">
        <f t="shared" si="6"/>
        <v>0</v>
      </c>
      <c r="J35" s="26">
        <f t="shared" si="7"/>
        <v>4521</v>
      </c>
      <c r="K35" s="26">
        <f t="shared" si="8"/>
        <v>0</v>
      </c>
      <c r="L35" s="27">
        <f t="shared" si="0"/>
        <v>4521</v>
      </c>
      <c r="M35" s="19" t="str">
        <f t="shared" si="1"/>
        <v/>
      </c>
      <c r="N35" s="3">
        <f t="shared" si="1"/>
        <v>0.1507</v>
      </c>
      <c r="O35" s="3" t="str">
        <f t="shared" si="1"/>
        <v/>
      </c>
      <c r="P35" s="4">
        <f t="shared" si="2"/>
        <v>0.1507</v>
      </c>
      <c r="Q35" s="25">
        <f>SUM(E$13:E35)</f>
        <v>100000</v>
      </c>
      <c r="R35" s="26">
        <f>SUM(F$13:F35)</f>
        <v>280000</v>
      </c>
      <c r="S35" s="26">
        <f>SUM(G$13:G35)</f>
        <v>310000</v>
      </c>
      <c r="T35" s="27">
        <f t="shared" si="9"/>
        <v>690000</v>
      </c>
      <c r="U35" s="25">
        <f>SUM(I$13:I35)</f>
        <v>9017</v>
      </c>
      <c r="V35" s="26">
        <f>SUM(J$13:J35)</f>
        <v>42091</v>
      </c>
      <c r="W35" s="26">
        <f>SUM(K$13:K35)</f>
        <v>31663</v>
      </c>
      <c r="X35" s="27">
        <f t="shared" si="3"/>
        <v>82771</v>
      </c>
      <c r="Y35" s="48">
        <f t="shared" si="10"/>
        <v>9.017E-2</v>
      </c>
      <c r="Z35" s="48">
        <f t="shared" si="4"/>
        <v>0.15032499999999999</v>
      </c>
      <c r="AA35" s="48">
        <f t="shared" si="4"/>
        <v>0.10213870967741935</v>
      </c>
      <c r="AB35" s="50">
        <f t="shared" si="11"/>
        <v>0.11995797101449275</v>
      </c>
      <c r="AD35">
        <f t="shared" ca="1" si="15"/>
        <v>10</v>
      </c>
      <c r="AE35" t="str">
        <f t="shared" ca="1" si="16"/>
        <v>explore</v>
      </c>
      <c r="AF35" s="46">
        <f t="shared" si="17"/>
        <v>0.15028</v>
      </c>
      <c r="AG35" t="str">
        <f t="shared" si="18"/>
        <v>B</v>
      </c>
      <c r="AI35">
        <f t="shared" ca="1" si="19"/>
        <v>0</v>
      </c>
      <c r="AJ35">
        <f t="shared" ca="1" si="20"/>
        <v>30000</v>
      </c>
      <c r="AK35">
        <f t="shared" ca="1" si="22"/>
        <v>0</v>
      </c>
    </row>
    <row r="36" spans="1:37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 t="shared" si="12"/>
        <v>0</v>
      </c>
      <c r="F36" s="26">
        <f t="shared" si="13"/>
        <v>0</v>
      </c>
      <c r="G36" s="26">
        <f t="shared" si="14"/>
        <v>30000</v>
      </c>
      <c r="H36" s="27">
        <f t="shared" si="5"/>
        <v>30000</v>
      </c>
      <c r="I36" s="25">
        <f t="shared" si="6"/>
        <v>0</v>
      </c>
      <c r="J36" s="26">
        <f t="shared" si="7"/>
        <v>0</v>
      </c>
      <c r="K36" s="26">
        <f t="shared" si="8"/>
        <v>3087</v>
      </c>
      <c r="L36" s="27">
        <f t="shared" si="0"/>
        <v>3087</v>
      </c>
      <c r="M36" s="19" t="str">
        <f t="shared" si="1"/>
        <v/>
      </c>
      <c r="N36" s="3" t="str">
        <f t="shared" si="1"/>
        <v/>
      </c>
      <c r="O36" s="3">
        <f t="shared" si="1"/>
        <v>0.10290000000000001</v>
      </c>
      <c r="P36" s="4">
        <f t="shared" si="2"/>
        <v>0.10290000000000001</v>
      </c>
      <c r="Q36" s="25">
        <f>SUM(E$13:E36)</f>
        <v>100000</v>
      </c>
      <c r="R36" s="26">
        <f>SUM(F$13:F36)</f>
        <v>280000</v>
      </c>
      <c r="S36" s="26">
        <f>SUM(G$13:G36)</f>
        <v>340000</v>
      </c>
      <c r="T36" s="27">
        <f t="shared" si="9"/>
        <v>720000</v>
      </c>
      <c r="U36" s="25">
        <f>SUM(I$13:I36)</f>
        <v>9017</v>
      </c>
      <c r="V36" s="26">
        <f>SUM(J$13:J36)</f>
        <v>42091</v>
      </c>
      <c r="W36" s="26">
        <f>SUM(K$13:K36)</f>
        <v>34750</v>
      </c>
      <c r="X36" s="27">
        <f t="shared" si="3"/>
        <v>85858</v>
      </c>
      <c r="Y36" s="48">
        <f t="shared" si="10"/>
        <v>9.017E-2</v>
      </c>
      <c r="Z36" s="48">
        <f t="shared" si="4"/>
        <v>0.15032499999999999</v>
      </c>
      <c r="AA36" s="48">
        <f t="shared" si="4"/>
        <v>0.10220588235294117</v>
      </c>
      <c r="AB36" s="50">
        <f t="shared" si="11"/>
        <v>0.11924722222222223</v>
      </c>
      <c r="AD36">
        <f t="shared" ca="1" si="15"/>
        <v>2</v>
      </c>
      <c r="AE36" t="str">
        <f t="shared" ca="1" si="16"/>
        <v>explore</v>
      </c>
      <c r="AF36" s="46">
        <f t="shared" si="17"/>
        <v>0.15032499999999999</v>
      </c>
      <c r="AG36" t="str">
        <f t="shared" si="18"/>
        <v>B</v>
      </c>
      <c r="AI36">
        <f t="shared" ca="1" si="19"/>
        <v>0</v>
      </c>
      <c r="AJ36">
        <f t="shared" ca="1" si="20"/>
        <v>30000</v>
      </c>
      <c r="AK36">
        <f t="shared" ca="1" si="22"/>
        <v>0</v>
      </c>
    </row>
    <row r="37" spans="1:37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 t="shared" si="12"/>
        <v>0</v>
      </c>
      <c r="F37" s="26">
        <f t="shared" si="13"/>
        <v>0</v>
      </c>
      <c r="G37" s="26">
        <f t="shared" si="14"/>
        <v>30000</v>
      </c>
      <c r="H37" s="27">
        <f t="shared" si="5"/>
        <v>30000</v>
      </c>
      <c r="I37" s="25">
        <f t="shared" si="6"/>
        <v>0</v>
      </c>
      <c r="J37" s="26">
        <f t="shared" si="7"/>
        <v>0</v>
      </c>
      <c r="K37" s="26">
        <f t="shared" si="8"/>
        <v>3101</v>
      </c>
      <c r="L37" s="27">
        <f t="shared" si="0"/>
        <v>3101</v>
      </c>
      <c r="M37" s="19" t="str">
        <f t="shared" si="1"/>
        <v/>
      </c>
      <c r="N37" s="3" t="str">
        <f t="shared" si="1"/>
        <v/>
      </c>
      <c r="O37" s="3">
        <f t="shared" si="1"/>
        <v>0.10336666666666666</v>
      </c>
      <c r="P37" s="4">
        <f t="shared" si="2"/>
        <v>0.10336666666666666</v>
      </c>
      <c r="Q37" s="25">
        <f>SUM(E$13:E37)</f>
        <v>100000</v>
      </c>
      <c r="R37" s="26">
        <f>SUM(F$13:F37)</f>
        <v>280000</v>
      </c>
      <c r="S37" s="26">
        <f>SUM(G$13:G37)</f>
        <v>370000</v>
      </c>
      <c r="T37" s="27">
        <f t="shared" si="9"/>
        <v>750000</v>
      </c>
      <c r="U37" s="25">
        <f>SUM(I$13:I37)</f>
        <v>9017</v>
      </c>
      <c r="V37" s="26">
        <f>SUM(J$13:J37)</f>
        <v>42091</v>
      </c>
      <c r="W37" s="26">
        <f>SUM(K$13:K37)</f>
        <v>37851</v>
      </c>
      <c r="X37" s="27">
        <f t="shared" si="3"/>
        <v>88959</v>
      </c>
      <c r="Y37" s="48">
        <f t="shared" si="10"/>
        <v>9.017E-2</v>
      </c>
      <c r="Z37" s="48">
        <f t="shared" si="4"/>
        <v>0.15032499999999999</v>
      </c>
      <c r="AA37" s="48">
        <f t="shared" si="4"/>
        <v>0.1023</v>
      </c>
      <c r="AB37" s="50">
        <f t="shared" si="11"/>
        <v>0.118612</v>
      </c>
      <c r="AD37">
        <f t="shared" ca="1" si="15"/>
        <v>86</v>
      </c>
      <c r="AE37" t="str">
        <f t="shared" ca="1" si="16"/>
        <v>exploit</v>
      </c>
      <c r="AF37" s="46">
        <f t="shared" si="17"/>
        <v>0.15032499999999999</v>
      </c>
      <c r="AG37" t="str">
        <f t="shared" si="18"/>
        <v>B</v>
      </c>
      <c r="AI37">
        <f t="shared" ca="1" si="19"/>
        <v>0</v>
      </c>
      <c r="AJ37">
        <f t="shared" ca="1" si="20"/>
        <v>0</v>
      </c>
      <c r="AK37">
        <f t="shared" ca="1" si="22"/>
        <v>30000</v>
      </c>
    </row>
    <row r="38" spans="1:37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 t="shared" si="12"/>
        <v>0</v>
      </c>
      <c r="F38" s="26">
        <f t="shared" si="13"/>
        <v>0</v>
      </c>
      <c r="G38" s="26">
        <f t="shared" si="14"/>
        <v>30000</v>
      </c>
      <c r="H38" s="27">
        <f t="shared" si="5"/>
        <v>30000</v>
      </c>
      <c r="I38" s="25">
        <f t="shared" si="6"/>
        <v>0</v>
      </c>
      <c r="J38" s="26">
        <f t="shared" si="7"/>
        <v>0</v>
      </c>
      <c r="K38" s="26">
        <f t="shared" si="8"/>
        <v>3038</v>
      </c>
      <c r="L38" s="27">
        <f t="shared" si="0"/>
        <v>3038</v>
      </c>
      <c r="M38" s="19" t="str">
        <f t="shared" si="1"/>
        <v/>
      </c>
      <c r="N38" s="3" t="str">
        <f t="shared" si="1"/>
        <v/>
      </c>
      <c r="O38" s="3">
        <f t="shared" si="1"/>
        <v>0.10126666666666667</v>
      </c>
      <c r="P38" s="4">
        <f t="shared" si="2"/>
        <v>0.10126666666666667</v>
      </c>
      <c r="Q38" s="25">
        <f>SUM(E$13:E38)</f>
        <v>100000</v>
      </c>
      <c r="R38" s="26">
        <f>SUM(F$13:F38)</f>
        <v>280000</v>
      </c>
      <c r="S38" s="26">
        <f>SUM(G$13:G38)</f>
        <v>400000</v>
      </c>
      <c r="T38" s="27">
        <f t="shared" si="9"/>
        <v>780000</v>
      </c>
      <c r="U38" s="25">
        <f>SUM(I$13:I38)</f>
        <v>9017</v>
      </c>
      <c r="V38" s="26">
        <f>SUM(J$13:J38)</f>
        <v>42091</v>
      </c>
      <c r="W38" s="26">
        <f>SUM(K$13:K38)</f>
        <v>40889</v>
      </c>
      <c r="X38" s="27">
        <f t="shared" si="3"/>
        <v>91997</v>
      </c>
      <c r="Y38" s="48">
        <f t="shared" si="10"/>
        <v>9.017E-2</v>
      </c>
      <c r="Z38" s="48">
        <f t="shared" si="4"/>
        <v>0.15032499999999999</v>
      </c>
      <c r="AA38" s="48">
        <f t="shared" si="4"/>
        <v>0.10222249999999999</v>
      </c>
      <c r="AB38" s="50">
        <f t="shared" si="11"/>
        <v>0.1179448717948718</v>
      </c>
      <c r="AD38">
        <f t="shared" ca="1" si="15"/>
        <v>38</v>
      </c>
      <c r="AE38" t="str">
        <f t="shared" ca="1" si="16"/>
        <v>exploit</v>
      </c>
      <c r="AF38" s="46">
        <f t="shared" si="17"/>
        <v>0.15032499999999999</v>
      </c>
      <c r="AG38" t="str">
        <f t="shared" si="18"/>
        <v>B</v>
      </c>
      <c r="AI38">
        <f t="shared" ca="1" si="19"/>
        <v>0</v>
      </c>
      <c r="AJ38">
        <f t="shared" ca="1" si="20"/>
        <v>30000</v>
      </c>
      <c r="AK38">
        <f t="shared" ca="1" si="22"/>
        <v>0</v>
      </c>
    </row>
    <row r="39" spans="1:37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 t="shared" si="12"/>
        <v>30000</v>
      </c>
      <c r="F39" s="26">
        <f t="shared" si="13"/>
        <v>0</v>
      </c>
      <c r="G39" s="26">
        <f t="shared" si="14"/>
        <v>0</v>
      </c>
      <c r="H39" s="27">
        <f t="shared" si="5"/>
        <v>30000</v>
      </c>
      <c r="I39" s="25">
        <f t="shared" si="6"/>
        <v>2747</v>
      </c>
      <c r="J39" s="26">
        <f t="shared" si="7"/>
        <v>0</v>
      </c>
      <c r="K39" s="26">
        <f t="shared" si="8"/>
        <v>0</v>
      </c>
      <c r="L39" s="27">
        <f t="shared" si="0"/>
        <v>2747</v>
      </c>
      <c r="M39" s="19">
        <f t="shared" si="1"/>
        <v>9.1566666666666671E-2</v>
      </c>
      <c r="N39" s="3" t="str">
        <f t="shared" si="1"/>
        <v/>
      </c>
      <c r="O39" s="3" t="str">
        <f t="shared" si="1"/>
        <v/>
      </c>
      <c r="P39" s="4">
        <f t="shared" si="2"/>
        <v>9.1566666666666671E-2</v>
      </c>
      <c r="Q39" s="25">
        <f>SUM(E$13:E39)</f>
        <v>130000</v>
      </c>
      <c r="R39" s="26">
        <f>SUM(F$13:F39)</f>
        <v>280000</v>
      </c>
      <c r="S39" s="26">
        <f>SUM(G$13:G39)</f>
        <v>400000</v>
      </c>
      <c r="T39" s="27">
        <f t="shared" si="9"/>
        <v>810000</v>
      </c>
      <c r="U39" s="25">
        <f>SUM(I$13:I39)</f>
        <v>11764</v>
      </c>
      <c r="V39" s="26">
        <f>SUM(J$13:J39)</f>
        <v>42091</v>
      </c>
      <c r="W39" s="26">
        <f>SUM(K$13:K39)</f>
        <v>40889</v>
      </c>
      <c r="X39" s="27">
        <f t="shared" si="3"/>
        <v>94744</v>
      </c>
      <c r="Y39" s="48">
        <f t="shared" si="10"/>
        <v>9.0492307692307691E-2</v>
      </c>
      <c r="Z39" s="48">
        <f t="shared" si="4"/>
        <v>0.15032499999999999</v>
      </c>
      <c r="AA39" s="48">
        <f t="shared" si="4"/>
        <v>0.10222249999999999</v>
      </c>
      <c r="AB39" s="50">
        <f t="shared" si="11"/>
        <v>0.11696790123456791</v>
      </c>
      <c r="AD39">
        <f t="shared" ca="1" si="15"/>
        <v>7</v>
      </c>
      <c r="AE39" t="str">
        <f t="shared" ca="1" si="16"/>
        <v>explore</v>
      </c>
      <c r="AF39" s="46">
        <f t="shared" si="17"/>
        <v>0.15032499999999999</v>
      </c>
      <c r="AG39" t="str">
        <f t="shared" si="18"/>
        <v>B</v>
      </c>
      <c r="AI39">
        <f t="shared" ca="1" si="19"/>
        <v>0</v>
      </c>
      <c r="AJ39">
        <f t="shared" ca="1" si="20"/>
        <v>30000</v>
      </c>
      <c r="AK39">
        <f t="shared" ca="1" si="22"/>
        <v>0</v>
      </c>
    </row>
    <row r="40" spans="1:37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 t="shared" si="12"/>
        <v>0</v>
      </c>
      <c r="F40" s="26">
        <f t="shared" si="13"/>
        <v>30000</v>
      </c>
      <c r="G40" s="26">
        <f t="shared" si="14"/>
        <v>0</v>
      </c>
      <c r="H40" s="27">
        <f t="shared" si="5"/>
        <v>30000</v>
      </c>
      <c r="I40" s="25">
        <f t="shared" si="6"/>
        <v>0</v>
      </c>
      <c r="J40" s="26">
        <f t="shared" si="7"/>
        <v>4511</v>
      </c>
      <c r="K40" s="26">
        <f t="shared" si="8"/>
        <v>0</v>
      </c>
      <c r="L40" s="27">
        <f t="shared" si="0"/>
        <v>4511</v>
      </c>
      <c r="M40" s="19" t="str">
        <f t="shared" si="1"/>
        <v/>
      </c>
      <c r="N40" s="3">
        <f t="shared" si="1"/>
        <v>0.15036666666666668</v>
      </c>
      <c r="O40" s="3" t="str">
        <f t="shared" si="1"/>
        <v/>
      </c>
      <c r="P40" s="4">
        <f t="shared" si="2"/>
        <v>0.15036666666666668</v>
      </c>
      <c r="Q40" s="25">
        <f>SUM(E$13:E40)</f>
        <v>130000</v>
      </c>
      <c r="R40" s="26">
        <f>SUM(F$13:F40)</f>
        <v>310000</v>
      </c>
      <c r="S40" s="26">
        <f>SUM(G$13:G40)</f>
        <v>400000</v>
      </c>
      <c r="T40" s="27">
        <f t="shared" si="9"/>
        <v>840000</v>
      </c>
      <c r="U40" s="25">
        <f>SUM(I$13:I40)</f>
        <v>11764</v>
      </c>
      <c r="V40" s="26">
        <f>SUM(J$13:J40)</f>
        <v>46602</v>
      </c>
      <c r="W40" s="26">
        <f>SUM(K$13:K40)</f>
        <v>40889</v>
      </c>
      <c r="X40" s="27">
        <f t="shared" si="3"/>
        <v>99255</v>
      </c>
      <c r="Y40" s="48">
        <f t="shared" si="10"/>
        <v>9.0492307692307691E-2</v>
      </c>
      <c r="Z40" s="48">
        <f t="shared" si="4"/>
        <v>0.15032903225806452</v>
      </c>
      <c r="AA40" s="48">
        <f t="shared" si="4"/>
        <v>0.10222249999999999</v>
      </c>
      <c r="AB40" s="50">
        <f t="shared" si="11"/>
        <v>0.11816071428571429</v>
      </c>
      <c r="AD40">
        <f t="shared" ca="1" si="15"/>
        <v>41</v>
      </c>
      <c r="AE40" t="str">
        <f t="shared" ca="1" si="16"/>
        <v>exploit</v>
      </c>
      <c r="AF40" s="46">
        <f t="shared" si="17"/>
        <v>0.15032499999999999</v>
      </c>
      <c r="AG40" t="str">
        <f t="shared" si="18"/>
        <v>B</v>
      </c>
      <c r="AI40">
        <f t="shared" ca="1" si="19"/>
        <v>0</v>
      </c>
      <c r="AJ40">
        <f t="shared" ca="1" si="20"/>
        <v>0</v>
      </c>
      <c r="AK40">
        <f t="shared" ca="1" si="22"/>
        <v>30000</v>
      </c>
    </row>
    <row r="41" spans="1:37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 t="shared" si="12"/>
        <v>0</v>
      </c>
      <c r="F41" s="26">
        <f t="shared" si="13"/>
        <v>30000</v>
      </c>
      <c r="G41" s="26">
        <f t="shared" si="14"/>
        <v>0</v>
      </c>
      <c r="H41" s="27">
        <f t="shared" si="5"/>
        <v>30000</v>
      </c>
      <c r="I41" s="25">
        <f t="shared" si="6"/>
        <v>0</v>
      </c>
      <c r="J41" s="26">
        <f t="shared" si="7"/>
        <v>4579</v>
      </c>
      <c r="K41" s="26">
        <f t="shared" si="8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130000</v>
      </c>
      <c r="R41" s="26">
        <f>SUM(F$13:F41)</f>
        <v>340000</v>
      </c>
      <c r="S41" s="26">
        <f>SUM(G$13:G41)</f>
        <v>400000</v>
      </c>
      <c r="T41" s="27">
        <f t="shared" si="9"/>
        <v>870000</v>
      </c>
      <c r="U41" s="25">
        <f>SUM(I$13:I41)</f>
        <v>11764</v>
      </c>
      <c r="V41" s="26">
        <f>SUM(J$13:J41)</f>
        <v>51181</v>
      </c>
      <c r="W41" s="26">
        <f>SUM(K$13:K41)</f>
        <v>40889</v>
      </c>
      <c r="X41" s="27">
        <f t="shared" si="3"/>
        <v>103834</v>
      </c>
      <c r="Y41" s="48">
        <f t="shared" si="10"/>
        <v>9.0492307692307691E-2</v>
      </c>
      <c r="Z41" s="48">
        <f t="shared" si="4"/>
        <v>0.15053235294117648</v>
      </c>
      <c r="AA41" s="48">
        <f t="shared" si="4"/>
        <v>0.10222249999999999</v>
      </c>
      <c r="AB41" s="50">
        <f t="shared" si="11"/>
        <v>0.11934942528735633</v>
      </c>
      <c r="AD41">
        <f t="shared" ca="1" si="15"/>
        <v>90</v>
      </c>
      <c r="AE41" t="str">
        <f t="shared" ca="1" si="16"/>
        <v>exploit</v>
      </c>
      <c r="AF41" s="46">
        <f t="shared" si="17"/>
        <v>0.15032903225806452</v>
      </c>
      <c r="AG41" t="str">
        <f t="shared" si="18"/>
        <v>B</v>
      </c>
      <c r="AI41">
        <f t="shared" ca="1" si="19"/>
        <v>30000</v>
      </c>
      <c r="AJ41">
        <f t="shared" ca="1" si="20"/>
        <v>0</v>
      </c>
      <c r="AK41">
        <f t="shared" ca="1" si="22"/>
        <v>0</v>
      </c>
    </row>
    <row r="42" spans="1:37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 t="shared" si="12"/>
        <v>0</v>
      </c>
      <c r="F42" s="26">
        <f t="shared" si="13"/>
        <v>0</v>
      </c>
      <c r="G42" s="26">
        <f t="shared" si="14"/>
        <v>30000</v>
      </c>
      <c r="H42" s="27">
        <f t="shared" si="5"/>
        <v>30000</v>
      </c>
      <c r="I42" s="25">
        <f t="shared" si="6"/>
        <v>0</v>
      </c>
      <c r="J42" s="26">
        <f t="shared" si="7"/>
        <v>0</v>
      </c>
      <c r="K42" s="26">
        <f t="shared" si="8"/>
        <v>3026</v>
      </c>
      <c r="L42" s="27">
        <f t="shared" si="0"/>
        <v>3026</v>
      </c>
      <c r="M42" s="19" t="str">
        <f t="shared" si="1"/>
        <v/>
      </c>
      <c r="N42" s="3" t="str">
        <f t="shared" si="1"/>
        <v/>
      </c>
      <c r="O42" s="3">
        <f t="shared" si="1"/>
        <v>0.10086666666666666</v>
      </c>
      <c r="P42" s="4">
        <f t="shared" si="2"/>
        <v>0.10086666666666666</v>
      </c>
      <c r="Q42" s="25">
        <f>SUM(E$13:E42)</f>
        <v>130000</v>
      </c>
      <c r="R42" s="26">
        <f>SUM(F$13:F42)</f>
        <v>340000</v>
      </c>
      <c r="S42" s="26">
        <f>SUM(G$13:G42)</f>
        <v>430000</v>
      </c>
      <c r="T42" s="27">
        <f t="shared" si="9"/>
        <v>900000</v>
      </c>
      <c r="U42" s="25">
        <f>SUM(I$13:I42)</f>
        <v>11764</v>
      </c>
      <c r="V42" s="26">
        <f>SUM(J$13:J42)</f>
        <v>51181</v>
      </c>
      <c r="W42" s="26">
        <f>SUM(K$13:K42)</f>
        <v>43915</v>
      </c>
      <c r="X42" s="27">
        <f t="shared" si="3"/>
        <v>106860</v>
      </c>
      <c r="Y42" s="48">
        <f t="shared" si="10"/>
        <v>9.0492307692307691E-2</v>
      </c>
      <c r="Z42" s="48">
        <f t="shared" si="4"/>
        <v>0.15053235294117648</v>
      </c>
      <c r="AA42" s="48">
        <f t="shared" si="4"/>
        <v>0.10212790697674419</v>
      </c>
      <c r="AB42" s="50">
        <f t="shared" si="11"/>
        <v>0.11873333333333333</v>
      </c>
      <c r="AD42">
        <f t="shared" ca="1" si="15"/>
        <v>33</v>
      </c>
      <c r="AE42" t="str">
        <f t="shared" ca="1" si="16"/>
        <v>exploit</v>
      </c>
      <c r="AF42" s="46">
        <f t="shared" si="17"/>
        <v>0.15053235294117648</v>
      </c>
      <c r="AG42" t="str">
        <f t="shared" si="18"/>
        <v>B</v>
      </c>
      <c r="AI42">
        <f t="shared" ca="1" si="19"/>
        <v>0</v>
      </c>
      <c r="AJ42">
        <f t="shared" ca="1" si="20"/>
        <v>0</v>
      </c>
      <c r="AK42">
        <f t="shared" ca="1" si="22"/>
        <v>30000</v>
      </c>
    </row>
    <row r="43" spans="1:37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 t="shared" si="12"/>
        <v>0</v>
      </c>
      <c r="F43" s="26">
        <f t="shared" si="13"/>
        <v>30000</v>
      </c>
      <c r="G43" s="26">
        <f t="shared" si="14"/>
        <v>0</v>
      </c>
      <c r="H43" s="27">
        <f t="shared" si="5"/>
        <v>30000</v>
      </c>
      <c r="I43" s="25">
        <f t="shared" si="6"/>
        <v>0</v>
      </c>
      <c r="J43" s="26">
        <f t="shared" si="7"/>
        <v>4606</v>
      </c>
      <c r="K43" s="26">
        <f t="shared" si="8"/>
        <v>0</v>
      </c>
      <c r="L43" s="27">
        <f t="shared" si="0"/>
        <v>4606</v>
      </c>
      <c r="M43" s="19" t="str">
        <f t="shared" si="1"/>
        <v/>
      </c>
      <c r="N43" s="3">
        <f t="shared" si="1"/>
        <v>0.15353333333333333</v>
      </c>
      <c r="O43" s="3" t="str">
        <f t="shared" si="1"/>
        <v/>
      </c>
      <c r="P43" s="4">
        <f t="shared" si="2"/>
        <v>0.15353333333333333</v>
      </c>
      <c r="Q43" s="25">
        <f>SUM(E$13:E43)</f>
        <v>130000</v>
      </c>
      <c r="R43" s="26">
        <f>SUM(F$13:F43)</f>
        <v>370000</v>
      </c>
      <c r="S43" s="26">
        <f>SUM(G$13:G43)</f>
        <v>430000</v>
      </c>
      <c r="T43" s="27">
        <f t="shared" si="9"/>
        <v>930000</v>
      </c>
      <c r="U43" s="25">
        <f>SUM(I$13:I43)</f>
        <v>11764</v>
      </c>
      <c r="V43" s="26">
        <f>SUM(J$13:J43)</f>
        <v>55787</v>
      </c>
      <c r="W43" s="26">
        <f>SUM(K$13:K43)</f>
        <v>43915</v>
      </c>
      <c r="X43" s="27">
        <f t="shared" si="3"/>
        <v>111466</v>
      </c>
      <c r="Y43" s="48">
        <f t="shared" si="10"/>
        <v>9.0492307692307691E-2</v>
      </c>
      <c r="Z43" s="48">
        <f t="shared" si="4"/>
        <v>0.15077567567567568</v>
      </c>
      <c r="AA43" s="48">
        <f t="shared" si="4"/>
        <v>0.10212790697674419</v>
      </c>
      <c r="AB43" s="50">
        <f t="shared" si="11"/>
        <v>0.11985591397849463</v>
      </c>
      <c r="AD43">
        <f t="shared" ca="1" si="15"/>
        <v>83</v>
      </c>
      <c r="AE43" t="str">
        <f t="shared" ca="1" si="16"/>
        <v>exploit</v>
      </c>
      <c r="AF43" s="46">
        <f t="shared" si="17"/>
        <v>0.15053235294117648</v>
      </c>
      <c r="AG43" t="str">
        <f t="shared" si="18"/>
        <v>B</v>
      </c>
      <c r="AI43">
        <f t="shared" ca="1" si="19"/>
        <v>30000</v>
      </c>
      <c r="AJ43">
        <f t="shared" ca="1" si="20"/>
        <v>0</v>
      </c>
      <c r="AK43">
        <f t="shared" ca="1" si="22"/>
        <v>0</v>
      </c>
    </row>
    <row r="44" spans="1:37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 t="shared" si="12"/>
        <v>0</v>
      </c>
      <c r="F44" s="26">
        <f t="shared" si="13"/>
        <v>0</v>
      </c>
      <c r="G44" s="26">
        <f t="shared" si="14"/>
        <v>30000</v>
      </c>
      <c r="H44" s="27">
        <f t="shared" si="5"/>
        <v>30000</v>
      </c>
      <c r="I44" s="25">
        <f t="shared" si="6"/>
        <v>0</v>
      </c>
      <c r="J44" s="26">
        <f t="shared" si="7"/>
        <v>0</v>
      </c>
      <c r="K44" s="26">
        <f t="shared" si="8"/>
        <v>3120</v>
      </c>
      <c r="L44" s="27">
        <f t="shared" si="0"/>
        <v>3120</v>
      </c>
      <c r="M44" s="19" t="str">
        <f t="shared" si="1"/>
        <v/>
      </c>
      <c r="N44" s="3" t="str">
        <f t="shared" si="1"/>
        <v/>
      </c>
      <c r="O44" s="3">
        <f t="shared" si="1"/>
        <v>0.104</v>
      </c>
      <c r="P44" s="4">
        <f t="shared" si="2"/>
        <v>0.104</v>
      </c>
      <c r="Q44" s="25">
        <f>SUM(E$13:E44)</f>
        <v>130000</v>
      </c>
      <c r="R44" s="26">
        <f>SUM(F$13:F44)</f>
        <v>370000</v>
      </c>
      <c r="S44" s="26">
        <f>SUM(G$13:G44)</f>
        <v>460000</v>
      </c>
      <c r="T44" s="27">
        <f t="shared" si="9"/>
        <v>960000</v>
      </c>
      <c r="U44" s="25">
        <f>SUM(I$13:I44)</f>
        <v>11764</v>
      </c>
      <c r="V44" s="26">
        <f>SUM(J$13:J44)</f>
        <v>55787</v>
      </c>
      <c r="W44" s="26">
        <f>SUM(K$13:K44)</f>
        <v>47035</v>
      </c>
      <c r="X44" s="27">
        <f t="shared" si="3"/>
        <v>114586</v>
      </c>
      <c r="Y44" s="48">
        <f t="shared" si="10"/>
        <v>9.0492307692307691E-2</v>
      </c>
      <c r="Z44" s="48">
        <f t="shared" si="4"/>
        <v>0.15077567567567568</v>
      </c>
      <c r="AA44" s="48">
        <f t="shared" si="4"/>
        <v>0.10224999999999999</v>
      </c>
      <c r="AB44" s="50">
        <f t="shared" si="11"/>
        <v>0.11936041666666666</v>
      </c>
      <c r="AD44">
        <f t="shared" ca="1" si="15"/>
        <v>97</v>
      </c>
      <c r="AE44" t="str">
        <f t="shared" ca="1" si="16"/>
        <v>exploit</v>
      </c>
      <c r="AF44" s="46">
        <f t="shared" si="17"/>
        <v>0.15077567567567568</v>
      </c>
      <c r="AG44" t="str">
        <f t="shared" si="18"/>
        <v>B</v>
      </c>
      <c r="AI44">
        <f t="shared" ca="1" si="19"/>
        <v>30000</v>
      </c>
      <c r="AJ44">
        <f t="shared" ca="1" si="20"/>
        <v>0</v>
      </c>
      <c r="AK44">
        <f t="shared" ca="1" si="22"/>
        <v>0</v>
      </c>
    </row>
    <row r="45" spans="1:37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 t="shared" si="12"/>
        <v>30000</v>
      </c>
      <c r="F45" s="26">
        <f t="shared" si="13"/>
        <v>0</v>
      </c>
      <c r="G45" s="26">
        <f t="shared" si="14"/>
        <v>0</v>
      </c>
      <c r="H45" s="27">
        <f t="shared" si="5"/>
        <v>30000</v>
      </c>
      <c r="I45" s="25">
        <f t="shared" si="6"/>
        <v>2692</v>
      </c>
      <c r="J45" s="26">
        <f t="shared" si="7"/>
        <v>0</v>
      </c>
      <c r="K45" s="26">
        <f t="shared" si="8"/>
        <v>0</v>
      </c>
      <c r="L45" s="27">
        <f t="shared" si="0"/>
        <v>2692</v>
      </c>
      <c r="M45" s="19">
        <f t="shared" ref="M45:O76" si="23">IF(E45=0,"",I45/E45)</f>
        <v>8.9733333333333332E-2</v>
      </c>
      <c r="N45" s="3" t="str">
        <f t="shared" si="23"/>
        <v/>
      </c>
      <c r="O45" s="3" t="str">
        <f t="shared" si="23"/>
        <v/>
      </c>
      <c r="P45" s="4">
        <f t="shared" si="2"/>
        <v>8.9733333333333332E-2</v>
      </c>
      <c r="Q45" s="25">
        <f>SUM(E$13:E45)</f>
        <v>160000</v>
      </c>
      <c r="R45" s="26">
        <f>SUM(F$13:F45)</f>
        <v>370000</v>
      </c>
      <c r="S45" s="26">
        <f>SUM(G$13:G45)</f>
        <v>460000</v>
      </c>
      <c r="T45" s="27">
        <f t="shared" si="9"/>
        <v>990000</v>
      </c>
      <c r="U45" s="25">
        <f>SUM(I$13:I45)</f>
        <v>14456</v>
      </c>
      <c r="V45" s="26">
        <f>SUM(J$13:J45)</f>
        <v>55787</v>
      </c>
      <c r="W45" s="26">
        <f>SUM(K$13:K45)</f>
        <v>47035</v>
      </c>
      <c r="X45" s="27">
        <f t="shared" si="3"/>
        <v>117278</v>
      </c>
      <c r="Y45" s="48">
        <f t="shared" si="10"/>
        <v>9.035E-2</v>
      </c>
      <c r="Z45" s="48">
        <f t="shared" si="4"/>
        <v>0.15077567567567568</v>
      </c>
      <c r="AA45" s="48">
        <f t="shared" si="4"/>
        <v>0.10224999999999999</v>
      </c>
      <c r="AB45" s="50">
        <f t="shared" si="11"/>
        <v>0.11846262626262627</v>
      </c>
      <c r="AD45">
        <f t="shared" ca="1" si="15"/>
        <v>6</v>
      </c>
      <c r="AE45" t="str">
        <f t="shared" ca="1" si="16"/>
        <v>explore</v>
      </c>
      <c r="AF45" s="46">
        <f t="shared" si="17"/>
        <v>0.15077567567567568</v>
      </c>
      <c r="AG45" t="str">
        <f t="shared" si="18"/>
        <v>B</v>
      </c>
      <c r="AI45">
        <f t="shared" ca="1" si="19"/>
        <v>0</v>
      </c>
      <c r="AJ45">
        <f t="shared" ca="1" si="20"/>
        <v>0</v>
      </c>
      <c r="AK45">
        <f t="shared" ca="1" si="22"/>
        <v>30000</v>
      </c>
    </row>
    <row r="46" spans="1:37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 t="shared" si="12"/>
        <v>0</v>
      </c>
      <c r="F46" s="26">
        <f t="shared" si="13"/>
        <v>0</v>
      </c>
      <c r="G46" s="26">
        <f t="shared" si="14"/>
        <v>30000</v>
      </c>
      <c r="H46" s="27">
        <f t="shared" si="5"/>
        <v>30000</v>
      </c>
      <c r="I46" s="25">
        <f t="shared" si="6"/>
        <v>0</v>
      </c>
      <c r="J46" s="26">
        <f t="shared" si="7"/>
        <v>0</v>
      </c>
      <c r="K46" s="26">
        <f t="shared" si="8"/>
        <v>3099</v>
      </c>
      <c r="L46" s="27">
        <f t="shared" si="0"/>
        <v>3099</v>
      </c>
      <c r="M46" s="19" t="str">
        <f t="shared" si="23"/>
        <v/>
      </c>
      <c r="N46" s="3" t="str">
        <f t="shared" si="23"/>
        <v/>
      </c>
      <c r="O46" s="3">
        <f t="shared" si="23"/>
        <v>0.1033</v>
      </c>
      <c r="P46" s="4">
        <f t="shared" si="2"/>
        <v>0.1033</v>
      </c>
      <c r="Q46" s="25">
        <f>SUM(E$13:E46)</f>
        <v>160000</v>
      </c>
      <c r="R46" s="26">
        <f>SUM(F$13:F46)</f>
        <v>370000</v>
      </c>
      <c r="S46" s="26">
        <f>SUM(G$13:G46)</f>
        <v>490000</v>
      </c>
      <c r="T46" s="27">
        <f t="shared" si="9"/>
        <v>1020000</v>
      </c>
      <c r="U46" s="25">
        <f>SUM(I$13:I46)</f>
        <v>14456</v>
      </c>
      <c r="V46" s="26">
        <f>SUM(J$13:J46)</f>
        <v>55787</v>
      </c>
      <c r="W46" s="26">
        <f>SUM(K$13:K46)</f>
        <v>50134</v>
      </c>
      <c r="X46" s="27">
        <f t="shared" si="3"/>
        <v>120377</v>
      </c>
      <c r="Y46" s="48">
        <f t="shared" si="10"/>
        <v>9.035E-2</v>
      </c>
      <c r="Z46" s="48">
        <f t="shared" si="4"/>
        <v>0.15077567567567568</v>
      </c>
      <c r="AA46" s="48">
        <f t="shared" si="4"/>
        <v>0.10231428571428572</v>
      </c>
      <c r="AB46" s="50">
        <f t="shared" si="11"/>
        <v>0.11801666666666667</v>
      </c>
      <c r="AD46">
        <f t="shared" ca="1" si="15"/>
        <v>61</v>
      </c>
      <c r="AE46" t="str">
        <f t="shared" ca="1" si="16"/>
        <v>exploit</v>
      </c>
      <c r="AF46" s="46">
        <f t="shared" si="17"/>
        <v>0.15077567567567568</v>
      </c>
      <c r="AG46" t="str">
        <f t="shared" si="18"/>
        <v>B</v>
      </c>
      <c r="AI46">
        <f t="shared" ca="1" si="19"/>
        <v>0</v>
      </c>
      <c r="AJ46">
        <f t="shared" ca="1" si="20"/>
        <v>30000</v>
      </c>
      <c r="AK46">
        <f t="shared" ca="1" si="22"/>
        <v>0</v>
      </c>
    </row>
    <row r="47" spans="1:37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 t="shared" si="12"/>
        <v>0</v>
      </c>
      <c r="F47" s="26">
        <f t="shared" si="13"/>
        <v>0</v>
      </c>
      <c r="G47" s="26">
        <f t="shared" si="14"/>
        <v>30000</v>
      </c>
      <c r="H47" s="27">
        <f t="shared" si="5"/>
        <v>30000</v>
      </c>
      <c r="I47" s="25">
        <f t="shared" si="6"/>
        <v>0</v>
      </c>
      <c r="J47" s="26">
        <f t="shared" si="7"/>
        <v>0</v>
      </c>
      <c r="K47" s="26">
        <f t="shared" si="8"/>
        <v>3042</v>
      </c>
      <c r="L47" s="27">
        <f t="shared" si="0"/>
        <v>3042</v>
      </c>
      <c r="M47" s="19" t="str">
        <f t="shared" si="23"/>
        <v/>
      </c>
      <c r="N47" s="3" t="str">
        <f t="shared" si="23"/>
        <v/>
      </c>
      <c r="O47" s="3">
        <f t="shared" si="23"/>
        <v>0.1014</v>
      </c>
      <c r="P47" s="4">
        <f t="shared" si="2"/>
        <v>0.1014</v>
      </c>
      <c r="Q47" s="25">
        <f>SUM(E$13:E47)</f>
        <v>160000</v>
      </c>
      <c r="R47" s="26">
        <f>SUM(F$13:F47)</f>
        <v>370000</v>
      </c>
      <c r="S47" s="26">
        <f>SUM(G$13:G47)</f>
        <v>520000</v>
      </c>
      <c r="T47" s="27">
        <f t="shared" si="9"/>
        <v>1050000</v>
      </c>
      <c r="U47" s="25">
        <f>SUM(I$13:I47)</f>
        <v>14456</v>
      </c>
      <c r="V47" s="26">
        <f>SUM(J$13:J47)</f>
        <v>55787</v>
      </c>
      <c r="W47" s="26">
        <f>SUM(K$13:K47)</f>
        <v>53176</v>
      </c>
      <c r="X47" s="27">
        <f t="shared" si="3"/>
        <v>123419</v>
      </c>
      <c r="Y47" s="48">
        <f t="shared" si="10"/>
        <v>9.035E-2</v>
      </c>
      <c r="Z47" s="48">
        <f t="shared" si="4"/>
        <v>0.15077567567567568</v>
      </c>
      <c r="AA47" s="48">
        <f t="shared" si="4"/>
        <v>0.10226153846153846</v>
      </c>
      <c r="AB47" s="50">
        <f t="shared" si="11"/>
        <v>0.11754190476190476</v>
      </c>
      <c r="AD47">
        <f t="shared" ca="1" si="15"/>
        <v>51</v>
      </c>
      <c r="AE47" t="str">
        <f t="shared" ca="1" si="16"/>
        <v>exploit</v>
      </c>
      <c r="AF47" s="46">
        <f t="shared" si="17"/>
        <v>0.15077567567567568</v>
      </c>
      <c r="AG47" t="str">
        <f t="shared" si="18"/>
        <v>B</v>
      </c>
      <c r="AI47">
        <f t="shared" ca="1" si="19"/>
        <v>30000</v>
      </c>
      <c r="AJ47">
        <f t="shared" ca="1" si="20"/>
        <v>0</v>
      </c>
      <c r="AK47">
        <f t="shared" ref="AK47:AK51" ca="1" si="24">IF(SUM(AI47:AJ47)=0, 30000, 0)</f>
        <v>0</v>
      </c>
    </row>
    <row r="48" spans="1:37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 t="shared" si="12"/>
        <v>0</v>
      </c>
      <c r="F48" s="26">
        <f t="shared" si="13"/>
        <v>30000</v>
      </c>
      <c r="G48" s="26">
        <f t="shared" si="14"/>
        <v>0</v>
      </c>
      <c r="H48" s="27">
        <f t="shared" si="5"/>
        <v>30000</v>
      </c>
      <c r="I48" s="25">
        <f t="shared" si="6"/>
        <v>0</v>
      </c>
      <c r="J48" s="26">
        <f t="shared" si="7"/>
        <v>4504</v>
      </c>
      <c r="K48" s="26">
        <f t="shared" si="8"/>
        <v>0</v>
      </c>
      <c r="L48" s="27">
        <f t="shared" si="0"/>
        <v>4504</v>
      </c>
      <c r="M48" s="19" t="str">
        <f t="shared" si="23"/>
        <v/>
      </c>
      <c r="N48" s="3">
        <f t="shared" si="23"/>
        <v>0.15013333333333334</v>
      </c>
      <c r="O48" s="3" t="str">
        <f t="shared" si="23"/>
        <v/>
      </c>
      <c r="P48" s="4">
        <f t="shared" si="2"/>
        <v>0.15013333333333334</v>
      </c>
      <c r="Q48" s="25">
        <f>SUM(E$13:E48)</f>
        <v>160000</v>
      </c>
      <c r="R48" s="26">
        <f>SUM(F$13:F48)</f>
        <v>400000</v>
      </c>
      <c r="S48" s="26">
        <f>SUM(G$13:G48)</f>
        <v>520000</v>
      </c>
      <c r="T48" s="27">
        <f t="shared" si="9"/>
        <v>1080000</v>
      </c>
      <c r="U48" s="25">
        <f>SUM(I$13:I48)</f>
        <v>14456</v>
      </c>
      <c r="V48" s="26">
        <f>SUM(J$13:J48)</f>
        <v>60291</v>
      </c>
      <c r="W48" s="26">
        <f>SUM(K$13:K48)</f>
        <v>53176</v>
      </c>
      <c r="X48" s="27">
        <f t="shared" si="3"/>
        <v>127923</v>
      </c>
      <c r="Y48" s="48">
        <f t="shared" si="10"/>
        <v>9.035E-2</v>
      </c>
      <c r="Z48" s="48">
        <f t="shared" si="4"/>
        <v>0.15072749999999999</v>
      </c>
      <c r="AA48" s="48">
        <f t="shared" si="4"/>
        <v>0.10226153846153846</v>
      </c>
      <c r="AB48" s="50">
        <f t="shared" si="11"/>
        <v>0.11844722222222222</v>
      </c>
      <c r="AD48">
        <f t="shared" ca="1" si="15"/>
        <v>45</v>
      </c>
      <c r="AE48" t="str">
        <f t="shared" ca="1" si="16"/>
        <v>exploit</v>
      </c>
      <c r="AF48" s="46">
        <f t="shared" si="17"/>
        <v>0.15077567567567568</v>
      </c>
      <c r="AG48" t="str">
        <f t="shared" si="18"/>
        <v>B</v>
      </c>
      <c r="AI48">
        <f t="shared" ca="1" si="19"/>
        <v>0</v>
      </c>
      <c r="AJ48">
        <f t="shared" ca="1" si="20"/>
        <v>0</v>
      </c>
      <c r="AK48">
        <f t="shared" ca="1" si="24"/>
        <v>30000</v>
      </c>
    </row>
    <row r="49" spans="1:37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 t="shared" si="12"/>
        <v>30000</v>
      </c>
      <c r="F49" s="26">
        <f t="shared" si="13"/>
        <v>0</v>
      </c>
      <c r="G49" s="26">
        <f t="shared" si="14"/>
        <v>0</v>
      </c>
      <c r="H49" s="27">
        <f t="shared" si="5"/>
        <v>30000</v>
      </c>
      <c r="I49" s="25">
        <f t="shared" si="6"/>
        <v>2658</v>
      </c>
      <c r="J49" s="26">
        <f t="shared" si="7"/>
        <v>0</v>
      </c>
      <c r="K49" s="26">
        <f t="shared" si="8"/>
        <v>0</v>
      </c>
      <c r="L49" s="27">
        <f t="shared" si="0"/>
        <v>2658</v>
      </c>
      <c r="M49" s="19">
        <f t="shared" si="23"/>
        <v>8.8599999999999998E-2</v>
      </c>
      <c r="N49" s="3" t="str">
        <f t="shared" si="23"/>
        <v/>
      </c>
      <c r="O49" s="3" t="str">
        <f t="shared" si="23"/>
        <v/>
      </c>
      <c r="P49" s="4">
        <f t="shared" si="2"/>
        <v>8.8599999999999998E-2</v>
      </c>
      <c r="Q49" s="25">
        <f>SUM(E$13:E49)</f>
        <v>190000</v>
      </c>
      <c r="R49" s="26">
        <f>SUM(F$13:F49)</f>
        <v>400000</v>
      </c>
      <c r="S49" s="26">
        <f>SUM(G$13:G49)</f>
        <v>520000</v>
      </c>
      <c r="T49" s="27">
        <f t="shared" si="9"/>
        <v>1110000</v>
      </c>
      <c r="U49" s="25">
        <f>SUM(I$13:I49)</f>
        <v>17114</v>
      </c>
      <c r="V49" s="26">
        <f>SUM(J$13:J49)</f>
        <v>60291</v>
      </c>
      <c r="W49" s="26">
        <f>SUM(K$13:K49)</f>
        <v>53176</v>
      </c>
      <c r="X49" s="27">
        <f t="shared" si="3"/>
        <v>130581</v>
      </c>
      <c r="Y49" s="48">
        <f t="shared" si="10"/>
        <v>9.007368421052632E-2</v>
      </c>
      <c r="Z49" s="48">
        <f t="shared" si="4"/>
        <v>0.15072749999999999</v>
      </c>
      <c r="AA49" s="48">
        <f t="shared" si="4"/>
        <v>0.10226153846153846</v>
      </c>
      <c r="AB49" s="50">
        <f t="shared" si="11"/>
        <v>0.11764054054054054</v>
      </c>
      <c r="AD49">
        <f t="shared" ca="1" si="15"/>
        <v>95</v>
      </c>
      <c r="AE49" t="str">
        <f t="shared" ca="1" si="16"/>
        <v>exploit</v>
      </c>
      <c r="AF49" s="46">
        <f t="shared" si="17"/>
        <v>0.15072749999999999</v>
      </c>
      <c r="AG49" t="str">
        <f t="shared" si="18"/>
        <v>B</v>
      </c>
      <c r="AI49">
        <f t="shared" ca="1" si="19"/>
        <v>0</v>
      </c>
      <c r="AJ49">
        <f t="shared" ca="1" si="20"/>
        <v>0</v>
      </c>
      <c r="AK49">
        <f t="shared" ca="1" si="24"/>
        <v>30000</v>
      </c>
    </row>
    <row r="50" spans="1:37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 t="shared" si="12"/>
        <v>0</v>
      </c>
      <c r="F50" s="26">
        <f t="shared" si="13"/>
        <v>30000</v>
      </c>
      <c r="G50" s="26">
        <f t="shared" si="14"/>
        <v>0</v>
      </c>
      <c r="H50" s="27">
        <f t="shared" si="5"/>
        <v>30000</v>
      </c>
      <c r="I50" s="25">
        <f t="shared" si="6"/>
        <v>0</v>
      </c>
      <c r="J50" s="26">
        <f t="shared" si="7"/>
        <v>4522</v>
      </c>
      <c r="K50" s="26">
        <f t="shared" si="8"/>
        <v>0</v>
      </c>
      <c r="L50" s="27">
        <f t="shared" si="0"/>
        <v>4522</v>
      </c>
      <c r="M50" s="19" t="str">
        <f t="shared" si="23"/>
        <v/>
      </c>
      <c r="N50" s="3">
        <f t="shared" si="23"/>
        <v>0.15073333333333333</v>
      </c>
      <c r="O50" s="3" t="str">
        <f t="shared" si="23"/>
        <v/>
      </c>
      <c r="P50" s="4">
        <f t="shared" si="2"/>
        <v>0.15073333333333333</v>
      </c>
      <c r="Q50" s="25">
        <f>SUM(E$13:E50)</f>
        <v>190000</v>
      </c>
      <c r="R50" s="26">
        <f>SUM(F$13:F50)</f>
        <v>430000</v>
      </c>
      <c r="S50" s="26">
        <f>SUM(G$13:G50)</f>
        <v>520000</v>
      </c>
      <c r="T50" s="27">
        <f t="shared" si="9"/>
        <v>1140000</v>
      </c>
      <c r="U50" s="25">
        <f>SUM(I$13:I50)</f>
        <v>17114</v>
      </c>
      <c r="V50" s="26">
        <f>SUM(J$13:J50)</f>
        <v>64813</v>
      </c>
      <c r="W50" s="26">
        <f>SUM(K$13:K50)</f>
        <v>53176</v>
      </c>
      <c r="X50" s="27">
        <f t="shared" si="3"/>
        <v>135103</v>
      </c>
      <c r="Y50" s="48">
        <f t="shared" si="10"/>
        <v>9.007368421052632E-2</v>
      </c>
      <c r="Z50" s="48">
        <f t="shared" si="4"/>
        <v>0.15072790697674418</v>
      </c>
      <c r="AA50" s="48">
        <f t="shared" si="4"/>
        <v>0.10226153846153846</v>
      </c>
      <c r="AB50" s="50">
        <f t="shared" si="11"/>
        <v>0.11851140350877193</v>
      </c>
      <c r="AD50">
        <f t="shared" ca="1" si="15"/>
        <v>46</v>
      </c>
      <c r="AE50" t="str">
        <f t="shared" ca="1" si="16"/>
        <v>exploit</v>
      </c>
      <c r="AF50" s="46">
        <f t="shared" si="17"/>
        <v>0.15072749999999999</v>
      </c>
      <c r="AG50" t="str">
        <f t="shared" si="18"/>
        <v>B</v>
      </c>
      <c r="AI50">
        <f t="shared" ca="1" si="19"/>
        <v>30000</v>
      </c>
      <c r="AJ50">
        <f t="shared" ca="1" si="20"/>
        <v>0</v>
      </c>
      <c r="AK50">
        <f t="shared" ca="1" si="24"/>
        <v>0</v>
      </c>
    </row>
    <row r="51" spans="1:37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 t="shared" si="12"/>
        <v>0</v>
      </c>
      <c r="F51" s="26">
        <f t="shared" si="13"/>
        <v>0</v>
      </c>
      <c r="G51" s="26">
        <f t="shared" si="14"/>
        <v>30000</v>
      </c>
      <c r="H51" s="27">
        <f t="shared" si="5"/>
        <v>30000</v>
      </c>
      <c r="I51" s="25">
        <f t="shared" si="6"/>
        <v>0</v>
      </c>
      <c r="J51" s="26">
        <f t="shared" si="7"/>
        <v>0</v>
      </c>
      <c r="K51" s="26">
        <f t="shared" si="8"/>
        <v>3061</v>
      </c>
      <c r="L51" s="27">
        <f t="shared" si="0"/>
        <v>3061</v>
      </c>
      <c r="M51" s="19" t="str">
        <f t="shared" si="23"/>
        <v/>
      </c>
      <c r="N51" s="3" t="str">
        <f t="shared" si="23"/>
        <v/>
      </c>
      <c r="O51" s="3">
        <f t="shared" si="23"/>
        <v>0.10203333333333334</v>
      </c>
      <c r="P51" s="4">
        <f t="shared" si="2"/>
        <v>0.10203333333333334</v>
      </c>
      <c r="Q51" s="25">
        <f>SUM(E$13:E51)</f>
        <v>190000</v>
      </c>
      <c r="R51" s="26">
        <f>SUM(F$13:F51)</f>
        <v>430000</v>
      </c>
      <c r="S51" s="26">
        <f>SUM(G$13:G51)</f>
        <v>550000</v>
      </c>
      <c r="T51" s="27">
        <f t="shared" si="9"/>
        <v>1170000</v>
      </c>
      <c r="U51" s="25">
        <f>SUM(I$13:I51)</f>
        <v>17114</v>
      </c>
      <c r="V51" s="26">
        <f>SUM(J$13:J51)</f>
        <v>64813</v>
      </c>
      <c r="W51" s="26">
        <f>SUM(K$13:K51)</f>
        <v>56237</v>
      </c>
      <c r="X51" s="27">
        <f t="shared" si="3"/>
        <v>138164</v>
      </c>
      <c r="Y51" s="48">
        <f t="shared" si="10"/>
        <v>9.007368421052632E-2</v>
      </c>
      <c r="Z51" s="48">
        <f t="shared" si="4"/>
        <v>0.15072790697674418</v>
      </c>
      <c r="AA51" s="48">
        <f t="shared" si="4"/>
        <v>0.10224909090909091</v>
      </c>
      <c r="AB51" s="50">
        <f t="shared" si="11"/>
        <v>0.11808888888888888</v>
      </c>
      <c r="AD51">
        <f t="shared" ca="1" si="15"/>
        <v>11</v>
      </c>
      <c r="AE51" t="str">
        <f t="shared" ca="1" si="16"/>
        <v>explore</v>
      </c>
      <c r="AF51" s="46">
        <f t="shared" si="17"/>
        <v>0.15072790697674418</v>
      </c>
      <c r="AG51" t="str">
        <f t="shared" si="18"/>
        <v>B</v>
      </c>
      <c r="AI51">
        <f t="shared" ca="1" si="19"/>
        <v>0</v>
      </c>
      <c r="AJ51">
        <f t="shared" ca="1" si="20"/>
        <v>0</v>
      </c>
      <c r="AK51">
        <f t="shared" ca="1" si="24"/>
        <v>30000</v>
      </c>
    </row>
    <row r="52" spans="1:37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 t="shared" si="12"/>
        <v>30000</v>
      </c>
      <c r="F52" s="26">
        <f t="shared" si="13"/>
        <v>0</v>
      </c>
      <c r="G52" s="26">
        <f t="shared" si="14"/>
        <v>0</v>
      </c>
      <c r="H52" s="27">
        <f t="shared" si="5"/>
        <v>30000</v>
      </c>
      <c r="I52" s="25">
        <f t="shared" si="6"/>
        <v>2771</v>
      </c>
      <c r="J52" s="26">
        <f t="shared" si="7"/>
        <v>0</v>
      </c>
      <c r="K52" s="26">
        <f t="shared" si="8"/>
        <v>0</v>
      </c>
      <c r="L52" s="27">
        <f t="shared" si="0"/>
        <v>2771</v>
      </c>
      <c r="M52" s="19">
        <f t="shared" si="23"/>
        <v>9.2366666666666666E-2</v>
      </c>
      <c r="N52" s="3" t="str">
        <f t="shared" si="23"/>
        <v/>
      </c>
      <c r="O52" s="3" t="str">
        <f t="shared" si="23"/>
        <v/>
      </c>
      <c r="P52" s="4">
        <f t="shared" si="2"/>
        <v>9.2366666666666666E-2</v>
      </c>
      <c r="Q52" s="25">
        <f>SUM(E$13:E52)</f>
        <v>220000</v>
      </c>
      <c r="R52" s="26">
        <f>SUM(F$13:F52)</f>
        <v>430000</v>
      </c>
      <c r="S52" s="26">
        <f>SUM(G$13:G52)</f>
        <v>550000</v>
      </c>
      <c r="T52" s="27">
        <f t="shared" si="9"/>
        <v>1200000</v>
      </c>
      <c r="U52" s="25">
        <f>SUM(I$13:I52)</f>
        <v>19885</v>
      </c>
      <c r="V52" s="26">
        <f>SUM(J$13:J52)</f>
        <v>64813</v>
      </c>
      <c r="W52" s="26">
        <f>SUM(K$13:K52)</f>
        <v>56237</v>
      </c>
      <c r="X52" s="27">
        <f t="shared" si="3"/>
        <v>140935</v>
      </c>
      <c r="Y52" s="48">
        <f t="shared" si="10"/>
        <v>9.038636363636364E-2</v>
      </c>
      <c r="Z52" s="48">
        <f t="shared" si="4"/>
        <v>0.15072790697674418</v>
      </c>
      <c r="AA52" s="48">
        <f t="shared" si="4"/>
        <v>0.10224909090909091</v>
      </c>
      <c r="AB52" s="50">
        <f t="shared" si="11"/>
        <v>0.11744583333333333</v>
      </c>
      <c r="AD52">
        <f t="shared" ca="1" si="15"/>
        <v>98</v>
      </c>
      <c r="AE52" t="str">
        <f t="shared" ca="1" si="16"/>
        <v>exploit</v>
      </c>
      <c r="AF52" s="46">
        <f t="shared" si="17"/>
        <v>0.15072790697674418</v>
      </c>
      <c r="AG52" t="str">
        <f t="shared" si="18"/>
        <v>B</v>
      </c>
    </row>
    <row r="53" spans="1:37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 t="shared" si="12"/>
        <v>0</v>
      </c>
      <c r="F53" s="26">
        <f t="shared" si="13"/>
        <v>0</v>
      </c>
      <c r="G53" s="26">
        <f t="shared" si="14"/>
        <v>30000</v>
      </c>
      <c r="H53" s="27">
        <f t="shared" si="5"/>
        <v>30000</v>
      </c>
      <c r="I53" s="25">
        <f t="shared" si="6"/>
        <v>0</v>
      </c>
      <c r="J53" s="26">
        <f t="shared" si="7"/>
        <v>0</v>
      </c>
      <c r="K53" s="26">
        <f t="shared" si="8"/>
        <v>3078</v>
      </c>
      <c r="L53" s="27">
        <f t="shared" si="0"/>
        <v>3078</v>
      </c>
      <c r="M53" s="19" t="str">
        <f t="shared" si="23"/>
        <v/>
      </c>
      <c r="N53" s="3" t="str">
        <f t="shared" si="23"/>
        <v/>
      </c>
      <c r="O53" s="3">
        <f t="shared" si="23"/>
        <v>0.1026</v>
      </c>
      <c r="P53" s="4">
        <f t="shared" si="2"/>
        <v>0.1026</v>
      </c>
      <c r="Q53" s="25">
        <f>SUM(E$13:E53)</f>
        <v>220000</v>
      </c>
      <c r="R53" s="26">
        <f>SUM(F$13:F53)</f>
        <v>430000</v>
      </c>
      <c r="S53" s="26">
        <f>SUM(G$13:G53)</f>
        <v>580000</v>
      </c>
      <c r="T53" s="27">
        <f t="shared" si="9"/>
        <v>1230000</v>
      </c>
      <c r="U53" s="25">
        <f>SUM(I$13:I53)</f>
        <v>19885</v>
      </c>
      <c r="V53" s="26">
        <f>SUM(J$13:J53)</f>
        <v>64813</v>
      </c>
      <c r="W53" s="26">
        <f>SUM(K$13:K53)</f>
        <v>59315</v>
      </c>
      <c r="X53" s="27">
        <f t="shared" si="3"/>
        <v>144013</v>
      </c>
      <c r="Y53" s="48">
        <f t="shared" si="10"/>
        <v>9.038636363636364E-2</v>
      </c>
      <c r="Z53" s="48">
        <f t="shared" si="4"/>
        <v>0.15072790697674418</v>
      </c>
      <c r="AA53" s="48">
        <f t="shared" si="4"/>
        <v>0.10226724137931034</v>
      </c>
      <c r="AB53" s="50">
        <f t="shared" si="11"/>
        <v>0.11708373983739838</v>
      </c>
      <c r="AD53">
        <f t="shared" ca="1" si="15"/>
        <v>94</v>
      </c>
      <c r="AE53" t="str">
        <f t="shared" ca="1" si="16"/>
        <v>exploit</v>
      </c>
      <c r="AF53" s="46">
        <f t="shared" si="17"/>
        <v>0.15072790697674418</v>
      </c>
      <c r="AG53" t="str">
        <f t="shared" si="18"/>
        <v>B</v>
      </c>
    </row>
    <row r="54" spans="1:37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 t="shared" si="12"/>
        <v>0</v>
      </c>
      <c r="F54" s="26">
        <f t="shared" si="13"/>
        <v>30000</v>
      </c>
      <c r="G54" s="26">
        <f t="shared" si="14"/>
        <v>0</v>
      </c>
      <c r="H54" s="27">
        <f t="shared" si="5"/>
        <v>30000</v>
      </c>
      <c r="I54" s="25">
        <f t="shared" si="6"/>
        <v>0</v>
      </c>
      <c r="J54" s="26">
        <f t="shared" si="7"/>
        <v>4465</v>
      </c>
      <c r="K54" s="26">
        <f t="shared" si="8"/>
        <v>0</v>
      </c>
      <c r="L54" s="27">
        <f t="shared" si="0"/>
        <v>4465</v>
      </c>
      <c r="M54" s="19" t="str">
        <f t="shared" si="23"/>
        <v/>
      </c>
      <c r="N54" s="3">
        <f t="shared" si="23"/>
        <v>0.14883333333333335</v>
      </c>
      <c r="O54" s="3" t="str">
        <f t="shared" si="23"/>
        <v/>
      </c>
      <c r="P54" s="4">
        <f t="shared" si="2"/>
        <v>0.14883333333333335</v>
      </c>
      <c r="Q54" s="25">
        <f>SUM(E$13:E54)</f>
        <v>220000</v>
      </c>
      <c r="R54" s="26">
        <f>SUM(F$13:F54)</f>
        <v>460000</v>
      </c>
      <c r="S54" s="26">
        <f>SUM(G$13:G54)</f>
        <v>580000</v>
      </c>
      <c r="T54" s="27">
        <f t="shared" si="9"/>
        <v>1260000</v>
      </c>
      <c r="U54" s="25">
        <f>SUM(I$13:I54)</f>
        <v>19885</v>
      </c>
      <c r="V54" s="26">
        <f>SUM(J$13:J54)</f>
        <v>69278</v>
      </c>
      <c r="W54" s="26">
        <f>SUM(K$13:K54)</f>
        <v>59315</v>
      </c>
      <c r="X54" s="27">
        <f t="shared" si="3"/>
        <v>148478</v>
      </c>
      <c r="Y54" s="48">
        <f t="shared" si="10"/>
        <v>9.038636363636364E-2</v>
      </c>
      <c r="Z54" s="48">
        <f t="shared" si="4"/>
        <v>0.15060434782608695</v>
      </c>
      <c r="AA54" s="48">
        <f t="shared" si="4"/>
        <v>0.10226724137931034</v>
      </c>
      <c r="AB54" s="50">
        <f t="shared" si="11"/>
        <v>0.11783968253968254</v>
      </c>
      <c r="AD54">
        <f t="shared" ca="1" si="15"/>
        <v>69</v>
      </c>
      <c r="AE54" t="str">
        <f t="shared" ca="1" si="16"/>
        <v>exploit</v>
      </c>
    </row>
    <row r="55" spans="1:37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 t="shared" si="12"/>
        <v>30000</v>
      </c>
      <c r="F55" s="26">
        <f t="shared" si="13"/>
        <v>0</v>
      </c>
      <c r="G55" s="26">
        <f t="shared" si="14"/>
        <v>0</v>
      </c>
      <c r="H55" s="27">
        <f t="shared" si="5"/>
        <v>30000</v>
      </c>
      <c r="I55" s="25">
        <f t="shared" si="6"/>
        <v>2725</v>
      </c>
      <c r="J55" s="26">
        <f t="shared" si="7"/>
        <v>0</v>
      </c>
      <c r="K55" s="26">
        <f t="shared" si="8"/>
        <v>0</v>
      </c>
      <c r="L55" s="27">
        <f t="shared" si="0"/>
        <v>2725</v>
      </c>
      <c r="M55" s="19">
        <f t="shared" si="23"/>
        <v>9.0833333333333335E-2</v>
      </c>
      <c r="N55" s="3" t="str">
        <f t="shared" si="23"/>
        <v/>
      </c>
      <c r="O55" s="3" t="str">
        <f t="shared" si="23"/>
        <v/>
      </c>
      <c r="P55" s="4">
        <f t="shared" si="2"/>
        <v>9.0833333333333335E-2</v>
      </c>
      <c r="Q55" s="25">
        <f>SUM(E$13:E55)</f>
        <v>250000</v>
      </c>
      <c r="R55" s="26">
        <f>SUM(F$13:F55)</f>
        <v>460000</v>
      </c>
      <c r="S55" s="26">
        <f>SUM(G$13:G55)</f>
        <v>580000</v>
      </c>
      <c r="T55" s="27">
        <f t="shared" si="9"/>
        <v>1290000</v>
      </c>
      <c r="U55" s="25">
        <f>SUM(I$13:I55)</f>
        <v>22610</v>
      </c>
      <c r="V55" s="26">
        <f>SUM(J$13:J55)</f>
        <v>69278</v>
      </c>
      <c r="W55" s="26">
        <f>SUM(K$13:K55)</f>
        <v>59315</v>
      </c>
      <c r="X55" s="27">
        <f t="shared" si="3"/>
        <v>151203</v>
      </c>
      <c r="Y55" s="48">
        <f t="shared" si="10"/>
        <v>9.0440000000000006E-2</v>
      </c>
      <c r="Z55" s="48">
        <f t="shared" si="4"/>
        <v>0.15060434782608695</v>
      </c>
      <c r="AA55" s="48">
        <f t="shared" si="4"/>
        <v>0.10226724137931034</v>
      </c>
      <c r="AB55" s="50">
        <f t="shared" si="11"/>
        <v>0.11721162790697674</v>
      </c>
      <c r="AD55">
        <f t="shared" ca="1" si="15"/>
        <v>83</v>
      </c>
      <c r="AE55" t="str">
        <f t="shared" ca="1" si="16"/>
        <v>exploit</v>
      </c>
    </row>
    <row r="56" spans="1:37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 t="shared" si="12"/>
        <v>0</v>
      </c>
      <c r="F56" s="26">
        <f t="shared" si="13"/>
        <v>30000</v>
      </c>
      <c r="G56" s="26">
        <f t="shared" si="14"/>
        <v>0</v>
      </c>
      <c r="H56" s="27">
        <f t="shared" si="5"/>
        <v>30000</v>
      </c>
      <c r="I56" s="25">
        <f t="shared" si="6"/>
        <v>0</v>
      </c>
      <c r="J56" s="26">
        <f t="shared" si="7"/>
        <v>4471</v>
      </c>
      <c r="K56" s="26">
        <f t="shared" si="8"/>
        <v>0</v>
      </c>
      <c r="L56" s="27">
        <f t="shared" si="0"/>
        <v>4471</v>
      </c>
      <c r="M56" s="19" t="str">
        <f t="shared" si="23"/>
        <v/>
      </c>
      <c r="N56" s="3">
        <f t="shared" si="23"/>
        <v>0.14903333333333332</v>
      </c>
      <c r="O56" s="3" t="str">
        <f t="shared" si="23"/>
        <v/>
      </c>
      <c r="P56" s="4">
        <f t="shared" si="2"/>
        <v>0.14903333333333332</v>
      </c>
      <c r="Q56" s="25">
        <f>SUM(E$13:E56)</f>
        <v>250000</v>
      </c>
      <c r="R56" s="26">
        <f>SUM(F$13:F56)</f>
        <v>490000</v>
      </c>
      <c r="S56" s="26">
        <f>SUM(G$13:G56)</f>
        <v>580000</v>
      </c>
      <c r="T56" s="27">
        <f t="shared" si="9"/>
        <v>1320000</v>
      </c>
      <c r="U56" s="25">
        <f>SUM(I$13:I56)</f>
        <v>22610</v>
      </c>
      <c r="V56" s="26">
        <f>SUM(J$13:J56)</f>
        <v>73749</v>
      </c>
      <c r="W56" s="26">
        <f>SUM(K$13:K56)</f>
        <v>59315</v>
      </c>
      <c r="X56" s="27">
        <f t="shared" si="3"/>
        <v>155674</v>
      </c>
      <c r="Y56" s="48">
        <f t="shared" si="10"/>
        <v>9.0440000000000006E-2</v>
      </c>
      <c r="Z56" s="48">
        <f t="shared" si="4"/>
        <v>0.15050816326530611</v>
      </c>
      <c r="AA56" s="48">
        <f t="shared" si="4"/>
        <v>0.10226724137931034</v>
      </c>
      <c r="AB56" s="50">
        <f t="shared" si="11"/>
        <v>0.11793484848484849</v>
      </c>
      <c r="AD56">
        <f t="shared" ca="1" si="15"/>
        <v>79</v>
      </c>
      <c r="AE56" t="str">
        <f t="shared" ca="1" si="16"/>
        <v>exploit</v>
      </c>
    </row>
    <row r="57" spans="1:37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 t="shared" si="12"/>
        <v>30000</v>
      </c>
      <c r="F57" s="26">
        <f t="shared" si="13"/>
        <v>0</v>
      </c>
      <c r="G57" s="26">
        <f t="shared" si="14"/>
        <v>0</v>
      </c>
      <c r="H57" s="27">
        <f t="shared" si="5"/>
        <v>30000</v>
      </c>
      <c r="I57" s="25">
        <f t="shared" si="6"/>
        <v>2795</v>
      </c>
      <c r="J57" s="26">
        <f t="shared" si="7"/>
        <v>0</v>
      </c>
      <c r="K57" s="26">
        <f t="shared" si="8"/>
        <v>0</v>
      </c>
      <c r="L57" s="27">
        <f t="shared" si="0"/>
        <v>2795</v>
      </c>
      <c r="M57" s="19">
        <f t="shared" si="23"/>
        <v>9.3166666666666662E-2</v>
      </c>
      <c r="N57" s="3" t="str">
        <f t="shared" si="23"/>
        <v/>
      </c>
      <c r="O57" s="3" t="str">
        <f t="shared" si="23"/>
        <v/>
      </c>
      <c r="P57" s="4">
        <f t="shared" si="2"/>
        <v>9.3166666666666662E-2</v>
      </c>
      <c r="Q57" s="25">
        <f>SUM(E$13:E57)</f>
        <v>280000</v>
      </c>
      <c r="R57" s="26">
        <f>SUM(F$13:F57)</f>
        <v>490000</v>
      </c>
      <c r="S57" s="26">
        <f>SUM(G$13:G57)</f>
        <v>580000</v>
      </c>
      <c r="T57" s="27">
        <f t="shared" si="9"/>
        <v>1350000</v>
      </c>
      <c r="U57" s="25">
        <f>SUM(I$13:I57)</f>
        <v>25405</v>
      </c>
      <c r="V57" s="26">
        <f>SUM(J$13:J57)</f>
        <v>73749</v>
      </c>
      <c r="W57" s="26">
        <f>SUM(K$13:K57)</f>
        <v>59315</v>
      </c>
      <c r="X57" s="27">
        <f t="shared" si="3"/>
        <v>158469</v>
      </c>
      <c r="Y57" s="48">
        <f t="shared" si="10"/>
        <v>9.0732142857142858E-2</v>
      </c>
      <c r="Z57" s="48">
        <f t="shared" si="4"/>
        <v>0.15050816326530611</v>
      </c>
      <c r="AA57" s="48">
        <f t="shared" si="4"/>
        <v>0.10226724137931034</v>
      </c>
      <c r="AB57" s="50">
        <f t="shared" si="11"/>
        <v>0.11738444444444444</v>
      </c>
      <c r="AD57">
        <f t="shared" ca="1" si="15"/>
        <v>29</v>
      </c>
      <c r="AE57" t="str">
        <f t="shared" ca="1" si="16"/>
        <v>exploit</v>
      </c>
    </row>
    <row r="58" spans="1:37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 t="shared" si="12"/>
        <v>0</v>
      </c>
      <c r="F58" s="26">
        <f t="shared" si="13"/>
        <v>30000</v>
      </c>
      <c r="G58" s="26">
        <f t="shared" si="14"/>
        <v>0</v>
      </c>
      <c r="H58" s="27">
        <f t="shared" si="5"/>
        <v>30000</v>
      </c>
      <c r="I58" s="25">
        <f t="shared" si="6"/>
        <v>0</v>
      </c>
      <c r="J58" s="26">
        <f t="shared" si="7"/>
        <v>4524</v>
      </c>
      <c r="K58" s="26">
        <f t="shared" si="8"/>
        <v>0</v>
      </c>
      <c r="L58" s="27">
        <f t="shared" si="0"/>
        <v>4524</v>
      </c>
      <c r="M58" s="19" t="str">
        <f t="shared" si="23"/>
        <v/>
      </c>
      <c r="N58" s="3">
        <f t="shared" si="23"/>
        <v>0.15079999999999999</v>
      </c>
      <c r="O58" s="3" t="str">
        <f t="shared" si="23"/>
        <v/>
      </c>
      <c r="P58" s="4">
        <f t="shared" si="2"/>
        <v>0.15079999999999999</v>
      </c>
      <c r="Q58" s="25">
        <f>SUM(E$13:E58)</f>
        <v>280000</v>
      </c>
      <c r="R58" s="26">
        <f>SUM(F$13:F58)</f>
        <v>520000</v>
      </c>
      <c r="S58" s="26">
        <f>SUM(G$13:G58)</f>
        <v>580000</v>
      </c>
      <c r="T58" s="27">
        <f t="shared" si="9"/>
        <v>1380000</v>
      </c>
      <c r="U58" s="25">
        <f>SUM(I$13:I58)</f>
        <v>25405</v>
      </c>
      <c r="V58" s="26">
        <f>SUM(J$13:J58)</f>
        <v>78273</v>
      </c>
      <c r="W58" s="26">
        <f>SUM(K$13:K58)</f>
        <v>59315</v>
      </c>
      <c r="X58" s="27">
        <f t="shared" si="3"/>
        <v>162993</v>
      </c>
      <c r="Y58" s="48">
        <f t="shared" si="10"/>
        <v>9.0732142857142858E-2</v>
      </c>
      <c r="Z58" s="48">
        <f t="shared" si="4"/>
        <v>0.15052499999999999</v>
      </c>
      <c r="AA58" s="48">
        <f t="shared" si="4"/>
        <v>0.10226724137931034</v>
      </c>
      <c r="AB58" s="50">
        <f t="shared" si="11"/>
        <v>0.11811086956521739</v>
      </c>
      <c r="AD58">
        <f t="shared" ca="1" si="15"/>
        <v>78</v>
      </c>
      <c r="AE58" t="str">
        <f t="shared" ca="1" si="16"/>
        <v>exploit</v>
      </c>
    </row>
    <row r="59" spans="1:37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 t="shared" si="12"/>
        <v>0</v>
      </c>
      <c r="F59" s="26">
        <f t="shared" si="13"/>
        <v>0</v>
      </c>
      <c r="G59" s="26">
        <f t="shared" si="14"/>
        <v>30000</v>
      </c>
      <c r="H59" s="27">
        <f t="shared" si="5"/>
        <v>30000</v>
      </c>
      <c r="I59" s="25">
        <f t="shared" si="6"/>
        <v>0</v>
      </c>
      <c r="J59" s="26">
        <f t="shared" si="7"/>
        <v>0</v>
      </c>
      <c r="K59" s="26">
        <f t="shared" si="8"/>
        <v>3080</v>
      </c>
      <c r="L59" s="27">
        <f t="shared" si="0"/>
        <v>3080</v>
      </c>
      <c r="M59" s="19" t="str">
        <f t="shared" si="23"/>
        <v/>
      </c>
      <c r="N59" s="3" t="str">
        <f t="shared" si="23"/>
        <v/>
      </c>
      <c r="O59" s="3">
        <f t="shared" si="23"/>
        <v>0.10266666666666667</v>
      </c>
      <c r="P59" s="4">
        <f t="shared" si="2"/>
        <v>0.10266666666666667</v>
      </c>
      <c r="Q59" s="25">
        <f>SUM(E$13:E59)</f>
        <v>280000</v>
      </c>
      <c r="R59" s="26">
        <f>SUM(F$13:F59)</f>
        <v>520000</v>
      </c>
      <c r="S59" s="26">
        <f>SUM(G$13:G59)</f>
        <v>610000</v>
      </c>
      <c r="T59" s="27">
        <f t="shared" si="9"/>
        <v>1410000</v>
      </c>
      <c r="U59" s="25">
        <f>SUM(I$13:I59)</f>
        <v>25405</v>
      </c>
      <c r="V59" s="26">
        <f>SUM(J$13:J59)</f>
        <v>78273</v>
      </c>
      <c r="W59" s="26">
        <f>SUM(K$13:K59)</f>
        <v>62395</v>
      </c>
      <c r="X59" s="27">
        <f t="shared" si="3"/>
        <v>166073</v>
      </c>
      <c r="Y59" s="48">
        <f t="shared" si="10"/>
        <v>9.0732142857142858E-2</v>
      </c>
      <c r="Z59" s="48">
        <f t="shared" si="4"/>
        <v>0.15052499999999999</v>
      </c>
      <c r="AA59" s="48">
        <f t="shared" si="4"/>
        <v>0.10228688524590164</v>
      </c>
      <c r="AB59" s="50">
        <f t="shared" si="11"/>
        <v>0.1177822695035461</v>
      </c>
      <c r="AD59">
        <f t="shared" ca="1" si="15"/>
        <v>98</v>
      </c>
      <c r="AE59" t="str">
        <f t="shared" ca="1" si="16"/>
        <v>exploit</v>
      </c>
    </row>
    <row r="60" spans="1:37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 t="shared" si="12"/>
        <v>0</v>
      </c>
      <c r="F60" s="26">
        <f t="shared" si="13"/>
        <v>0</v>
      </c>
      <c r="G60" s="26">
        <f t="shared" si="14"/>
        <v>30000</v>
      </c>
      <c r="H60" s="27">
        <f t="shared" si="5"/>
        <v>30000</v>
      </c>
      <c r="I60" s="25">
        <f t="shared" si="6"/>
        <v>0</v>
      </c>
      <c r="J60" s="26">
        <f t="shared" si="7"/>
        <v>0</v>
      </c>
      <c r="K60" s="26">
        <f t="shared" si="8"/>
        <v>3036</v>
      </c>
      <c r="L60" s="27">
        <f t="shared" si="0"/>
        <v>3036</v>
      </c>
      <c r="M60" s="19" t="str">
        <f t="shared" si="23"/>
        <v/>
      </c>
      <c r="N60" s="3" t="str">
        <f t="shared" si="23"/>
        <v/>
      </c>
      <c r="O60" s="3">
        <f t="shared" si="23"/>
        <v>0.1012</v>
      </c>
      <c r="P60" s="4">
        <f t="shared" si="2"/>
        <v>0.1012</v>
      </c>
      <c r="Q60" s="25">
        <f>SUM(E$13:E60)</f>
        <v>280000</v>
      </c>
      <c r="R60" s="26">
        <f>SUM(F$13:F60)</f>
        <v>520000</v>
      </c>
      <c r="S60" s="26">
        <f>SUM(G$13:G60)</f>
        <v>640000</v>
      </c>
      <c r="T60" s="27">
        <f t="shared" si="9"/>
        <v>1440000</v>
      </c>
      <c r="U60" s="25">
        <f>SUM(I$13:I60)</f>
        <v>25405</v>
      </c>
      <c r="V60" s="26">
        <f>SUM(J$13:J60)</f>
        <v>78273</v>
      </c>
      <c r="W60" s="26">
        <f>SUM(K$13:K60)</f>
        <v>65431</v>
      </c>
      <c r="X60" s="27">
        <f t="shared" si="3"/>
        <v>169109</v>
      </c>
      <c r="Y60" s="48">
        <f t="shared" si="10"/>
        <v>9.0732142857142858E-2</v>
      </c>
      <c r="Z60" s="48">
        <f t="shared" si="4"/>
        <v>0.15052499999999999</v>
      </c>
      <c r="AA60" s="48">
        <f t="shared" si="4"/>
        <v>0.1022359375</v>
      </c>
      <c r="AB60" s="50">
        <f t="shared" si="11"/>
        <v>0.11743680555555555</v>
      </c>
      <c r="AD60">
        <f t="shared" ca="1" si="15"/>
        <v>35</v>
      </c>
      <c r="AE60" t="str">
        <f t="shared" ca="1" si="16"/>
        <v>exploit</v>
      </c>
    </row>
    <row r="61" spans="1:37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 t="shared" si="12"/>
        <v>30000</v>
      </c>
      <c r="F61" s="26">
        <f t="shared" si="13"/>
        <v>0</v>
      </c>
      <c r="G61" s="26">
        <f t="shared" si="14"/>
        <v>0</v>
      </c>
      <c r="H61" s="27">
        <f t="shared" si="5"/>
        <v>30000</v>
      </c>
      <c r="I61" s="25">
        <f t="shared" si="6"/>
        <v>2740</v>
      </c>
      <c r="J61" s="26">
        <f t="shared" si="7"/>
        <v>0</v>
      </c>
      <c r="K61" s="26">
        <f t="shared" si="8"/>
        <v>0</v>
      </c>
      <c r="L61" s="27">
        <f t="shared" si="0"/>
        <v>2740</v>
      </c>
      <c r="M61" s="19">
        <f t="shared" si="23"/>
        <v>9.1333333333333336E-2</v>
      </c>
      <c r="N61" s="3" t="str">
        <f t="shared" si="23"/>
        <v/>
      </c>
      <c r="O61" s="3" t="str">
        <f t="shared" si="23"/>
        <v/>
      </c>
      <c r="P61" s="4">
        <f t="shared" si="2"/>
        <v>9.1333333333333336E-2</v>
      </c>
      <c r="Q61" s="25">
        <f>SUM(E$13:E61)</f>
        <v>310000</v>
      </c>
      <c r="R61" s="26">
        <f>SUM(F$13:F61)</f>
        <v>520000</v>
      </c>
      <c r="S61" s="26">
        <f>SUM(G$13:G61)</f>
        <v>640000</v>
      </c>
      <c r="T61" s="27">
        <f t="shared" si="9"/>
        <v>1470000</v>
      </c>
      <c r="U61" s="25">
        <f>SUM(I$13:I61)</f>
        <v>28145</v>
      </c>
      <c r="V61" s="26">
        <f>SUM(J$13:J61)</f>
        <v>78273</v>
      </c>
      <c r="W61" s="26">
        <f>SUM(K$13:K61)</f>
        <v>65431</v>
      </c>
      <c r="X61" s="27">
        <f t="shared" si="3"/>
        <v>171849</v>
      </c>
      <c r="Y61" s="48">
        <f t="shared" si="10"/>
        <v>9.0790322580645164E-2</v>
      </c>
      <c r="Z61" s="48">
        <f t="shared" si="4"/>
        <v>0.15052499999999999</v>
      </c>
      <c r="AA61" s="48">
        <f t="shared" si="4"/>
        <v>0.1022359375</v>
      </c>
      <c r="AB61" s="50">
        <f t="shared" si="11"/>
        <v>0.11690408163265306</v>
      </c>
      <c r="AD61">
        <f t="shared" ca="1" si="15"/>
        <v>28</v>
      </c>
      <c r="AE61" t="str">
        <f t="shared" ca="1" si="16"/>
        <v>exploit</v>
      </c>
    </row>
    <row r="62" spans="1:37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 t="shared" si="12"/>
        <v>0</v>
      </c>
      <c r="F62" s="26">
        <f t="shared" si="13"/>
        <v>0</v>
      </c>
      <c r="G62" s="26">
        <f t="shared" si="14"/>
        <v>30000</v>
      </c>
      <c r="H62" s="27">
        <f t="shared" si="5"/>
        <v>30000</v>
      </c>
      <c r="I62" s="25">
        <f t="shared" si="6"/>
        <v>0</v>
      </c>
      <c r="J62" s="26">
        <f t="shared" si="7"/>
        <v>0</v>
      </c>
      <c r="K62" s="26">
        <f t="shared" si="8"/>
        <v>3083</v>
      </c>
      <c r="L62" s="27">
        <f t="shared" si="0"/>
        <v>3083</v>
      </c>
      <c r="M62" s="19" t="str">
        <f t="shared" si="23"/>
        <v/>
      </c>
      <c r="N62" s="3" t="str">
        <f t="shared" si="23"/>
        <v/>
      </c>
      <c r="O62" s="3">
        <f t="shared" si="23"/>
        <v>0.10276666666666667</v>
      </c>
      <c r="P62" s="4">
        <f t="shared" si="2"/>
        <v>0.10276666666666667</v>
      </c>
      <c r="Q62" s="25">
        <f>SUM(E$13:E62)</f>
        <v>310000</v>
      </c>
      <c r="R62" s="26">
        <f>SUM(F$13:F62)</f>
        <v>520000</v>
      </c>
      <c r="S62" s="26">
        <f>SUM(G$13:G62)</f>
        <v>670000</v>
      </c>
      <c r="T62" s="27">
        <f t="shared" si="9"/>
        <v>1500000</v>
      </c>
      <c r="U62" s="25">
        <f>SUM(I$13:I62)</f>
        <v>28145</v>
      </c>
      <c r="V62" s="26">
        <f>SUM(J$13:J62)</f>
        <v>78273</v>
      </c>
      <c r="W62" s="26">
        <f>SUM(K$13:K62)</f>
        <v>68514</v>
      </c>
      <c r="X62" s="27">
        <f t="shared" si="3"/>
        <v>174932</v>
      </c>
      <c r="Y62" s="48">
        <f t="shared" si="10"/>
        <v>9.0790322580645164E-2</v>
      </c>
      <c r="Z62" s="48">
        <f t="shared" si="4"/>
        <v>0.15052499999999999</v>
      </c>
      <c r="AA62" s="48">
        <f t="shared" si="4"/>
        <v>0.10225970149253731</v>
      </c>
      <c r="AB62" s="50">
        <f t="shared" si="11"/>
        <v>0.11662133333333333</v>
      </c>
      <c r="AD62">
        <f t="shared" ca="1" si="15"/>
        <v>2</v>
      </c>
      <c r="AE62" t="str">
        <f t="shared" ca="1" si="16"/>
        <v>explore</v>
      </c>
    </row>
    <row r="63" spans="1:37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 t="shared" si="12"/>
        <v>0</v>
      </c>
      <c r="F63" s="26">
        <f t="shared" si="13"/>
        <v>0</v>
      </c>
      <c r="G63" s="26">
        <f t="shared" si="14"/>
        <v>30000</v>
      </c>
      <c r="H63" s="27">
        <f t="shared" si="5"/>
        <v>30000</v>
      </c>
      <c r="I63" s="25">
        <f t="shared" si="6"/>
        <v>0</v>
      </c>
      <c r="J63" s="26">
        <f t="shared" si="7"/>
        <v>0</v>
      </c>
      <c r="K63" s="26">
        <f t="shared" si="8"/>
        <v>3108</v>
      </c>
      <c r="L63" s="27">
        <f t="shared" si="0"/>
        <v>3108</v>
      </c>
      <c r="M63" s="19" t="str">
        <f t="shared" si="23"/>
        <v/>
      </c>
      <c r="N63" s="3" t="str">
        <f t="shared" si="23"/>
        <v/>
      </c>
      <c r="O63" s="3">
        <f t="shared" si="23"/>
        <v>0.1036</v>
      </c>
      <c r="P63" s="4">
        <f t="shared" si="2"/>
        <v>0.1036</v>
      </c>
      <c r="Q63" s="25">
        <f>SUM(E$13:E63)</f>
        <v>310000</v>
      </c>
      <c r="R63" s="26">
        <f>SUM(F$13:F63)</f>
        <v>520000</v>
      </c>
      <c r="S63" s="26">
        <f>SUM(G$13:G63)</f>
        <v>700000</v>
      </c>
      <c r="T63" s="27">
        <f t="shared" si="9"/>
        <v>1530000</v>
      </c>
      <c r="U63" s="25">
        <f>SUM(I$13:I63)</f>
        <v>28145</v>
      </c>
      <c r="V63" s="26">
        <f>SUM(J$13:J63)</f>
        <v>78273</v>
      </c>
      <c r="W63" s="26">
        <f>SUM(K$13:K63)</f>
        <v>71622</v>
      </c>
      <c r="X63" s="27">
        <f t="shared" si="3"/>
        <v>178040</v>
      </c>
      <c r="Y63" s="48">
        <f t="shared" si="10"/>
        <v>9.0790322580645164E-2</v>
      </c>
      <c r="Z63" s="48">
        <f t="shared" si="4"/>
        <v>0.15052499999999999</v>
      </c>
      <c r="AA63" s="48">
        <f t="shared" si="4"/>
        <v>0.10231714285714286</v>
      </c>
      <c r="AB63" s="50">
        <f t="shared" si="11"/>
        <v>0.11636601307189542</v>
      </c>
      <c r="AD63">
        <f t="shared" ca="1" si="15"/>
        <v>70</v>
      </c>
      <c r="AE63" t="str">
        <f t="shared" ca="1" si="16"/>
        <v>exploit</v>
      </c>
    </row>
    <row r="64" spans="1:37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 t="shared" si="12"/>
        <v>0</v>
      </c>
      <c r="F64" s="26">
        <f t="shared" si="13"/>
        <v>30000</v>
      </c>
      <c r="G64" s="26">
        <f t="shared" si="14"/>
        <v>0</v>
      </c>
      <c r="H64" s="27">
        <f t="shared" si="5"/>
        <v>30000</v>
      </c>
      <c r="I64" s="25">
        <f t="shared" si="6"/>
        <v>0</v>
      </c>
      <c r="J64" s="26">
        <f t="shared" si="7"/>
        <v>4479</v>
      </c>
      <c r="K64" s="26">
        <f t="shared" si="8"/>
        <v>0</v>
      </c>
      <c r="L64" s="27">
        <f t="shared" si="0"/>
        <v>4479</v>
      </c>
      <c r="M64" s="19" t="str">
        <f t="shared" si="23"/>
        <v/>
      </c>
      <c r="N64" s="3">
        <f t="shared" si="23"/>
        <v>0.14929999999999999</v>
      </c>
      <c r="O64" s="3" t="str">
        <f t="shared" si="23"/>
        <v/>
      </c>
      <c r="P64" s="4">
        <f t="shared" si="2"/>
        <v>0.14929999999999999</v>
      </c>
      <c r="Q64" s="25">
        <f>SUM(E$13:E64)</f>
        <v>310000</v>
      </c>
      <c r="R64" s="26">
        <f>SUM(F$13:F64)</f>
        <v>550000</v>
      </c>
      <c r="S64" s="26">
        <f>SUM(G$13:G64)</f>
        <v>700000</v>
      </c>
      <c r="T64" s="27">
        <f t="shared" si="9"/>
        <v>1560000</v>
      </c>
      <c r="U64" s="25">
        <f>SUM(I$13:I64)</f>
        <v>28145</v>
      </c>
      <c r="V64" s="26">
        <f>SUM(J$13:J64)</f>
        <v>82752</v>
      </c>
      <c r="W64" s="26">
        <f>SUM(K$13:K64)</f>
        <v>71622</v>
      </c>
      <c r="X64" s="27">
        <f t="shared" si="3"/>
        <v>182519</v>
      </c>
      <c r="Y64" s="48">
        <f t="shared" si="10"/>
        <v>9.0790322580645164E-2</v>
      </c>
      <c r="Z64" s="48">
        <f t="shared" si="4"/>
        <v>0.15045818181818182</v>
      </c>
      <c r="AA64" s="48">
        <f t="shared" si="4"/>
        <v>0.10231714285714286</v>
      </c>
      <c r="AB64" s="50">
        <f t="shared" si="11"/>
        <v>0.11699935897435898</v>
      </c>
      <c r="AD64">
        <f t="shared" ca="1" si="15"/>
        <v>20</v>
      </c>
      <c r="AE64" t="str">
        <f t="shared" ca="1" si="16"/>
        <v>explore</v>
      </c>
    </row>
    <row r="65" spans="1:31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 t="shared" si="12"/>
        <v>0</v>
      </c>
      <c r="F65" s="26">
        <f t="shared" si="13"/>
        <v>0</v>
      </c>
      <c r="G65" s="26">
        <f t="shared" si="14"/>
        <v>30000</v>
      </c>
      <c r="H65" s="27">
        <f t="shared" si="5"/>
        <v>30000</v>
      </c>
      <c r="I65" s="25">
        <f t="shared" si="6"/>
        <v>0</v>
      </c>
      <c r="J65" s="26">
        <f t="shared" si="7"/>
        <v>0</v>
      </c>
      <c r="K65" s="26">
        <f t="shared" si="8"/>
        <v>3128</v>
      </c>
      <c r="L65" s="27">
        <f t="shared" si="0"/>
        <v>3128</v>
      </c>
      <c r="M65" s="19" t="str">
        <f t="shared" si="23"/>
        <v/>
      </c>
      <c r="N65" s="3" t="str">
        <f t="shared" si="23"/>
        <v/>
      </c>
      <c r="O65" s="3">
        <f t="shared" si="23"/>
        <v>0.10426666666666666</v>
      </c>
      <c r="P65" s="4">
        <f t="shared" si="2"/>
        <v>0.10426666666666666</v>
      </c>
      <c r="Q65" s="25">
        <f>SUM(E$13:E65)</f>
        <v>310000</v>
      </c>
      <c r="R65" s="26">
        <f>SUM(F$13:F65)</f>
        <v>550000</v>
      </c>
      <c r="S65" s="26">
        <f>SUM(G$13:G65)</f>
        <v>730000</v>
      </c>
      <c r="T65" s="27">
        <f t="shared" si="9"/>
        <v>1590000</v>
      </c>
      <c r="U65" s="25">
        <f>SUM(I$13:I65)</f>
        <v>28145</v>
      </c>
      <c r="V65" s="26">
        <f>SUM(J$13:J65)</f>
        <v>82752</v>
      </c>
      <c r="W65" s="26">
        <f>SUM(K$13:K65)</f>
        <v>74750</v>
      </c>
      <c r="X65" s="27">
        <f t="shared" si="3"/>
        <v>185647</v>
      </c>
      <c r="Y65" s="48">
        <f t="shared" si="10"/>
        <v>9.0790322580645164E-2</v>
      </c>
      <c r="Z65" s="48">
        <f t="shared" si="4"/>
        <v>0.15045818181818182</v>
      </c>
      <c r="AA65" s="48">
        <f t="shared" si="4"/>
        <v>0.1023972602739726</v>
      </c>
      <c r="AB65" s="50">
        <f t="shared" si="11"/>
        <v>0.11675911949685534</v>
      </c>
      <c r="AD65">
        <f t="shared" ca="1" si="15"/>
        <v>92</v>
      </c>
      <c r="AE65" t="str">
        <f t="shared" ca="1" si="16"/>
        <v>exploit</v>
      </c>
    </row>
    <row r="66" spans="1:31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 t="shared" si="12"/>
        <v>0</v>
      </c>
      <c r="F66" s="26">
        <f t="shared" si="13"/>
        <v>30000</v>
      </c>
      <c r="G66" s="26">
        <f t="shared" si="14"/>
        <v>0</v>
      </c>
      <c r="H66" s="27">
        <f t="shared" si="5"/>
        <v>30000</v>
      </c>
      <c r="I66" s="25">
        <f t="shared" si="6"/>
        <v>0</v>
      </c>
      <c r="J66" s="26">
        <f t="shared" si="7"/>
        <v>4529</v>
      </c>
      <c r="K66" s="26">
        <f t="shared" si="8"/>
        <v>0</v>
      </c>
      <c r="L66" s="27">
        <f t="shared" si="0"/>
        <v>4529</v>
      </c>
      <c r="M66" s="19" t="str">
        <f t="shared" si="23"/>
        <v/>
      </c>
      <c r="N66" s="3">
        <f t="shared" si="23"/>
        <v>0.15096666666666667</v>
      </c>
      <c r="O66" s="3" t="str">
        <f t="shared" si="23"/>
        <v/>
      </c>
      <c r="P66" s="4">
        <f t="shared" si="2"/>
        <v>0.15096666666666667</v>
      </c>
      <c r="Q66" s="25">
        <f>SUM(E$13:E66)</f>
        <v>310000</v>
      </c>
      <c r="R66" s="26">
        <f>SUM(F$13:F66)</f>
        <v>580000</v>
      </c>
      <c r="S66" s="26">
        <f>SUM(G$13:G66)</f>
        <v>730000</v>
      </c>
      <c r="T66" s="27">
        <f t="shared" si="9"/>
        <v>1620000</v>
      </c>
      <c r="U66" s="25">
        <f>SUM(I$13:I66)</f>
        <v>28145</v>
      </c>
      <c r="V66" s="26">
        <f>SUM(J$13:J66)</f>
        <v>87281</v>
      </c>
      <c r="W66" s="26">
        <f>SUM(K$13:K66)</f>
        <v>74750</v>
      </c>
      <c r="X66" s="27">
        <f t="shared" si="3"/>
        <v>190176</v>
      </c>
      <c r="Y66" s="48">
        <f t="shared" si="10"/>
        <v>9.0790322580645164E-2</v>
      </c>
      <c r="Z66" s="48">
        <f t="shared" si="4"/>
        <v>0.1504844827586207</v>
      </c>
      <c r="AA66" s="48">
        <f t="shared" si="4"/>
        <v>0.1023972602739726</v>
      </c>
      <c r="AB66" s="50">
        <f t="shared" si="11"/>
        <v>0.11739259259259259</v>
      </c>
      <c r="AD66">
        <f t="shared" ca="1" si="15"/>
        <v>74</v>
      </c>
      <c r="AE66" t="str">
        <f t="shared" ca="1" si="16"/>
        <v>exploit</v>
      </c>
    </row>
    <row r="67" spans="1:31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 t="shared" si="12"/>
        <v>30000</v>
      </c>
      <c r="F67" s="26">
        <f t="shared" si="13"/>
        <v>0</v>
      </c>
      <c r="G67" s="26">
        <f t="shared" si="14"/>
        <v>0</v>
      </c>
      <c r="H67" s="27">
        <f t="shared" si="5"/>
        <v>30000</v>
      </c>
      <c r="I67" s="25">
        <f t="shared" si="6"/>
        <v>2591</v>
      </c>
      <c r="J67" s="26">
        <f t="shared" si="7"/>
        <v>0</v>
      </c>
      <c r="K67" s="26">
        <f t="shared" si="8"/>
        <v>0</v>
      </c>
      <c r="L67" s="27">
        <f t="shared" si="0"/>
        <v>2591</v>
      </c>
      <c r="M67" s="19">
        <f t="shared" si="23"/>
        <v>8.6366666666666661E-2</v>
      </c>
      <c r="N67" s="3" t="str">
        <f t="shared" si="23"/>
        <v/>
      </c>
      <c r="O67" s="3" t="str">
        <f t="shared" si="23"/>
        <v/>
      </c>
      <c r="P67" s="4">
        <f t="shared" si="2"/>
        <v>8.6366666666666661E-2</v>
      </c>
      <c r="Q67" s="25">
        <f>SUM(E$13:E67)</f>
        <v>340000</v>
      </c>
      <c r="R67" s="26">
        <f>SUM(F$13:F67)</f>
        <v>580000</v>
      </c>
      <c r="S67" s="26">
        <f>SUM(G$13:G67)</f>
        <v>730000</v>
      </c>
      <c r="T67" s="27">
        <f t="shared" si="9"/>
        <v>1650000</v>
      </c>
      <c r="U67" s="25">
        <f>SUM(I$13:I67)</f>
        <v>30736</v>
      </c>
      <c r="V67" s="26">
        <f>SUM(J$13:J67)</f>
        <v>87281</v>
      </c>
      <c r="W67" s="26">
        <f>SUM(K$13:K67)</f>
        <v>74750</v>
      </c>
      <c r="X67" s="27">
        <f t="shared" si="3"/>
        <v>192767</v>
      </c>
      <c r="Y67" s="48">
        <f t="shared" si="10"/>
        <v>9.0399999999999994E-2</v>
      </c>
      <c r="Z67" s="48">
        <f t="shared" si="4"/>
        <v>0.1504844827586207</v>
      </c>
      <c r="AA67" s="48">
        <f t="shared" si="4"/>
        <v>0.1023972602739726</v>
      </c>
      <c r="AB67" s="50">
        <f t="shared" si="11"/>
        <v>0.11682848484848485</v>
      </c>
      <c r="AD67">
        <f t="shared" ca="1" si="15"/>
        <v>67</v>
      </c>
      <c r="AE67" t="str">
        <f t="shared" ca="1" si="16"/>
        <v>exploit</v>
      </c>
    </row>
    <row r="68" spans="1:31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 t="shared" si="12"/>
        <v>30000</v>
      </c>
      <c r="F68" s="26">
        <f t="shared" si="13"/>
        <v>0</v>
      </c>
      <c r="G68" s="26">
        <f t="shared" si="14"/>
        <v>0</v>
      </c>
      <c r="H68" s="27">
        <f t="shared" si="5"/>
        <v>30000</v>
      </c>
      <c r="I68" s="25">
        <f t="shared" si="6"/>
        <v>2643</v>
      </c>
      <c r="J68" s="26">
        <f t="shared" si="7"/>
        <v>0</v>
      </c>
      <c r="K68" s="26">
        <f t="shared" si="8"/>
        <v>0</v>
      </c>
      <c r="L68" s="27">
        <f t="shared" si="0"/>
        <v>2643</v>
      </c>
      <c r="M68" s="19">
        <f t="shared" si="23"/>
        <v>8.8099999999999998E-2</v>
      </c>
      <c r="N68" s="3" t="str">
        <f t="shared" si="23"/>
        <v/>
      </c>
      <c r="O68" s="3" t="str">
        <f t="shared" si="23"/>
        <v/>
      </c>
      <c r="P68" s="4">
        <f t="shared" si="2"/>
        <v>8.8099999999999998E-2</v>
      </c>
      <c r="Q68" s="25">
        <f>SUM(E$13:E68)</f>
        <v>370000</v>
      </c>
      <c r="R68" s="26">
        <f>SUM(F$13:F68)</f>
        <v>580000</v>
      </c>
      <c r="S68" s="26">
        <f>SUM(G$13:G68)</f>
        <v>730000</v>
      </c>
      <c r="T68" s="27">
        <f t="shared" si="9"/>
        <v>1680000</v>
      </c>
      <c r="U68" s="25">
        <f>SUM(I$13:I68)</f>
        <v>33379</v>
      </c>
      <c r="V68" s="26">
        <f>SUM(J$13:J68)</f>
        <v>87281</v>
      </c>
      <c r="W68" s="26">
        <f>SUM(K$13:K68)</f>
        <v>74750</v>
      </c>
      <c r="X68" s="27">
        <f t="shared" si="3"/>
        <v>195410</v>
      </c>
      <c r="Y68" s="48">
        <f t="shared" si="10"/>
        <v>9.0213513513513519E-2</v>
      </c>
      <c r="Z68" s="48">
        <f t="shared" si="4"/>
        <v>0.1504844827586207</v>
      </c>
      <c r="AA68" s="48">
        <f t="shared" si="4"/>
        <v>0.1023972602739726</v>
      </c>
      <c r="AB68" s="50">
        <f t="shared" si="11"/>
        <v>0.11631547619047619</v>
      </c>
      <c r="AD68">
        <f t="shared" ca="1" si="15"/>
        <v>23</v>
      </c>
      <c r="AE68" t="str">
        <f t="shared" ca="1" si="16"/>
        <v>exploit</v>
      </c>
    </row>
    <row r="69" spans="1:31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 t="shared" si="12"/>
        <v>0</v>
      </c>
      <c r="F69" s="26">
        <f t="shared" si="13"/>
        <v>30000</v>
      </c>
      <c r="G69" s="26">
        <f t="shared" si="14"/>
        <v>0</v>
      </c>
      <c r="H69" s="27">
        <f t="shared" si="5"/>
        <v>30000</v>
      </c>
      <c r="I69" s="25">
        <f t="shared" si="6"/>
        <v>0</v>
      </c>
      <c r="J69" s="26">
        <f t="shared" si="7"/>
        <v>4542</v>
      </c>
      <c r="K69" s="26">
        <f t="shared" si="8"/>
        <v>0</v>
      </c>
      <c r="L69" s="27">
        <f t="shared" si="0"/>
        <v>4542</v>
      </c>
      <c r="M69" s="19" t="str">
        <f t="shared" si="23"/>
        <v/>
      </c>
      <c r="N69" s="3">
        <f t="shared" si="23"/>
        <v>0.15140000000000001</v>
      </c>
      <c r="O69" s="3" t="str">
        <f t="shared" si="23"/>
        <v/>
      </c>
      <c r="P69" s="4">
        <f t="shared" si="2"/>
        <v>0.15140000000000001</v>
      </c>
      <c r="Q69" s="25">
        <f>SUM(E$13:E69)</f>
        <v>370000</v>
      </c>
      <c r="R69" s="26">
        <f>SUM(F$13:F69)</f>
        <v>610000</v>
      </c>
      <c r="S69" s="26">
        <f>SUM(G$13:G69)</f>
        <v>730000</v>
      </c>
      <c r="T69" s="27">
        <f t="shared" si="9"/>
        <v>1710000</v>
      </c>
      <c r="U69" s="25">
        <f>SUM(I$13:I69)</f>
        <v>33379</v>
      </c>
      <c r="V69" s="26">
        <f>SUM(J$13:J69)</f>
        <v>91823</v>
      </c>
      <c r="W69" s="26">
        <f>SUM(K$13:K69)</f>
        <v>74750</v>
      </c>
      <c r="X69" s="27">
        <f t="shared" si="3"/>
        <v>199952</v>
      </c>
      <c r="Y69" s="48">
        <f t="shared" si="10"/>
        <v>9.0213513513513519E-2</v>
      </c>
      <c r="Z69" s="48">
        <f t="shared" si="4"/>
        <v>0.15052950819672131</v>
      </c>
      <c r="AA69" s="48">
        <f t="shared" si="4"/>
        <v>0.1023972602739726</v>
      </c>
      <c r="AB69" s="50">
        <f t="shared" si="11"/>
        <v>0.11693099415204679</v>
      </c>
      <c r="AD69">
        <f t="shared" ca="1" si="15"/>
        <v>81</v>
      </c>
      <c r="AE69" t="str">
        <f t="shared" ca="1" si="16"/>
        <v>exploit</v>
      </c>
    </row>
    <row r="70" spans="1:31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 t="shared" si="12"/>
        <v>0</v>
      </c>
      <c r="F70" s="26">
        <f t="shared" si="13"/>
        <v>0</v>
      </c>
      <c r="G70" s="26">
        <f t="shared" si="14"/>
        <v>30000</v>
      </c>
      <c r="H70" s="27">
        <f t="shared" si="5"/>
        <v>30000</v>
      </c>
      <c r="I70" s="25">
        <f t="shared" si="6"/>
        <v>0</v>
      </c>
      <c r="J70" s="26">
        <f t="shared" si="7"/>
        <v>0</v>
      </c>
      <c r="K70" s="26">
        <f t="shared" si="8"/>
        <v>3089</v>
      </c>
      <c r="L70" s="27">
        <f t="shared" si="0"/>
        <v>3089</v>
      </c>
      <c r="M70" s="19" t="str">
        <f t="shared" si="23"/>
        <v/>
      </c>
      <c r="N70" s="3" t="str">
        <f t="shared" si="23"/>
        <v/>
      </c>
      <c r="O70" s="3">
        <f t="shared" si="23"/>
        <v>0.10296666666666666</v>
      </c>
      <c r="P70" s="4">
        <f t="shared" si="2"/>
        <v>0.10296666666666666</v>
      </c>
      <c r="Q70" s="25">
        <f>SUM(E$13:E70)</f>
        <v>370000</v>
      </c>
      <c r="R70" s="26">
        <f>SUM(F$13:F70)</f>
        <v>610000</v>
      </c>
      <c r="S70" s="26">
        <f>SUM(G$13:G70)</f>
        <v>760000</v>
      </c>
      <c r="T70" s="27">
        <f t="shared" si="9"/>
        <v>1740000</v>
      </c>
      <c r="U70" s="25">
        <f>SUM(I$13:I70)</f>
        <v>33379</v>
      </c>
      <c r="V70" s="26">
        <f>SUM(J$13:J70)</f>
        <v>91823</v>
      </c>
      <c r="W70" s="26">
        <f>SUM(K$13:K70)</f>
        <v>77839</v>
      </c>
      <c r="X70" s="27">
        <f t="shared" si="3"/>
        <v>203041</v>
      </c>
      <c r="Y70" s="48">
        <f t="shared" si="10"/>
        <v>9.0213513513513519E-2</v>
      </c>
      <c r="Z70" s="48">
        <f t="shared" si="4"/>
        <v>0.15052950819672131</v>
      </c>
      <c r="AA70" s="48">
        <f t="shared" si="4"/>
        <v>0.10241973684210526</v>
      </c>
      <c r="AB70" s="50">
        <f t="shared" si="11"/>
        <v>0.11669022988505748</v>
      </c>
      <c r="AD70">
        <f t="shared" ca="1" si="15"/>
        <v>8</v>
      </c>
      <c r="AE70" t="str">
        <f t="shared" ca="1" si="16"/>
        <v>explore</v>
      </c>
    </row>
    <row r="71" spans="1:31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 t="shared" si="12"/>
        <v>0</v>
      </c>
      <c r="F71" s="26">
        <f t="shared" si="13"/>
        <v>30000</v>
      </c>
      <c r="G71" s="26">
        <f t="shared" si="14"/>
        <v>0</v>
      </c>
      <c r="H71" s="27">
        <f t="shared" si="5"/>
        <v>30000</v>
      </c>
      <c r="I71" s="25">
        <f t="shared" si="6"/>
        <v>0</v>
      </c>
      <c r="J71" s="26">
        <f t="shared" si="7"/>
        <v>4502</v>
      </c>
      <c r="K71" s="26">
        <f t="shared" si="8"/>
        <v>0</v>
      </c>
      <c r="L71" s="27">
        <f t="shared" si="0"/>
        <v>4502</v>
      </c>
      <c r="M71" s="19" t="str">
        <f t="shared" si="23"/>
        <v/>
      </c>
      <c r="N71" s="3">
        <f t="shared" si="23"/>
        <v>0.15006666666666665</v>
      </c>
      <c r="O71" s="3" t="str">
        <f t="shared" si="23"/>
        <v/>
      </c>
      <c r="P71" s="4">
        <f t="shared" si="2"/>
        <v>0.15006666666666665</v>
      </c>
      <c r="Q71" s="25">
        <f>SUM(E$13:E71)</f>
        <v>370000</v>
      </c>
      <c r="R71" s="26">
        <f>SUM(F$13:F71)</f>
        <v>640000</v>
      </c>
      <c r="S71" s="26">
        <f>SUM(G$13:G71)</f>
        <v>760000</v>
      </c>
      <c r="T71" s="27">
        <f t="shared" si="9"/>
        <v>1770000</v>
      </c>
      <c r="U71" s="25">
        <f>SUM(I$13:I71)</f>
        <v>33379</v>
      </c>
      <c r="V71" s="26">
        <f>SUM(J$13:J71)</f>
        <v>96325</v>
      </c>
      <c r="W71" s="26">
        <f>SUM(K$13:K71)</f>
        <v>77839</v>
      </c>
      <c r="X71" s="27">
        <f t="shared" si="3"/>
        <v>207543</v>
      </c>
      <c r="Y71" s="48">
        <f t="shared" si="10"/>
        <v>9.0213513513513519E-2</v>
      </c>
      <c r="Z71" s="48">
        <f t="shared" si="4"/>
        <v>0.1505078125</v>
      </c>
      <c r="AA71" s="48">
        <f t="shared" si="4"/>
        <v>0.10241973684210526</v>
      </c>
      <c r="AB71" s="50">
        <f t="shared" si="11"/>
        <v>0.11725593220338983</v>
      </c>
      <c r="AD71">
        <f t="shared" ca="1" si="15"/>
        <v>86</v>
      </c>
      <c r="AE71" t="str">
        <f t="shared" ca="1" si="16"/>
        <v>exploit</v>
      </c>
    </row>
    <row r="72" spans="1:31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 t="shared" si="12"/>
        <v>0</v>
      </c>
      <c r="F72" s="26">
        <f t="shared" si="13"/>
        <v>30000</v>
      </c>
      <c r="G72" s="26">
        <f t="shared" si="14"/>
        <v>0</v>
      </c>
      <c r="H72" s="27">
        <f t="shared" si="5"/>
        <v>30000</v>
      </c>
      <c r="I72" s="25">
        <f t="shared" si="6"/>
        <v>0</v>
      </c>
      <c r="J72" s="26">
        <f t="shared" si="7"/>
        <v>4516</v>
      </c>
      <c r="K72" s="26">
        <f t="shared" si="8"/>
        <v>0</v>
      </c>
      <c r="L72" s="27">
        <f t="shared" si="0"/>
        <v>4516</v>
      </c>
      <c r="M72" s="19" t="str">
        <f t="shared" si="23"/>
        <v/>
      </c>
      <c r="N72" s="3">
        <f t="shared" si="23"/>
        <v>0.15053333333333332</v>
      </c>
      <c r="O72" s="3" t="str">
        <f t="shared" si="23"/>
        <v/>
      </c>
      <c r="P72" s="4">
        <f t="shared" si="2"/>
        <v>0.15053333333333332</v>
      </c>
      <c r="Q72" s="25">
        <f>SUM(E$13:E72)</f>
        <v>370000</v>
      </c>
      <c r="R72" s="26">
        <f>SUM(F$13:F72)</f>
        <v>670000</v>
      </c>
      <c r="S72" s="26">
        <f>SUM(G$13:G72)</f>
        <v>760000</v>
      </c>
      <c r="T72" s="27">
        <f t="shared" si="9"/>
        <v>1800000</v>
      </c>
      <c r="U72" s="25">
        <f>SUM(I$13:I72)</f>
        <v>33379</v>
      </c>
      <c r="V72" s="26">
        <f>SUM(J$13:J72)</f>
        <v>100841</v>
      </c>
      <c r="W72" s="26">
        <f>SUM(K$13:K72)</f>
        <v>77839</v>
      </c>
      <c r="X72" s="27">
        <f t="shared" si="3"/>
        <v>212059</v>
      </c>
      <c r="Y72" s="48">
        <f t="shared" si="10"/>
        <v>9.0213513513513519E-2</v>
      </c>
      <c r="Z72" s="48">
        <f t="shared" si="4"/>
        <v>0.15050895522388061</v>
      </c>
      <c r="AA72" s="48">
        <f t="shared" si="4"/>
        <v>0.10241973684210526</v>
      </c>
      <c r="AB72" s="50">
        <f t="shared" si="11"/>
        <v>0.11781055555555556</v>
      </c>
      <c r="AD72">
        <f t="shared" ca="1" si="15"/>
        <v>36</v>
      </c>
      <c r="AE72" t="str">
        <f t="shared" ca="1" si="16"/>
        <v>exploit</v>
      </c>
    </row>
    <row r="73" spans="1:31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 t="shared" si="12"/>
        <v>30000</v>
      </c>
      <c r="F73" s="26">
        <f t="shared" si="13"/>
        <v>0</v>
      </c>
      <c r="G73" s="26">
        <f t="shared" si="14"/>
        <v>0</v>
      </c>
      <c r="H73" s="27">
        <f t="shared" si="5"/>
        <v>30000</v>
      </c>
      <c r="I73" s="25">
        <f t="shared" si="6"/>
        <v>2674</v>
      </c>
      <c r="J73" s="26">
        <f t="shared" si="7"/>
        <v>0</v>
      </c>
      <c r="K73" s="26">
        <f t="shared" si="8"/>
        <v>0</v>
      </c>
      <c r="L73" s="27">
        <f t="shared" si="0"/>
        <v>2674</v>
      </c>
      <c r="M73" s="19">
        <f t="shared" si="23"/>
        <v>8.9133333333333328E-2</v>
      </c>
      <c r="N73" s="3" t="str">
        <f t="shared" si="23"/>
        <v/>
      </c>
      <c r="O73" s="3" t="str">
        <f t="shared" si="23"/>
        <v/>
      </c>
      <c r="P73" s="4">
        <f t="shared" si="2"/>
        <v>8.9133333333333328E-2</v>
      </c>
      <c r="Q73" s="25">
        <f>SUM(E$13:E73)</f>
        <v>400000</v>
      </c>
      <c r="R73" s="26">
        <f>SUM(F$13:F73)</f>
        <v>670000</v>
      </c>
      <c r="S73" s="26">
        <f>SUM(G$13:G73)</f>
        <v>760000</v>
      </c>
      <c r="T73" s="27">
        <f t="shared" si="9"/>
        <v>1830000</v>
      </c>
      <c r="U73" s="25">
        <f>SUM(I$13:I73)</f>
        <v>36053</v>
      </c>
      <c r="V73" s="26">
        <f>SUM(J$13:J73)</f>
        <v>100841</v>
      </c>
      <c r="W73" s="26">
        <f>SUM(K$13:K73)</f>
        <v>77839</v>
      </c>
      <c r="X73" s="27">
        <f t="shared" si="3"/>
        <v>214733</v>
      </c>
      <c r="Y73" s="48">
        <f t="shared" si="10"/>
        <v>9.0132500000000004E-2</v>
      </c>
      <c r="Z73" s="48">
        <f t="shared" si="4"/>
        <v>0.15050895522388061</v>
      </c>
      <c r="AA73" s="48">
        <f t="shared" si="4"/>
        <v>0.10241973684210526</v>
      </c>
      <c r="AB73" s="50">
        <f t="shared" si="11"/>
        <v>0.11734043715846995</v>
      </c>
      <c r="AD73">
        <f t="shared" ca="1" si="15"/>
        <v>1</v>
      </c>
      <c r="AE73" t="str">
        <f t="shared" ca="1" si="16"/>
        <v>explore</v>
      </c>
    </row>
    <row r="74" spans="1:31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 t="shared" si="12"/>
        <v>0</v>
      </c>
      <c r="F74" s="26">
        <f t="shared" si="13"/>
        <v>30000</v>
      </c>
      <c r="G74" s="26">
        <f t="shared" si="14"/>
        <v>0</v>
      </c>
      <c r="H74" s="27">
        <f t="shared" si="5"/>
        <v>30000</v>
      </c>
      <c r="I74" s="25">
        <f t="shared" si="6"/>
        <v>0</v>
      </c>
      <c r="J74" s="26">
        <f t="shared" si="7"/>
        <v>4571</v>
      </c>
      <c r="K74" s="26">
        <f t="shared" si="8"/>
        <v>0</v>
      </c>
      <c r="L74" s="27">
        <f t="shared" si="0"/>
        <v>4571</v>
      </c>
      <c r="M74" s="19" t="str">
        <f t="shared" si="23"/>
        <v/>
      </c>
      <c r="N74" s="3">
        <f t="shared" si="23"/>
        <v>0.15236666666666668</v>
      </c>
      <c r="O74" s="3" t="str">
        <f t="shared" si="23"/>
        <v/>
      </c>
      <c r="P74" s="4">
        <f t="shared" si="2"/>
        <v>0.15236666666666668</v>
      </c>
      <c r="Q74" s="25">
        <f>SUM(E$13:E74)</f>
        <v>400000</v>
      </c>
      <c r="R74" s="26">
        <f>SUM(F$13:F74)</f>
        <v>700000</v>
      </c>
      <c r="S74" s="26">
        <f>SUM(G$13:G74)</f>
        <v>760000</v>
      </c>
      <c r="T74" s="27">
        <f t="shared" si="9"/>
        <v>1860000</v>
      </c>
      <c r="U74" s="25">
        <f>SUM(I$13:I74)</f>
        <v>36053</v>
      </c>
      <c r="V74" s="26">
        <f>SUM(J$13:J74)</f>
        <v>105412</v>
      </c>
      <c r="W74" s="26">
        <f>SUM(K$13:K74)</f>
        <v>77839</v>
      </c>
      <c r="X74" s="27">
        <f t="shared" si="3"/>
        <v>219304</v>
      </c>
      <c r="Y74" s="48">
        <f t="shared" si="10"/>
        <v>9.0132500000000004E-2</v>
      </c>
      <c r="Z74" s="48">
        <f t="shared" si="4"/>
        <v>0.15058857142857143</v>
      </c>
      <c r="AA74" s="48">
        <f t="shared" si="4"/>
        <v>0.10241973684210526</v>
      </c>
      <c r="AB74" s="50">
        <f t="shared" si="11"/>
        <v>0.11790537634408602</v>
      </c>
      <c r="AD74">
        <f t="shared" ca="1" si="15"/>
        <v>10</v>
      </c>
      <c r="AE74" t="str">
        <f t="shared" ca="1" si="16"/>
        <v>explore</v>
      </c>
    </row>
    <row r="75" spans="1:31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 t="shared" si="12"/>
        <v>30000</v>
      </c>
      <c r="F75" s="26">
        <f t="shared" si="13"/>
        <v>0</v>
      </c>
      <c r="G75" s="26">
        <f t="shared" si="14"/>
        <v>0</v>
      </c>
      <c r="H75" s="27">
        <f t="shared" si="5"/>
        <v>30000</v>
      </c>
      <c r="I75" s="25">
        <f t="shared" si="6"/>
        <v>2748</v>
      </c>
      <c r="J75" s="26">
        <f t="shared" si="7"/>
        <v>0</v>
      </c>
      <c r="K75" s="26">
        <f t="shared" si="8"/>
        <v>0</v>
      </c>
      <c r="L75" s="27">
        <f t="shared" si="0"/>
        <v>2748</v>
      </c>
      <c r="M75" s="19">
        <f t="shared" si="23"/>
        <v>9.1600000000000001E-2</v>
      </c>
      <c r="N75" s="3" t="str">
        <f t="shared" si="23"/>
        <v/>
      </c>
      <c r="O75" s="3" t="str">
        <f t="shared" si="23"/>
        <v/>
      </c>
      <c r="P75" s="4">
        <f t="shared" si="2"/>
        <v>9.1600000000000001E-2</v>
      </c>
      <c r="Q75" s="25">
        <f>SUM(E$13:E75)</f>
        <v>430000</v>
      </c>
      <c r="R75" s="26">
        <f>SUM(F$13:F75)</f>
        <v>700000</v>
      </c>
      <c r="S75" s="26">
        <f>SUM(G$13:G75)</f>
        <v>760000</v>
      </c>
      <c r="T75" s="27">
        <f t="shared" si="9"/>
        <v>1890000</v>
      </c>
      <c r="U75" s="25">
        <f>SUM(I$13:I75)</f>
        <v>38801</v>
      </c>
      <c r="V75" s="26">
        <f>SUM(J$13:J75)</f>
        <v>105412</v>
      </c>
      <c r="W75" s="26">
        <f>SUM(K$13:K75)</f>
        <v>77839</v>
      </c>
      <c r="X75" s="27">
        <f t="shared" si="3"/>
        <v>222052</v>
      </c>
      <c r="Y75" s="48">
        <f t="shared" si="10"/>
        <v>9.0234883720930234E-2</v>
      </c>
      <c r="Z75" s="48">
        <f t="shared" si="4"/>
        <v>0.15058857142857143</v>
      </c>
      <c r="AA75" s="48">
        <f t="shared" si="4"/>
        <v>0.10241973684210526</v>
      </c>
      <c r="AB75" s="50">
        <f t="shared" si="11"/>
        <v>0.11748783068783068</v>
      </c>
      <c r="AD75">
        <f t="shared" ca="1" si="15"/>
        <v>7</v>
      </c>
      <c r="AE75" t="str">
        <f t="shared" ca="1" si="16"/>
        <v>explore</v>
      </c>
    </row>
    <row r="76" spans="1:31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 t="shared" si="12"/>
        <v>0</v>
      </c>
      <c r="F76" s="26">
        <f t="shared" si="13"/>
        <v>30000</v>
      </c>
      <c r="G76" s="26">
        <f t="shared" si="14"/>
        <v>0</v>
      </c>
      <c r="H76" s="27">
        <f t="shared" si="5"/>
        <v>30000</v>
      </c>
      <c r="I76" s="25">
        <f t="shared" si="6"/>
        <v>0</v>
      </c>
      <c r="J76" s="26">
        <f t="shared" si="7"/>
        <v>4485</v>
      </c>
      <c r="K76" s="26">
        <f t="shared" si="8"/>
        <v>0</v>
      </c>
      <c r="L76" s="27">
        <f t="shared" si="0"/>
        <v>4485</v>
      </c>
      <c r="M76" s="19" t="str">
        <f t="shared" si="23"/>
        <v/>
      </c>
      <c r="N76" s="3">
        <f t="shared" si="23"/>
        <v>0.14949999999999999</v>
      </c>
      <c r="O76" s="3" t="str">
        <f t="shared" si="23"/>
        <v/>
      </c>
      <c r="P76" s="4">
        <f t="shared" si="2"/>
        <v>0.14949999999999999</v>
      </c>
      <c r="Q76" s="25">
        <f>SUM(E$13:E76)</f>
        <v>430000</v>
      </c>
      <c r="R76" s="26">
        <f>SUM(F$13:F76)</f>
        <v>730000</v>
      </c>
      <c r="S76" s="26">
        <f>SUM(G$13:G76)</f>
        <v>760000</v>
      </c>
      <c r="T76" s="27">
        <f t="shared" si="9"/>
        <v>1920000</v>
      </c>
      <c r="U76" s="25">
        <f>SUM(I$13:I76)</f>
        <v>38801</v>
      </c>
      <c r="V76" s="26">
        <f>SUM(J$13:J76)</f>
        <v>109897</v>
      </c>
      <c r="W76" s="26">
        <f>SUM(K$13:K76)</f>
        <v>77839</v>
      </c>
      <c r="X76" s="27">
        <f t="shared" si="3"/>
        <v>226537</v>
      </c>
      <c r="Y76" s="48">
        <f t="shared" si="10"/>
        <v>9.0234883720930234E-2</v>
      </c>
      <c r="Z76" s="48">
        <f t="shared" si="4"/>
        <v>0.15054383561643836</v>
      </c>
      <c r="AA76" s="48">
        <f t="shared" si="4"/>
        <v>0.10241973684210526</v>
      </c>
      <c r="AB76" s="50">
        <f t="shared" si="11"/>
        <v>0.11798802083333333</v>
      </c>
      <c r="AD76">
        <f t="shared" ca="1" si="15"/>
        <v>60</v>
      </c>
      <c r="AE76" t="str">
        <f t="shared" ca="1" si="16"/>
        <v>exploit</v>
      </c>
    </row>
    <row r="77" spans="1:31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 t="shared" si="12"/>
        <v>30000</v>
      </c>
      <c r="F77" s="26">
        <f t="shared" si="13"/>
        <v>0</v>
      </c>
      <c r="G77" s="26">
        <f t="shared" si="14"/>
        <v>0</v>
      </c>
      <c r="H77" s="27">
        <f t="shared" si="5"/>
        <v>30000</v>
      </c>
      <c r="I77" s="25">
        <f t="shared" si="6"/>
        <v>2729</v>
      </c>
      <c r="J77" s="26">
        <f t="shared" si="7"/>
        <v>0</v>
      </c>
      <c r="K77" s="26">
        <f t="shared" si="8"/>
        <v>0</v>
      </c>
      <c r="L77" s="27">
        <f t="shared" ref="L77:L112" si="25">SUM(I77:K77)</f>
        <v>2729</v>
      </c>
      <c r="M77" s="19">
        <f t="shared" ref="M77:O112" si="26">IF(E77=0,"",I77/E77)</f>
        <v>9.0966666666666668E-2</v>
      </c>
      <c r="N77" s="3" t="str">
        <f t="shared" si="26"/>
        <v/>
      </c>
      <c r="O77" s="3" t="str">
        <f t="shared" si="26"/>
        <v/>
      </c>
      <c r="P77" s="4">
        <f t="shared" ref="P77:P112" si="27">L77/H77</f>
        <v>9.0966666666666668E-2</v>
      </c>
      <c r="Q77" s="25">
        <f>SUM(E$13:E77)</f>
        <v>460000</v>
      </c>
      <c r="R77" s="26">
        <f>SUM(F$13:F77)</f>
        <v>730000</v>
      </c>
      <c r="S77" s="26">
        <f>SUM(G$13:G77)</f>
        <v>760000</v>
      </c>
      <c r="T77" s="27">
        <f t="shared" si="9"/>
        <v>1950000</v>
      </c>
      <c r="U77" s="25">
        <f>SUM(I$13:I77)</f>
        <v>41530</v>
      </c>
      <c r="V77" s="26">
        <f>SUM(J$13:J77)</f>
        <v>109897</v>
      </c>
      <c r="W77" s="26">
        <f>SUM(K$13:K77)</f>
        <v>77839</v>
      </c>
      <c r="X77" s="27">
        <f t="shared" ref="X77:X112" si="28">SUM(U77:W77)</f>
        <v>229266</v>
      </c>
      <c r="Y77" s="48">
        <f t="shared" si="10"/>
        <v>9.0282608695652175E-2</v>
      </c>
      <c r="Z77" s="48">
        <f t="shared" si="10"/>
        <v>0.15054383561643836</v>
      </c>
      <c r="AA77" s="48">
        <f t="shared" si="10"/>
        <v>0.10241973684210526</v>
      </c>
      <c r="AB77" s="50">
        <f t="shared" si="11"/>
        <v>0.1175723076923077</v>
      </c>
      <c r="AD77">
        <f t="shared" ca="1" si="15"/>
        <v>70</v>
      </c>
      <c r="AE77" t="str">
        <f t="shared" ca="1" si="16"/>
        <v>exploit</v>
      </c>
    </row>
    <row r="78" spans="1:31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 t="shared" si="12"/>
        <v>30000</v>
      </c>
      <c r="F78" s="26">
        <f t="shared" si="13"/>
        <v>0</v>
      </c>
      <c r="G78" s="26">
        <f t="shared" si="14"/>
        <v>0</v>
      </c>
      <c r="H78" s="27">
        <f t="shared" ref="H78:H112" si="29">SUM(E78:G78)</f>
        <v>30000</v>
      </c>
      <c r="I78" s="25">
        <f t="shared" ref="I78:I112" si="30">IFERROR(_xlfn.BINOM.INV(E78,$C$4,B78),0)</f>
        <v>2692</v>
      </c>
      <c r="J78" s="26">
        <f t="shared" ref="J78:J112" si="31">IFERROR(_xlfn.BINOM.INV(F78,$C$5,C78),0)</f>
        <v>0</v>
      </c>
      <c r="K78" s="26">
        <f t="shared" ref="K78:K112" si="32">IFERROR(_xlfn.BINOM.INV(G78,$C$6,D78),0)</f>
        <v>0</v>
      </c>
      <c r="L78" s="27">
        <f t="shared" si="25"/>
        <v>2692</v>
      </c>
      <c r="M78" s="19">
        <f t="shared" si="26"/>
        <v>8.9733333333333332E-2</v>
      </c>
      <c r="N78" s="3" t="str">
        <f t="shared" si="26"/>
        <v/>
      </c>
      <c r="O78" s="3" t="str">
        <f t="shared" si="26"/>
        <v/>
      </c>
      <c r="P78" s="4">
        <f t="shared" si="27"/>
        <v>8.9733333333333332E-2</v>
      </c>
      <c r="Q78" s="25">
        <f>SUM(E$13:E78)</f>
        <v>490000</v>
      </c>
      <c r="R78" s="26">
        <f>SUM(F$13:F78)</f>
        <v>730000</v>
      </c>
      <c r="S78" s="26">
        <f>SUM(G$13:G78)</f>
        <v>760000</v>
      </c>
      <c r="T78" s="27">
        <f t="shared" ref="T78:T112" si="33">SUM(Q78:S78)</f>
        <v>1980000</v>
      </c>
      <c r="U78" s="25">
        <f>SUM(I$13:I78)</f>
        <v>44222</v>
      </c>
      <c r="V78" s="26">
        <f>SUM(J$13:J78)</f>
        <v>109897</v>
      </c>
      <c r="W78" s="26">
        <f>SUM(K$13:K78)</f>
        <v>77839</v>
      </c>
      <c r="X78" s="27">
        <f t="shared" si="28"/>
        <v>231958</v>
      </c>
      <c r="Y78" s="48">
        <f t="shared" ref="Y78:AA112" si="34">IF(Q78=0,"",U78/Q78)</f>
        <v>9.0248979591836739E-2</v>
      </c>
      <c r="Z78" s="48">
        <f t="shared" si="34"/>
        <v>0.15054383561643836</v>
      </c>
      <c r="AA78" s="48">
        <f t="shared" si="34"/>
        <v>0.10241973684210526</v>
      </c>
      <c r="AB78" s="50">
        <f t="shared" ref="AB78:AB112" si="35">X78/T78</f>
        <v>0.11715050505050505</v>
      </c>
      <c r="AD78">
        <f t="shared" ca="1" si="15"/>
        <v>47</v>
      </c>
      <c r="AE78" t="str">
        <f t="shared" ca="1" si="16"/>
        <v>exploit</v>
      </c>
    </row>
    <row r="79" spans="1:31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 t="shared" ref="E79:E112" si="36">IF(D79 &lt; (EXP(Y78/$C$8)/SUM(EXP(Y78/$C$8), EXP(Z78/$C$8), EXP(AA78/$C$8))),30000,0)</f>
        <v>0</v>
      </c>
      <c r="F79" s="26">
        <f t="shared" ref="F79:F112" si="37">IF(AND((D79 &gt; EXP(Y78/$C$8)/SUM(EXP(Y78/$C$8), EXP(Z78/$C$8), EXP(AA78/$C$8))), D79 &lt; (EXP(Y78/$C$8)/SUM(EXP(Y78/$C$8), EXP(Z78/$C$8), EXP(AA78/$C$8)))+(EXP(Z78/$C$8)/SUM(EXP(Y78/$C$8), EXP(Z78/$C$8), EXP(AA78/$C$8))) ), 30000,0)</f>
        <v>0</v>
      </c>
      <c r="G79" s="26">
        <f t="shared" ref="G79:G112" si="38">IF(AND(D79 &gt; EXP(Y78/$C$8)/SUM(EXP(Y78/$C$8), EXP(Z78/$C$8), EXP(AA78/$C$8))+EXP(Z78/$C$8)/SUM(EXP(Y78/$C$8), EXP(Z78/$C$8), EXP(AA78/$C$8)), D79 &lt; 1), 30000,0)</f>
        <v>30000</v>
      </c>
      <c r="H79" s="27">
        <f t="shared" si="29"/>
        <v>30000</v>
      </c>
      <c r="I79" s="25">
        <f t="shared" si="30"/>
        <v>0</v>
      </c>
      <c r="J79" s="26">
        <f t="shared" si="31"/>
        <v>0</v>
      </c>
      <c r="K79" s="26">
        <f t="shared" si="32"/>
        <v>3044</v>
      </c>
      <c r="L79" s="27">
        <f t="shared" si="25"/>
        <v>3044</v>
      </c>
      <c r="M79" s="19" t="str">
        <f t="shared" si="26"/>
        <v/>
      </c>
      <c r="N79" s="3" t="str">
        <f t="shared" si="26"/>
        <v/>
      </c>
      <c r="O79" s="3">
        <f t="shared" si="26"/>
        <v>0.10146666666666666</v>
      </c>
      <c r="P79" s="4">
        <f t="shared" si="27"/>
        <v>0.10146666666666666</v>
      </c>
      <c r="Q79" s="25">
        <f>SUM(E$13:E79)</f>
        <v>490000</v>
      </c>
      <c r="R79" s="26">
        <f>SUM(F$13:F79)</f>
        <v>730000</v>
      </c>
      <c r="S79" s="26">
        <f>SUM(G$13:G79)</f>
        <v>790000</v>
      </c>
      <c r="T79" s="27">
        <f t="shared" si="33"/>
        <v>2010000</v>
      </c>
      <c r="U79" s="25">
        <f>SUM(I$13:I79)</f>
        <v>44222</v>
      </c>
      <c r="V79" s="26">
        <f>SUM(J$13:J79)</f>
        <v>109897</v>
      </c>
      <c r="W79" s="26">
        <f>SUM(K$13:K79)</f>
        <v>80883</v>
      </c>
      <c r="X79" s="27">
        <f t="shared" si="28"/>
        <v>235002</v>
      </c>
      <c r="Y79" s="48">
        <f t="shared" si="34"/>
        <v>9.0248979591836739E-2</v>
      </c>
      <c r="Z79" s="48">
        <f t="shared" si="34"/>
        <v>0.15054383561643836</v>
      </c>
      <c r="AA79" s="48">
        <f t="shared" si="34"/>
        <v>0.10238354430379747</v>
      </c>
      <c r="AB79" s="50">
        <f t="shared" si="35"/>
        <v>0.11691641791044777</v>
      </c>
      <c r="AD79">
        <f t="shared" ref="AD79:AD112" ca="1" si="39">RANDBETWEEN(1,100)</f>
        <v>44</v>
      </c>
      <c r="AE79" t="str">
        <f t="shared" ref="AE79:AE112" ca="1" si="40">IF(AD79&lt;=20, "explore", "exploit")</f>
        <v>exploit</v>
      </c>
    </row>
    <row r="80" spans="1:31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 t="shared" si="36"/>
        <v>30000</v>
      </c>
      <c r="F80" s="26">
        <f t="shared" si="37"/>
        <v>0</v>
      </c>
      <c r="G80" s="26">
        <f t="shared" si="38"/>
        <v>0</v>
      </c>
      <c r="H80" s="27">
        <f t="shared" si="29"/>
        <v>30000</v>
      </c>
      <c r="I80" s="25">
        <f t="shared" si="30"/>
        <v>2769</v>
      </c>
      <c r="J80" s="26">
        <f t="shared" si="31"/>
        <v>0</v>
      </c>
      <c r="K80" s="26">
        <f t="shared" si="32"/>
        <v>0</v>
      </c>
      <c r="L80" s="27">
        <f t="shared" si="25"/>
        <v>2769</v>
      </c>
      <c r="M80" s="19">
        <f t="shared" si="26"/>
        <v>9.2299999999999993E-2</v>
      </c>
      <c r="N80" s="3" t="str">
        <f t="shared" si="26"/>
        <v/>
      </c>
      <c r="O80" s="3" t="str">
        <f t="shared" si="26"/>
        <v/>
      </c>
      <c r="P80" s="4">
        <f t="shared" si="27"/>
        <v>9.2299999999999993E-2</v>
      </c>
      <c r="Q80" s="25">
        <f>SUM(E$13:E80)</f>
        <v>520000</v>
      </c>
      <c r="R80" s="26">
        <f>SUM(F$13:F80)</f>
        <v>730000</v>
      </c>
      <c r="S80" s="26">
        <f>SUM(G$13:G80)</f>
        <v>790000</v>
      </c>
      <c r="T80" s="27">
        <f t="shared" si="33"/>
        <v>2040000</v>
      </c>
      <c r="U80" s="25">
        <f>SUM(I$13:I80)</f>
        <v>46991</v>
      </c>
      <c r="V80" s="26">
        <f>SUM(J$13:J80)</f>
        <v>109897</v>
      </c>
      <c r="W80" s="26">
        <f>SUM(K$13:K80)</f>
        <v>80883</v>
      </c>
      <c r="X80" s="27">
        <f t="shared" si="28"/>
        <v>237771</v>
      </c>
      <c r="Y80" s="48">
        <f t="shared" si="34"/>
        <v>9.0367307692307691E-2</v>
      </c>
      <c r="Z80" s="48">
        <f t="shared" si="34"/>
        <v>0.15054383561643836</v>
      </c>
      <c r="AA80" s="48">
        <f t="shared" si="34"/>
        <v>0.10238354430379747</v>
      </c>
      <c r="AB80" s="50">
        <f t="shared" si="35"/>
        <v>0.11655441176470588</v>
      </c>
      <c r="AD80">
        <f t="shared" ca="1" si="39"/>
        <v>89</v>
      </c>
      <c r="AE80" t="str">
        <f t="shared" ca="1" si="40"/>
        <v>exploit</v>
      </c>
    </row>
    <row r="81" spans="1:31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 t="shared" si="36"/>
        <v>0</v>
      </c>
      <c r="F81" s="26">
        <f t="shared" si="37"/>
        <v>0</v>
      </c>
      <c r="G81" s="26">
        <f t="shared" si="38"/>
        <v>30000</v>
      </c>
      <c r="H81" s="27">
        <f t="shared" si="29"/>
        <v>30000</v>
      </c>
      <c r="I81" s="25">
        <f t="shared" si="30"/>
        <v>0</v>
      </c>
      <c r="J81" s="26">
        <f t="shared" si="31"/>
        <v>0</v>
      </c>
      <c r="K81" s="26">
        <f t="shared" si="32"/>
        <v>3078</v>
      </c>
      <c r="L81" s="27">
        <f t="shared" si="25"/>
        <v>3078</v>
      </c>
      <c r="M81" s="19" t="str">
        <f t="shared" si="26"/>
        <v/>
      </c>
      <c r="N81" s="3" t="str">
        <f t="shared" si="26"/>
        <v/>
      </c>
      <c r="O81" s="3">
        <f t="shared" si="26"/>
        <v>0.1026</v>
      </c>
      <c r="P81" s="4">
        <f t="shared" si="27"/>
        <v>0.1026</v>
      </c>
      <c r="Q81" s="25">
        <f>SUM(E$13:E81)</f>
        <v>520000</v>
      </c>
      <c r="R81" s="26">
        <f>SUM(F$13:F81)</f>
        <v>730000</v>
      </c>
      <c r="S81" s="26">
        <f>SUM(G$13:G81)</f>
        <v>820000</v>
      </c>
      <c r="T81" s="27">
        <f t="shared" si="33"/>
        <v>2070000</v>
      </c>
      <c r="U81" s="25">
        <f>SUM(I$13:I81)</f>
        <v>46991</v>
      </c>
      <c r="V81" s="26">
        <f>SUM(J$13:J81)</f>
        <v>109897</v>
      </c>
      <c r="W81" s="26">
        <f>SUM(K$13:K81)</f>
        <v>83961</v>
      </c>
      <c r="X81" s="27">
        <f t="shared" si="28"/>
        <v>240849</v>
      </c>
      <c r="Y81" s="48">
        <f t="shared" si="34"/>
        <v>9.0367307692307691E-2</v>
      </c>
      <c r="Z81" s="48">
        <f t="shared" si="34"/>
        <v>0.15054383561643836</v>
      </c>
      <c r="AA81" s="48">
        <f t="shared" si="34"/>
        <v>0.10239146341463415</v>
      </c>
      <c r="AB81" s="50">
        <f t="shared" si="35"/>
        <v>0.11635217391304348</v>
      </c>
      <c r="AD81">
        <f t="shared" ca="1" si="39"/>
        <v>4</v>
      </c>
      <c r="AE81" t="str">
        <f t="shared" ca="1" si="40"/>
        <v>explore</v>
      </c>
    </row>
    <row r="82" spans="1:31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 t="shared" si="36"/>
        <v>30000</v>
      </c>
      <c r="F82" s="26">
        <f t="shared" si="37"/>
        <v>0</v>
      </c>
      <c r="G82" s="26">
        <f t="shared" si="38"/>
        <v>0</v>
      </c>
      <c r="H82" s="27">
        <f t="shared" si="29"/>
        <v>30000</v>
      </c>
      <c r="I82" s="25">
        <f t="shared" si="30"/>
        <v>2672</v>
      </c>
      <c r="J82" s="26">
        <f t="shared" si="31"/>
        <v>0</v>
      </c>
      <c r="K82" s="26">
        <f t="shared" si="32"/>
        <v>0</v>
      </c>
      <c r="L82" s="27">
        <f t="shared" si="25"/>
        <v>2672</v>
      </c>
      <c r="M82" s="19">
        <f t="shared" si="26"/>
        <v>8.9066666666666669E-2</v>
      </c>
      <c r="N82" s="3" t="str">
        <f t="shared" si="26"/>
        <v/>
      </c>
      <c r="O82" s="3" t="str">
        <f t="shared" si="26"/>
        <v/>
      </c>
      <c r="P82" s="4">
        <f t="shared" si="27"/>
        <v>8.9066666666666669E-2</v>
      </c>
      <c r="Q82" s="25">
        <f>SUM(E$13:E82)</f>
        <v>550000</v>
      </c>
      <c r="R82" s="26">
        <f>SUM(F$13:F82)</f>
        <v>730000</v>
      </c>
      <c r="S82" s="26">
        <f>SUM(G$13:G82)</f>
        <v>820000</v>
      </c>
      <c r="T82" s="27">
        <f t="shared" si="33"/>
        <v>2100000</v>
      </c>
      <c r="U82" s="25">
        <f>SUM(I$13:I82)</f>
        <v>49663</v>
      </c>
      <c r="V82" s="26">
        <f>SUM(J$13:J82)</f>
        <v>109897</v>
      </c>
      <c r="W82" s="26">
        <f>SUM(K$13:K82)</f>
        <v>83961</v>
      </c>
      <c r="X82" s="27">
        <f t="shared" si="28"/>
        <v>243521</v>
      </c>
      <c r="Y82" s="48">
        <f t="shared" si="34"/>
        <v>9.0296363636363633E-2</v>
      </c>
      <c r="Z82" s="48">
        <f t="shared" si="34"/>
        <v>0.15054383561643836</v>
      </c>
      <c r="AA82" s="48">
        <f t="shared" si="34"/>
        <v>0.10239146341463415</v>
      </c>
      <c r="AB82" s="50">
        <f t="shared" si="35"/>
        <v>0.11596238095238096</v>
      </c>
      <c r="AD82">
        <f t="shared" ca="1" si="39"/>
        <v>5</v>
      </c>
      <c r="AE82" t="str">
        <f t="shared" ca="1" si="40"/>
        <v>explore</v>
      </c>
    </row>
    <row r="83" spans="1:31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 t="shared" si="36"/>
        <v>0</v>
      </c>
      <c r="F83" s="26">
        <f t="shared" si="37"/>
        <v>30000</v>
      </c>
      <c r="G83" s="26">
        <f t="shared" si="38"/>
        <v>0</v>
      </c>
      <c r="H83" s="27">
        <f t="shared" si="29"/>
        <v>30000</v>
      </c>
      <c r="I83" s="25">
        <f t="shared" si="30"/>
        <v>0</v>
      </c>
      <c r="J83" s="26">
        <f t="shared" si="31"/>
        <v>4623</v>
      </c>
      <c r="K83" s="26">
        <f t="shared" si="32"/>
        <v>0</v>
      </c>
      <c r="L83" s="27">
        <f t="shared" si="25"/>
        <v>4623</v>
      </c>
      <c r="M83" s="19" t="str">
        <f t="shared" si="26"/>
        <v/>
      </c>
      <c r="N83" s="3">
        <f t="shared" si="26"/>
        <v>0.15409999999999999</v>
      </c>
      <c r="O83" s="3" t="str">
        <f t="shared" si="26"/>
        <v/>
      </c>
      <c r="P83" s="4">
        <f t="shared" si="27"/>
        <v>0.15409999999999999</v>
      </c>
      <c r="Q83" s="25">
        <f>SUM(E$13:E83)</f>
        <v>550000</v>
      </c>
      <c r="R83" s="26">
        <f>SUM(F$13:F83)</f>
        <v>760000</v>
      </c>
      <c r="S83" s="26">
        <f>SUM(G$13:G83)</f>
        <v>820000</v>
      </c>
      <c r="T83" s="27">
        <f t="shared" si="33"/>
        <v>2130000</v>
      </c>
      <c r="U83" s="25">
        <f>SUM(I$13:I83)</f>
        <v>49663</v>
      </c>
      <c r="V83" s="26">
        <f>SUM(J$13:J83)</f>
        <v>114520</v>
      </c>
      <c r="W83" s="26">
        <f>SUM(K$13:K83)</f>
        <v>83961</v>
      </c>
      <c r="X83" s="27">
        <f t="shared" si="28"/>
        <v>248144</v>
      </c>
      <c r="Y83" s="48">
        <f t="shared" si="34"/>
        <v>9.0296363636363633E-2</v>
      </c>
      <c r="Z83" s="48">
        <f t="shared" si="34"/>
        <v>0.15068421052631578</v>
      </c>
      <c r="AA83" s="48">
        <f t="shared" si="34"/>
        <v>0.10239146341463415</v>
      </c>
      <c r="AB83" s="50">
        <f t="shared" si="35"/>
        <v>0.11649953051643193</v>
      </c>
      <c r="AD83">
        <f t="shared" ca="1" si="39"/>
        <v>5</v>
      </c>
      <c r="AE83" t="str">
        <f t="shared" ca="1" si="40"/>
        <v>explore</v>
      </c>
    </row>
    <row r="84" spans="1:31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 t="shared" si="36"/>
        <v>30000</v>
      </c>
      <c r="F84" s="26">
        <f t="shared" si="37"/>
        <v>0</v>
      </c>
      <c r="G84" s="26">
        <f t="shared" si="38"/>
        <v>0</v>
      </c>
      <c r="H84" s="27">
        <f t="shared" si="29"/>
        <v>30000</v>
      </c>
      <c r="I84" s="25">
        <f t="shared" si="30"/>
        <v>2711</v>
      </c>
      <c r="J84" s="26">
        <f t="shared" si="31"/>
        <v>0</v>
      </c>
      <c r="K84" s="26">
        <f t="shared" si="32"/>
        <v>0</v>
      </c>
      <c r="L84" s="27">
        <f t="shared" si="25"/>
        <v>2711</v>
      </c>
      <c r="M84" s="19">
        <f t="shared" si="26"/>
        <v>9.0366666666666665E-2</v>
      </c>
      <c r="N84" s="3" t="str">
        <f t="shared" si="26"/>
        <v/>
      </c>
      <c r="O84" s="3" t="str">
        <f t="shared" si="26"/>
        <v/>
      </c>
      <c r="P84" s="4">
        <f t="shared" si="27"/>
        <v>9.0366666666666665E-2</v>
      </c>
      <c r="Q84" s="25">
        <f>SUM(E$13:E84)</f>
        <v>580000</v>
      </c>
      <c r="R84" s="26">
        <f>SUM(F$13:F84)</f>
        <v>760000</v>
      </c>
      <c r="S84" s="26">
        <f>SUM(G$13:G84)</f>
        <v>820000</v>
      </c>
      <c r="T84" s="27">
        <f t="shared" si="33"/>
        <v>2160000</v>
      </c>
      <c r="U84" s="25">
        <f>SUM(I$13:I84)</f>
        <v>52374</v>
      </c>
      <c r="V84" s="26">
        <f>SUM(J$13:J84)</f>
        <v>114520</v>
      </c>
      <c r="W84" s="26">
        <f>SUM(K$13:K84)</f>
        <v>83961</v>
      </c>
      <c r="X84" s="27">
        <f t="shared" si="28"/>
        <v>250855</v>
      </c>
      <c r="Y84" s="48">
        <f t="shared" si="34"/>
        <v>9.0300000000000005E-2</v>
      </c>
      <c r="Z84" s="48">
        <f t="shared" si="34"/>
        <v>0.15068421052631578</v>
      </c>
      <c r="AA84" s="48">
        <f t="shared" si="34"/>
        <v>0.10239146341463415</v>
      </c>
      <c r="AB84" s="50">
        <f t="shared" si="35"/>
        <v>0.11613657407407407</v>
      </c>
      <c r="AD84">
        <f t="shared" ca="1" si="39"/>
        <v>29</v>
      </c>
      <c r="AE84" t="str">
        <f t="shared" ca="1" si="40"/>
        <v>exploit</v>
      </c>
    </row>
    <row r="85" spans="1:31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 t="shared" si="36"/>
        <v>30000</v>
      </c>
      <c r="F85" s="26">
        <f t="shared" si="37"/>
        <v>0</v>
      </c>
      <c r="G85" s="26">
        <f t="shared" si="38"/>
        <v>0</v>
      </c>
      <c r="H85" s="27">
        <f t="shared" si="29"/>
        <v>30000</v>
      </c>
      <c r="I85" s="25">
        <f t="shared" si="30"/>
        <v>2737</v>
      </c>
      <c r="J85" s="26">
        <f t="shared" si="31"/>
        <v>0</v>
      </c>
      <c r="K85" s="26">
        <f t="shared" si="32"/>
        <v>0</v>
      </c>
      <c r="L85" s="27">
        <f t="shared" si="25"/>
        <v>2737</v>
      </c>
      <c r="M85" s="19">
        <f t="shared" si="26"/>
        <v>9.1233333333333333E-2</v>
      </c>
      <c r="N85" s="3" t="str">
        <f t="shared" si="26"/>
        <v/>
      </c>
      <c r="O85" s="3" t="str">
        <f t="shared" si="26"/>
        <v/>
      </c>
      <c r="P85" s="4">
        <f t="shared" si="27"/>
        <v>9.1233333333333333E-2</v>
      </c>
      <c r="Q85" s="25">
        <f>SUM(E$13:E85)</f>
        <v>610000</v>
      </c>
      <c r="R85" s="26">
        <f>SUM(F$13:F85)</f>
        <v>760000</v>
      </c>
      <c r="S85" s="26">
        <f>SUM(G$13:G85)</f>
        <v>820000</v>
      </c>
      <c r="T85" s="27">
        <f t="shared" si="33"/>
        <v>2190000</v>
      </c>
      <c r="U85" s="25">
        <f>SUM(I$13:I85)</f>
        <v>55111</v>
      </c>
      <c r="V85" s="26">
        <f>SUM(J$13:J85)</f>
        <v>114520</v>
      </c>
      <c r="W85" s="26">
        <f>SUM(K$13:K85)</f>
        <v>83961</v>
      </c>
      <c r="X85" s="27">
        <f t="shared" si="28"/>
        <v>253592</v>
      </c>
      <c r="Y85" s="48">
        <f t="shared" si="34"/>
        <v>9.0345901639344264E-2</v>
      </c>
      <c r="Z85" s="48">
        <f t="shared" si="34"/>
        <v>0.15068421052631578</v>
      </c>
      <c r="AA85" s="48">
        <f t="shared" si="34"/>
        <v>0.10239146341463415</v>
      </c>
      <c r="AB85" s="50">
        <f t="shared" si="35"/>
        <v>0.11579543378995434</v>
      </c>
      <c r="AD85">
        <f t="shared" ca="1" si="39"/>
        <v>89</v>
      </c>
      <c r="AE85" t="str">
        <f t="shared" ca="1" si="40"/>
        <v>exploit</v>
      </c>
    </row>
    <row r="86" spans="1:31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 t="shared" si="36"/>
        <v>30000</v>
      </c>
      <c r="F86" s="26">
        <f t="shared" si="37"/>
        <v>0</v>
      </c>
      <c r="G86" s="26">
        <f t="shared" si="38"/>
        <v>0</v>
      </c>
      <c r="H86" s="27">
        <f t="shared" si="29"/>
        <v>30000</v>
      </c>
      <c r="I86" s="25">
        <f t="shared" si="30"/>
        <v>2608</v>
      </c>
      <c r="J86" s="26">
        <f t="shared" si="31"/>
        <v>0</v>
      </c>
      <c r="K86" s="26">
        <f t="shared" si="32"/>
        <v>0</v>
      </c>
      <c r="L86" s="27">
        <f t="shared" si="25"/>
        <v>2608</v>
      </c>
      <c r="M86" s="19">
        <f t="shared" si="26"/>
        <v>8.6933333333333335E-2</v>
      </c>
      <c r="N86" s="3" t="str">
        <f t="shared" si="26"/>
        <v/>
      </c>
      <c r="O86" s="3" t="str">
        <f t="shared" si="26"/>
        <v/>
      </c>
      <c r="P86" s="4">
        <f t="shared" si="27"/>
        <v>8.6933333333333335E-2</v>
      </c>
      <c r="Q86" s="25">
        <f>SUM(E$13:E86)</f>
        <v>640000</v>
      </c>
      <c r="R86" s="26">
        <f>SUM(F$13:F86)</f>
        <v>760000</v>
      </c>
      <c r="S86" s="26">
        <f>SUM(G$13:G86)</f>
        <v>820000</v>
      </c>
      <c r="T86" s="27">
        <f t="shared" si="33"/>
        <v>2220000</v>
      </c>
      <c r="U86" s="25">
        <f>SUM(I$13:I86)</f>
        <v>57719</v>
      </c>
      <c r="V86" s="26">
        <f>SUM(J$13:J86)</f>
        <v>114520</v>
      </c>
      <c r="W86" s="26">
        <f>SUM(K$13:K86)</f>
        <v>83961</v>
      </c>
      <c r="X86" s="27">
        <f t="shared" si="28"/>
        <v>256200</v>
      </c>
      <c r="Y86" s="48">
        <f t="shared" si="34"/>
        <v>9.0185937499999994E-2</v>
      </c>
      <c r="Z86" s="48">
        <f t="shared" si="34"/>
        <v>0.15068421052631578</v>
      </c>
      <c r="AA86" s="48">
        <f t="shared" si="34"/>
        <v>0.10239146341463415</v>
      </c>
      <c r="AB86" s="50">
        <f t="shared" si="35"/>
        <v>0.11540540540540541</v>
      </c>
      <c r="AD86">
        <f t="shared" ca="1" si="39"/>
        <v>92</v>
      </c>
      <c r="AE86" t="str">
        <f t="shared" ca="1" si="40"/>
        <v>exploit</v>
      </c>
    </row>
    <row r="87" spans="1:31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 t="shared" si="36"/>
        <v>0</v>
      </c>
      <c r="F87" s="26">
        <f t="shared" si="37"/>
        <v>30000</v>
      </c>
      <c r="G87" s="26">
        <f t="shared" si="38"/>
        <v>0</v>
      </c>
      <c r="H87" s="27">
        <f t="shared" si="29"/>
        <v>30000</v>
      </c>
      <c r="I87" s="25">
        <f t="shared" si="30"/>
        <v>0</v>
      </c>
      <c r="J87" s="26">
        <f t="shared" si="31"/>
        <v>4598</v>
      </c>
      <c r="K87" s="26">
        <f t="shared" si="32"/>
        <v>0</v>
      </c>
      <c r="L87" s="27">
        <f t="shared" si="25"/>
        <v>4598</v>
      </c>
      <c r="M87" s="19" t="str">
        <f t="shared" si="26"/>
        <v/>
      </c>
      <c r="N87" s="3">
        <f t="shared" si="26"/>
        <v>0.15326666666666666</v>
      </c>
      <c r="O87" s="3" t="str">
        <f t="shared" si="26"/>
        <v/>
      </c>
      <c r="P87" s="4">
        <f t="shared" si="27"/>
        <v>0.15326666666666666</v>
      </c>
      <c r="Q87" s="25">
        <f>SUM(E$13:E87)</f>
        <v>640000</v>
      </c>
      <c r="R87" s="26">
        <f>SUM(F$13:F87)</f>
        <v>790000</v>
      </c>
      <c r="S87" s="26">
        <f>SUM(G$13:G87)</f>
        <v>820000</v>
      </c>
      <c r="T87" s="27">
        <f t="shared" si="33"/>
        <v>2250000</v>
      </c>
      <c r="U87" s="25">
        <f>SUM(I$13:I87)</f>
        <v>57719</v>
      </c>
      <c r="V87" s="26">
        <f>SUM(J$13:J87)</f>
        <v>119118</v>
      </c>
      <c r="W87" s="26">
        <f>SUM(K$13:K87)</f>
        <v>83961</v>
      </c>
      <c r="X87" s="27">
        <f t="shared" si="28"/>
        <v>260798</v>
      </c>
      <c r="Y87" s="48">
        <f t="shared" si="34"/>
        <v>9.0185937499999994E-2</v>
      </c>
      <c r="Z87" s="48">
        <f t="shared" si="34"/>
        <v>0.15078227848101267</v>
      </c>
      <c r="AA87" s="48">
        <f t="shared" si="34"/>
        <v>0.10239146341463415</v>
      </c>
      <c r="AB87" s="50">
        <f t="shared" si="35"/>
        <v>0.11591022222222222</v>
      </c>
      <c r="AD87">
        <f t="shared" ca="1" si="39"/>
        <v>16</v>
      </c>
      <c r="AE87" t="str">
        <f t="shared" ca="1" si="40"/>
        <v>explore</v>
      </c>
    </row>
    <row r="88" spans="1:31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 t="shared" si="36"/>
        <v>0</v>
      </c>
      <c r="F88" s="26">
        <f t="shared" si="37"/>
        <v>0</v>
      </c>
      <c r="G88" s="26">
        <f t="shared" si="38"/>
        <v>30000</v>
      </c>
      <c r="H88" s="27">
        <f t="shared" si="29"/>
        <v>30000</v>
      </c>
      <c r="I88" s="25">
        <f t="shared" si="30"/>
        <v>0</v>
      </c>
      <c r="J88" s="26">
        <f t="shared" si="31"/>
        <v>0</v>
      </c>
      <c r="K88" s="26">
        <f t="shared" si="32"/>
        <v>3044</v>
      </c>
      <c r="L88" s="27">
        <f t="shared" si="25"/>
        <v>3044</v>
      </c>
      <c r="M88" s="19" t="str">
        <f t="shared" si="26"/>
        <v/>
      </c>
      <c r="N88" s="3" t="str">
        <f t="shared" si="26"/>
        <v/>
      </c>
      <c r="O88" s="3">
        <f t="shared" si="26"/>
        <v>0.10146666666666666</v>
      </c>
      <c r="P88" s="4">
        <f t="shared" si="27"/>
        <v>0.10146666666666666</v>
      </c>
      <c r="Q88" s="25">
        <f>SUM(E$13:E88)</f>
        <v>640000</v>
      </c>
      <c r="R88" s="26">
        <f>SUM(F$13:F88)</f>
        <v>790000</v>
      </c>
      <c r="S88" s="26">
        <f>SUM(G$13:G88)</f>
        <v>850000</v>
      </c>
      <c r="T88" s="27">
        <f t="shared" si="33"/>
        <v>2280000</v>
      </c>
      <c r="U88" s="25">
        <f>SUM(I$13:I88)</f>
        <v>57719</v>
      </c>
      <c r="V88" s="26">
        <f>SUM(J$13:J88)</f>
        <v>119118</v>
      </c>
      <c r="W88" s="26">
        <f>SUM(K$13:K88)</f>
        <v>87005</v>
      </c>
      <c r="X88" s="27">
        <f t="shared" si="28"/>
        <v>263842</v>
      </c>
      <c r="Y88" s="48">
        <f t="shared" si="34"/>
        <v>9.0185937499999994E-2</v>
      </c>
      <c r="Z88" s="48">
        <f t="shared" si="34"/>
        <v>0.15078227848101267</v>
      </c>
      <c r="AA88" s="48">
        <f t="shared" si="34"/>
        <v>0.10235882352941177</v>
      </c>
      <c r="AB88" s="50">
        <f t="shared" si="35"/>
        <v>0.11572017543859649</v>
      </c>
      <c r="AD88">
        <f t="shared" ca="1" si="39"/>
        <v>47</v>
      </c>
      <c r="AE88" t="str">
        <f t="shared" ca="1" si="40"/>
        <v>exploit</v>
      </c>
    </row>
    <row r="89" spans="1:31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 t="shared" si="36"/>
        <v>0</v>
      </c>
      <c r="F89" s="26">
        <f t="shared" si="37"/>
        <v>0</v>
      </c>
      <c r="G89" s="26">
        <f t="shared" si="38"/>
        <v>30000</v>
      </c>
      <c r="H89" s="27">
        <f t="shared" si="29"/>
        <v>30000</v>
      </c>
      <c r="I89" s="25">
        <f t="shared" si="30"/>
        <v>0</v>
      </c>
      <c r="J89" s="26">
        <f t="shared" si="31"/>
        <v>0</v>
      </c>
      <c r="K89" s="26">
        <f t="shared" si="32"/>
        <v>3096</v>
      </c>
      <c r="L89" s="27">
        <f t="shared" si="25"/>
        <v>3096</v>
      </c>
      <c r="M89" s="19" t="str">
        <f t="shared" si="26"/>
        <v/>
      </c>
      <c r="N89" s="3" t="str">
        <f t="shared" si="26"/>
        <v/>
      </c>
      <c r="O89" s="3">
        <f t="shared" si="26"/>
        <v>0.1032</v>
      </c>
      <c r="P89" s="4">
        <f t="shared" si="27"/>
        <v>0.1032</v>
      </c>
      <c r="Q89" s="25">
        <f>SUM(E$13:E89)</f>
        <v>640000</v>
      </c>
      <c r="R89" s="26">
        <f>SUM(F$13:F89)</f>
        <v>790000</v>
      </c>
      <c r="S89" s="26">
        <f>SUM(G$13:G89)</f>
        <v>880000</v>
      </c>
      <c r="T89" s="27">
        <f t="shared" si="33"/>
        <v>2310000</v>
      </c>
      <c r="U89" s="25">
        <f>SUM(I$13:I89)</f>
        <v>57719</v>
      </c>
      <c r="V89" s="26">
        <f>SUM(J$13:J89)</f>
        <v>119118</v>
      </c>
      <c r="W89" s="26">
        <f>SUM(K$13:K89)</f>
        <v>90101</v>
      </c>
      <c r="X89" s="27">
        <f t="shared" si="28"/>
        <v>266938</v>
      </c>
      <c r="Y89" s="48">
        <f t="shared" si="34"/>
        <v>9.0185937499999994E-2</v>
      </c>
      <c r="Z89" s="48">
        <f t="shared" si="34"/>
        <v>0.15078227848101267</v>
      </c>
      <c r="AA89" s="48">
        <f t="shared" si="34"/>
        <v>0.10238750000000001</v>
      </c>
      <c r="AB89" s="50">
        <f t="shared" si="35"/>
        <v>0.11555757575757576</v>
      </c>
      <c r="AD89">
        <f t="shared" ca="1" si="39"/>
        <v>6</v>
      </c>
      <c r="AE89" t="str">
        <f t="shared" ca="1" si="40"/>
        <v>explore</v>
      </c>
    </row>
    <row r="90" spans="1:31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 t="shared" si="36"/>
        <v>0</v>
      </c>
      <c r="F90" s="26">
        <f t="shared" si="37"/>
        <v>30000</v>
      </c>
      <c r="G90" s="26">
        <f t="shared" si="38"/>
        <v>0</v>
      </c>
      <c r="H90" s="27">
        <f t="shared" si="29"/>
        <v>30000</v>
      </c>
      <c r="I90" s="25">
        <f t="shared" si="30"/>
        <v>0</v>
      </c>
      <c r="J90" s="26">
        <f t="shared" si="31"/>
        <v>4468</v>
      </c>
      <c r="K90" s="26">
        <f t="shared" si="32"/>
        <v>0</v>
      </c>
      <c r="L90" s="27">
        <f t="shared" si="25"/>
        <v>4468</v>
      </c>
      <c r="M90" s="19" t="str">
        <f t="shared" si="26"/>
        <v/>
      </c>
      <c r="N90" s="3">
        <f t="shared" si="26"/>
        <v>0.14893333333333333</v>
      </c>
      <c r="O90" s="3" t="str">
        <f t="shared" si="26"/>
        <v/>
      </c>
      <c r="P90" s="4">
        <f t="shared" si="27"/>
        <v>0.14893333333333333</v>
      </c>
      <c r="Q90" s="25">
        <f>SUM(E$13:E90)</f>
        <v>640000</v>
      </c>
      <c r="R90" s="26">
        <f>SUM(F$13:F90)</f>
        <v>820000</v>
      </c>
      <c r="S90" s="26">
        <f>SUM(G$13:G90)</f>
        <v>880000</v>
      </c>
      <c r="T90" s="27">
        <f t="shared" si="33"/>
        <v>2340000</v>
      </c>
      <c r="U90" s="25">
        <f>SUM(I$13:I90)</f>
        <v>57719</v>
      </c>
      <c r="V90" s="26">
        <f>SUM(J$13:J90)</f>
        <v>123586</v>
      </c>
      <c r="W90" s="26">
        <f>SUM(K$13:K90)</f>
        <v>90101</v>
      </c>
      <c r="X90" s="27">
        <f t="shared" si="28"/>
        <v>271406</v>
      </c>
      <c r="Y90" s="48">
        <f t="shared" si="34"/>
        <v>9.0185937499999994E-2</v>
      </c>
      <c r="Z90" s="48">
        <f t="shared" si="34"/>
        <v>0.15071463414634145</v>
      </c>
      <c r="AA90" s="48">
        <f t="shared" si="34"/>
        <v>0.10238750000000001</v>
      </c>
      <c r="AB90" s="50">
        <f t="shared" si="35"/>
        <v>0.11598547008547008</v>
      </c>
      <c r="AD90">
        <f t="shared" ca="1" si="39"/>
        <v>71</v>
      </c>
      <c r="AE90" t="str">
        <f t="shared" ca="1" si="40"/>
        <v>exploit</v>
      </c>
    </row>
    <row r="91" spans="1:31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 t="shared" si="36"/>
        <v>0</v>
      </c>
      <c r="F91" s="26">
        <f t="shared" si="37"/>
        <v>0</v>
      </c>
      <c r="G91" s="26">
        <f t="shared" si="38"/>
        <v>30000</v>
      </c>
      <c r="H91" s="27">
        <f t="shared" si="29"/>
        <v>30000</v>
      </c>
      <c r="I91" s="25">
        <f t="shared" si="30"/>
        <v>0</v>
      </c>
      <c r="J91" s="26">
        <f t="shared" si="31"/>
        <v>0</v>
      </c>
      <c r="K91" s="26">
        <f t="shared" si="32"/>
        <v>3041</v>
      </c>
      <c r="L91" s="27">
        <f t="shared" si="25"/>
        <v>3041</v>
      </c>
      <c r="M91" s="19" t="str">
        <f t="shared" si="26"/>
        <v/>
      </c>
      <c r="N91" s="3" t="str">
        <f t="shared" si="26"/>
        <v/>
      </c>
      <c r="O91" s="3">
        <f t="shared" si="26"/>
        <v>0.10136666666666666</v>
      </c>
      <c r="P91" s="4">
        <f t="shared" si="27"/>
        <v>0.10136666666666666</v>
      </c>
      <c r="Q91" s="25">
        <f>SUM(E$13:E91)</f>
        <v>640000</v>
      </c>
      <c r="R91" s="26">
        <f>SUM(F$13:F91)</f>
        <v>820000</v>
      </c>
      <c r="S91" s="26">
        <f>SUM(G$13:G91)</f>
        <v>910000</v>
      </c>
      <c r="T91" s="27">
        <f t="shared" si="33"/>
        <v>2370000</v>
      </c>
      <c r="U91" s="25">
        <f>SUM(I$13:I91)</f>
        <v>57719</v>
      </c>
      <c r="V91" s="26">
        <f>SUM(J$13:J91)</f>
        <v>123586</v>
      </c>
      <c r="W91" s="26">
        <f>SUM(K$13:K91)</f>
        <v>93142</v>
      </c>
      <c r="X91" s="27">
        <f t="shared" si="28"/>
        <v>274447</v>
      </c>
      <c r="Y91" s="48">
        <f t="shared" si="34"/>
        <v>9.0185937499999994E-2</v>
      </c>
      <c r="Z91" s="48">
        <f t="shared" si="34"/>
        <v>0.15071463414634145</v>
      </c>
      <c r="AA91" s="48">
        <f t="shared" si="34"/>
        <v>0.10235384615384616</v>
      </c>
      <c r="AB91" s="50">
        <f t="shared" si="35"/>
        <v>0.11580042194092827</v>
      </c>
      <c r="AD91">
        <f t="shared" ca="1" si="39"/>
        <v>19</v>
      </c>
      <c r="AE91" t="str">
        <f t="shared" ca="1" si="40"/>
        <v>explore</v>
      </c>
    </row>
    <row r="92" spans="1:31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 t="shared" si="36"/>
        <v>0</v>
      </c>
      <c r="F92" s="26">
        <f t="shared" si="37"/>
        <v>30000</v>
      </c>
      <c r="G92" s="26">
        <f t="shared" si="38"/>
        <v>0</v>
      </c>
      <c r="H92" s="27">
        <f t="shared" si="29"/>
        <v>30000</v>
      </c>
      <c r="I92" s="25">
        <f t="shared" si="30"/>
        <v>0</v>
      </c>
      <c r="J92" s="26">
        <f t="shared" si="31"/>
        <v>4516</v>
      </c>
      <c r="K92" s="26">
        <f t="shared" si="32"/>
        <v>0</v>
      </c>
      <c r="L92" s="27">
        <f t="shared" si="25"/>
        <v>4516</v>
      </c>
      <c r="M92" s="19" t="str">
        <f t="shared" si="26"/>
        <v/>
      </c>
      <c r="N92" s="3">
        <f t="shared" si="26"/>
        <v>0.15053333333333332</v>
      </c>
      <c r="O92" s="3" t="str">
        <f t="shared" si="26"/>
        <v/>
      </c>
      <c r="P92" s="4">
        <f t="shared" si="27"/>
        <v>0.15053333333333332</v>
      </c>
      <c r="Q92" s="25">
        <f>SUM(E$13:E92)</f>
        <v>640000</v>
      </c>
      <c r="R92" s="26">
        <f>SUM(F$13:F92)</f>
        <v>850000</v>
      </c>
      <c r="S92" s="26">
        <f>SUM(G$13:G92)</f>
        <v>910000</v>
      </c>
      <c r="T92" s="27">
        <f t="shared" si="33"/>
        <v>2400000</v>
      </c>
      <c r="U92" s="25">
        <f>SUM(I$13:I92)</f>
        <v>57719</v>
      </c>
      <c r="V92" s="26">
        <f>SUM(J$13:J92)</f>
        <v>128102</v>
      </c>
      <c r="W92" s="26">
        <f>SUM(K$13:K92)</f>
        <v>93142</v>
      </c>
      <c r="X92" s="27">
        <f t="shared" si="28"/>
        <v>278963</v>
      </c>
      <c r="Y92" s="48">
        <f t="shared" si="34"/>
        <v>9.0185937499999994E-2</v>
      </c>
      <c r="Z92" s="48">
        <f t="shared" si="34"/>
        <v>0.15070823529411764</v>
      </c>
      <c r="AA92" s="48">
        <f t="shared" si="34"/>
        <v>0.10235384615384616</v>
      </c>
      <c r="AB92" s="50">
        <f t="shared" si="35"/>
        <v>0.11623458333333334</v>
      </c>
      <c r="AD92">
        <f t="shared" ca="1" si="39"/>
        <v>98</v>
      </c>
      <c r="AE92" t="str">
        <f t="shared" ca="1" si="40"/>
        <v>exploit</v>
      </c>
    </row>
    <row r="93" spans="1:31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 t="shared" si="36"/>
        <v>0</v>
      </c>
      <c r="F93" s="26">
        <f t="shared" si="37"/>
        <v>0</v>
      </c>
      <c r="G93" s="26">
        <f t="shared" si="38"/>
        <v>30000</v>
      </c>
      <c r="H93" s="27">
        <f t="shared" si="29"/>
        <v>30000</v>
      </c>
      <c r="I93" s="25">
        <f t="shared" si="30"/>
        <v>0</v>
      </c>
      <c r="J93" s="26">
        <f t="shared" si="31"/>
        <v>0</v>
      </c>
      <c r="K93" s="26">
        <f t="shared" si="32"/>
        <v>3026</v>
      </c>
      <c r="L93" s="27">
        <f t="shared" si="25"/>
        <v>3026</v>
      </c>
      <c r="M93" s="19" t="str">
        <f t="shared" si="26"/>
        <v/>
      </c>
      <c r="N93" s="3" t="str">
        <f t="shared" si="26"/>
        <v/>
      </c>
      <c r="O93" s="3">
        <f t="shared" si="26"/>
        <v>0.10086666666666666</v>
      </c>
      <c r="P93" s="4">
        <f t="shared" si="27"/>
        <v>0.10086666666666666</v>
      </c>
      <c r="Q93" s="25">
        <f>SUM(E$13:E93)</f>
        <v>640000</v>
      </c>
      <c r="R93" s="26">
        <f>SUM(F$13:F93)</f>
        <v>850000</v>
      </c>
      <c r="S93" s="26">
        <f>SUM(G$13:G93)</f>
        <v>940000</v>
      </c>
      <c r="T93" s="27">
        <f t="shared" si="33"/>
        <v>2430000</v>
      </c>
      <c r="U93" s="25">
        <f>SUM(I$13:I93)</f>
        <v>57719</v>
      </c>
      <c r="V93" s="26">
        <f>SUM(J$13:J93)</f>
        <v>128102</v>
      </c>
      <c r="W93" s="26">
        <f>SUM(K$13:K93)</f>
        <v>96168</v>
      </c>
      <c r="X93" s="27">
        <f t="shared" si="28"/>
        <v>281989</v>
      </c>
      <c r="Y93" s="48">
        <f t="shared" si="34"/>
        <v>9.0185937499999994E-2</v>
      </c>
      <c r="Z93" s="48">
        <f t="shared" si="34"/>
        <v>0.15070823529411764</v>
      </c>
      <c r="AA93" s="48">
        <f t="shared" si="34"/>
        <v>0.10230638297872341</v>
      </c>
      <c r="AB93" s="50">
        <f t="shared" si="35"/>
        <v>0.11604485596707818</v>
      </c>
      <c r="AD93">
        <f t="shared" ca="1" si="39"/>
        <v>37</v>
      </c>
      <c r="AE93" t="str">
        <f t="shared" ca="1" si="40"/>
        <v>exploit</v>
      </c>
    </row>
    <row r="94" spans="1:31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 t="shared" si="36"/>
        <v>30000</v>
      </c>
      <c r="F94" s="26">
        <f t="shared" si="37"/>
        <v>0</v>
      </c>
      <c r="G94" s="26">
        <f t="shared" si="38"/>
        <v>0</v>
      </c>
      <c r="H94" s="27">
        <f t="shared" si="29"/>
        <v>30000</v>
      </c>
      <c r="I94" s="25">
        <f t="shared" si="30"/>
        <v>2576</v>
      </c>
      <c r="J94" s="26">
        <f t="shared" si="31"/>
        <v>0</v>
      </c>
      <c r="K94" s="26">
        <f t="shared" si="32"/>
        <v>0</v>
      </c>
      <c r="L94" s="27">
        <f t="shared" si="25"/>
        <v>2576</v>
      </c>
      <c r="M94" s="19">
        <f t="shared" si="26"/>
        <v>8.5866666666666661E-2</v>
      </c>
      <c r="N94" s="3" t="str">
        <f t="shared" si="26"/>
        <v/>
      </c>
      <c r="O94" s="3" t="str">
        <f t="shared" si="26"/>
        <v/>
      </c>
      <c r="P94" s="4">
        <f t="shared" si="27"/>
        <v>8.5866666666666661E-2</v>
      </c>
      <c r="Q94" s="25">
        <f>SUM(E$13:E94)</f>
        <v>670000</v>
      </c>
      <c r="R94" s="26">
        <f>SUM(F$13:F94)</f>
        <v>850000</v>
      </c>
      <c r="S94" s="26">
        <f>SUM(G$13:G94)</f>
        <v>940000</v>
      </c>
      <c r="T94" s="27">
        <f t="shared" si="33"/>
        <v>2460000</v>
      </c>
      <c r="U94" s="25">
        <f>SUM(I$13:I94)</f>
        <v>60295</v>
      </c>
      <c r="V94" s="26">
        <f>SUM(J$13:J94)</f>
        <v>128102</v>
      </c>
      <c r="W94" s="26">
        <f>SUM(K$13:K94)</f>
        <v>96168</v>
      </c>
      <c r="X94" s="27">
        <f t="shared" si="28"/>
        <v>284565</v>
      </c>
      <c r="Y94" s="48">
        <f t="shared" si="34"/>
        <v>8.9992537313432833E-2</v>
      </c>
      <c r="Z94" s="48">
        <f t="shared" si="34"/>
        <v>0.15070823529411764</v>
      </c>
      <c r="AA94" s="48">
        <f t="shared" si="34"/>
        <v>0.10230638297872341</v>
      </c>
      <c r="AB94" s="50">
        <f t="shared" si="35"/>
        <v>0.11567682926829269</v>
      </c>
      <c r="AD94">
        <f t="shared" ca="1" si="39"/>
        <v>72</v>
      </c>
      <c r="AE94" t="str">
        <f t="shared" ca="1" si="40"/>
        <v>exploit</v>
      </c>
    </row>
    <row r="95" spans="1:31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 t="shared" si="36"/>
        <v>0</v>
      </c>
      <c r="F95" s="26">
        <f t="shared" si="37"/>
        <v>0</v>
      </c>
      <c r="G95" s="26">
        <f t="shared" si="38"/>
        <v>30000</v>
      </c>
      <c r="H95" s="27">
        <f t="shared" si="29"/>
        <v>30000</v>
      </c>
      <c r="I95" s="25">
        <f t="shared" si="30"/>
        <v>0</v>
      </c>
      <c r="J95" s="26">
        <f t="shared" si="31"/>
        <v>0</v>
      </c>
      <c r="K95" s="26">
        <f t="shared" si="32"/>
        <v>3037</v>
      </c>
      <c r="L95" s="27">
        <f t="shared" si="25"/>
        <v>3037</v>
      </c>
      <c r="M95" s="19" t="str">
        <f t="shared" si="26"/>
        <v/>
      </c>
      <c r="N95" s="3" t="str">
        <f t="shared" si="26"/>
        <v/>
      </c>
      <c r="O95" s="3">
        <f t="shared" si="26"/>
        <v>0.10123333333333333</v>
      </c>
      <c r="P95" s="4">
        <f t="shared" si="27"/>
        <v>0.10123333333333333</v>
      </c>
      <c r="Q95" s="25">
        <f>SUM(E$13:E95)</f>
        <v>670000</v>
      </c>
      <c r="R95" s="26">
        <f>SUM(F$13:F95)</f>
        <v>850000</v>
      </c>
      <c r="S95" s="26">
        <f>SUM(G$13:G95)</f>
        <v>970000</v>
      </c>
      <c r="T95" s="27">
        <f t="shared" si="33"/>
        <v>2490000</v>
      </c>
      <c r="U95" s="25">
        <f>SUM(I$13:I95)</f>
        <v>60295</v>
      </c>
      <c r="V95" s="26">
        <f>SUM(J$13:J95)</f>
        <v>128102</v>
      </c>
      <c r="W95" s="26">
        <f>SUM(K$13:K95)</f>
        <v>99205</v>
      </c>
      <c r="X95" s="27">
        <f t="shared" si="28"/>
        <v>287602</v>
      </c>
      <c r="Y95" s="48">
        <f t="shared" si="34"/>
        <v>8.9992537313432833E-2</v>
      </c>
      <c r="Z95" s="48">
        <f t="shared" si="34"/>
        <v>0.15070823529411764</v>
      </c>
      <c r="AA95" s="48">
        <f t="shared" si="34"/>
        <v>0.10227319587628866</v>
      </c>
      <c r="AB95" s="50">
        <f t="shared" si="35"/>
        <v>0.11550281124497992</v>
      </c>
      <c r="AD95">
        <f t="shared" ca="1" si="39"/>
        <v>37</v>
      </c>
      <c r="AE95" t="str">
        <f t="shared" ca="1" si="40"/>
        <v>exploit</v>
      </c>
    </row>
    <row r="96" spans="1:31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 t="shared" si="36"/>
        <v>0</v>
      </c>
      <c r="F96" s="26">
        <f t="shared" si="37"/>
        <v>0</v>
      </c>
      <c r="G96" s="26">
        <f t="shared" si="38"/>
        <v>30000</v>
      </c>
      <c r="H96" s="27">
        <f t="shared" si="29"/>
        <v>30000</v>
      </c>
      <c r="I96" s="25">
        <f t="shared" si="30"/>
        <v>0</v>
      </c>
      <c r="J96" s="26">
        <f t="shared" si="31"/>
        <v>0</v>
      </c>
      <c r="K96" s="26">
        <f t="shared" si="32"/>
        <v>3051</v>
      </c>
      <c r="L96" s="27">
        <f t="shared" si="25"/>
        <v>3051</v>
      </c>
      <c r="M96" s="19" t="str">
        <f t="shared" si="26"/>
        <v/>
      </c>
      <c r="N96" s="3" t="str">
        <f t="shared" si="26"/>
        <v/>
      </c>
      <c r="O96" s="3">
        <f t="shared" si="26"/>
        <v>0.1017</v>
      </c>
      <c r="P96" s="4">
        <f t="shared" si="27"/>
        <v>0.1017</v>
      </c>
      <c r="Q96" s="25">
        <f>SUM(E$13:E96)</f>
        <v>670000</v>
      </c>
      <c r="R96" s="26">
        <f>SUM(F$13:F96)</f>
        <v>850000</v>
      </c>
      <c r="S96" s="26">
        <f>SUM(G$13:G96)</f>
        <v>1000000</v>
      </c>
      <c r="T96" s="27">
        <f t="shared" si="33"/>
        <v>2520000</v>
      </c>
      <c r="U96" s="25">
        <f>SUM(I$13:I96)</f>
        <v>60295</v>
      </c>
      <c r="V96" s="26">
        <f>SUM(J$13:J96)</f>
        <v>128102</v>
      </c>
      <c r="W96" s="26">
        <f>SUM(K$13:K96)</f>
        <v>102256</v>
      </c>
      <c r="X96" s="27">
        <f t="shared" si="28"/>
        <v>290653</v>
      </c>
      <c r="Y96" s="48">
        <f t="shared" si="34"/>
        <v>8.9992537313432833E-2</v>
      </c>
      <c r="Z96" s="48">
        <f t="shared" si="34"/>
        <v>0.15070823529411764</v>
      </c>
      <c r="AA96" s="48">
        <f t="shared" si="34"/>
        <v>0.102256</v>
      </c>
      <c r="AB96" s="50">
        <f t="shared" si="35"/>
        <v>0.11533849206349206</v>
      </c>
      <c r="AD96">
        <f t="shared" ca="1" si="39"/>
        <v>5</v>
      </c>
      <c r="AE96" t="str">
        <f t="shared" ca="1" si="40"/>
        <v>explore</v>
      </c>
    </row>
    <row r="97" spans="1:31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 t="shared" si="36"/>
        <v>30000</v>
      </c>
      <c r="F97" s="26">
        <f t="shared" si="37"/>
        <v>0</v>
      </c>
      <c r="G97" s="26">
        <f t="shared" si="38"/>
        <v>0</v>
      </c>
      <c r="H97" s="27">
        <f t="shared" si="29"/>
        <v>30000</v>
      </c>
      <c r="I97" s="25">
        <f t="shared" si="30"/>
        <v>2676</v>
      </c>
      <c r="J97" s="26">
        <f t="shared" si="31"/>
        <v>0</v>
      </c>
      <c r="K97" s="26">
        <f t="shared" si="32"/>
        <v>0</v>
      </c>
      <c r="L97" s="27">
        <f t="shared" si="25"/>
        <v>2676</v>
      </c>
      <c r="M97" s="19">
        <f t="shared" si="26"/>
        <v>8.9200000000000002E-2</v>
      </c>
      <c r="N97" s="3" t="str">
        <f t="shared" si="26"/>
        <v/>
      </c>
      <c r="O97" s="3" t="str">
        <f t="shared" si="26"/>
        <v/>
      </c>
      <c r="P97" s="4">
        <f t="shared" si="27"/>
        <v>8.9200000000000002E-2</v>
      </c>
      <c r="Q97" s="25">
        <f>SUM(E$13:E97)</f>
        <v>700000</v>
      </c>
      <c r="R97" s="26">
        <f>SUM(F$13:F97)</f>
        <v>850000</v>
      </c>
      <c r="S97" s="26">
        <f>SUM(G$13:G97)</f>
        <v>1000000</v>
      </c>
      <c r="T97" s="27">
        <f t="shared" si="33"/>
        <v>2550000</v>
      </c>
      <c r="U97" s="25">
        <f>SUM(I$13:I97)</f>
        <v>62971</v>
      </c>
      <c r="V97" s="26">
        <f>SUM(J$13:J97)</f>
        <v>128102</v>
      </c>
      <c r="W97" s="26">
        <f>SUM(K$13:K97)</f>
        <v>102256</v>
      </c>
      <c r="X97" s="27">
        <f t="shared" si="28"/>
        <v>293329</v>
      </c>
      <c r="Y97" s="48">
        <f t="shared" si="34"/>
        <v>8.9958571428571429E-2</v>
      </c>
      <c r="Z97" s="48">
        <f t="shared" si="34"/>
        <v>0.15070823529411764</v>
      </c>
      <c r="AA97" s="48">
        <f t="shared" si="34"/>
        <v>0.102256</v>
      </c>
      <c r="AB97" s="50">
        <f t="shared" si="35"/>
        <v>0.11503098039215687</v>
      </c>
      <c r="AD97">
        <f t="shared" ca="1" si="39"/>
        <v>12</v>
      </c>
      <c r="AE97" t="str">
        <f t="shared" ca="1" si="40"/>
        <v>explore</v>
      </c>
    </row>
    <row r="98" spans="1:31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 t="shared" si="36"/>
        <v>30000</v>
      </c>
      <c r="F98" s="26">
        <f t="shared" si="37"/>
        <v>0</v>
      </c>
      <c r="G98" s="26">
        <f t="shared" si="38"/>
        <v>0</v>
      </c>
      <c r="H98" s="27">
        <f t="shared" si="29"/>
        <v>30000</v>
      </c>
      <c r="I98" s="25">
        <f t="shared" si="30"/>
        <v>2760</v>
      </c>
      <c r="J98" s="26">
        <f t="shared" si="31"/>
        <v>0</v>
      </c>
      <c r="K98" s="26">
        <f t="shared" si="32"/>
        <v>0</v>
      </c>
      <c r="L98" s="27">
        <f t="shared" si="25"/>
        <v>2760</v>
      </c>
      <c r="M98" s="19">
        <f t="shared" si="26"/>
        <v>9.1999999999999998E-2</v>
      </c>
      <c r="N98" s="3" t="str">
        <f t="shared" si="26"/>
        <v/>
      </c>
      <c r="O98" s="3" t="str">
        <f t="shared" si="26"/>
        <v/>
      </c>
      <c r="P98" s="4">
        <f t="shared" si="27"/>
        <v>9.1999999999999998E-2</v>
      </c>
      <c r="Q98" s="25">
        <f>SUM(E$13:E98)</f>
        <v>730000</v>
      </c>
      <c r="R98" s="26">
        <f>SUM(F$13:F98)</f>
        <v>850000</v>
      </c>
      <c r="S98" s="26">
        <f>SUM(G$13:G98)</f>
        <v>1000000</v>
      </c>
      <c r="T98" s="27">
        <f t="shared" si="33"/>
        <v>2580000</v>
      </c>
      <c r="U98" s="25">
        <f>SUM(I$13:I98)</f>
        <v>65731</v>
      </c>
      <c r="V98" s="26">
        <f>SUM(J$13:J98)</f>
        <v>128102</v>
      </c>
      <c r="W98" s="26">
        <f>SUM(K$13:K98)</f>
        <v>102256</v>
      </c>
      <c r="X98" s="27">
        <f t="shared" si="28"/>
        <v>296089</v>
      </c>
      <c r="Y98" s="48">
        <f t="shared" si="34"/>
        <v>9.0042465753424658E-2</v>
      </c>
      <c r="Z98" s="48">
        <f t="shared" si="34"/>
        <v>0.15070823529411764</v>
      </c>
      <c r="AA98" s="48">
        <f t="shared" si="34"/>
        <v>0.102256</v>
      </c>
      <c r="AB98" s="50">
        <f t="shared" si="35"/>
        <v>0.11476317829457364</v>
      </c>
      <c r="AD98">
        <f t="shared" ca="1" si="39"/>
        <v>65</v>
      </c>
      <c r="AE98" t="str">
        <f t="shared" ca="1" si="40"/>
        <v>exploit</v>
      </c>
    </row>
    <row r="99" spans="1:31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 t="shared" si="36"/>
        <v>0</v>
      </c>
      <c r="F99" s="26">
        <f t="shared" si="37"/>
        <v>30000</v>
      </c>
      <c r="G99" s="26">
        <f t="shared" si="38"/>
        <v>0</v>
      </c>
      <c r="H99" s="27">
        <f t="shared" si="29"/>
        <v>30000</v>
      </c>
      <c r="I99" s="25">
        <f t="shared" si="30"/>
        <v>0</v>
      </c>
      <c r="J99" s="26">
        <f t="shared" si="31"/>
        <v>4499</v>
      </c>
      <c r="K99" s="26">
        <f t="shared" si="32"/>
        <v>0</v>
      </c>
      <c r="L99" s="27">
        <f t="shared" si="25"/>
        <v>4499</v>
      </c>
      <c r="M99" s="19" t="str">
        <f t="shared" si="26"/>
        <v/>
      </c>
      <c r="N99" s="3">
        <f t="shared" si="26"/>
        <v>0.14996666666666666</v>
      </c>
      <c r="O99" s="3" t="str">
        <f t="shared" si="26"/>
        <v/>
      </c>
      <c r="P99" s="4">
        <f t="shared" si="27"/>
        <v>0.14996666666666666</v>
      </c>
      <c r="Q99" s="25">
        <f>SUM(E$13:E99)</f>
        <v>730000</v>
      </c>
      <c r="R99" s="26">
        <f>SUM(F$13:F99)</f>
        <v>880000</v>
      </c>
      <c r="S99" s="26">
        <f>SUM(G$13:G99)</f>
        <v>1000000</v>
      </c>
      <c r="T99" s="27">
        <f t="shared" si="33"/>
        <v>2610000</v>
      </c>
      <c r="U99" s="25">
        <f>SUM(I$13:I99)</f>
        <v>65731</v>
      </c>
      <c r="V99" s="26">
        <f>SUM(J$13:J99)</f>
        <v>132601</v>
      </c>
      <c r="W99" s="26">
        <f>SUM(K$13:K99)</f>
        <v>102256</v>
      </c>
      <c r="X99" s="27">
        <f t="shared" si="28"/>
        <v>300588</v>
      </c>
      <c r="Y99" s="48">
        <f t="shared" si="34"/>
        <v>9.0042465753424658E-2</v>
      </c>
      <c r="Z99" s="48">
        <f t="shared" si="34"/>
        <v>0.15068295454545455</v>
      </c>
      <c r="AA99" s="48">
        <f t="shared" si="34"/>
        <v>0.102256</v>
      </c>
      <c r="AB99" s="50">
        <f t="shared" si="35"/>
        <v>0.11516781609195402</v>
      </c>
      <c r="AD99">
        <f t="shared" ca="1" si="39"/>
        <v>33</v>
      </c>
      <c r="AE99" t="str">
        <f t="shared" ca="1" si="40"/>
        <v>exploit</v>
      </c>
    </row>
    <row r="100" spans="1:31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 t="shared" si="36"/>
        <v>0</v>
      </c>
      <c r="F100" s="26">
        <f t="shared" si="37"/>
        <v>30000</v>
      </c>
      <c r="G100" s="26">
        <f t="shared" si="38"/>
        <v>0</v>
      </c>
      <c r="H100" s="27">
        <f t="shared" si="29"/>
        <v>30000</v>
      </c>
      <c r="I100" s="25">
        <f t="shared" si="30"/>
        <v>0</v>
      </c>
      <c r="J100" s="26">
        <f t="shared" si="31"/>
        <v>4532</v>
      </c>
      <c r="K100" s="26">
        <f t="shared" si="32"/>
        <v>0</v>
      </c>
      <c r="L100" s="27">
        <f t="shared" si="25"/>
        <v>4532</v>
      </c>
      <c r="M100" s="19" t="str">
        <f t="shared" si="26"/>
        <v/>
      </c>
      <c r="N100" s="3">
        <f t="shared" si="26"/>
        <v>0.15106666666666665</v>
      </c>
      <c r="O100" s="3" t="str">
        <f t="shared" si="26"/>
        <v/>
      </c>
      <c r="P100" s="4">
        <f t="shared" si="27"/>
        <v>0.15106666666666665</v>
      </c>
      <c r="Q100" s="25">
        <f>SUM(E$13:E100)</f>
        <v>730000</v>
      </c>
      <c r="R100" s="26">
        <f>SUM(F$13:F100)</f>
        <v>910000</v>
      </c>
      <c r="S100" s="26">
        <f>SUM(G$13:G100)</f>
        <v>1000000</v>
      </c>
      <c r="T100" s="27">
        <f t="shared" si="33"/>
        <v>2640000</v>
      </c>
      <c r="U100" s="25">
        <f>SUM(I$13:I100)</f>
        <v>65731</v>
      </c>
      <c r="V100" s="26">
        <f>SUM(J$13:J100)</f>
        <v>137133</v>
      </c>
      <c r="W100" s="26">
        <f>SUM(K$13:K100)</f>
        <v>102256</v>
      </c>
      <c r="X100" s="27">
        <f t="shared" si="28"/>
        <v>305120</v>
      </c>
      <c r="Y100" s="48">
        <f t="shared" si="34"/>
        <v>9.0042465753424658E-2</v>
      </c>
      <c r="Z100" s="48">
        <f t="shared" si="34"/>
        <v>0.15069560439560439</v>
      </c>
      <c r="AA100" s="48">
        <f t="shared" si="34"/>
        <v>0.102256</v>
      </c>
      <c r="AB100" s="50">
        <f t="shared" si="35"/>
        <v>0.11557575757575758</v>
      </c>
      <c r="AD100">
        <f t="shared" ca="1" si="39"/>
        <v>75</v>
      </c>
      <c r="AE100" t="str">
        <f t="shared" ca="1" si="40"/>
        <v>exploit</v>
      </c>
    </row>
    <row r="101" spans="1:31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 t="shared" si="36"/>
        <v>30000</v>
      </c>
      <c r="F101" s="26">
        <f t="shared" si="37"/>
        <v>0</v>
      </c>
      <c r="G101" s="26">
        <f t="shared" si="38"/>
        <v>0</v>
      </c>
      <c r="H101" s="27">
        <f t="shared" si="29"/>
        <v>30000</v>
      </c>
      <c r="I101" s="25">
        <f t="shared" si="30"/>
        <v>2743</v>
      </c>
      <c r="J101" s="26">
        <f t="shared" si="31"/>
        <v>0</v>
      </c>
      <c r="K101" s="26">
        <f t="shared" si="32"/>
        <v>0</v>
      </c>
      <c r="L101" s="27">
        <f t="shared" si="25"/>
        <v>2743</v>
      </c>
      <c r="M101" s="19">
        <f t="shared" si="26"/>
        <v>9.1433333333333339E-2</v>
      </c>
      <c r="N101" s="3" t="str">
        <f t="shared" si="26"/>
        <v/>
      </c>
      <c r="O101" s="3" t="str">
        <f t="shared" si="26"/>
        <v/>
      </c>
      <c r="P101" s="4">
        <f t="shared" si="27"/>
        <v>9.1433333333333339E-2</v>
      </c>
      <c r="Q101" s="25">
        <f>SUM(E$13:E101)</f>
        <v>760000</v>
      </c>
      <c r="R101" s="26">
        <f>SUM(F$13:F101)</f>
        <v>910000</v>
      </c>
      <c r="S101" s="26">
        <f>SUM(G$13:G101)</f>
        <v>1000000</v>
      </c>
      <c r="T101" s="27">
        <f t="shared" si="33"/>
        <v>2670000</v>
      </c>
      <c r="U101" s="25">
        <f>SUM(I$13:I101)</f>
        <v>68474</v>
      </c>
      <c r="V101" s="26">
        <f>SUM(J$13:J101)</f>
        <v>137133</v>
      </c>
      <c r="W101" s="26">
        <f>SUM(K$13:K101)</f>
        <v>102256</v>
      </c>
      <c r="X101" s="27">
        <f t="shared" si="28"/>
        <v>307863</v>
      </c>
      <c r="Y101" s="48">
        <f t="shared" si="34"/>
        <v>9.0097368421052634E-2</v>
      </c>
      <c r="Z101" s="48">
        <f t="shared" si="34"/>
        <v>0.15069560439560439</v>
      </c>
      <c r="AA101" s="48">
        <f t="shared" si="34"/>
        <v>0.102256</v>
      </c>
      <c r="AB101" s="50">
        <f t="shared" si="35"/>
        <v>0.11530449438202248</v>
      </c>
      <c r="AD101">
        <f t="shared" ca="1" si="39"/>
        <v>97</v>
      </c>
      <c r="AE101" t="str">
        <f t="shared" ca="1" si="40"/>
        <v>exploit</v>
      </c>
    </row>
    <row r="102" spans="1:31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 t="shared" si="36"/>
        <v>0</v>
      </c>
      <c r="F102" s="26">
        <f t="shared" si="37"/>
        <v>30000</v>
      </c>
      <c r="G102" s="26">
        <f t="shared" si="38"/>
        <v>0</v>
      </c>
      <c r="H102" s="27">
        <f t="shared" si="29"/>
        <v>30000</v>
      </c>
      <c r="I102" s="25">
        <f t="shared" si="30"/>
        <v>0</v>
      </c>
      <c r="J102" s="26">
        <f t="shared" si="31"/>
        <v>4590</v>
      </c>
      <c r="K102" s="26">
        <f t="shared" si="32"/>
        <v>0</v>
      </c>
      <c r="L102" s="27">
        <f t="shared" si="25"/>
        <v>4590</v>
      </c>
      <c r="M102" s="19" t="str">
        <f t="shared" si="26"/>
        <v/>
      </c>
      <c r="N102" s="3">
        <f t="shared" si="26"/>
        <v>0.153</v>
      </c>
      <c r="O102" s="3" t="str">
        <f t="shared" si="26"/>
        <v/>
      </c>
      <c r="P102" s="4">
        <f t="shared" si="27"/>
        <v>0.153</v>
      </c>
      <c r="Q102" s="25">
        <f>SUM(E$13:E102)</f>
        <v>760000</v>
      </c>
      <c r="R102" s="26">
        <f>SUM(F$13:F102)</f>
        <v>940000</v>
      </c>
      <c r="S102" s="26">
        <f>SUM(G$13:G102)</f>
        <v>1000000</v>
      </c>
      <c r="T102" s="27">
        <f t="shared" si="33"/>
        <v>2700000</v>
      </c>
      <c r="U102" s="25">
        <f>SUM(I$13:I102)</f>
        <v>68474</v>
      </c>
      <c r="V102" s="26">
        <f>SUM(J$13:J102)</f>
        <v>141723</v>
      </c>
      <c r="W102" s="26">
        <f>SUM(K$13:K102)</f>
        <v>102256</v>
      </c>
      <c r="X102" s="27">
        <f t="shared" si="28"/>
        <v>312453</v>
      </c>
      <c r="Y102" s="48">
        <f t="shared" si="34"/>
        <v>9.0097368421052634E-2</v>
      </c>
      <c r="Z102" s="48">
        <f t="shared" si="34"/>
        <v>0.15076914893617022</v>
      </c>
      <c r="AA102" s="48">
        <f t="shared" si="34"/>
        <v>0.102256</v>
      </c>
      <c r="AB102" s="50">
        <f t="shared" si="35"/>
        <v>0.11572333333333333</v>
      </c>
      <c r="AD102">
        <f t="shared" ca="1" si="39"/>
        <v>68</v>
      </c>
      <c r="AE102" t="str">
        <f t="shared" ca="1" si="40"/>
        <v>exploit</v>
      </c>
    </row>
    <row r="103" spans="1:31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 t="shared" si="36"/>
        <v>0</v>
      </c>
      <c r="F103" s="26">
        <f t="shared" si="37"/>
        <v>0</v>
      </c>
      <c r="G103" s="26">
        <f t="shared" si="38"/>
        <v>30000</v>
      </c>
      <c r="H103" s="27">
        <f t="shared" si="29"/>
        <v>30000</v>
      </c>
      <c r="I103" s="25">
        <f t="shared" si="30"/>
        <v>0</v>
      </c>
      <c r="J103" s="26">
        <f t="shared" si="31"/>
        <v>0</v>
      </c>
      <c r="K103" s="26">
        <f t="shared" si="32"/>
        <v>3032</v>
      </c>
      <c r="L103" s="27">
        <f t="shared" si="25"/>
        <v>3032</v>
      </c>
      <c r="M103" s="19" t="str">
        <f t="shared" si="26"/>
        <v/>
      </c>
      <c r="N103" s="3" t="str">
        <f t="shared" si="26"/>
        <v/>
      </c>
      <c r="O103" s="3">
        <f t="shared" si="26"/>
        <v>0.10106666666666667</v>
      </c>
      <c r="P103" s="4">
        <f t="shared" si="27"/>
        <v>0.10106666666666667</v>
      </c>
      <c r="Q103" s="25">
        <f>SUM(E$13:E103)</f>
        <v>760000</v>
      </c>
      <c r="R103" s="26">
        <f>SUM(F$13:F103)</f>
        <v>940000</v>
      </c>
      <c r="S103" s="26">
        <f>SUM(G$13:G103)</f>
        <v>1030000</v>
      </c>
      <c r="T103" s="27">
        <f t="shared" si="33"/>
        <v>2730000</v>
      </c>
      <c r="U103" s="25">
        <f>SUM(I$13:I103)</f>
        <v>68474</v>
      </c>
      <c r="V103" s="26">
        <f>SUM(J$13:J103)</f>
        <v>141723</v>
      </c>
      <c r="W103" s="26">
        <f>SUM(K$13:K103)</f>
        <v>105288</v>
      </c>
      <c r="X103" s="27">
        <f t="shared" si="28"/>
        <v>315485</v>
      </c>
      <c r="Y103" s="48">
        <f t="shared" si="34"/>
        <v>9.0097368421052634E-2</v>
      </c>
      <c r="Z103" s="48">
        <f t="shared" si="34"/>
        <v>0.15076914893617022</v>
      </c>
      <c r="AA103" s="48">
        <f t="shared" si="34"/>
        <v>0.10222135922330097</v>
      </c>
      <c r="AB103" s="50">
        <f t="shared" si="35"/>
        <v>0.11556227106227106</v>
      </c>
      <c r="AD103">
        <f t="shared" ca="1" si="39"/>
        <v>3</v>
      </c>
      <c r="AE103" t="str">
        <f t="shared" ca="1" si="40"/>
        <v>explore</v>
      </c>
    </row>
    <row r="104" spans="1:31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 t="shared" si="36"/>
        <v>0</v>
      </c>
      <c r="F104" s="26">
        <f t="shared" si="37"/>
        <v>0</v>
      </c>
      <c r="G104" s="26">
        <f t="shared" si="38"/>
        <v>30000</v>
      </c>
      <c r="H104" s="27">
        <f t="shared" si="29"/>
        <v>30000</v>
      </c>
      <c r="I104" s="25">
        <f t="shared" si="30"/>
        <v>0</v>
      </c>
      <c r="J104" s="26">
        <f t="shared" si="31"/>
        <v>0</v>
      </c>
      <c r="K104" s="26">
        <f t="shared" si="32"/>
        <v>3028</v>
      </c>
      <c r="L104" s="27">
        <f t="shared" si="25"/>
        <v>3028</v>
      </c>
      <c r="M104" s="19" t="str">
        <f t="shared" si="26"/>
        <v/>
      </c>
      <c r="N104" s="3" t="str">
        <f t="shared" si="26"/>
        <v/>
      </c>
      <c r="O104" s="3">
        <f t="shared" si="26"/>
        <v>0.10093333333333333</v>
      </c>
      <c r="P104" s="4">
        <f t="shared" si="27"/>
        <v>0.10093333333333333</v>
      </c>
      <c r="Q104" s="25">
        <f>SUM(E$13:E104)</f>
        <v>760000</v>
      </c>
      <c r="R104" s="26">
        <f>SUM(F$13:F104)</f>
        <v>940000</v>
      </c>
      <c r="S104" s="26">
        <f>SUM(G$13:G104)</f>
        <v>1060000</v>
      </c>
      <c r="T104" s="27">
        <f t="shared" si="33"/>
        <v>2760000</v>
      </c>
      <c r="U104" s="25">
        <f>SUM(I$13:I104)</f>
        <v>68474</v>
      </c>
      <c r="V104" s="26">
        <f>SUM(J$13:J104)</f>
        <v>141723</v>
      </c>
      <c r="W104" s="26">
        <f>SUM(K$13:K104)</f>
        <v>108316</v>
      </c>
      <c r="X104" s="27">
        <f t="shared" si="28"/>
        <v>318513</v>
      </c>
      <c r="Y104" s="48">
        <f t="shared" si="34"/>
        <v>9.0097368421052634E-2</v>
      </c>
      <c r="Z104" s="48">
        <f t="shared" si="34"/>
        <v>0.15076914893617022</v>
      </c>
      <c r="AA104" s="48">
        <f t="shared" si="34"/>
        <v>0.10218490566037736</v>
      </c>
      <c r="AB104" s="50">
        <f t="shared" si="35"/>
        <v>0.11540326086956522</v>
      </c>
      <c r="AD104">
        <f t="shared" ca="1" si="39"/>
        <v>6</v>
      </c>
      <c r="AE104" t="str">
        <f t="shared" ca="1" si="40"/>
        <v>explore</v>
      </c>
    </row>
    <row r="105" spans="1:31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 t="shared" si="36"/>
        <v>0</v>
      </c>
      <c r="F105" s="26">
        <f t="shared" si="37"/>
        <v>30000</v>
      </c>
      <c r="G105" s="26">
        <f t="shared" si="38"/>
        <v>0</v>
      </c>
      <c r="H105" s="27">
        <f t="shared" si="29"/>
        <v>30000</v>
      </c>
      <c r="I105" s="25">
        <f t="shared" si="30"/>
        <v>0</v>
      </c>
      <c r="J105" s="26">
        <f t="shared" si="31"/>
        <v>4425</v>
      </c>
      <c r="K105" s="26">
        <f t="shared" si="32"/>
        <v>0</v>
      </c>
      <c r="L105" s="27">
        <f t="shared" si="25"/>
        <v>4425</v>
      </c>
      <c r="M105" s="19" t="str">
        <f t="shared" si="26"/>
        <v/>
      </c>
      <c r="N105" s="3">
        <f t="shared" si="26"/>
        <v>0.14749999999999999</v>
      </c>
      <c r="O105" s="3" t="str">
        <f t="shared" si="26"/>
        <v/>
      </c>
      <c r="P105" s="4">
        <f t="shared" si="27"/>
        <v>0.14749999999999999</v>
      </c>
      <c r="Q105" s="25">
        <f>SUM(E$13:E105)</f>
        <v>760000</v>
      </c>
      <c r="R105" s="26">
        <f>SUM(F$13:F105)</f>
        <v>970000</v>
      </c>
      <c r="S105" s="26">
        <f>SUM(G$13:G105)</f>
        <v>1060000</v>
      </c>
      <c r="T105" s="27">
        <f t="shared" si="33"/>
        <v>2790000</v>
      </c>
      <c r="U105" s="25">
        <f>SUM(I$13:I105)</f>
        <v>68474</v>
      </c>
      <c r="V105" s="26">
        <f>SUM(J$13:J105)</f>
        <v>146148</v>
      </c>
      <c r="W105" s="26">
        <f>SUM(K$13:K105)</f>
        <v>108316</v>
      </c>
      <c r="X105" s="27">
        <f t="shared" si="28"/>
        <v>322938</v>
      </c>
      <c r="Y105" s="48">
        <f t="shared" si="34"/>
        <v>9.0097368421052634E-2</v>
      </c>
      <c r="Z105" s="48">
        <f t="shared" si="34"/>
        <v>0.15066804123711341</v>
      </c>
      <c r="AA105" s="48">
        <f t="shared" si="34"/>
        <v>0.10218490566037736</v>
      </c>
      <c r="AB105" s="50">
        <f t="shared" si="35"/>
        <v>0.11574838709677419</v>
      </c>
      <c r="AD105">
        <f t="shared" ca="1" si="39"/>
        <v>37</v>
      </c>
      <c r="AE105" t="str">
        <f t="shared" ca="1" si="40"/>
        <v>exploit</v>
      </c>
    </row>
    <row r="106" spans="1:31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 t="shared" si="36"/>
        <v>0</v>
      </c>
      <c r="F106" s="26">
        <f t="shared" si="37"/>
        <v>30000</v>
      </c>
      <c r="G106" s="26">
        <f t="shared" si="38"/>
        <v>0</v>
      </c>
      <c r="H106" s="27">
        <f t="shared" si="29"/>
        <v>30000</v>
      </c>
      <c r="I106" s="25">
        <f t="shared" si="30"/>
        <v>0</v>
      </c>
      <c r="J106" s="26">
        <f t="shared" si="31"/>
        <v>4480</v>
      </c>
      <c r="K106" s="26">
        <f t="shared" si="32"/>
        <v>0</v>
      </c>
      <c r="L106" s="27">
        <f t="shared" si="25"/>
        <v>4480</v>
      </c>
      <c r="M106" s="19" t="str">
        <f t="shared" si="26"/>
        <v/>
      </c>
      <c r="N106" s="3">
        <f t="shared" si="26"/>
        <v>0.14933333333333335</v>
      </c>
      <c r="O106" s="3" t="str">
        <f t="shared" si="26"/>
        <v/>
      </c>
      <c r="P106" s="4">
        <f t="shared" si="27"/>
        <v>0.14933333333333335</v>
      </c>
      <c r="Q106" s="25">
        <f>SUM(E$13:E106)</f>
        <v>760000</v>
      </c>
      <c r="R106" s="26">
        <f>SUM(F$13:F106)</f>
        <v>1000000</v>
      </c>
      <c r="S106" s="26">
        <f>SUM(G$13:G106)</f>
        <v>1060000</v>
      </c>
      <c r="T106" s="27">
        <f t="shared" si="33"/>
        <v>2820000</v>
      </c>
      <c r="U106" s="25">
        <f>SUM(I$13:I106)</f>
        <v>68474</v>
      </c>
      <c r="V106" s="26">
        <f>SUM(J$13:J106)</f>
        <v>150628</v>
      </c>
      <c r="W106" s="26">
        <f>SUM(K$13:K106)</f>
        <v>108316</v>
      </c>
      <c r="X106" s="27">
        <f t="shared" si="28"/>
        <v>327418</v>
      </c>
      <c r="Y106" s="48">
        <f t="shared" si="34"/>
        <v>9.0097368421052634E-2</v>
      </c>
      <c r="Z106" s="48">
        <f t="shared" si="34"/>
        <v>0.15062800000000001</v>
      </c>
      <c r="AA106" s="48">
        <f t="shared" si="34"/>
        <v>0.10218490566037736</v>
      </c>
      <c r="AB106" s="50">
        <f t="shared" si="35"/>
        <v>0.11610567375886525</v>
      </c>
      <c r="AD106">
        <f t="shared" ca="1" si="39"/>
        <v>17</v>
      </c>
      <c r="AE106" t="str">
        <f t="shared" ca="1" si="40"/>
        <v>explore</v>
      </c>
    </row>
    <row r="107" spans="1:31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 t="shared" si="36"/>
        <v>0</v>
      </c>
      <c r="F107" s="26">
        <f t="shared" si="37"/>
        <v>30000</v>
      </c>
      <c r="G107" s="26">
        <f t="shared" si="38"/>
        <v>0</v>
      </c>
      <c r="H107" s="27">
        <f t="shared" si="29"/>
        <v>30000</v>
      </c>
      <c r="I107" s="25">
        <f t="shared" si="30"/>
        <v>0</v>
      </c>
      <c r="J107" s="26">
        <f t="shared" si="31"/>
        <v>4494</v>
      </c>
      <c r="K107" s="26">
        <f t="shared" si="32"/>
        <v>0</v>
      </c>
      <c r="L107" s="27">
        <f t="shared" si="25"/>
        <v>4494</v>
      </c>
      <c r="M107" s="19" t="str">
        <f t="shared" si="26"/>
        <v/>
      </c>
      <c r="N107" s="3">
        <f t="shared" si="26"/>
        <v>0.14979999999999999</v>
      </c>
      <c r="O107" s="3" t="str">
        <f t="shared" si="26"/>
        <v/>
      </c>
      <c r="P107" s="4">
        <f t="shared" si="27"/>
        <v>0.14979999999999999</v>
      </c>
      <c r="Q107" s="25">
        <f>SUM(E$13:E107)</f>
        <v>760000</v>
      </c>
      <c r="R107" s="26">
        <f>SUM(F$13:F107)</f>
        <v>1030000</v>
      </c>
      <c r="S107" s="26">
        <f>SUM(G$13:G107)</f>
        <v>1060000</v>
      </c>
      <c r="T107" s="27">
        <f t="shared" si="33"/>
        <v>2850000</v>
      </c>
      <c r="U107" s="25">
        <f>SUM(I$13:I107)</f>
        <v>68474</v>
      </c>
      <c r="V107" s="26">
        <f>SUM(J$13:J107)</f>
        <v>155122</v>
      </c>
      <c r="W107" s="26">
        <f>SUM(K$13:K107)</f>
        <v>108316</v>
      </c>
      <c r="X107" s="27">
        <f t="shared" si="28"/>
        <v>331912</v>
      </c>
      <c r="Y107" s="48">
        <f t="shared" si="34"/>
        <v>9.0097368421052634E-2</v>
      </c>
      <c r="Z107" s="48">
        <f t="shared" si="34"/>
        <v>0.15060388349514564</v>
      </c>
      <c r="AA107" s="48">
        <f t="shared" si="34"/>
        <v>0.10218490566037736</v>
      </c>
      <c r="AB107" s="50">
        <f t="shared" si="35"/>
        <v>0.11646035087719299</v>
      </c>
      <c r="AD107">
        <f t="shared" ca="1" si="39"/>
        <v>79</v>
      </c>
      <c r="AE107" t="str">
        <f t="shared" ca="1" si="40"/>
        <v>exploit</v>
      </c>
    </row>
    <row r="108" spans="1:31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 t="shared" si="36"/>
        <v>0</v>
      </c>
      <c r="F108" s="26">
        <f t="shared" si="37"/>
        <v>0</v>
      </c>
      <c r="G108" s="26">
        <f t="shared" si="38"/>
        <v>30000</v>
      </c>
      <c r="H108" s="27">
        <f t="shared" si="29"/>
        <v>30000</v>
      </c>
      <c r="I108" s="25">
        <f t="shared" si="30"/>
        <v>0</v>
      </c>
      <c r="J108" s="26">
        <f t="shared" si="31"/>
        <v>0</v>
      </c>
      <c r="K108" s="26">
        <f t="shared" si="32"/>
        <v>3030</v>
      </c>
      <c r="L108" s="27">
        <f t="shared" si="25"/>
        <v>3030</v>
      </c>
      <c r="M108" s="19" t="str">
        <f t="shared" si="26"/>
        <v/>
      </c>
      <c r="N108" s="3" t="str">
        <f t="shared" si="26"/>
        <v/>
      </c>
      <c r="O108" s="3">
        <f t="shared" si="26"/>
        <v>0.10100000000000001</v>
      </c>
      <c r="P108" s="4">
        <f t="shared" si="27"/>
        <v>0.10100000000000001</v>
      </c>
      <c r="Q108" s="25">
        <f>SUM(E$13:E108)</f>
        <v>760000</v>
      </c>
      <c r="R108" s="26">
        <f>SUM(F$13:F108)</f>
        <v>1030000</v>
      </c>
      <c r="S108" s="26">
        <f>SUM(G$13:G108)</f>
        <v>1090000</v>
      </c>
      <c r="T108" s="27">
        <f t="shared" si="33"/>
        <v>2880000</v>
      </c>
      <c r="U108" s="25">
        <f>SUM(I$13:I108)</f>
        <v>68474</v>
      </c>
      <c r="V108" s="26">
        <f>SUM(J$13:J108)</f>
        <v>155122</v>
      </c>
      <c r="W108" s="26">
        <f>SUM(K$13:K108)</f>
        <v>111346</v>
      </c>
      <c r="X108" s="27">
        <f t="shared" si="28"/>
        <v>334942</v>
      </c>
      <c r="Y108" s="48">
        <f t="shared" si="34"/>
        <v>9.0097368421052634E-2</v>
      </c>
      <c r="Z108" s="48">
        <f t="shared" si="34"/>
        <v>0.15060388349514564</v>
      </c>
      <c r="AA108" s="48">
        <f t="shared" si="34"/>
        <v>0.10215229357798165</v>
      </c>
      <c r="AB108" s="50">
        <f t="shared" si="35"/>
        <v>0.11629930555555555</v>
      </c>
      <c r="AD108">
        <f t="shared" ca="1" si="39"/>
        <v>53</v>
      </c>
      <c r="AE108" t="str">
        <f t="shared" ca="1" si="40"/>
        <v>exploit</v>
      </c>
    </row>
    <row r="109" spans="1:31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 t="shared" si="36"/>
        <v>0</v>
      </c>
      <c r="F109" s="26">
        <f t="shared" si="37"/>
        <v>0</v>
      </c>
      <c r="G109" s="26">
        <f t="shared" si="38"/>
        <v>30000</v>
      </c>
      <c r="H109" s="27">
        <f t="shared" si="29"/>
        <v>30000</v>
      </c>
      <c r="I109" s="25">
        <f t="shared" si="30"/>
        <v>0</v>
      </c>
      <c r="J109" s="26">
        <f t="shared" si="31"/>
        <v>0</v>
      </c>
      <c r="K109" s="26">
        <f t="shared" si="32"/>
        <v>3044</v>
      </c>
      <c r="L109" s="27">
        <f t="shared" si="25"/>
        <v>3044</v>
      </c>
      <c r="M109" s="19" t="str">
        <f t="shared" si="26"/>
        <v/>
      </c>
      <c r="N109" s="3" t="str">
        <f t="shared" si="26"/>
        <v/>
      </c>
      <c r="O109" s="3">
        <f t="shared" si="26"/>
        <v>0.10146666666666666</v>
      </c>
      <c r="P109" s="4">
        <f t="shared" si="27"/>
        <v>0.10146666666666666</v>
      </c>
      <c r="Q109" s="25">
        <f>SUM(E$13:E109)</f>
        <v>760000</v>
      </c>
      <c r="R109" s="26">
        <f>SUM(F$13:F109)</f>
        <v>1030000</v>
      </c>
      <c r="S109" s="26">
        <f>SUM(G$13:G109)</f>
        <v>1120000</v>
      </c>
      <c r="T109" s="27">
        <f t="shared" si="33"/>
        <v>2910000</v>
      </c>
      <c r="U109" s="25">
        <f>SUM(I$13:I109)</f>
        <v>68474</v>
      </c>
      <c r="V109" s="26">
        <f>SUM(J$13:J109)</f>
        <v>155122</v>
      </c>
      <c r="W109" s="26">
        <f>SUM(K$13:K109)</f>
        <v>114390</v>
      </c>
      <c r="X109" s="27">
        <f t="shared" si="28"/>
        <v>337986</v>
      </c>
      <c r="Y109" s="48">
        <f t="shared" si="34"/>
        <v>9.0097368421052634E-2</v>
      </c>
      <c r="Z109" s="48">
        <f t="shared" si="34"/>
        <v>0.15060388349514564</v>
      </c>
      <c r="AA109" s="48">
        <f t="shared" si="34"/>
        <v>0.10213392857142857</v>
      </c>
      <c r="AB109" s="50">
        <f t="shared" si="35"/>
        <v>0.11614639175257732</v>
      </c>
      <c r="AD109">
        <f t="shared" ca="1" si="39"/>
        <v>99</v>
      </c>
      <c r="AE109" t="str">
        <f t="shared" ca="1" si="40"/>
        <v>exploit</v>
      </c>
    </row>
    <row r="110" spans="1:31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 t="shared" si="36"/>
        <v>30000</v>
      </c>
      <c r="F110" s="26">
        <f t="shared" si="37"/>
        <v>0</v>
      </c>
      <c r="G110" s="26">
        <f t="shared" si="38"/>
        <v>0</v>
      </c>
      <c r="H110" s="27">
        <f t="shared" si="29"/>
        <v>30000</v>
      </c>
      <c r="I110" s="25">
        <f t="shared" si="30"/>
        <v>2683</v>
      </c>
      <c r="J110" s="26">
        <f t="shared" si="31"/>
        <v>0</v>
      </c>
      <c r="K110" s="26">
        <f t="shared" si="32"/>
        <v>0</v>
      </c>
      <c r="L110" s="27">
        <f t="shared" si="25"/>
        <v>2683</v>
      </c>
      <c r="M110" s="19">
        <f t="shared" si="26"/>
        <v>8.9433333333333337E-2</v>
      </c>
      <c r="N110" s="3" t="str">
        <f t="shared" si="26"/>
        <v/>
      </c>
      <c r="O110" s="3" t="str">
        <f t="shared" si="26"/>
        <v/>
      </c>
      <c r="P110" s="4">
        <f t="shared" si="27"/>
        <v>8.9433333333333337E-2</v>
      </c>
      <c r="Q110" s="25">
        <f>SUM(E$13:E110)</f>
        <v>790000</v>
      </c>
      <c r="R110" s="26">
        <f>SUM(F$13:F110)</f>
        <v>1030000</v>
      </c>
      <c r="S110" s="26">
        <f>SUM(G$13:G110)</f>
        <v>1120000</v>
      </c>
      <c r="T110" s="27">
        <f t="shared" si="33"/>
        <v>2940000</v>
      </c>
      <c r="U110" s="25">
        <f>SUM(I$13:I110)</f>
        <v>71157</v>
      </c>
      <c r="V110" s="26">
        <f>SUM(J$13:J110)</f>
        <v>155122</v>
      </c>
      <c r="W110" s="26">
        <f>SUM(K$13:K110)</f>
        <v>114390</v>
      </c>
      <c r="X110" s="27">
        <f t="shared" si="28"/>
        <v>340669</v>
      </c>
      <c r="Y110" s="48">
        <f t="shared" si="34"/>
        <v>9.0072151898734173E-2</v>
      </c>
      <c r="Z110" s="48">
        <f t="shared" si="34"/>
        <v>0.15060388349514564</v>
      </c>
      <c r="AA110" s="48">
        <f t="shared" si="34"/>
        <v>0.10213392857142857</v>
      </c>
      <c r="AB110" s="50">
        <f t="shared" si="35"/>
        <v>0.11587380952380952</v>
      </c>
      <c r="AD110">
        <f t="shared" ca="1" si="39"/>
        <v>13</v>
      </c>
      <c r="AE110" t="str">
        <f t="shared" ca="1" si="40"/>
        <v>explore</v>
      </c>
    </row>
    <row r="111" spans="1:31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 t="shared" si="36"/>
        <v>0</v>
      </c>
      <c r="F111" s="26">
        <f t="shared" si="37"/>
        <v>30000</v>
      </c>
      <c r="G111" s="26">
        <f t="shared" si="38"/>
        <v>0</v>
      </c>
      <c r="H111" s="27">
        <f t="shared" si="29"/>
        <v>30000</v>
      </c>
      <c r="I111" s="25">
        <f t="shared" si="30"/>
        <v>0</v>
      </c>
      <c r="J111" s="26">
        <f t="shared" si="31"/>
        <v>4572</v>
      </c>
      <c r="K111" s="26">
        <f t="shared" si="32"/>
        <v>0</v>
      </c>
      <c r="L111" s="27">
        <f t="shared" si="25"/>
        <v>4572</v>
      </c>
      <c r="M111" s="19" t="str">
        <f t="shared" si="26"/>
        <v/>
      </c>
      <c r="N111" s="3">
        <f t="shared" si="26"/>
        <v>0.15240000000000001</v>
      </c>
      <c r="O111" s="3" t="str">
        <f t="shared" si="26"/>
        <v/>
      </c>
      <c r="P111" s="4">
        <f t="shared" si="27"/>
        <v>0.15240000000000001</v>
      </c>
      <c r="Q111" s="25">
        <f>SUM(E$13:E111)</f>
        <v>790000</v>
      </c>
      <c r="R111" s="26">
        <f>SUM(F$13:F111)</f>
        <v>1060000</v>
      </c>
      <c r="S111" s="26">
        <f>SUM(G$13:G111)</f>
        <v>1120000</v>
      </c>
      <c r="T111" s="27">
        <f t="shared" si="33"/>
        <v>2970000</v>
      </c>
      <c r="U111" s="25">
        <f>SUM(I$13:I111)</f>
        <v>71157</v>
      </c>
      <c r="V111" s="26">
        <f>SUM(J$13:J111)</f>
        <v>159694</v>
      </c>
      <c r="W111" s="26">
        <f>SUM(K$13:K111)</f>
        <v>114390</v>
      </c>
      <c r="X111" s="27">
        <f t="shared" si="28"/>
        <v>345241</v>
      </c>
      <c r="Y111" s="48">
        <f t="shared" si="34"/>
        <v>9.0072151898734173E-2</v>
      </c>
      <c r="Z111" s="48">
        <f t="shared" si="34"/>
        <v>0.15065471698113209</v>
      </c>
      <c r="AA111" s="48">
        <f t="shared" si="34"/>
        <v>0.10213392857142857</v>
      </c>
      <c r="AB111" s="50">
        <f t="shared" si="35"/>
        <v>0.11624276094276094</v>
      </c>
      <c r="AD111">
        <f t="shared" ca="1" si="39"/>
        <v>1</v>
      </c>
      <c r="AE111" t="str">
        <f t="shared" ca="1" si="40"/>
        <v>explore</v>
      </c>
    </row>
    <row r="112" spans="1:31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5">
        <f t="shared" si="36"/>
        <v>0</v>
      </c>
      <c r="F112" s="26">
        <f t="shared" si="37"/>
        <v>30000</v>
      </c>
      <c r="G112" s="26">
        <f t="shared" si="38"/>
        <v>0</v>
      </c>
      <c r="H112" s="30">
        <f t="shared" si="29"/>
        <v>30000</v>
      </c>
      <c r="I112" s="28">
        <f t="shared" si="30"/>
        <v>0</v>
      </c>
      <c r="J112" s="29">
        <f t="shared" si="31"/>
        <v>4506</v>
      </c>
      <c r="K112" s="29">
        <f t="shared" si="32"/>
        <v>0</v>
      </c>
      <c r="L112" s="30">
        <f t="shared" si="25"/>
        <v>4506</v>
      </c>
      <c r="M112" s="20" t="str">
        <f t="shared" si="26"/>
        <v/>
      </c>
      <c r="N112" s="6">
        <f t="shared" si="26"/>
        <v>0.1502</v>
      </c>
      <c r="O112" s="6" t="str">
        <f t="shared" si="26"/>
        <v/>
      </c>
      <c r="P112" s="7">
        <f t="shared" si="27"/>
        <v>0.1502</v>
      </c>
      <c r="Q112" s="28">
        <f>SUM(E$13:E112)</f>
        <v>790000</v>
      </c>
      <c r="R112" s="29">
        <f>SUM(F$13:F112)</f>
        <v>1090000</v>
      </c>
      <c r="S112" s="29">
        <f>SUM(G$13:G112)</f>
        <v>1120000</v>
      </c>
      <c r="T112" s="30">
        <f t="shared" si="33"/>
        <v>3000000</v>
      </c>
      <c r="U112" s="28">
        <f>SUM(I$13:I112)</f>
        <v>71157</v>
      </c>
      <c r="V112" s="29">
        <f>SUM(J$13:J112)</f>
        <v>164200</v>
      </c>
      <c r="W112" s="29">
        <f>SUM(K$13:K112)</f>
        <v>114390</v>
      </c>
      <c r="X112" s="30">
        <f t="shared" si="28"/>
        <v>349747</v>
      </c>
      <c r="Y112" s="51">
        <f t="shared" si="34"/>
        <v>9.0072151898734173E-2</v>
      </c>
      <c r="Z112" s="51">
        <f t="shared" si="34"/>
        <v>0.15064220183486238</v>
      </c>
      <c r="AA112" s="51">
        <f t="shared" si="34"/>
        <v>0.10213392857142857</v>
      </c>
      <c r="AB112" s="52">
        <f t="shared" si="35"/>
        <v>0.11658233333333333</v>
      </c>
      <c r="AD112">
        <f t="shared" ca="1" si="39"/>
        <v>9</v>
      </c>
      <c r="AE112" t="str">
        <f t="shared" ca="1" si="40"/>
        <v>explore</v>
      </c>
    </row>
  </sheetData>
  <mergeCells count="14"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A1:C1"/>
    <mergeCell ref="F1:G1"/>
    <mergeCell ref="A2:B2"/>
    <mergeCell ref="A3:B3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4B4C-9393-4B01-9EF5-C131A2328C34}">
  <sheetPr codeName="Sheet8"/>
  <dimension ref="A1:AB112"/>
  <sheetViews>
    <sheetView topLeftCell="P101" zoomScale="106" zoomScaleNormal="70" workbookViewId="0">
      <selection activeCell="I13" sqref="I13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  <col min="3" max="4" width="10.33203125" customWidth="1"/>
    <col min="6" max="6" width="11.83203125" bestFit="1" customWidth="1"/>
    <col min="7" max="7" width="10.6640625" customWidth="1"/>
    <col min="8" max="8" width="9.6640625" bestFit="1" customWidth="1"/>
    <col min="17" max="20" width="9.6640625" bestFit="1" customWidth="1"/>
  </cols>
  <sheetData>
    <row r="1" spans="1:28" x14ac:dyDescent="0.2">
      <c r="A1" s="60" t="s">
        <v>11</v>
      </c>
      <c r="B1" s="60"/>
      <c r="C1" s="60"/>
      <c r="F1" s="53" t="s">
        <v>17</v>
      </c>
      <c r="G1" s="53"/>
    </row>
    <row r="2" spans="1:28" x14ac:dyDescent="0.2">
      <c r="A2" s="64" t="s">
        <v>19</v>
      </c>
      <c r="B2" s="64"/>
      <c r="C2" s="11">
        <v>30000</v>
      </c>
      <c r="F2" s="41" t="s">
        <v>14</v>
      </c>
      <c r="G2" s="42">
        <f>SUM(Q112:S112)</f>
        <v>3000000</v>
      </c>
      <c r="J2" s="1"/>
      <c r="K2" s="1"/>
      <c r="L2" s="1"/>
    </row>
    <row r="3" spans="1:28" x14ac:dyDescent="0.2">
      <c r="A3" s="64" t="s">
        <v>9</v>
      </c>
      <c r="B3" s="64"/>
      <c r="C3" s="11">
        <v>3</v>
      </c>
      <c r="F3" s="41" t="s">
        <v>3</v>
      </c>
      <c r="G3" s="42">
        <f>SUM(U112:W112)</f>
        <v>449528</v>
      </c>
    </row>
    <row r="4" spans="1:28" ht="14.5" customHeight="1" x14ac:dyDescent="0.2">
      <c r="A4" s="61" t="s">
        <v>10</v>
      </c>
      <c r="B4" s="23" t="s">
        <v>0</v>
      </c>
      <c r="C4" s="24">
        <v>0.09</v>
      </c>
      <c r="F4" s="41" t="s">
        <v>16</v>
      </c>
      <c r="G4" s="43">
        <f>G3/G2</f>
        <v>0.14984266666666668</v>
      </c>
      <c r="J4" s="1"/>
      <c r="K4" s="1"/>
      <c r="L4" s="1"/>
    </row>
    <row r="5" spans="1:28" x14ac:dyDescent="0.2">
      <c r="A5" s="62"/>
      <c r="B5" s="11" t="s">
        <v>1</v>
      </c>
      <c r="C5" s="12">
        <v>0.15</v>
      </c>
    </row>
    <row r="6" spans="1:28" x14ac:dyDescent="0.2">
      <c r="A6" s="63"/>
      <c r="B6" s="44" t="s">
        <v>2</v>
      </c>
      <c r="C6" s="45">
        <v>0.1</v>
      </c>
      <c r="L6" s="46">
        <f>AVERAGE($M$13:M13)</f>
        <v>9.1499999999999998E-2</v>
      </c>
    </row>
    <row r="7" spans="1:28" x14ac:dyDescent="0.2">
      <c r="A7" s="34" t="s">
        <v>12</v>
      </c>
      <c r="B7" s="22"/>
      <c r="C7" s="22">
        <v>0.3</v>
      </c>
    </row>
    <row r="8" spans="1:28" x14ac:dyDescent="0.2">
      <c r="A8" s="34" t="s">
        <v>13</v>
      </c>
      <c r="B8" s="22"/>
      <c r="C8" s="22"/>
    </row>
    <row r="10" spans="1:28" x14ac:dyDescent="0.2">
      <c r="A10" s="1"/>
      <c r="D10" s="1"/>
      <c r="E10" s="54" t="s">
        <v>4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  <c r="Q10" s="54" t="s">
        <v>5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6"/>
    </row>
    <row r="11" spans="1:28" x14ac:dyDescent="0.2">
      <c r="A11" s="1"/>
      <c r="B11" s="57" t="s">
        <v>18</v>
      </c>
      <c r="C11" s="58"/>
      <c r="D11" s="59"/>
      <c r="E11" s="54" t="s">
        <v>15</v>
      </c>
      <c r="F11" s="55"/>
      <c r="G11" s="55"/>
      <c r="H11" s="56"/>
      <c r="I11" s="54" t="s">
        <v>3</v>
      </c>
      <c r="J11" s="55"/>
      <c r="K11" s="55"/>
      <c r="L11" s="55"/>
      <c r="M11" s="54" t="s">
        <v>7</v>
      </c>
      <c r="N11" s="55"/>
      <c r="O11" s="55"/>
      <c r="P11" s="56"/>
      <c r="Q11" s="54" t="s">
        <v>15</v>
      </c>
      <c r="R11" s="55"/>
      <c r="S11" s="55"/>
      <c r="T11" s="56"/>
      <c r="U11" s="54" t="s">
        <v>3</v>
      </c>
      <c r="V11" s="55"/>
      <c r="W11" s="55"/>
      <c r="X11" s="55"/>
      <c r="Y11" s="54" t="s">
        <v>7</v>
      </c>
      <c r="Z11" s="55"/>
      <c r="AA11" s="55"/>
      <c r="AB11" s="56"/>
    </row>
    <row r="12" spans="1:28" x14ac:dyDescent="0.2">
      <c r="A12" s="8" t="s">
        <v>6</v>
      </c>
      <c r="B12" s="8" t="s">
        <v>0</v>
      </c>
      <c r="C12" s="9" t="s">
        <v>1</v>
      </c>
      <c r="D12" s="10" t="s">
        <v>2</v>
      </c>
      <c r="E12" s="8" t="s">
        <v>0</v>
      </c>
      <c r="F12" s="9" t="s">
        <v>1</v>
      </c>
      <c r="G12" s="9" t="s">
        <v>2</v>
      </c>
      <c r="H12" s="10" t="s">
        <v>8</v>
      </c>
      <c r="I12" s="8" t="s">
        <v>0</v>
      </c>
      <c r="J12" s="9" t="s">
        <v>1</v>
      </c>
      <c r="K12" s="9" t="s">
        <v>2</v>
      </c>
      <c r="L12" s="10" t="s">
        <v>8</v>
      </c>
      <c r="M12" s="8" t="s">
        <v>0</v>
      </c>
      <c r="N12" s="9" t="s">
        <v>1</v>
      </c>
      <c r="O12" s="9" t="s">
        <v>2</v>
      </c>
      <c r="P12" s="10" t="s">
        <v>8</v>
      </c>
      <c r="Q12" s="8" t="s">
        <v>0</v>
      </c>
      <c r="R12" s="9" t="s">
        <v>1</v>
      </c>
      <c r="S12" s="9" t="s">
        <v>2</v>
      </c>
      <c r="T12" s="10" t="s">
        <v>8</v>
      </c>
      <c r="U12" s="8" t="s">
        <v>0</v>
      </c>
      <c r="V12" s="9" t="s">
        <v>1</v>
      </c>
      <c r="W12" s="9" t="s">
        <v>2</v>
      </c>
      <c r="X12" s="10" t="s">
        <v>8</v>
      </c>
      <c r="Y12" s="9" t="s">
        <v>0</v>
      </c>
      <c r="Z12" s="9" t="s">
        <v>1</v>
      </c>
      <c r="AA12" s="9" t="s">
        <v>2</v>
      </c>
      <c r="AB12" s="10" t="s">
        <v>8</v>
      </c>
    </row>
    <row r="13" spans="1:28" x14ac:dyDescent="0.2">
      <c r="A13" s="15">
        <v>1</v>
      </c>
      <c r="B13" s="35">
        <v>0.70198031293466034</v>
      </c>
      <c r="C13" s="36">
        <v>0.75705401715290677</v>
      </c>
      <c r="D13" s="37">
        <v>0.58178693585021324</v>
      </c>
      <c r="E13" s="38">
        <f>$C$2/$C$3</f>
        <v>10000</v>
      </c>
      <c r="F13" s="39">
        <v>10000</v>
      </c>
      <c r="G13" s="39">
        <v>10000</v>
      </c>
      <c r="H13" s="40">
        <f>SUM(E13:G13)</f>
        <v>30000</v>
      </c>
      <c r="I13" s="38">
        <f>IFERROR(_xlfn.BINOM.INV(E13,$C$4,B13),0)</f>
        <v>915</v>
      </c>
      <c r="J13" s="39">
        <f>IFERROR(_xlfn.BINOM.INV(F13,$C$5,C13),0)</f>
        <v>1525</v>
      </c>
      <c r="K13" s="39">
        <f>IFERROR(_xlfn.BINOM.INV(G13,$C$6,D13),0)</f>
        <v>1006</v>
      </c>
      <c r="L13" s="40">
        <f t="shared" ref="L13:L76" si="0">SUM(I13:K13)</f>
        <v>3446</v>
      </c>
      <c r="M13" s="16">
        <f t="shared" ref="M13:O44" si="1">IF(E13=0,"",I13/E13)</f>
        <v>9.1499999999999998E-2</v>
      </c>
      <c r="N13" s="17">
        <f t="shared" si="1"/>
        <v>0.1525</v>
      </c>
      <c r="O13" s="17">
        <f t="shared" si="1"/>
        <v>0.10059999999999999</v>
      </c>
      <c r="P13" s="18">
        <f t="shared" ref="P13:P76" si="2">L13/H13</f>
        <v>0.11486666666666667</v>
      </c>
      <c r="Q13" s="38">
        <f>SUM(E$13:E13)</f>
        <v>10000</v>
      </c>
      <c r="R13" s="39">
        <f>SUM(F$13:F13)</f>
        <v>10000</v>
      </c>
      <c r="S13" s="39">
        <f>SUM(G$13:G13)</f>
        <v>10000</v>
      </c>
      <c r="T13" s="40">
        <f>SUM(Q13:S13)</f>
        <v>30000</v>
      </c>
      <c r="U13" s="38">
        <f>SUM(I$13:I13)</f>
        <v>915</v>
      </c>
      <c r="V13" s="39">
        <f>SUM(J$13:J13)</f>
        <v>1525</v>
      </c>
      <c r="W13" s="39">
        <f>SUM(K$13:K13)</f>
        <v>1006</v>
      </c>
      <c r="X13" s="40">
        <f t="shared" ref="X13:X76" si="3">SUM(U13:W13)</f>
        <v>3446</v>
      </c>
      <c r="Y13" s="17">
        <f>IF(Q13=0,"",U13/Q13)</f>
        <v>9.1499999999999998E-2</v>
      </c>
      <c r="Z13" s="17">
        <f t="shared" ref="Z13:AA76" si="4">IF(R13=0,"",V13/R13)</f>
        <v>0.1525</v>
      </c>
      <c r="AA13" s="17">
        <f t="shared" si="4"/>
        <v>0.10059999999999999</v>
      </c>
      <c r="AB13" s="18">
        <f>X13/T13</f>
        <v>0.11486666666666667</v>
      </c>
    </row>
    <row r="14" spans="1:28" x14ac:dyDescent="0.2">
      <c r="A14" s="2">
        <v>2</v>
      </c>
      <c r="B14" s="13">
        <v>0.24700336545827017</v>
      </c>
      <c r="C14" s="21">
        <v>0.9130203135069771</v>
      </c>
      <c r="D14" s="31">
        <v>0.6162584125029098</v>
      </c>
      <c r="E14" s="25">
        <f>IF(AND((AVERAGE($M$13:M13) + SQRT(2*LOG(SUM(Q13:S13))/Q13)) &gt; (AVERAGE($N$13:N13) + SQRT(2*LOG(SUM(Q13:S13))/R13)), (AVERAGE($M$13:M13) + SQRT(2*LOG(SUM(Q13:S13))/Q13)) &gt;  (AVERAGE($O$13:O13) + SQRT(2*LOG(SUM(Q13:S13))/S13))),30000,0)</f>
        <v>0</v>
      </c>
      <c r="F14" s="25">
        <f>IF(AND((AVERAGE($N$13:N13) + SQRT(2*LOG(SUM(Q13:S13))/R13)) &gt; (AVERAGE($M$13:M13) + SQRT(2*LOG(SUM(Q13:S13))/Q13)), (AVERAGE($N$13:N13) + SQRT(2*LOG(SUM(Q13:S13))/R13)) &gt;  (AVERAGE($O$13:O13) + SQRT(2*LOG(SUM(Q13:S13))/S13))),30000,0)</f>
        <v>30000</v>
      </c>
      <c r="G14" s="26">
        <f>IF(AND((AVERAGE($O$13:O13) + SQRT(2*LOG(SUM(Q13:S13))/S13)) &gt; (AVERAGE($M$13:M13) + SQRT(2*LOG(SUM(Q13:S13))/Q13)), (AVERAGE($O$13:O13) + SQRT(2*LOG(SUM(Q13:S13))/S13)) &gt;  (AVERAGE($N$13:N13) + SQRT(2*LOG(SUM(Q13:S13))/R13))),30000,0)</f>
        <v>0</v>
      </c>
      <c r="H14" s="27">
        <f t="shared" ref="H14:H77" si="5">SUM(E14:G14)</f>
        <v>30000</v>
      </c>
      <c r="I14" s="25">
        <f t="shared" ref="I14:I77" si="6">IFERROR(_xlfn.BINOM.INV(E14,$C$4,B14),0)</f>
        <v>0</v>
      </c>
      <c r="J14" s="26">
        <f t="shared" ref="J14:J77" si="7">IFERROR(_xlfn.BINOM.INV(F14,$C$5,C14),0)</f>
        <v>4584</v>
      </c>
      <c r="K14" s="26">
        <f t="shared" ref="K14:K77" si="8">IFERROR(_xlfn.BINOM.INV(G14,$C$6,D14),0)</f>
        <v>0</v>
      </c>
      <c r="L14" s="27">
        <f t="shared" si="0"/>
        <v>4584</v>
      </c>
      <c r="M14" s="19" t="str">
        <f t="shared" si="1"/>
        <v/>
      </c>
      <c r="N14" s="3">
        <f t="shared" si="1"/>
        <v>0.15279999999999999</v>
      </c>
      <c r="O14" s="3" t="str">
        <f t="shared" si="1"/>
        <v/>
      </c>
      <c r="P14" s="4">
        <f t="shared" si="2"/>
        <v>0.15279999999999999</v>
      </c>
      <c r="Q14" s="25">
        <f>SUM(E$13:E14)</f>
        <v>10000</v>
      </c>
      <c r="R14" s="26">
        <f>SUM(F$13:F14)</f>
        <v>40000</v>
      </c>
      <c r="S14" s="26">
        <f>SUM(G$13:G14)</f>
        <v>10000</v>
      </c>
      <c r="T14" s="27">
        <f t="shared" ref="T14:T77" si="9">SUM(Q14:S14)</f>
        <v>60000</v>
      </c>
      <c r="U14" s="25">
        <f>SUM(I$13:I14)</f>
        <v>915</v>
      </c>
      <c r="V14" s="26">
        <f>SUM(J$13:J14)</f>
        <v>6109</v>
      </c>
      <c r="W14" s="26">
        <f>SUM(K$13:K14)</f>
        <v>1006</v>
      </c>
      <c r="X14" s="27">
        <f t="shared" si="3"/>
        <v>8030</v>
      </c>
      <c r="Y14" s="3">
        <f t="shared" ref="Y14:AA77" si="10">IF(Q14=0,"",U14/Q14)</f>
        <v>9.1499999999999998E-2</v>
      </c>
      <c r="Z14" s="3">
        <f t="shared" si="4"/>
        <v>0.152725</v>
      </c>
      <c r="AA14" s="3">
        <f t="shared" si="4"/>
        <v>0.10059999999999999</v>
      </c>
      <c r="AB14" s="4">
        <f t="shared" ref="AB14:AB77" si="11">X14/T14</f>
        <v>0.13383333333333333</v>
      </c>
    </row>
    <row r="15" spans="1:28" x14ac:dyDescent="0.2">
      <c r="A15" s="2">
        <v>3</v>
      </c>
      <c r="B15" s="13">
        <v>0.77403786827093313</v>
      </c>
      <c r="C15" s="21">
        <v>0.88395829380752333</v>
      </c>
      <c r="D15" s="31">
        <v>0.99913470052741848</v>
      </c>
      <c r="E15" s="25">
        <f>IF(AND((AVERAGE($M$13:M14) + SQRT(2*LOG(SUM(Q14:S14))/Q14)) &gt; (AVERAGE($N$13:N14) + SQRT(2*LOG(SUM(Q14:S14))/R14)), (AVERAGE($M$13:M14) + SQRT(2*LOG(SUM(Q14:S14))/Q14)) &gt;  (AVERAGE($O$13:O14) + SQRT(2*LOG(SUM(Q14:S14))/S14))),30000,0)</f>
        <v>0</v>
      </c>
      <c r="F15" s="25">
        <f>IF(AND((AVERAGE($N$13:N14) + SQRT(2*LOG(SUM(Q14:S14))/R14)) &gt; (AVERAGE($M$13:M14) + SQRT(2*LOG(SUM(Q14:S14))/Q14)), (AVERAGE($N$13:N14) + SQRT(2*LOG(SUM(Q14:S14))/R14)) &gt;  (AVERAGE($O$13:O14) + SQRT(2*LOG(SUM(Q14:S14))/S14))),30000,0)</f>
        <v>30000</v>
      </c>
      <c r="G15" s="26">
        <f>IF(AND((AVERAGE($O$13:O14) + SQRT(2*LOG(SUM(Q14:S14))/S14)) &gt; (AVERAGE($M$13:M14) + SQRT(2*LOG(SUM(Q14:S14))/Q14)), (AVERAGE($O$13:O14) + SQRT(2*LOG(SUM(Q14:S14))/S14)) &gt;  (AVERAGE($N$13:N14) + SQRT(2*LOG(SUM(Q14:S14))/R14))),30000,0)</f>
        <v>0</v>
      </c>
      <c r="H15" s="27">
        <f t="shared" si="5"/>
        <v>30000</v>
      </c>
      <c r="I15" s="25">
        <f t="shared" si="6"/>
        <v>0</v>
      </c>
      <c r="J15" s="26">
        <f t="shared" si="7"/>
        <v>4574</v>
      </c>
      <c r="K15" s="26">
        <f t="shared" si="8"/>
        <v>0</v>
      </c>
      <c r="L15" s="27">
        <f t="shared" si="0"/>
        <v>4574</v>
      </c>
      <c r="M15" s="19" t="str">
        <f t="shared" si="1"/>
        <v/>
      </c>
      <c r="N15" s="3">
        <f t="shared" si="1"/>
        <v>0.15246666666666667</v>
      </c>
      <c r="O15" s="3" t="str">
        <f t="shared" si="1"/>
        <v/>
      </c>
      <c r="P15" s="4">
        <f t="shared" si="2"/>
        <v>0.15246666666666667</v>
      </c>
      <c r="Q15" s="25">
        <f>SUM(E$13:E15)</f>
        <v>10000</v>
      </c>
      <c r="R15" s="26">
        <f>SUM(F$13:F15)</f>
        <v>70000</v>
      </c>
      <c r="S15" s="26">
        <f>SUM(G$13:G15)</f>
        <v>10000</v>
      </c>
      <c r="T15" s="27">
        <f t="shared" si="9"/>
        <v>90000</v>
      </c>
      <c r="U15" s="25">
        <f>SUM(I$13:I15)</f>
        <v>915</v>
      </c>
      <c r="V15" s="26">
        <f>SUM(J$13:J15)</f>
        <v>10683</v>
      </c>
      <c r="W15" s="26">
        <f>SUM(K$13:K15)</f>
        <v>1006</v>
      </c>
      <c r="X15" s="27">
        <f t="shared" si="3"/>
        <v>12604</v>
      </c>
      <c r="Y15" s="3">
        <f t="shared" si="10"/>
        <v>9.1499999999999998E-2</v>
      </c>
      <c r="Z15" s="3">
        <f t="shared" si="4"/>
        <v>0.1526142857142857</v>
      </c>
      <c r="AA15" s="3">
        <f t="shared" si="4"/>
        <v>0.10059999999999999</v>
      </c>
      <c r="AB15" s="4">
        <f t="shared" si="11"/>
        <v>0.14004444444444444</v>
      </c>
    </row>
    <row r="16" spans="1:28" x14ac:dyDescent="0.2">
      <c r="A16" s="2">
        <v>4</v>
      </c>
      <c r="B16" s="13">
        <v>0.44837627939003699</v>
      </c>
      <c r="C16" s="21">
        <v>0.76574702001985018</v>
      </c>
      <c r="D16" s="31">
        <v>0.92547885202713231</v>
      </c>
      <c r="E16" s="25">
        <f>IF(AND((AVERAGE($M$13:M15) + SQRT(2*LOG(SUM(Q15:S15))/Q15)) &gt; (AVERAGE($N$13:N15) + SQRT(2*LOG(SUM(Q15:S15))/R15)), (AVERAGE($M$13:M15) + SQRT(2*LOG(SUM(Q15:S15))/Q15)) &gt;  (AVERAGE($O$13:O15) + SQRT(2*LOG(SUM(Q15:S15))/S15))),30000,0)</f>
        <v>0</v>
      </c>
      <c r="F16" s="25">
        <f>IF(AND((AVERAGE($N$13:N15) + SQRT(2*LOG(SUM(Q15:S15))/R15)) &gt; (AVERAGE($M$13:M15) + SQRT(2*LOG(SUM(Q15:S15))/Q15)), (AVERAGE($N$13:N15) + SQRT(2*LOG(SUM(Q15:S15))/R15)) &gt;  (AVERAGE($O$13:O15) + SQRT(2*LOG(SUM(Q15:S15))/S15))),30000,0)</f>
        <v>30000</v>
      </c>
      <c r="G16" s="26">
        <f>IF(AND((AVERAGE($O$13:O15) + SQRT(2*LOG(SUM(Q15:S15))/S15)) &gt; (AVERAGE($M$13:M15) + SQRT(2*LOG(SUM(Q15:S15))/Q15)), (AVERAGE($O$13:O15) + SQRT(2*LOG(SUM(Q15:S15))/S15)) &gt;  (AVERAGE($N$13:N15) + SQRT(2*LOG(SUM(Q15:S15))/R15))),30000,0)</f>
        <v>0</v>
      </c>
      <c r="H16" s="27">
        <f t="shared" si="5"/>
        <v>30000</v>
      </c>
      <c r="I16" s="25">
        <f t="shared" si="6"/>
        <v>0</v>
      </c>
      <c r="J16" s="26">
        <f t="shared" si="7"/>
        <v>4545</v>
      </c>
      <c r="K16" s="26">
        <f t="shared" si="8"/>
        <v>0</v>
      </c>
      <c r="L16" s="27">
        <f t="shared" si="0"/>
        <v>4545</v>
      </c>
      <c r="M16" s="19" t="str">
        <f t="shared" si="1"/>
        <v/>
      </c>
      <c r="N16" s="3">
        <f t="shared" si="1"/>
        <v>0.1515</v>
      </c>
      <c r="O16" s="3" t="str">
        <f t="shared" si="1"/>
        <v/>
      </c>
      <c r="P16" s="4">
        <f t="shared" si="2"/>
        <v>0.1515</v>
      </c>
      <c r="Q16" s="25">
        <f>SUM(E$13:E16)</f>
        <v>10000</v>
      </c>
      <c r="R16" s="26">
        <f>SUM(F$13:F16)</f>
        <v>100000</v>
      </c>
      <c r="S16" s="26">
        <f>SUM(G$13:G16)</f>
        <v>10000</v>
      </c>
      <c r="T16" s="27">
        <f t="shared" si="9"/>
        <v>120000</v>
      </c>
      <c r="U16" s="25">
        <f>SUM(I$13:I16)</f>
        <v>915</v>
      </c>
      <c r="V16" s="26">
        <f>SUM(J$13:J16)</f>
        <v>15228</v>
      </c>
      <c r="W16" s="26">
        <f>SUM(K$13:K16)</f>
        <v>1006</v>
      </c>
      <c r="X16" s="27">
        <f t="shared" si="3"/>
        <v>17149</v>
      </c>
      <c r="Y16" s="3">
        <f t="shared" si="10"/>
        <v>9.1499999999999998E-2</v>
      </c>
      <c r="Z16" s="3">
        <f t="shared" si="4"/>
        <v>0.15228</v>
      </c>
      <c r="AA16" s="3">
        <f t="shared" si="4"/>
        <v>0.10059999999999999</v>
      </c>
      <c r="AB16" s="4">
        <f t="shared" si="11"/>
        <v>0.14290833333333333</v>
      </c>
    </row>
    <row r="17" spans="1:28" x14ac:dyDescent="0.2">
      <c r="A17" s="2">
        <v>5</v>
      </c>
      <c r="B17" s="13">
        <v>0.40610408831632827</v>
      </c>
      <c r="C17" s="21">
        <v>0.60061869943367407</v>
      </c>
      <c r="D17" s="31">
        <v>0.91935375465246327</v>
      </c>
      <c r="E17" s="25">
        <f>IF(AND((AVERAGE($M$13:M16) + SQRT(2*LOG(SUM(Q16:S16))/Q16)) &gt; (AVERAGE($N$13:N16) + SQRT(2*LOG(SUM(Q16:S16))/R16)), (AVERAGE($M$13:M16) + SQRT(2*LOG(SUM(Q16:S16))/Q16)) &gt;  (AVERAGE($O$13:O16) + SQRT(2*LOG(SUM(Q16:S16))/S16))),30000,0)</f>
        <v>0</v>
      </c>
      <c r="F17" s="25">
        <f>IF(AND((AVERAGE($N$13:N16) + SQRT(2*LOG(SUM(Q16:S16))/R16)) &gt; (AVERAGE($M$13:M16) + SQRT(2*LOG(SUM(Q16:S16))/Q16)), (AVERAGE($N$13:N16) + SQRT(2*LOG(SUM(Q16:S16))/R16)) &gt;  (AVERAGE($O$13:O16) + SQRT(2*LOG(SUM(Q16:S16))/S16))),30000,0)</f>
        <v>30000</v>
      </c>
      <c r="G17" s="26">
        <f>IF(AND((AVERAGE($O$13:O16) + SQRT(2*LOG(SUM(Q16:S16))/S16)) &gt; (AVERAGE($M$13:M16) + SQRT(2*LOG(SUM(Q16:S16))/Q16)), (AVERAGE($O$13:O16) + SQRT(2*LOG(SUM(Q16:S16))/S16)) &gt;  (AVERAGE($N$13:N16) + SQRT(2*LOG(SUM(Q16:S16))/R16))),30000,0)</f>
        <v>0</v>
      </c>
      <c r="H17" s="27">
        <f t="shared" si="5"/>
        <v>30000</v>
      </c>
      <c r="I17" s="25">
        <f t="shared" si="6"/>
        <v>0</v>
      </c>
      <c r="J17" s="26">
        <f t="shared" si="7"/>
        <v>4516</v>
      </c>
      <c r="K17" s="26">
        <f t="shared" si="8"/>
        <v>0</v>
      </c>
      <c r="L17" s="27">
        <f t="shared" si="0"/>
        <v>4516</v>
      </c>
      <c r="M17" s="19" t="str">
        <f t="shared" si="1"/>
        <v/>
      </c>
      <c r="N17" s="3">
        <f t="shared" si="1"/>
        <v>0.15053333333333332</v>
      </c>
      <c r="O17" s="3" t="str">
        <f t="shared" si="1"/>
        <v/>
      </c>
      <c r="P17" s="4">
        <f t="shared" si="2"/>
        <v>0.15053333333333332</v>
      </c>
      <c r="Q17" s="25">
        <f>SUM(E$13:E17)</f>
        <v>10000</v>
      </c>
      <c r="R17" s="26">
        <f>SUM(F$13:F17)</f>
        <v>130000</v>
      </c>
      <c r="S17" s="26">
        <f>SUM(G$13:G17)</f>
        <v>10000</v>
      </c>
      <c r="T17" s="27">
        <f t="shared" si="9"/>
        <v>150000</v>
      </c>
      <c r="U17" s="25">
        <f>SUM(I$13:I17)</f>
        <v>915</v>
      </c>
      <c r="V17" s="26">
        <f>SUM(J$13:J17)</f>
        <v>19744</v>
      </c>
      <c r="W17" s="26">
        <f>SUM(K$13:K17)</f>
        <v>1006</v>
      </c>
      <c r="X17" s="27">
        <f t="shared" si="3"/>
        <v>21665</v>
      </c>
      <c r="Y17" s="3">
        <f t="shared" si="10"/>
        <v>9.1499999999999998E-2</v>
      </c>
      <c r="Z17" s="3">
        <f t="shared" si="4"/>
        <v>0.15187692307692308</v>
      </c>
      <c r="AA17" s="3">
        <f t="shared" si="4"/>
        <v>0.10059999999999999</v>
      </c>
      <c r="AB17" s="4">
        <f t="shared" si="11"/>
        <v>0.14443333333333333</v>
      </c>
    </row>
    <row r="18" spans="1:28" x14ac:dyDescent="0.2">
      <c r="A18" s="2">
        <v>6</v>
      </c>
      <c r="B18" s="13">
        <v>0.76511272403243702</v>
      </c>
      <c r="C18" s="21">
        <v>4.6274063166740209E-2</v>
      </c>
      <c r="D18" s="31">
        <v>0.44652866677791125</v>
      </c>
      <c r="E18" s="25">
        <f>IF(AND((AVERAGE($M$13:M17) + SQRT(2*LOG(SUM(Q17:S17))/Q17)) &gt; (AVERAGE($N$13:N17) + SQRT(2*LOG(SUM(Q17:S17))/R17)), (AVERAGE($M$13:M17) + SQRT(2*LOG(SUM(Q17:S17))/Q17)) &gt;  (AVERAGE($O$13:O17) + SQRT(2*LOG(SUM(Q17:S17))/S17))),30000,0)</f>
        <v>0</v>
      </c>
      <c r="F18" s="25">
        <f>IF(AND((AVERAGE($N$13:N17) + SQRT(2*LOG(SUM(Q17:S17))/R17)) &gt; (AVERAGE($M$13:M17) + SQRT(2*LOG(SUM(Q17:S17))/Q17)), (AVERAGE($N$13:N17) + SQRT(2*LOG(SUM(Q17:S17))/R17)) &gt;  (AVERAGE($O$13:O17) + SQRT(2*LOG(SUM(Q17:S17))/S17))),30000,0)</f>
        <v>30000</v>
      </c>
      <c r="G18" s="26">
        <f>IF(AND((AVERAGE($O$13:O17) + SQRT(2*LOG(SUM(Q17:S17))/S17)) &gt; (AVERAGE($M$13:M17) + SQRT(2*LOG(SUM(Q17:S17))/Q17)), (AVERAGE($O$13:O17) + SQRT(2*LOG(SUM(Q17:S17))/S17)) &gt;  (AVERAGE($N$13:N17) + SQRT(2*LOG(SUM(Q17:S17))/R17))),30000,0)</f>
        <v>0</v>
      </c>
      <c r="H18" s="27">
        <f t="shared" si="5"/>
        <v>30000</v>
      </c>
      <c r="I18" s="25">
        <f t="shared" si="6"/>
        <v>0</v>
      </c>
      <c r="J18" s="26">
        <f t="shared" si="7"/>
        <v>4396</v>
      </c>
      <c r="K18" s="26">
        <f t="shared" si="8"/>
        <v>0</v>
      </c>
      <c r="L18" s="27">
        <f t="shared" si="0"/>
        <v>4396</v>
      </c>
      <c r="M18" s="19" t="str">
        <f t="shared" si="1"/>
        <v/>
      </c>
      <c r="N18" s="3">
        <f t="shared" si="1"/>
        <v>0.14653333333333332</v>
      </c>
      <c r="O18" s="3" t="str">
        <f t="shared" si="1"/>
        <v/>
      </c>
      <c r="P18" s="4">
        <f t="shared" si="2"/>
        <v>0.14653333333333332</v>
      </c>
      <c r="Q18" s="25">
        <f>SUM(E$13:E18)</f>
        <v>10000</v>
      </c>
      <c r="R18" s="26">
        <f>SUM(F$13:F18)</f>
        <v>160000</v>
      </c>
      <c r="S18" s="26">
        <f>SUM(G$13:G18)</f>
        <v>10000</v>
      </c>
      <c r="T18" s="27">
        <f t="shared" si="9"/>
        <v>180000</v>
      </c>
      <c r="U18" s="25">
        <f>SUM(I$13:I18)</f>
        <v>915</v>
      </c>
      <c r="V18" s="26">
        <f>SUM(J$13:J18)</f>
        <v>24140</v>
      </c>
      <c r="W18" s="26">
        <f>SUM(K$13:K18)</f>
        <v>1006</v>
      </c>
      <c r="X18" s="27">
        <f t="shared" si="3"/>
        <v>26061</v>
      </c>
      <c r="Y18" s="3">
        <f t="shared" si="10"/>
        <v>9.1499999999999998E-2</v>
      </c>
      <c r="Z18" s="3">
        <f t="shared" si="4"/>
        <v>0.15087500000000001</v>
      </c>
      <c r="AA18" s="3">
        <f t="shared" si="4"/>
        <v>0.10059999999999999</v>
      </c>
      <c r="AB18" s="4">
        <f t="shared" si="11"/>
        <v>0.14478333333333335</v>
      </c>
    </row>
    <row r="19" spans="1:28" x14ac:dyDescent="0.2">
      <c r="A19" s="2">
        <v>7</v>
      </c>
      <c r="B19" s="13">
        <v>0.13110042869977856</v>
      </c>
      <c r="C19" s="21">
        <v>5.3932979116556923E-2</v>
      </c>
      <c r="D19" s="31">
        <v>0.42070221883206749</v>
      </c>
      <c r="E19" s="25">
        <f>IF(AND((AVERAGE($M$13:M18) + SQRT(2*LOG(SUM(Q18:S18))/Q18)) &gt; (AVERAGE($N$13:N18) + SQRT(2*LOG(SUM(Q18:S18))/R18)), (AVERAGE($M$13:M18) + SQRT(2*LOG(SUM(Q18:S18))/Q18)) &gt;  (AVERAGE($O$13:O18) + SQRT(2*LOG(SUM(Q18:S18))/S18))),30000,0)</f>
        <v>0</v>
      </c>
      <c r="F19" s="25">
        <f>IF(AND((AVERAGE($N$13:N18) + SQRT(2*LOG(SUM(Q18:S18))/R18)) &gt; (AVERAGE($M$13:M18) + SQRT(2*LOG(SUM(Q18:S18))/Q18)), (AVERAGE($N$13:N18) + SQRT(2*LOG(SUM(Q18:S18))/R18)) &gt;  (AVERAGE($O$13:O18) + SQRT(2*LOG(SUM(Q18:S18))/S18))),30000,0)</f>
        <v>30000</v>
      </c>
      <c r="G19" s="26">
        <f>IF(AND((AVERAGE($O$13:O18) + SQRT(2*LOG(SUM(Q18:S18))/S18)) &gt; (AVERAGE($M$13:M18) + SQRT(2*LOG(SUM(Q18:S18))/Q18)), (AVERAGE($O$13:O18) + SQRT(2*LOG(SUM(Q18:S18))/S18)) &gt;  (AVERAGE($N$13:N18) + SQRT(2*LOG(SUM(Q18:S18))/R18))),30000,0)</f>
        <v>0</v>
      </c>
      <c r="H19" s="27">
        <f t="shared" si="5"/>
        <v>30000</v>
      </c>
      <c r="I19" s="25">
        <f t="shared" si="6"/>
        <v>0</v>
      </c>
      <c r="J19" s="26">
        <f t="shared" si="7"/>
        <v>4401</v>
      </c>
      <c r="K19" s="26">
        <f t="shared" si="8"/>
        <v>0</v>
      </c>
      <c r="L19" s="27">
        <f t="shared" si="0"/>
        <v>4401</v>
      </c>
      <c r="M19" s="19" t="str">
        <f t="shared" si="1"/>
        <v/>
      </c>
      <c r="N19" s="3">
        <f t="shared" si="1"/>
        <v>0.1467</v>
      </c>
      <c r="O19" s="3" t="str">
        <f t="shared" si="1"/>
        <v/>
      </c>
      <c r="P19" s="4">
        <f t="shared" si="2"/>
        <v>0.1467</v>
      </c>
      <c r="Q19" s="25">
        <f>SUM(E$13:E19)</f>
        <v>10000</v>
      </c>
      <c r="R19" s="26">
        <f>SUM(F$13:F19)</f>
        <v>190000</v>
      </c>
      <c r="S19" s="26">
        <f>SUM(G$13:G19)</f>
        <v>10000</v>
      </c>
      <c r="T19" s="27">
        <f t="shared" si="9"/>
        <v>210000</v>
      </c>
      <c r="U19" s="25">
        <f>SUM(I$13:I19)</f>
        <v>915</v>
      </c>
      <c r="V19" s="26">
        <f>SUM(J$13:J19)</f>
        <v>28541</v>
      </c>
      <c r="W19" s="26">
        <f>SUM(K$13:K19)</f>
        <v>1006</v>
      </c>
      <c r="X19" s="27">
        <f t="shared" si="3"/>
        <v>30462</v>
      </c>
      <c r="Y19" s="3">
        <f t="shared" si="10"/>
        <v>9.1499999999999998E-2</v>
      </c>
      <c r="Z19" s="3">
        <f t="shared" si="4"/>
        <v>0.15021578947368422</v>
      </c>
      <c r="AA19" s="3">
        <f t="shared" si="4"/>
        <v>0.10059999999999999</v>
      </c>
      <c r="AB19" s="4">
        <f t="shared" si="11"/>
        <v>0.14505714285714286</v>
      </c>
    </row>
    <row r="20" spans="1:28" x14ac:dyDescent="0.2">
      <c r="A20" s="2">
        <v>8</v>
      </c>
      <c r="B20" s="13">
        <v>0.74261094498148517</v>
      </c>
      <c r="C20" s="21">
        <v>0.81469571556107911</v>
      </c>
      <c r="D20" s="31">
        <v>0.82482985155482891</v>
      </c>
      <c r="E20" s="25">
        <f>IF(AND((AVERAGE($M$13:M19) + SQRT(2*LOG(SUM(Q19:S19))/Q19)) &gt; (AVERAGE($N$13:N19) + SQRT(2*LOG(SUM(Q19:S19))/R19)), (AVERAGE($M$13:M19) + SQRT(2*LOG(SUM(Q19:S19))/Q19)) &gt;  (AVERAGE($O$13:O19) + SQRT(2*LOG(SUM(Q19:S19))/S19))),30000,0)</f>
        <v>0</v>
      </c>
      <c r="F20" s="25">
        <f>IF(AND((AVERAGE($N$13:N19) + SQRT(2*LOG(SUM(Q19:S19))/R19)) &gt; (AVERAGE($M$13:M19) + SQRT(2*LOG(SUM(Q19:S19))/Q19)), (AVERAGE($N$13:N19) + SQRT(2*LOG(SUM(Q19:S19))/R19)) &gt;  (AVERAGE($O$13:O19) + SQRT(2*LOG(SUM(Q19:S19))/S19))),30000,0)</f>
        <v>30000</v>
      </c>
      <c r="G20" s="26">
        <f>IF(AND((AVERAGE($O$13:O19) + SQRT(2*LOG(SUM(Q19:S19))/S19)) &gt; (AVERAGE($M$13:M19) + SQRT(2*LOG(SUM(Q19:S19))/Q19)), (AVERAGE($O$13:O19) + SQRT(2*LOG(SUM(Q19:S19))/S19)) &gt;  (AVERAGE($N$13:N19) + SQRT(2*LOG(SUM(Q19:S19))/R19))),30000,0)</f>
        <v>0</v>
      </c>
      <c r="H20" s="27">
        <f t="shared" si="5"/>
        <v>30000</v>
      </c>
      <c r="I20" s="25">
        <f t="shared" si="6"/>
        <v>0</v>
      </c>
      <c r="J20" s="26">
        <f t="shared" si="7"/>
        <v>4555</v>
      </c>
      <c r="K20" s="26">
        <f t="shared" si="8"/>
        <v>0</v>
      </c>
      <c r="L20" s="27">
        <f t="shared" si="0"/>
        <v>4555</v>
      </c>
      <c r="M20" s="19" t="str">
        <f t="shared" si="1"/>
        <v/>
      </c>
      <c r="N20" s="3">
        <f t="shared" si="1"/>
        <v>0.15183333333333332</v>
      </c>
      <c r="O20" s="3" t="str">
        <f t="shared" si="1"/>
        <v/>
      </c>
      <c r="P20" s="4">
        <f t="shared" si="2"/>
        <v>0.15183333333333332</v>
      </c>
      <c r="Q20" s="25">
        <f>SUM(E$13:E20)</f>
        <v>10000</v>
      </c>
      <c r="R20" s="26">
        <f>SUM(F$13:F20)</f>
        <v>220000</v>
      </c>
      <c r="S20" s="26">
        <f>SUM(G$13:G20)</f>
        <v>10000</v>
      </c>
      <c r="T20" s="27">
        <f t="shared" si="9"/>
        <v>240000</v>
      </c>
      <c r="U20" s="25">
        <f>SUM(I$13:I20)</f>
        <v>915</v>
      </c>
      <c r="V20" s="26">
        <f>SUM(J$13:J20)</f>
        <v>33096</v>
      </c>
      <c r="W20" s="26">
        <f>SUM(K$13:K20)</f>
        <v>1006</v>
      </c>
      <c r="X20" s="27">
        <f t="shared" si="3"/>
        <v>35017</v>
      </c>
      <c r="Y20" s="3">
        <f t="shared" si="10"/>
        <v>9.1499999999999998E-2</v>
      </c>
      <c r="Z20" s="3">
        <f t="shared" si="4"/>
        <v>0.15043636363636365</v>
      </c>
      <c r="AA20" s="3">
        <f t="shared" si="4"/>
        <v>0.10059999999999999</v>
      </c>
      <c r="AB20" s="4">
        <f t="shared" si="11"/>
        <v>0.14590416666666667</v>
      </c>
    </row>
    <row r="21" spans="1:28" x14ac:dyDescent="0.2">
      <c r="A21" s="2">
        <v>9</v>
      </c>
      <c r="B21" s="13">
        <v>0.13194507659869581</v>
      </c>
      <c r="C21" s="21">
        <v>0.66711062694446599</v>
      </c>
      <c r="D21" s="31">
        <v>0.7948361344197441</v>
      </c>
      <c r="E21" s="25">
        <f>IF(AND((AVERAGE($M$13:M20) + SQRT(2*LOG(SUM(Q20:S20))/Q20)) &gt; (AVERAGE($N$13:N20) + SQRT(2*LOG(SUM(Q20:S20))/R20)), (AVERAGE($M$13:M20) + SQRT(2*LOG(SUM(Q20:S20))/Q20)) &gt;  (AVERAGE($O$13:O20) + SQRT(2*LOG(SUM(Q20:S20))/S20))),30000,0)</f>
        <v>0</v>
      </c>
      <c r="F21" s="25">
        <f>IF(AND((AVERAGE($N$13:N20) + SQRT(2*LOG(SUM(Q20:S20))/R20)) &gt; (AVERAGE($M$13:M20) + SQRT(2*LOG(SUM(Q20:S20))/Q20)), (AVERAGE($N$13:N20) + SQRT(2*LOG(SUM(Q20:S20))/R20)) &gt;  (AVERAGE($O$13:O20) + SQRT(2*LOG(SUM(Q20:S20))/S20))),30000,0)</f>
        <v>30000</v>
      </c>
      <c r="G21" s="26">
        <f>IF(AND((AVERAGE($O$13:O20) + SQRT(2*LOG(SUM(Q20:S20))/S20)) &gt; (AVERAGE($M$13:M20) + SQRT(2*LOG(SUM(Q20:S20))/Q20)), (AVERAGE($O$13:O20) + SQRT(2*LOG(SUM(Q20:S20))/S20)) &gt;  (AVERAGE($N$13:N20) + SQRT(2*LOG(SUM(Q20:S20))/R20))),30000,0)</f>
        <v>0</v>
      </c>
      <c r="H21" s="27">
        <f t="shared" si="5"/>
        <v>30000</v>
      </c>
      <c r="I21" s="25">
        <f t="shared" si="6"/>
        <v>0</v>
      </c>
      <c r="J21" s="26">
        <f t="shared" si="7"/>
        <v>4527</v>
      </c>
      <c r="K21" s="26">
        <f t="shared" si="8"/>
        <v>0</v>
      </c>
      <c r="L21" s="27">
        <f t="shared" si="0"/>
        <v>4527</v>
      </c>
      <c r="M21" s="19" t="str">
        <f t="shared" si="1"/>
        <v/>
      </c>
      <c r="N21" s="3">
        <f t="shared" si="1"/>
        <v>0.15090000000000001</v>
      </c>
      <c r="O21" s="3" t="str">
        <f t="shared" si="1"/>
        <v/>
      </c>
      <c r="P21" s="4">
        <f t="shared" si="2"/>
        <v>0.15090000000000001</v>
      </c>
      <c r="Q21" s="25">
        <f>SUM(E$13:E21)</f>
        <v>10000</v>
      </c>
      <c r="R21" s="26">
        <f>SUM(F$13:F21)</f>
        <v>250000</v>
      </c>
      <c r="S21" s="26">
        <f>SUM(G$13:G21)</f>
        <v>10000</v>
      </c>
      <c r="T21" s="27">
        <f t="shared" si="9"/>
        <v>270000</v>
      </c>
      <c r="U21" s="25">
        <f>SUM(I$13:I21)</f>
        <v>915</v>
      </c>
      <c r="V21" s="26">
        <f>SUM(J$13:J21)</f>
        <v>37623</v>
      </c>
      <c r="W21" s="26">
        <f>SUM(K$13:K21)</f>
        <v>1006</v>
      </c>
      <c r="X21" s="27">
        <f t="shared" si="3"/>
        <v>39544</v>
      </c>
      <c r="Y21" s="3">
        <f t="shared" si="10"/>
        <v>9.1499999999999998E-2</v>
      </c>
      <c r="Z21" s="3">
        <f t="shared" si="4"/>
        <v>0.15049199999999999</v>
      </c>
      <c r="AA21" s="3">
        <f t="shared" si="4"/>
        <v>0.10059999999999999</v>
      </c>
      <c r="AB21" s="4">
        <f t="shared" si="11"/>
        <v>0.14645925925925926</v>
      </c>
    </row>
    <row r="22" spans="1:28" x14ac:dyDescent="0.2">
      <c r="A22" s="2">
        <v>10</v>
      </c>
      <c r="B22" s="13">
        <v>0.22385482421003322</v>
      </c>
      <c r="C22" s="21">
        <v>0.70737436625531691</v>
      </c>
      <c r="D22" s="31">
        <v>0.2369390275151747</v>
      </c>
      <c r="E22" s="25">
        <f>IF(AND((AVERAGE($M$13:M21) + SQRT(2*LOG(SUM(Q21:S21))/Q21)) &gt; (AVERAGE($N$13:N21) + SQRT(2*LOG(SUM(Q21:S21))/R21)), (AVERAGE($M$13:M21) + SQRT(2*LOG(SUM(Q21:S21))/Q21)) &gt;  (AVERAGE($O$13:O21) + SQRT(2*LOG(SUM(Q21:S21))/S21))),30000,0)</f>
        <v>0</v>
      </c>
      <c r="F22" s="25">
        <f>IF(AND((AVERAGE($N$13:N21) + SQRT(2*LOG(SUM(Q21:S21))/R21)) &gt; (AVERAGE($M$13:M21) + SQRT(2*LOG(SUM(Q21:S21))/Q21)), (AVERAGE($N$13:N21) + SQRT(2*LOG(SUM(Q21:S21))/R21)) &gt;  (AVERAGE($O$13:O21) + SQRT(2*LOG(SUM(Q21:S21))/S21))),30000,0)</f>
        <v>30000</v>
      </c>
      <c r="G22" s="26">
        <f>IF(AND((AVERAGE($O$13:O21) + SQRT(2*LOG(SUM(Q21:S21))/S21)) &gt; (AVERAGE($M$13:M21) + SQRT(2*LOG(SUM(Q21:S21))/Q21)), (AVERAGE($O$13:O21) + SQRT(2*LOG(SUM(Q21:S21))/S21)) &gt;  (AVERAGE($N$13:N21) + SQRT(2*LOG(SUM(Q21:S21))/R21))),30000,0)</f>
        <v>0</v>
      </c>
      <c r="H22" s="27">
        <f t="shared" si="5"/>
        <v>30000</v>
      </c>
      <c r="I22" s="25">
        <f t="shared" si="6"/>
        <v>0</v>
      </c>
      <c r="J22" s="26">
        <f t="shared" si="7"/>
        <v>4534</v>
      </c>
      <c r="K22" s="26">
        <f t="shared" si="8"/>
        <v>0</v>
      </c>
      <c r="L22" s="27">
        <f t="shared" si="0"/>
        <v>4534</v>
      </c>
      <c r="M22" s="19" t="str">
        <f t="shared" si="1"/>
        <v/>
      </c>
      <c r="N22" s="3">
        <f t="shared" si="1"/>
        <v>0.15113333333333334</v>
      </c>
      <c r="O22" s="3" t="str">
        <f t="shared" si="1"/>
        <v/>
      </c>
      <c r="P22" s="4">
        <f t="shared" si="2"/>
        <v>0.15113333333333334</v>
      </c>
      <c r="Q22" s="25">
        <f>SUM(E$13:E22)</f>
        <v>10000</v>
      </c>
      <c r="R22" s="26">
        <f>SUM(F$13:F22)</f>
        <v>280000</v>
      </c>
      <c r="S22" s="26">
        <f>SUM(G$13:G22)</f>
        <v>10000</v>
      </c>
      <c r="T22" s="27">
        <f t="shared" si="9"/>
        <v>300000</v>
      </c>
      <c r="U22" s="25">
        <f>SUM(I$13:I22)</f>
        <v>915</v>
      </c>
      <c r="V22" s="26">
        <f>SUM(J$13:J22)</f>
        <v>42157</v>
      </c>
      <c r="W22" s="26">
        <f>SUM(K$13:K22)</f>
        <v>1006</v>
      </c>
      <c r="X22" s="27">
        <f t="shared" si="3"/>
        <v>44078</v>
      </c>
      <c r="Y22" s="3">
        <f t="shared" si="10"/>
        <v>9.1499999999999998E-2</v>
      </c>
      <c r="Z22" s="3">
        <f t="shared" si="4"/>
        <v>0.1505607142857143</v>
      </c>
      <c r="AA22" s="3">
        <f t="shared" si="4"/>
        <v>0.10059999999999999</v>
      </c>
      <c r="AB22" s="4">
        <f t="shared" si="11"/>
        <v>0.14692666666666668</v>
      </c>
    </row>
    <row r="23" spans="1:28" x14ac:dyDescent="0.2">
      <c r="A23" s="2">
        <v>11</v>
      </c>
      <c r="B23" s="13">
        <v>0.67062836826772965</v>
      </c>
      <c r="C23" s="21">
        <v>0.44254016384466377</v>
      </c>
      <c r="D23" s="31">
        <v>0.91555697773685774</v>
      </c>
      <c r="E23" s="25">
        <f>IF(AND((AVERAGE($M$13:M22) + SQRT(2*LOG(SUM(Q22:S22))/Q22)) &gt; (AVERAGE($N$13:N22) + SQRT(2*LOG(SUM(Q22:S22))/R22)), (AVERAGE($M$13:M22) + SQRT(2*LOG(SUM(Q22:S22))/Q22)) &gt;  (AVERAGE($O$13:O22) + SQRT(2*LOG(SUM(Q22:S22))/S22))),30000,0)</f>
        <v>0</v>
      </c>
      <c r="F23" s="25">
        <f>IF(AND((AVERAGE($N$13:N22) + SQRT(2*LOG(SUM(Q22:S22))/R22)) &gt; (AVERAGE($M$13:M22) + SQRT(2*LOG(SUM(Q22:S22))/Q22)), (AVERAGE($N$13:N22) + SQRT(2*LOG(SUM(Q22:S22))/R22)) &gt;  (AVERAGE($O$13:O22) + SQRT(2*LOG(SUM(Q22:S22))/S22))),30000,0)</f>
        <v>30000</v>
      </c>
      <c r="G23" s="26">
        <f>IF(AND((AVERAGE($O$13:O22) + SQRT(2*LOG(SUM(Q22:S22))/S22)) &gt; (AVERAGE($M$13:M22) + SQRT(2*LOG(SUM(Q22:S22))/Q22)), (AVERAGE($O$13:O22) + SQRT(2*LOG(SUM(Q22:S22))/S22)) &gt;  (AVERAGE($N$13:N22) + SQRT(2*LOG(SUM(Q22:S22))/R22))),30000,0)</f>
        <v>0</v>
      </c>
      <c r="H23" s="27">
        <f t="shared" si="5"/>
        <v>30000</v>
      </c>
      <c r="I23" s="25">
        <f t="shared" si="6"/>
        <v>0</v>
      </c>
      <c r="J23" s="26">
        <f t="shared" si="7"/>
        <v>4491</v>
      </c>
      <c r="K23" s="26">
        <f t="shared" si="8"/>
        <v>0</v>
      </c>
      <c r="L23" s="27">
        <f t="shared" si="0"/>
        <v>4491</v>
      </c>
      <c r="M23" s="19" t="str">
        <f t="shared" si="1"/>
        <v/>
      </c>
      <c r="N23" s="3">
        <f t="shared" si="1"/>
        <v>0.1497</v>
      </c>
      <c r="O23" s="3" t="str">
        <f t="shared" si="1"/>
        <v/>
      </c>
      <c r="P23" s="4">
        <f t="shared" si="2"/>
        <v>0.1497</v>
      </c>
      <c r="Q23" s="25">
        <f>SUM(E$13:E23)</f>
        <v>10000</v>
      </c>
      <c r="R23" s="26">
        <f>SUM(F$13:F23)</f>
        <v>310000</v>
      </c>
      <c r="S23" s="26">
        <f>SUM(G$13:G23)</f>
        <v>10000</v>
      </c>
      <c r="T23" s="27">
        <f t="shared" si="9"/>
        <v>330000</v>
      </c>
      <c r="U23" s="25">
        <f>SUM(I$13:I23)</f>
        <v>915</v>
      </c>
      <c r="V23" s="26">
        <f>SUM(J$13:J23)</f>
        <v>46648</v>
      </c>
      <c r="W23" s="26">
        <f>SUM(K$13:K23)</f>
        <v>1006</v>
      </c>
      <c r="X23" s="27">
        <f t="shared" si="3"/>
        <v>48569</v>
      </c>
      <c r="Y23" s="3">
        <f t="shared" si="10"/>
        <v>9.1499999999999998E-2</v>
      </c>
      <c r="Z23" s="3">
        <f t="shared" si="4"/>
        <v>0.15047741935483872</v>
      </c>
      <c r="AA23" s="3">
        <f t="shared" si="4"/>
        <v>0.10059999999999999</v>
      </c>
      <c r="AB23" s="4">
        <f t="shared" si="11"/>
        <v>0.14717878787878788</v>
      </c>
    </row>
    <row r="24" spans="1:28" x14ac:dyDescent="0.2">
      <c r="A24" s="2">
        <v>12</v>
      </c>
      <c r="B24" s="13">
        <v>0.16301794093744759</v>
      </c>
      <c r="C24" s="21">
        <v>0.80054456358264614</v>
      </c>
      <c r="D24" s="31">
        <v>0.53844713213143058</v>
      </c>
      <c r="E24" s="25">
        <f>IF(AND((AVERAGE($M$13:M23) + SQRT(2*LOG(SUM(Q23:S23))/Q23)) &gt; (AVERAGE($N$13:N23) + SQRT(2*LOG(SUM(Q23:S23))/R23)), (AVERAGE($M$13:M23) + SQRT(2*LOG(SUM(Q23:S23))/Q23)) &gt;  (AVERAGE($O$13:O23) + SQRT(2*LOG(SUM(Q23:S23))/S23))),30000,0)</f>
        <v>0</v>
      </c>
      <c r="F24" s="25">
        <f>IF(AND((AVERAGE($N$13:N23) + SQRT(2*LOG(SUM(Q23:S23))/R23)) &gt; (AVERAGE($M$13:M23) + SQRT(2*LOG(SUM(Q23:S23))/Q23)), (AVERAGE($N$13:N23) + SQRT(2*LOG(SUM(Q23:S23))/R23)) &gt;  (AVERAGE($O$13:O23) + SQRT(2*LOG(SUM(Q23:S23))/S23))),30000,0)</f>
        <v>30000</v>
      </c>
      <c r="G24" s="26">
        <f>IF(AND((AVERAGE($O$13:O23) + SQRT(2*LOG(SUM(Q23:S23))/S23)) &gt; (AVERAGE($M$13:M23) + SQRT(2*LOG(SUM(Q23:S23))/Q23)), (AVERAGE($O$13:O23) + SQRT(2*LOG(SUM(Q23:S23))/S23)) &gt;  (AVERAGE($N$13:N23) + SQRT(2*LOG(SUM(Q23:S23))/R23))),30000,0)</f>
        <v>0</v>
      </c>
      <c r="H24" s="27">
        <f t="shared" si="5"/>
        <v>30000</v>
      </c>
      <c r="I24" s="25">
        <f t="shared" si="6"/>
        <v>0</v>
      </c>
      <c r="J24" s="26">
        <f t="shared" si="7"/>
        <v>4552</v>
      </c>
      <c r="K24" s="26">
        <f t="shared" si="8"/>
        <v>0</v>
      </c>
      <c r="L24" s="27">
        <f t="shared" si="0"/>
        <v>4552</v>
      </c>
      <c r="M24" s="19" t="str">
        <f t="shared" si="1"/>
        <v/>
      </c>
      <c r="N24" s="3">
        <f t="shared" si="1"/>
        <v>0.15173333333333333</v>
      </c>
      <c r="O24" s="3" t="str">
        <f t="shared" si="1"/>
        <v/>
      </c>
      <c r="P24" s="4">
        <f t="shared" si="2"/>
        <v>0.15173333333333333</v>
      </c>
      <c r="Q24" s="25">
        <f>SUM(E$13:E24)</f>
        <v>10000</v>
      </c>
      <c r="R24" s="26">
        <f>SUM(F$13:F24)</f>
        <v>340000</v>
      </c>
      <c r="S24" s="26">
        <f>SUM(G$13:G24)</f>
        <v>10000</v>
      </c>
      <c r="T24" s="27">
        <f t="shared" si="9"/>
        <v>360000</v>
      </c>
      <c r="U24" s="25">
        <f>SUM(I$13:I24)</f>
        <v>915</v>
      </c>
      <c r="V24" s="26">
        <f>SUM(J$13:J24)</f>
        <v>51200</v>
      </c>
      <c r="W24" s="26">
        <f>SUM(K$13:K24)</f>
        <v>1006</v>
      </c>
      <c r="X24" s="27">
        <f t="shared" si="3"/>
        <v>53121</v>
      </c>
      <c r="Y24" s="3">
        <f t="shared" si="10"/>
        <v>9.1499999999999998E-2</v>
      </c>
      <c r="Z24" s="3">
        <f t="shared" si="4"/>
        <v>0.15058823529411763</v>
      </c>
      <c r="AA24" s="3">
        <f t="shared" si="4"/>
        <v>0.10059999999999999</v>
      </c>
      <c r="AB24" s="4">
        <f t="shared" si="11"/>
        <v>0.14755833333333335</v>
      </c>
    </row>
    <row r="25" spans="1:28" x14ac:dyDescent="0.2">
      <c r="A25" s="2">
        <v>13</v>
      </c>
      <c r="B25" s="13">
        <v>9.2444289284612902E-2</v>
      </c>
      <c r="C25" s="21">
        <v>0.96225053242008285</v>
      </c>
      <c r="D25" s="31">
        <v>0.46328918972010213</v>
      </c>
      <c r="E25" s="25">
        <f>IF(AND((AVERAGE($M$13:M24) + SQRT(2*LOG(SUM(Q24:S24))/Q24)) &gt; (AVERAGE($N$13:N24) + SQRT(2*LOG(SUM(Q24:S24))/R24)), (AVERAGE($M$13:M24) + SQRT(2*LOG(SUM(Q24:S24))/Q24)) &gt;  (AVERAGE($O$13:O24) + SQRT(2*LOG(SUM(Q24:S24))/S24))),30000,0)</f>
        <v>0</v>
      </c>
      <c r="F25" s="25">
        <f>IF(AND((AVERAGE($N$13:N24) + SQRT(2*LOG(SUM(Q24:S24))/R24)) &gt; (AVERAGE($M$13:M24) + SQRT(2*LOG(SUM(Q24:S24))/Q24)), (AVERAGE($N$13:N24) + SQRT(2*LOG(SUM(Q24:S24))/R24)) &gt;  (AVERAGE($O$13:O24) + SQRT(2*LOG(SUM(Q24:S24))/S24))),30000,0)</f>
        <v>30000</v>
      </c>
      <c r="G25" s="26">
        <f>IF(AND((AVERAGE($O$13:O24) + SQRT(2*LOG(SUM(Q24:S24))/S24)) &gt; (AVERAGE($M$13:M24) + SQRT(2*LOG(SUM(Q24:S24))/Q24)), (AVERAGE($O$13:O24) + SQRT(2*LOG(SUM(Q24:S24))/S24)) &gt;  (AVERAGE($N$13:N24) + SQRT(2*LOG(SUM(Q24:S24))/R24))),30000,0)</f>
        <v>0</v>
      </c>
      <c r="H25" s="27">
        <f t="shared" si="5"/>
        <v>30000</v>
      </c>
      <c r="I25" s="25">
        <f t="shared" si="6"/>
        <v>0</v>
      </c>
      <c r="J25" s="26">
        <f t="shared" si="7"/>
        <v>4610</v>
      </c>
      <c r="K25" s="26">
        <f t="shared" si="8"/>
        <v>0</v>
      </c>
      <c r="L25" s="27">
        <f t="shared" si="0"/>
        <v>4610</v>
      </c>
      <c r="M25" s="19" t="str">
        <f t="shared" si="1"/>
        <v/>
      </c>
      <c r="N25" s="3">
        <f t="shared" si="1"/>
        <v>0.15366666666666667</v>
      </c>
      <c r="O25" s="3" t="str">
        <f t="shared" si="1"/>
        <v/>
      </c>
      <c r="P25" s="4">
        <f t="shared" si="2"/>
        <v>0.15366666666666667</v>
      </c>
      <c r="Q25" s="25">
        <f>SUM(E$13:E25)</f>
        <v>10000</v>
      </c>
      <c r="R25" s="26">
        <f>SUM(F$13:F25)</f>
        <v>370000</v>
      </c>
      <c r="S25" s="26">
        <f>SUM(G$13:G25)</f>
        <v>10000</v>
      </c>
      <c r="T25" s="27">
        <f t="shared" si="9"/>
        <v>390000</v>
      </c>
      <c r="U25" s="25">
        <f>SUM(I$13:I25)</f>
        <v>915</v>
      </c>
      <c r="V25" s="26">
        <f>SUM(J$13:J25)</f>
        <v>55810</v>
      </c>
      <c r="W25" s="26">
        <f>SUM(K$13:K25)</f>
        <v>1006</v>
      </c>
      <c r="X25" s="27">
        <f t="shared" si="3"/>
        <v>57731</v>
      </c>
      <c r="Y25" s="3">
        <f t="shared" si="10"/>
        <v>9.1499999999999998E-2</v>
      </c>
      <c r="Z25" s="3">
        <f t="shared" si="4"/>
        <v>0.15083783783783783</v>
      </c>
      <c r="AA25" s="3">
        <f t="shared" si="4"/>
        <v>0.10059999999999999</v>
      </c>
      <c r="AB25" s="4">
        <f t="shared" si="11"/>
        <v>0.14802820512820514</v>
      </c>
    </row>
    <row r="26" spans="1:28" x14ac:dyDescent="0.2">
      <c r="A26" s="2">
        <v>14</v>
      </c>
      <c r="B26" s="13">
        <v>0.58883775404502425</v>
      </c>
      <c r="C26" s="21">
        <v>0.97905052168461115</v>
      </c>
      <c r="D26" s="31">
        <v>0.53105665344050812</v>
      </c>
      <c r="E26" s="25">
        <f>IF(AND((AVERAGE($M$13:M25) + SQRT(2*LOG(SUM(Q25:S25))/Q25)) &gt; (AVERAGE($N$13:N25) + SQRT(2*LOG(SUM(Q25:S25))/R25)), (AVERAGE($M$13:M25) + SQRT(2*LOG(SUM(Q25:S25))/Q25)) &gt;  (AVERAGE($O$13:O25) + SQRT(2*LOG(SUM(Q25:S25))/S25))),30000,0)</f>
        <v>0</v>
      </c>
      <c r="F26" s="25">
        <f>IF(AND((AVERAGE($N$13:N25) + SQRT(2*LOG(SUM(Q25:S25))/R25)) &gt; (AVERAGE($M$13:M25) + SQRT(2*LOG(SUM(Q25:S25))/Q25)), (AVERAGE($N$13:N25) + SQRT(2*LOG(SUM(Q25:S25))/R25)) &gt;  (AVERAGE($O$13:O25) + SQRT(2*LOG(SUM(Q25:S25))/S25))),30000,0)</f>
        <v>30000</v>
      </c>
      <c r="G26" s="26">
        <f>IF(AND((AVERAGE($O$13:O25) + SQRT(2*LOG(SUM(Q25:S25))/S25)) &gt; (AVERAGE($M$13:M25) + SQRT(2*LOG(SUM(Q25:S25))/Q25)), (AVERAGE($O$13:O25) + SQRT(2*LOG(SUM(Q25:S25))/S25)) &gt;  (AVERAGE($N$13:N25) + SQRT(2*LOG(SUM(Q25:S25))/R25))),30000,0)</f>
        <v>0</v>
      </c>
      <c r="H26" s="27">
        <f t="shared" si="5"/>
        <v>30000</v>
      </c>
      <c r="I26" s="25">
        <f t="shared" si="6"/>
        <v>0</v>
      </c>
      <c r="J26" s="26">
        <f t="shared" si="7"/>
        <v>4626</v>
      </c>
      <c r="K26" s="26">
        <f t="shared" si="8"/>
        <v>0</v>
      </c>
      <c r="L26" s="27">
        <f t="shared" si="0"/>
        <v>4626</v>
      </c>
      <c r="M26" s="19" t="str">
        <f t="shared" si="1"/>
        <v/>
      </c>
      <c r="N26" s="3">
        <f t="shared" si="1"/>
        <v>0.1542</v>
      </c>
      <c r="O26" s="3" t="str">
        <f t="shared" si="1"/>
        <v/>
      </c>
      <c r="P26" s="4">
        <f t="shared" si="2"/>
        <v>0.1542</v>
      </c>
      <c r="Q26" s="25">
        <f>SUM(E$13:E26)</f>
        <v>10000</v>
      </c>
      <c r="R26" s="26">
        <f>SUM(F$13:F26)</f>
        <v>400000</v>
      </c>
      <c r="S26" s="26">
        <f>SUM(G$13:G26)</f>
        <v>10000</v>
      </c>
      <c r="T26" s="27">
        <f t="shared" si="9"/>
        <v>420000</v>
      </c>
      <c r="U26" s="25">
        <f>SUM(I$13:I26)</f>
        <v>915</v>
      </c>
      <c r="V26" s="26">
        <f>SUM(J$13:J26)</f>
        <v>60436</v>
      </c>
      <c r="W26" s="26">
        <f>SUM(K$13:K26)</f>
        <v>1006</v>
      </c>
      <c r="X26" s="27">
        <f t="shared" si="3"/>
        <v>62357</v>
      </c>
      <c r="Y26" s="3">
        <f t="shared" si="10"/>
        <v>9.1499999999999998E-2</v>
      </c>
      <c r="Z26" s="3">
        <f t="shared" si="4"/>
        <v>0.15109</v>
      </c>
      <c r="AA26" s="3">
        <f t="shared" si="4"/>
        <v>0.10059999999999999</v>
      </c>
      <c r="AB26" s="4">
        <f t="shared" si="11"/>
        <v>0.14846904761904761</v>
      </c>
    </row>
    <row r="27" spans="1:28" x14ac:dyDescent="0.2">
      <c r="A27" s="2">
        <v>15</v>
      </c>
      <c r="B27" s="13">
        <v>0.82234226758866102</v>
      </c>
      <c r="C27" s="21">
        <v>0.55672474238340097</v>
      </c>
      <c r="D27" s="31">
        <v>0.88612582638106541</v>
      </c>
      <c r="E27" s="25">
        <f>IF(AND((AVERAGE($M$13:M26) + SQRT(2*LOG(SUM(Q26:S26))/Q26)) &gt; (AVERAGE($N$13:N26) + SQRT(2*LOG(SUM(Q26:S26))/R26)), (AVERAGE($M$13:M26) + SQRT(2*LOG(SUM(Q26:S26))/Q26)) &gt;  (AVERAGE($O$13:O26) + SQRT(2*LOG(SUM(Q26:S26))/S26))),30000,0)</f>
        <v>0</v>
      </c>
      <c r="F27" s="25">
        <f>IF(AND((AVERAGE($N$13:N26) + SQRT(2*LOG(SUM(Q26:S26))/R26)) &gt; (AVERAGE($M$13:M26) + SQRT(2*LOG(SUM(Q26:S26))/Q26)), (AVERAGE($N$13:N26) + SQRT(2*LOG(SUM(Q26:S26))/R26)) &gt;  (AVERAGE($O$13:O26) + SQRT(2*LOG(SUM(Q26:S26))/S26))),30000,0)</f>
        <v>30000</v>
      </c>
      <c r="G27" s="26">
        <f>IF(AND((AVERAGE($O$13:O26) + SQRT(2*LOG(SUM(Q26:S26))/S26)) &gt; (AVERAGE($M$13:M26) + SQRT(2*LOG(SUM(Q26:S26))/Q26)), (AVERAGE($O$13:O26) + SQRT(2*LOG(SUM(Q26:S26))/S26)) &gt;  (AVERAGE($N$13:N26) + SQRT(2*LOG(SUM(Q26:S26))/R26))),30000,0)</f>
        <v>0</v>
      </c>
      <c r="H27" s="27">
        <f t="shared" si="5"/>
        <v>30000</v>
      </c>
      <c r="I27" s="25">
        <f t="shared" si="6"/>
        <v>0</v>
      </c>
      <c r="J27" s="26">
        <f t="shared" si="7"/>
        <v>4509</v>
      </c>
      <c r="K27" s="26">
        <f t="shared" si="8"/>
        <v>0</v>
      </c>
      <c r="L27" s="27">
        <f t="shared" si="0"/>
        <v>4509</v>
      </c>
      <c r="M27" s="19" t="str">
        <f t="shared" si="1"/>
        <v/>
      </c>
      <c r="N27" s="3">
        <f t="shared" si="1"/>
        <v>0.15029999999999999</v>
      </c>
      <c r="O27" s="3" t="str">
        <f t="shared" si="1"/>
        <v/>
      </c>
      <c r="P27" s="4">
        <f t="shared" si="2"/>
        <v>0.15029999999999999</v>
      </c>
      <c r="Q27" s="25">
        <f>SUM(E$13:E27)</f>
        <v>10000</v>
      </c>
      <c r="R27" s="26">
        <f>SUM(F$13:F27)</f>
        <v>430000</v>
      </c>
      <c r="S27" s="26">
        <f>SUM(G$13:G27)</f>
        <v>10000</v>
      </c>
      <c r="T27" s="27">
        <f t="shared" si="9"/>
        <v>450000</v>
      </c>
      <c r="U27" s="25">
        <f>SUM(I$13:I27)</f>
        <v>915</v>
      </c>
      <c r="V27" s="26">
        <f>SUM(J$13:J27)</f>
        <v>64945</v>
      </c>
      <c r="W27" s="26">
        <f>SUM(K$13:K27)</f>
        <v>1006</v>
      </c>
      <c r="X27" s="27">
        <f t="shared" si="3"/>
        <v>66866</v>
      </c>
      <c r="Y27" s="3">
        <f t="shared" si="10"/>
        <v>9.1499999999999998E-2</v>
      </c>
      <c r="Z27" s="3">
        <f t="shared" si="4"/>
        <v>0.15103488372093024</v>
      </c>
      <c r="AA27" s="3">
        <f t="shared" si="4"/>
        <v>0.10059999999999999</v>
      </c>
      <c r="AB27" s="4">
        <f t="shared" si="11"/>
        <v>0.14859111111111112</v>
      </c>
    </row>
    <row r="28" spans="1:28" x14ac:dyDescent="0.2">
      <c r="A28" s="2">
        <v>16</v>
      </c>
      <c r="B28" s="13">
        <v>0.84196429942263962</v>
      </c>
      <c r="C28" s="21">
        <v>0.68733116660633353</v>
      </c>
      <c r="D28" s="31">
        <v>0.21033096704047327</v>
      </c>
      <c r="E28" s="25">
        <f>IF(AND((AVERAGE($M$13:M27) + SQRT(2*LOG(SUM(Q27:S27))/Q27)) &gt; (AVERAGE($N$13:N27) + SQRT(2*LOG(SUM(Q27:S27))/R27)), (AVERAGE($M$13:M27) + SQRT(2*LOG(SUM(Q27:S27))/Q27)) &gt;  (AVERAGE($O$13:O27) + SQRT(2*LOG(SUM(Q27:S27))/S27))),30000,0)</f>
        <v>0</v>
      </c>
      <c r="F28" s="25">
        <f>IF(AND((AVERAGE($N$13:N27) + SQRT(2*LOG(SUM(Q27:S27))/R27)) &gt; (AVERAGE($M$13:M27) + SQRT(2*LOG(SUM(Q27:S27))/Q27)), (AVERAGE($N$13:N27) + SQRT(2*LOG(SUM(Q27:S27))/R27)) &gt;  (AVERAGE($O$13:O27) + SQRT(2*LOG(SUM(Q27:S27))/S27))),30000,0)</f>
        <v>30000</v>
      </c>
      <c r="G28" s="26">
        <f>IF(AND((AVERAGE($O$13:O27) + SQRT(2*LOG(SUM(Q27:S27))/S27)) &gt; (AVERAGE($M$13:M27) + SQRT(2*LOG(SUM(Q27:S27))/Q27)), (AVERAGE($O$13:O27) + SQRT(2*LOG(SUM(Q27:S27))/S27)) &gt;  (AVERAGE($N$13:N27) + SQRT(2*LOG(SUM(Q27:S27))/R27))),30000,0)</f>
        <v>0</v>
      </c>
      <c r="H28" s="27">
        <f t="shared" si="5"/>
        <v>30000</v>
      </c>
      <c r="I28" s="25">
        <f t="shared" si="6"/>
        <v>0</v>
      </c>
      <c r="J28" s="26">
        <f t="shared" si="7"/>
        <v>4530</v>
      </c>
      <c r="K28" s="26">
        <f t="shared" si="8"/>
        <v>0</v>
      </c>
      <c r="L28" s="27">
        <f t="shared" si="0"/>
        <v>4530</v>
      </c>
      <c r="M28" s="19" t="str">
        <f t="shared" si="1"/>
        <v/>
      </c>
      <c r="N28" s="3">
        <f t="shared" si="1"/>
        <v>0.151</v>
      </c>
      <c r="O28" s="3" t="str">
        <f t="shared" si="1"/>
        <v/>
      </c>
      <c r="P28" s="4">
        <f t="shared" si="2"/>
        <v>0.151</v>
      </c>
      <c r="Q28" s="25">
        <f>SUM(E$13:E28)</f>
        <v>10000</v>
      </c>
      <c r="R28" s="26">
        <f>SUM(F$13:F28)</f>
        <v>460000</v>
      </c>
      <c r="S28" s="26">
        <f>SUM(G$13:G28)</f>
        <v>10000</v>
      </c>
      <c r="T28" s="27">
        <f t="shared" si="9"/>
        <v>480000</v>
      </c>
      <c r="U28" s="25">
        <f>SUM(I$13:I28)</f>
        <v>915</v>
      </c>
      <c r="V28" s="26">
        <f>SUM(J$13:J28)</f>
        <v>69475</v>
      </c>
      <c r="W28" s="26">
        <f>SUM(K$13:K28)</f>
        <v>1006</v>
      </c>
      <c r="X28" s="27">
        <f t="shared" si="3"/>
        <v>71396</v>
      </c>
      <c r="Y28" s="3">
        <f t="shared" si="10"/>
        <v>9.1499999999999998E-2</v>
      </c>
      <c r="Z28" s="3">
        <f t="shared" si="4"/>
        <v>0.15103260869565219</v>
      </c>
      <c r="AA28" s="3">
        <f t="shared" si="4"/>
        <v>0.10059999999999999</v>
      </c>
      <c r="AB28" s="4">
        <f t="shared" si="11"/>
        <v>0.14874166666666666</v>
      </c>
    </row>
    <row r="29" spans="1:28" x14ac:dyDescent="0.2">
      <c r="A29" s="2">
        <v>17</v>
      </c>
      <c r="B29" s="13">
        <v>0.94155845335844435</v>
      </c>
      <c r="C29" s="21">
        <v>5.3153783508686492E-2</v>
      </c>
      <c r="D29" s="31">
        <v>0.52641178733010063</v>
      </c>
      <c r="E29" s="25">
        <f>IF(AND((AVERAGE($M$13:M28) + SQRT(2*LOG(SUM(Q28:S28))/Q28)) &gt; (AVERAGE($N$13:N28) + SQRT(2*LOG(SUM(Q28:S28))/R28)), (AVERAGE($M$13:M28) + SQRT(2*LOG(SUM(Q28:S28))/Q28)) &gt;  (AVERAGE($O$13:O28) + SQRT(2*LOG(SUM(Q28:S28))/S28))),30000,0)</f>
        <v>0</v>
      </c>
      <c r="F29" s="25">
        <f>IF(AND((AVERAGE($N$13:N28) + SQRT(2*LOG(SUM(Q28:S28))/R28)) &gt; (AVERAGE($M$13:M28) + SQRT(2*LOG(SUM(Q28:S28))/Q28)), (AVERAGE($N$13:N28) + SQRT(2*LOG(SUM(Q28:S28))/R28)) &gt;  (AVERAGE($O$13:O28) + SQRT(2*LOG(SUM(Q28:S28))/S28))),30000,0)</f>
        <v>30000</v>
      </c>
      <c r="G29" s="26">
        <f>IF(AND((AVERAGE($O$13:O28) + SQRT(2*LOG(SUM(Q28:S28))/S28)) &gt; (AVERAGE($M$13:M28) + SQRT(2*LOG(SUM(Q28:S28))/Q28)), (AVERAGE($O$13:O28) + SQRT(2*LOG(SUM(Q28:S28))/S28)) &gt;  (AVERAGE($N$13:N28) + SQRT(2*LOG(SUM(Q28:S28))/R28))),30000,0)</f>
        <v>0</v>
      </c>
      <c r="H29" s="27">
        <f t="shared" si="5"/>
        <v>30000</v>
      </c>
      <c r="I29" s="25">
        <f t="shared" si="6"/>
        <v>0</v>
      </c>
      <c r="J29" s="26">
        <f t="shared" si="7"/>
        <v>4400</v>
      </c>
      <c r="K29" s="26">
        <f t="shared" si="8"/>
        <v>0</v>
      </c>
      <c r="L29" s="27">
        <f t="shared" si="0"/>
        <v>4400</v>
      </c>
      <c r="M29" s="19" t="str">
        <f t="shared" si="1"/>
        <v/>
      </c>
      <c r="N29" s="3">
        <f t="shared" si="1"/>
        <v>0.14666666666666667</v>
      </c>
      <c r="O29" s="3" t="str">
        <f t="shared" si="1"/>
        <v/>
      </c>
      <c r="P29" s="4">
        <f t="shared" si="2"/>
        <v>0.14666666666666667</v>
      </c>
      <c r="Q29" s="25">
        <f>SUM(E$13:E29)</f>
        <v>10000</v>
      </c>
      <c r="R29" s="26">
        <f>SUM(F$13:F29)</f>
        <v>490000</v>
      </c>
      <c r="S29" s="26">
        <f>SUM(G$13:G29)</f>
        <v>10000</v>
      </c>
      <c r="T29" s="27">
        <f t="shared" si="9"/>
        <v>510000</v>
      </c>
      <c r="U29" s="25">
        <f>SUM(I$13:I29)</f>
        <v>915</v>
      </c>
      <c r="V29" s="26">
        <f>SUM(J$13:J29)</f>
        <v>73875</v>
      </c>
      <c r="W29" s="26">
        <f>SUM(K$13:K29)</f>
        <v>1006</v>
      </c>
      <c r="X29" s="27">
        <f t="shared" si="3"/>
        <v>75796</v>
      </c>
      <c r="Y29" s="3">
        <f t="shared" si="10"/>
        <v>9.1499999999999998E-2</v>
      </c>
      <c r="Z29" s="3">
        <f t="shared" si="4"/>
        <v>0.15076530612244898</v>
      </c>
      <c r="AA29" s="3">
        <f t="shared" si="4"/>
        <v>0.10059999999999999</v>
      </c>
      <c r="AB29" s="4">
        <f t="shared" si="11"/>
        <v>0.14861960784313724</v>
      </c>
    </row>
    <row r="30" spans="1:28" x14ac:dyDescent="0.2">
      <c r="A30" s="2">
        <v>18</v>
      </c>
      <c r="B30" s="13">
        <v>0.38729171739997703</v>
      </c>
      <c r="C30" s="21">
        <v>0.34951775365442306</v>
      </c>
      <c r="D30" s="31">
        <v>0.65407361787018981</v>
      </c>
      <c r="E30" s="25">
        <f>IF(AND((AVERAGE($M$13:M29) + SQRT(2*LOG(SUM(Q29:S29))/Q29)) &gt; (AVERAGE($N$13:N29) + SQRT(2*LOG(SUM(Q29:S29))/R29)), (AVERAGE($M$13:M29) + SQRT(2*LOG(SUM(Q29:S29))/Q29)) &gt;  (AVERAGE($O$13:O29) + SQRT(2*LOG(SUM(Q29:S29))/S29))),30000,0)</f>
        <v>0</v>
      </c>
      <c r="F30" s="25">
        <f>IF(AND((AVERAGE($N$13:N29) + SQRT(2*LOG(SUM(Q29:S29))/R29)) &gt; (AVERAGE($M$13:M29) + SQRT(2*LOG(SUM(Q29:S29))/Q29)), (AVERAGE($N$13:N29) + SQRT(2*LOG(SUM(Q29:S29))/R29)) &gt;  (AVERAGE($O$13:O29) + SQRT(2*LOG(SUM(Q29:S29))/S29))),30000,0)</f>
        <v>30000</v>
      </c>
      <c r="G30" s="26">
        <f>IF(AND((AVERAGE($O$13:O29) + SQRT(2*LOG(SUM(Q29:S29))/S29)) &gt; (AVERAGE($M$13:M29) + SQRT(2*LOG(SUM(Q29:S29))/Q29)), (AVERAGE($O$13:O29) + SQRT(2*LOG(SUM(Q29:S29))/S29)) &gt;  (AVERAGE($N$13:N29) + SQRT(2*LOG(SUM(Q29:S29))/R29))),30000,0)</f>
        <v>0</v>
      </c>
      <c r="H30" s="27">
        <f t="shared" si="5"/>
        <v>30000</v>
      </c>
      <c r="I30" s="25">
        <f t="shared" si="6"/>
        <v>0</v>
      </c>
      <c r="J30" s="26">
        <f t="shared" si="7"/>
        <v>4476</v>
      </c>
      <c r="K30" s="26">
        <f t="shared" si="8"/>
        <v>0</v>
      </c>
      <c r="L30" s="27">
        <f t="shared" si="0"/>
        <v>4476</v>
      </c>
      <c r="M30" s="19" t="str">
        <f t="shared" si="1"/>
        <v/>
      </c>
      <c r="N30" s="3">
        <f t="shared" si="1"/>
        <v>0.1492</v>
      </c>
      <c r="O30" s="3" t="str">
        <f t="shared" si="1"/>
        <v/>
      </c>
      <c r="P30" s="4">
        <f t="shared" si="2"/>
        <v>0.1492</v>
      </c>
      <c r="Q30" s="25">
        <f>SUM(E$13:E30)</f>
        <v>10000</v>
      </c>
      <c r="R30" s="26">
        <f>SUM(F$13:F30)</f>
        <v>520000</v>
      </c>
      <c r="S30" s="26">
        <f>SUM(G$13:G30)</f>
        <v>10000</v>
      </c>
      <c r="T30" s="27">
        <f t="shared" si="9"/>
        <v>540000</v>
      </c>
      <c r="U30" s="25">
        <f>SUM(I$13:I30)</f>
        <v>915</v>
      </c>
      <c r="V30" s="26">
        <f>SUM(J$13:J30)</f>
        <v>78351</v>
      </c>
      <c r="W30" s="26">
        <f>SUM(K$13:K30)</f>
        <v>1006</v>
      </c>
      <c r="X30" s="27">
        <f t="shared" si="3"/>
        <v>80272</v>
      </c>
      <c r="Y30" s="3">
        <f t="shared" si="10"/>
        <v>9.1499999999999998E-2</v>
      </c>
      <c r="Z30" s="3">
        <f t="shared" si="4"/>
        <v>0.150675</v>
      </c>
      <c r="AA30" s="3">
        <f t="shared" si="4"/>
        <v>0.10059999999999999</v>
      </c>
      <c r="AB30" s="4">
        <f t="shared" si="11"/>
        <v>0.14865185185185184</v>
      </c>
    </row>
    <row r="31" spans="1:28" x14ac:dyDescent="0.2">
      <c r="A31" s="2">
        <v>19</v>
      </c>
      <c r="B31" s="13">
        <v>0.13859757743450207</v>
      </c>
      <c r="C31" s="21">
        <v>0.67349503852547188</v>
      </c>
      <c r="D31" s="31">
        <v>0.82419131769920673</v>
      </c>
      <c r="E31" s="25">
        <f>IF(AND((AVERAGE($M$13:M30) + SQRT(2*LOG(SUM(Q30:S30))/Q30)) &gt; (AVERAGE($N$13:N30) + SQRT(2*LOG(SUM(Q30:S30))/R30)), (AVERAGE($M$13:M30) + SQRT(2*LOG(SUM(Q30:S30))/Q30)) &gt;  (AVERAGE($O$13:O30) + SQRT(2*LOG(SUM(Q30:S30))/S30))),30000,0)</f>
        <v>0</v>
      </c>
      <c r="F31" s="25">
        <f>IF(AND((AVERAGE($N$13:N30) + SQRT(2*LOG(SUM(Q30:S30))/R30)) &gt; (AVERAGE($M$13:M30) + SQRT(2*LOG(SUM(Q30:S30))/Q30)), (AVERAGE($N$13:N30) + SQRT(2*LOG(SUM(Q30:S30))/R30)) &gt;  (AVERAGE($O$13:O30) + SQRT(2*LOG(SUM(Q30:S30))/S30))),30000,0)</f>
        <v>30000</v>
      </c>
      <c r="G31" s="26">
        <f>IF(AND((AVERAGE($O$13:O30) + SQRT(2*LOG(SUM(Q30:S30))/S30)) &gt; (AVERAGE($M$13:M30) + SQRT(2*LOG(SUM(Q30:S30))/Q30)), (AVERAGE($O$13:O30) + SQRT(2*LOG(SUM(Q30:S30))/S30)) &gt;  (AVERAGE($N$13:N30) + SQRT(2*LOG(SUM(Q30:S30))/R30))),30000,0)</f>
        <v>0</v>
      </c>
      <c r="H31" s="27">
        <f t="shared" si="5"/>
        <v>30000</v>
      </c>
      <c r="I31" s="25">
        <f t="shared" si="6"/>
        <v>0</v>
      </c>
      <c r="J31" s="26">
        <f t="shared" si="7"/>
        <v>4528</v>
      </c>
      <c r="K31" s="26">
        <f t="shared" si="8"/>
        <v>0</v>
      </c>
      <c r="L31" s="27">
        <f t="shared" si="0"/>
        <v>4528</v>
      </c>
      <c r="M31" s="19" t="str">
        <f t="shared" si="1"/>
        <v/>
      </c>
      <c r="N31" s="3">
        <f t="shared" si="1"/>
        <v>0.15093333333333334</v>
      </c>
      <c r="O31" s="3" t="str">
        <f t="shared" si="1"/>
        <v/>
      </c>
      <c r="P31" s="4">
        <f t="shared" si="2"/>
        <v>0.15093333333333334</v>
      </c>
      <c r="Q31" s="25">
        <f>SUM(E$13:E31)</f>
        <v>10000</v>
      </c>
      <c r="R31" s="26">
        <f>SUM(F$13:F31)</f>
        <v>550000</v>
      </c>
      <c r="S31" s="26">
        <f>SUM(G$13:G31)</f>
        <v>10000</v>
      </c>
      <c r="T31" s="27">
        <f t="shared" si="9"/>
        <v>570000</v>
      </c>
      <c r="U31" s="25">
        <f>SUM(I$13:I31)</f>
        <v>915</v>
      </c>
      <c r="V31" s="26">
        <f>SUM(J$13:J31)</f>
        <v>82879</v>
      </c>
      <c r="W31" s="26">
        <f>SUM(K$13:K31)</f>
        <v>1006</v>
      </c>
      <c r="X31" s="27">
        <f t="shared" si="3"/>
        <v>84800</v>
      </c>
      <c r="Y31" s="3">
        <f t="shared" si="10"/>
        <v>9.1499999999999998E-2</v>
      </c>
      <c r="Z31" s="3">
        <f t="shared" si="4"/>
        <v>0.15068909090909091</v>
      </c>
      <c r="AA31" s="3">
        <f t="shared" si="4"/>
        <v>0.10059999999999999</v>
      </c>
      <c r="AB31" s="4">
        <f t="shared" si="11"/>
        <v>0.14877192982456142</v>
      </c>
    </row>
    <row r="32" spans="1:28" x14ac:dyDescent="0.2">
      <c r="A32" s="2">
        <v>20</v>
      </c>
      <c r="B32" s="13">
        <v>0.14145637947482426</v>
      </c>
      <c r="C32" s="21">
        <v>2.6127224078081657E-2</v>
      </c>
      <c r="D32" s="31">
        <v>0.76439785704004626</v>
      </c>
      <c r="E32" s="25">
        <f>IF(AND((AVERAGE($M$13:M31) + SQRT(2*LOG(SUM(Q31:S31))/Q31)) &gt; (AVERAGE($N$13:N31) + SQRT(2*LOG(SUM(Q31:S31))/R31)), (AVERAGE($M$13:M31) + SQRT(2*LOG(SUM(Q31:S31))/Q31)) &gt;  (AVERAGE($O$13:O31) + SQRT(2*LOG(SUM(Q31:S31))/S31))),30000,0)</f>
        <v>0</v>
      </c>
      <c r="F32" s="25">
        <f>IF(AND((AVERAGE($N$13:N31) + SQRT(2*LOG(SUM(Q31:S31))/R31)) &gt; (AVERAGE($M$13:M31) + SQRT(2*LOG(SUM(Q31:S31))/Q31)), (AVERAGE($N$13:N31) + SQRT(2*LOG(SUM(Q31:S31))/R31)) &gt;  (AVERAGE($O$13:O31) + SQRT(2*LOG(SUM(Q31:S31))/S31))),30000,0)</f>
        <v>30000</v>
      </c>
      <c r="G32" s="26">
        <f>IF(AND((AVERAGE($O$13:O31) + SQRT(2*LOG(SUM(Q31:S31))/S31)) &gt; (AVERAGE($M$13:M31) + SQRT(2*LOG(SUM(Q31:S31))/Q31)), (AVERAGE($O$13:O31) + SQRT(2*LOG(SUM(Q31:S31))/S31)) &gt;  (AVERAGE($N$13:N31) + SQRT(2*LOG(SUM(Q31:S31))/R31))),30000,0)</f>
        <v>0</v>
      </c>
      <c r="H32" s="27">
        <f t="shared" si="5"/>
        <v>30000</v>
      </c>
      <c r="I32" s="25">
        <f t="shared" si="6"/>
        <v>0</v>
      </c>
      <c r="J32" s="26">
        <f t="shared" si="7"/>
        <v>4380</v>
      </c>
      <c r="K32" s="26">
        <f t="shared" si="8"/>
        <v>0</v>
      </c>
      <c r="L32" s="27">
        <f t="shared" si="0"/>
        <v>4380</v>
      </c>
      <c r="M32" s="19" t="str">
        <f t="shared" si="1"/>
        <v/>
      </c>
      <c r="N32" s="3">
        <f t="shared" si="1"/>
        <v>0.14599999999999999</v>
      </c>
      <c r="O32" s="3" t="str">
        <f t="shared" si="1"/>
        <v/>
      </c>
      <c r="P32" s="4">
        <f t="shared" si="2"/>
        <v>0.14599999999999999</v>
      </c>
      <c r="Q32" s="25">
        <f>SUM(E$13:E32)</f>
        <v>10000</v>
      </c>
      <c r="R32" s="26">
        <f>SUM(F$13:F32)</f>
        <v>580000</v>
      </c>
      <c r="S32" s="26">
        <f>SUM(G$13:G32)</f>
        <v>10000</v>
      </c>
      <c r="T32" s="27">
        <f t="shared" si="9"/>
        <v>600000</v>
      </c>
      <c r="U32" s="25">
        <f>SUM(I$13:I32)</f>
        <v>915</v>
      </c>
      <c r="V32" s="26">
        <f>SUM(J$13:J32)</f>
        <v>87259</v>
      </c>
      <c r="W32" s="26">
        <f>SUM(K$13:K32)</f>
        <v>1006</v>
      </c>
      <c r="X32" s="27">
        <f t="shared" si="3"/>
        <v>89180</v>
      </c>
      <c r="Y32" s="3">
        <f t="shared" si="10"/>
        <v>9.1499999999999998E-2</v>
      </c>
      <c r="Z32" s="3">
        <f t="shared" si="4"/>
        <v>0.15044655172413793</v>
      </c>
      <c r="AA32" s="3">
        <f t="shared" si="4"/>
        <v>0.10059999999999999</v>
      </c>
      <c r="AB32" s="4">
        <f t="shared" si="11"/>
        <v>0.14863333333333334</v>
      </c>
    </row>
    <row r="33" spans="1:28" x14ac:dyDescent="0.2">
      <c r="A33" s="2">
        <v>21</v>
      </c>
      <c r="B33" s="13">
        <v>0.42119702339198706</v>
      </c>
      <c r="C33" s="21">
        <v>0.32571719276141586</v>
      </c>
      <c r="D33" s="31">
        <v>0.16207239089430636</v>
      </c>
      <c r="E33" s="25">
        <f>IF(AND((AVERAGE($M$13:M32) + SQRT(2*LOG(SUM(Q32:S32))/Q32)) &gt; (AVERAGE($N$13:N32) + SQRT(2*LOG(SUM(Q32:S32))/R32)), (AVERAGE($M$13:M32) + SQRT(2*LOG(SUM(Q32:S32))/Q32)) &gt;  (AVERAGE($O$13:O32) + SQRT(2*LOG(SUM(Q32:S32))/S32))),30000,0)</f>
        <v>0</v>
      </c>
      <c r="F33" s="25">
        <f>IF(AND((AVERAGE($N$13:N32) + SQRT(2*LOG(SUM(Q32:S32))/R32)) &gt; (AVERAGE($M$13:M32) + SQRT(2*LOG(SUM(Q32:S32))/Q32)), (AVERAGE($N$13:N32) + SQRT(2*LOG(SUM(Q32:S32))/R32)) &gt;  (AVERAGE($O$13:O32) + SQRT(2*LOG(SUM(Q32:S32))/S32))),30000,0)</f>
        <v>30000</v>
      </c>
      <c r="G33" s="26">
        <f>IF(AND((AVERAGE($O$13:O32) + SQRT(2*LOG(SUM(Q32:S32))/S32)) &gt; (AVERAGE($M$13:M32) + SQRT(2*LOG(SUM(Q32:S32))/Q32)), (AVERAGE($O$13:O32) + SQRT(2*LOG(SUM(Q32:S32))/S32)) &gt;  (AVERAGE($N$13:N32) + SQRT(2*LOG(SUM(Q32:S32))/R32))),30000,0)</f>
        <v>0</v>
      </c>
      <c r="H33" s="27">
        <f t="shared" si="5"/>
        <v>30000</v>
      </c>
      <c r="I33" s="25">
        <f t="shared" si="6"/>
        <v>0</v>
      </c>
      <c r="J33" s="26">
        <f t="shared" si="7"/>
        <v>4472</v>
      </c>
      <c r="K33" s="26">
        <f t="shared" si="8"/>
        <v>0</v>
      </c>
      <c r="L33" s="27">
        <f t="shared" si="0"/>
        <v>4472</v>
      </c>
      <c r="M33" s="19" t="str">
        <f t="shared" si="1"/>
        <v/>
      </c>
      <c r="N33" s="3">
        <f t="shared" si="1"/>
        <v>0.14906666666666665</v>
      </c>
      <c r="O33" s="3" t="str">
        <f t="shared" si="1"/>
        <v/>
      </c>
      <c r="P33" s="4">
        <f t="shared" si="2"/>
        <v>0.14906666666666665</v>
      </c>
      <c r="Q33" s="25">
        <f>SUM(E$13:E33)</f>
        <v>10000</v>
      </c>
      <c r="R33" s="26">
        <f>SUM(F$13:F33)</f>
        <v>610000</v>
      </c>
      <c r="S33" s="26">
        <f>SUM(G$13:G33)</f>
        <v>10000</v>
      </c>
      <c r="T33" s="27">
        <f t="shared" si="9"/>
        <v>630000</v>
      </c>
      <c r="U33" s="25">
        <f>SUM(I$13:I33)</f>
        <v>915</v>
      </c>
      <c r="V33" s="26">
        <f>SUM(J$13:J33)</f>
        <v>91731</v>
      </c>
      <c r="W33" s="26">
        <f>SUM(K$13:K33)</f>
        <v>1006</v>
      </c>
      <c r="X33" s="27">
        <f t="shared" si="3"/>
        <v>93652</v>
      </c>
      <c r="Y33" s="3">
        <f t="shared" si="10"/>
        <v>9.1499999999999998E-2</v>
      </c>
      <c r="Z33" s="3">
        <f t="shared" si="4"/>
        <v>0.15037868852459016</v>
      </c>
      <c r="AA33" s="3">
        <f t="shared" si="4"/>
        <v>0.10059999999999999</v>
      </c>
      <c r="AB33" s="4">
        <f t="shared" si="11"/>
        <v>0.14865396825396826</v>
      </c>
    </row>
    <row r="34" spans="1:28" x14ac:dyDescent="0.2">
      <c r="A34" s="2">
        <v>22</v>
      </c>
      <c r="B34" s="13">
        <v>0.99771515753781737</v>
      </c>
      <c r="C34" s="21">
        <v>0.12220285174429968</v>
      </c>
      <c r="D34" s="31">
        <v>0.73544602216590138</v>
      </c>
      <c r="E34" s="25">
        <f>IF(AND((AVERAGE($M$13:M33) + SQRT(2*LOG(SUM(Q33:S33))/Q33)) &gt; (AVERAGE($N$13:N33) + SQRT(2*LOG(SUM(Q33:S33))/R33)), (AVERAGE($M$13:M33) + SQRT(2*LOG(SUM(Q33:S33))/Q33)) &gt;  (AVERAGE($O$13:O33) + SQRT(2*LOG(SUM(Q33:S33))/S33))),30000,0)</f>
        <v>0</v>
      </c>
      <c r="F34" s="25">
        <f>IF(AND((AVERAGE($N$13:N33) + SQRT(2*LOG(SUM(Q33:S33))/R33)) &gt; (AVERAGE($M$13:M33) + SQRT(2*LOG(SUM(Q33:S33))/Q33)), (AVERAGE($N$13:N33) + SQRT(2*LOG(SUM(Q33:S33))/R33)) &gt;  (AVERAGE($O$13:O33) + SQRT(2*LOG(SUM(Q33:S33))/S33))),30000,0)</f>
        <v>30000</v>
      </c>
      <c r="G34" s="26">
        <f>IF(AND((AVERAGE($O$13:O33) + SQRT(2*LOG(SUM(Q33:S33))/S33)) &gt; (AVERAGE($M$13:M33) + SQRT(2*LOG(SUM(Q33:S33))/Q33)), (AVERAGE($O$13:O33) + SQRT(2*LOG(SUM(Q33:S33))/S33)) &gt;  (AVERAGE($N$13:N33) + SQRT(2*LOG(SUM(Q33:S33))/R33))),30000,0)</f>
        <v>0</v>
      </c>
      <c r="H34" s="27">
        <f t="shared" si="5"/>
        <v>30000</v>
      </c>
      <c r="I34" s="25">
        <f t="shared" si="6"/>
        <v>0</v>
      </c>
      <c r="J34" s="26">
        <f t="shared" si="7"/>
        <v>4428</v>
      </c>
      <c r="K34" s="26">
        <f t="shared" si="8"/>
        <v>0</v>
      </c>
      <c r="L34" s="27">
        <f t="shared" si="0"/>
        <v>4428</v>
      </c>
      <c r="M34" s="19" t="str">
        <f t="shared" si="1"/>
        <v/>
      </c>
      <c r="N34" s="3">
        <f t="shared" si="1"/>
        <v>0.14760000000000001</v>
      </c>
      <c r="O34" s="3" t="str">
        <f t="shared" si="1"/>
        <v/>
      </c>
      <c r="P34" s="4">
        <f t="shared" si="2"/>
        <v>0.14760000000000001</v>
      </c>
      <c r="Q34" s="25">
        <f>SUM(E$13:E34)</f>
        <v>10000</v>
      </c>
      <c r="R34" s="26">
        <f>SUM(F$13:F34)</f>
        <v>640000</v>
      </c>
      <c r="S34" s="26">
        <f>SUM(G$13:G34)</f>
        <v>10000</v>
      </c>
      <c r="T34" s="27">
        <f t="shared" si="9"/>
        <v>660000</v>
      </c>
      <c r="U34" s="25">
        <f>SUM(I$13:I34)</f>
        <v>915</v>
      </c>
      <c r="V34" s="26">
        <f>SUM(J$13:J34)</f>
        <v>96159</v>
      </c>
      <c r="W34" s="26">
        <f>SUM(K$13:K34)</f>
        <v>1006</v>
      </c>
      <c r="X34" s="27">
        <f t="shared" si="3"/>
        <v>98080</v>
      </c>
      <c r="Y34" s="3">
        <f t="shared" si="10"/>
        <v>9.1499999999999998E-2</v>
      </c>
      <c r="Z34" s="3">
        <f t="shared" si="4"/>
        <v>0.1502484375</v>
      </c>
      <c r="AA34" s="3">
        <f t="shared" si="4"/>
        <v>0.10059999999999999</v>
      </c>
      <c r="AB34" s="4">
        <f t="shared" si="11"/>
        <v>0.1486060606060606</v>
      </c>
    </row>
    <row r="35" spans="1:28" x14ac:dyDescent="0.2">
      <c r="A35" s="2">
        <v>23</v>
      </c>
      <c r="B35" s="13">
        <v>0.98428068749365749</v>
      </c>
      <c r="C35" s="21">
        <v>0.63245163745720789</v>
      </c>
      <c r="D35" s="31">
        <v>0.39117261660271374</v>
      </c>
      <c r="E35" s="25">
        <f>IF(AND((AVERAGE($M$13:M34) + SQRT(2*LOG(SUM(Q34:S34))/Q34)) &gt; (AVERAGE($N$13:N34) + SQRT(2*LOG(SUM(Q34:S34))/R34)), (AVERAGE($M$13:M34) + SQRT(2*LOG(SUM(Q34:S34))/Q34)) &gt;  (AVERAGE($O$13:O34) + SQRT(2*LOG(SUM(Q34:S34))/S34))),30000,0)</f>
        <v>0</v>
      </c>
      <c r="F35" s="25">
        <f>IF(AND((AVERAGE($N$13:N34) + SQRT(2*LOG(SUM(Q34:S34))/R34)) &gt; (AVERAGE($M$13:M34) + SQRT(2*LOG(SUM(Q34:S34))/Q34)), (AVERAGE($N$13:N34) + SQRT(2*LOG(SUM(Q34:S34))/R34)) &gt;  (AVERAGE($O$13:O34) + SQRT(2*LOG(SUM(Q34:S34))/S34))),30000,0)</f>
        <v>30000</v>
      </c>
      <c r="G35" s="26">
        <f>IF(AND((AVERAGE($O$13:O34) + SQRT(2*LOG(SUM(Q34:S34))/S34)) &gt; (AVERAGE($M$13:M34) + SQRT(2*LOG(SUM(Q34:S34))/Q34)), (AVERAGE($O$13:O34) + SQRT(2*LOG(SUM(Q34:S34))/S34)) &gt;  (AVERAGE($N$13:N34) + SQRT(2*LOG(SUM(Q34:S34))/R34))),30000,0)</f>
        <v>0</v>
      </c>
      <c r="H35" s="27">
        <f t="shared" si="5"/>
        <v>30000</v>
      </c>
      <c r="I35" s="25">
        <f t="shared" si="6"/>
        <v>0</v>
      </c>
      <c r="J35" s="26">
        <f t="shared" si="7"/>
        <v>4521</v>
      </c>
      <c r="K35" s="26">
        <f t="shared" si="8"/>
        <v>0</v>
      </c>
      <c r="L35" s="27">
        <f t="shared" si="0"/>
        <v>4521</v>
      </c>
      <c r="M35" s="19" t="str">
        <f t="shared" si="1"/>
        <v/>
      </c>
      <c r="N35" s="3">
        <f t="shared" si="1"/>
        <v>0.1507</v>
      </c>
      <c r="O35" s="3" t="str">
        <f t="shared" si="1"/>
        <v/>
      </c>
      <c r="P35" s="4">
        <f t="shared" si="2"/>
        <v>0.1507</v>
      </c>
      <c r="Q35" s="25">
        <f>SUM(E$13:E35)</f>
        <v>10000</v>
      </c>
      <c r="R35" s="26">
        <f>SUM(F$13:F35)</f>
        <v>670000</v>
      </c>
      <c r="S35" s="26">
        <f>SUM(G$13:G35)</f>
        <v>10000</v>
      </c>
      <c r="T35" s="27">
        <f t="shared" si="9"/>
        <v>690000</v>
      </c>
      <c r="U35" s="25">
        <f>SUM(I$13:I35)</f>
        <v>915</v>
      </c>
      <c r="V35" s="26">
        <f>SUM(J$13:J35)</f>
        <v>100680</v>
      </c>
      <c r="W35" s="26">
        <f>SUM(K$13:K35)</f>
        <v>1006</v>
      </c>
      <c r="X35" s="27">
        <f t="shared" si="3"/>
        <v>102601</v>
      </c>
      <c r="Y35" s="3">
        <f t="shared" si="10"/>
        <v>9.1499999999999998E-2</v>
      </c>
      <c r="Z35" s="3">
        <f t="shared" si="4"/>
        <v>0.1502686567164179</v>
      </c>
      <c r="AA35" s="3">
        <f t="shared" si="4"/>
        <v>0.10059999999999999</v>
      </c>
      <c r="AB35" s="4">
        <f t="shared" si="11"/>
        <v>0.14869710144927537</v>
      </c>
    </row>
    <row r="36" spans="1:28" x14ac:dyDescent="0.2">
      <c r="A36" s="2">
        <v>24</v>
      </c>
      <c r="B36" s="13">
        <v>0.52196668971603</v>
      </c>
      <c r="C36" s="21">
        <v>0.79065612043287048</v>
      </c>
      <c r="D36" s="31">
        <v>0.95330356806762984</v>
      </c>
      <c r="E36" s="25">
        <f>IF(AND((AVERAGE($M$13:M35) + SQRT(2*LOG(SUM(Q35:S35))/Q35)) &gt; (AVERAGE($N$13:N35) + SQRT(2*LOG(SUM(Q35:S35))/R35)), (AVERAGE($M$13:M35) + SQRT(2*LOG(SUM(Q35:S35))/Q35)) &gt;  (AVERAGE($O$13:O35) + SQRT(2*LOG(SUM(Q35:S35))/S35))),30000,0)</f>
        <v>0</v>
      </c>
      <c r="F36" s="25">
        <f>IF(AND((AVERAGE($N$13:N35) + SQRT(2*LOG(SUM(Q35:S35))/R35)) &gt; (AVERAGE($M$13:M35) + SQRT(2*LOG(SUM(Q35:S35))/Q35)), (AVERAGE($N$13:N35) + SQRT(2*LOG(SUM(Q35:S35))/R35)) &gt;  (AVERAGE($O$13:O35) + SQRT(2*LOG(SUM(Q35:S35))/S35))),30000,0)</f>
        <v>30000</v>
      </c>
      <c r="G36" s="26">
        <f>IF(AND((AVERAGE($O$13:O35) + SQRT(2*LOG(SUM(Q35:S35))/S35)) &gt; (AVERAGE($M$13:M35) + SQRT(2*LOG(SUM(Q35:S35))/Q35)), (AVERAGE($O$13:O35) + SQRT(2*LOG(SUM(Q35:S35))/S35)) &gt;  (AVERAGE($N$13:N35) + SQRT(2*LOG(SUM(Q35:S35))/R35))),30000,0)</f>
        <v>0</v>
      </c>
      <c r="H36" s="27">
        <f t="shared" si="5"/>
        <v>30000</v>
      </c>
      <c r="I36" s="25">
        <f t="shared" si="6"/>
        <v>0</v>
      </c>
      <c r="J36" s="26">
        <f t="shared" si="7"/>
        <v>4550</v>
      </c>
      <c r="K36" s="26">
        <f t="shared" si="8"/>
        <v>0</v>
      </c>
      <c r="L36" s="27">
        <f t="shared" si="0"/>
        <v>4550</v>
      </c>
      <c r="M36" s="19" t="str">
        <f t="shared" si="1"/>
        <v/>
      </c>
      <c r="N36" s="3">
        <f t="shared" si="1"/>
        <v>0.15166666666666667</v>
      </c>
      <c r="O36" s="3" t="str">
        <f t="shared" si="1"/>
        <v/>
      </c>
      <c r="P36" s="4">
        <f t="shared" si="2"/>
        <v>0.15166666666666667</v>
      </c>
      <c r="Q36" s="25">
        <f>SUM(E$13:E36)</f>
        <v>10000</v>
      </c>
      <c r="R36" s="26">
        <f>SUM(F$13:F36)</f>
        <v>700000</v>
      </c>
      <c r="S36" s="26">
        <f>SUM(G$13:G36)</f>
        <v>10000</v>
      </c>
      <c r="T36" s="27">
        <f t="shared" si="9"/>
        <v>720000</v>
      </c>
      <c r="U36" s="25">
        <f>SUM(I$13:I36)</f>
        <v>915</v>
      </c>
      <c r="V36" s="26">
        <f>SUM(J$13:J36)</f>
        <v>105230</v>
      </c>
      <c r="W36" s="26">
        <f>SUM(K$13:K36)</f>
        <v>1006</v>
      </c>
      <c r="X36" s="27">
        <f t="shared" si="3"/>
        <v>107151</v>
      </c>
      <c r="Y36" s="3">
        <f t="shared" si="10"/>
        <v>9.1499999999999998E-2</v>
      </c>
      <c r="Z36" s="3">
        <f t="shared" si="4"/>
        <v>0.15032857142857142</v>
      </c>
      <c r="AA36" s="3">
        <f t="shared" si="4"/>
        <v>0.10059999999999999</v>
      </c>
      <c r="AB36" s="4">
        <f t="shared" si="11"/>
        <v>0.14882083333333335</v>
      </c>
    </row>
    <row r="37" spans="1:28" x14ac:dyDescent="0.2">
      <c r="A37" s="2">
        <v>25</v>
      </c>
      <c r="B37" s="13">
        <v>4.933555335810913E-2</v>
      </c>
      <c r="C37" s="21">
        <v>0.35697519890735652</v>
      </c>
      <c r="D37" s="31">
        <v>0.97408168607555767</v>
      </c>
      <c r="E37" s="25">
        <f>IF(AND((AVERAGE($M$13:M36) + SQRT(2*LOG(SUM(Q36:S36))/Q36)) &gt; (AVERAGE($N$13:N36) + SQRT(2*LOG(SUM(Q36:S36))/R36)), (AVERAGE($M$13:M36) + SQRT(2*LOG(SUM(Q36:S36))/Q36)) &gt;  (AVERAGE($O$13:O36) + SQRT(2*LOG(SUM(Q36:S36))/S36))),30000,0)</f>
        <v>0</v>
      </c>
      <c r="F37" s="25">
        <f>IF(AND((AVERAGE($N$13:N36) + SQRT(2*LOG(SUM(Q36:S36))/R36)) &gt; (AVERAGE($M$13:M36) + SQRT(2*LOG(SUM(Q36:S36))/Q36)), (AVERAGE($N$13:N36) + SQRT(2*LOG(SUM(Q36:S36))/R36)) &gt;  (AVERAGE($O$13:O36) + SQRT(2*LOG(SUM(Q36:S36))/S36))),30000,0)</f>
        <v>30000</v>
      </c>
      <c r="G37" s="26">
        <f>IF(AND((AVERAGE($O$13:O36) + SQRT(2*LOG(SUM(Q36:S36))/S36)) &gt; (AVERAGE($M$13:M36) + SQRT(2*LOG(SUM(Q36:S36))/Q36)), (AVERAGE($O$13:O36) + SQRT(2*LOG(SUM(Q36:S36))/S36)) &gt;  (AVERAGE($N$13:N36) + SQRT(2*LOG(SUM(Q36:S36))/R36))),30000,0)</f>
        <v>0</v>
      </c>
      <c r="H37" s="27">
        <f t="shared" si="5"/>
        <v>30000</v>
      </c>
      <c r="I37" s="25">
        <f t="shared" si="6"/>
        <v>0</v>
      </c>
      <c r="J37" s="26">
        <f t="shared" si="7"/>
        <v>4477</v>
      </c>
      <c r="K37" s="26">
        <f t="shared" si="8"/>
        <v>0</v>
      </c>
      <c r="L37" s="27">
        <f t="shared" si="0"/>
        <v>4477</v>
      </c>
      <c r="M37" s="19" t="str">
        <f t="shared" si="1"/>
        <v/>
      </c>
      <c r="N37" s="3">
        <f t="shared" si="1"/>
        <v>0.14923333333333333</v>
      </c>
      <c r="O37" s="3" t="str">
        <f t="shared" si="1"/>
        <v/>
      </c>
      <c r="P37" s="4">
        <f t="shared" si="2"/>
        <v>0.14923333333333333</v>
      </c>
      <c r="Q37" s="25">
        <f>SUM(E$13:E37)</f>
        <v>10000</v>
      </c>
      <c r="R37" s="26">
        <f>SUM(F$13:F37)</f>
        <v>730000</v>
      </c>
      <c r="S37" s="26">
        <f>SUM(G$13:G37)</f>
        <v>10000</v>
      </c>
      <c r="T37" s="27">
        <f t="shared" si="9"/>
        <v>750000</v>
      </c>
      <c r="U37" s="25">
        <f>SUM(I$13:I37)</f>
        <v>915</v>
      </c>
      <c r="V37" s="26">
        <f>SUM(J$13:J37)</f>
        <v>109707</v>
      </c>
      <c r="W37" s="26">
        <f>SUM(K$13:K37)</f>
        <v>1006</v>
      </c>
      <c r="X37" s="27">
        <f t="shared" si="3"/>
        <v>111628</v>
      </c>
      <c r="Y37" s="3">
        <f t="shared" si="10"/>
        <v>9.1499999999999998E-2</v>
      </c>
      <c r="Z37" s="3">
        <f t="shared" si="4"/>
        <v>0.15028356164383561</v>
      </c>
      <c r="AA37" s="3">
        <f t="shared" si="4"/>
        <v>0.10059999999999999</v>
      </c>
      <c r="AB37" s="4">
        <f t="shared" si="11"/>
        <v>0.14883733333333332</v>
      </c>
    </row>
    <row r="38" spans="1:28" x14ac:dyDescent="0.2">
      <c r="A38" s="2">
        <v>26</v>
      </c>
      <c r="B38" s="13">
        <v>0.82917890129802863</v>
      </c>
      <c r="C38" s="21">
        <v>0.4786780692503757</v>
      </c>
      <c r="D38" s="31">
        <v>0.76999271073489683</v>
      </c>
      <c r="E38" s="25">
        <f>IF(AND((AVERAGE($M$13:M37) + SQRT(2*LOG(SUM(Q37:S37))/Q37)) &gt; (AVERAGE($N$13:N37) + SQRT(2*LOG(SUM(Q37:S37))/R37)), (AVERAGE($M$13:M37) + SQRT(2*LOG(SUM(Q37:S37))/Q37)) &gt;  (AVERAGE($O$13:O37) + SQRT(2*LOG(SUM(Q37:S37))/S37))),30000,0)</f>
        <v>0</v>
      </c>
      <c r="F38" s="25">
        <f>IF(AND((AVERAGE($N$13:N37) + SQRT(2*LOG(SUM(Q37:S37))/R37)) &gt; (AVERAGE($M$13:M37) + SQRT(2*LOG(SUM(Q37:S37))/Q37)), (AVERAGE($N$13:N37) + SQRT(2*LOG(SUM(Q37:S37))/R37)) &gt;  (AVERAGE($O$13:O37) + SQRT(2*LOG(SUM(Q37:S37))/S37))),30000,0)</f>
        <v>30000</v>
      </c>
      <c r="G38" s="26">
        <f>IF(AND((AVERAGE($O$13:O37) + SQRT(2*LOG(SUM(Q37:S37))/S37)) &gt; (AVERAGE($M$13:M37) + SQRT(2*LOG(SUM(Q37:S37))/Q37)), (AVERAGE($O$13:O37) + SQRT(2*LOG(SUM(Q37:S37))/S37)) &gt;  (AVERAGE($N$13:N37) + SQRT(2*LOG(SUM(Q37:S37))/R37))),30000,0)</f>
        <v>0</v>
      </c>
      <c r="H38" s="27">
        <f t="shared" si="5"/>
        <v>30000</v>
      </c>
      <c r="I38" s="25">
        <f t="shared" si="6"/>
        <v>0</v>
      </c>
      <c r="J38" s="26">
        <f t="shared" si="7"/>
        <v>4497</v>
      </c>
      <c r="K38" s="26">
        <f t="shared" si="8"/>
        <v>0</v>
      </c>
      <c r="L38" s="27">
        <f t="shared" si="0"/>
        <v>4497</v>
      </c>
      <c r="M38" s="19" t="str">
        <f t="shared" si="1"/>
        <v/>
      </c>
      <c r="N38" s="3">
        <f t="shared" si="1"/>
        <v>0.14990000000000001</v>
      </c>
      <c r="O38" s="3" t="str">
        <f t="shared" si="1"/>
        <v/>
      </c>
      <c r="P38" s="4">
        <f t="shared" si="2"/>
        <v>0.14990000000000001</v>
      </c>
      <c r="Q38" s="25">
        <f>SUM(E$13:E38)</f>
        <v>10000</v>
      </c>
      <c r="R38" s="26">
        <f>SUM(F$13:F38)</f>
        <v>760000</v>
      </c>
      <c r="S38" s="26">
        <f>SUM(G$13:G38)</f>
        <v>10000</v>
      </c>
      <c r="T38" s="27">
        <f t="shared" si="9"/>
        <v>780000</v>
      </c>
      <c r="U38" s="25">
        <f>SUM(I$13:I38)</f>
        <v>915</v>
      </c>
      <c r="V38" s="26">
        <f>SUM(J$13:J38)</f>
        <v>114204</v>
      </c>
      <c r="W38" s="26">
        <f>SUM(K$13:K38)</f>
        <v>1006</v>
      </c>
      <c r="X38" s="27">
        <f t="shared" si="3"/>
        <v>116125</v>
      </c>
      <c r="Y38" s="3">
        <f t="shared" si="10"/>
        <v>9.1499999999999998E-2</v>
      </c>
      <c r="Z38" s="3">
        <f t="shared" si="4"/>
        <v>0.15026842105263158</v>
      </c>
      <c r="AA38" s="3">
        <f t="shared" si="4"/>
        <v>0.10059999999999999</v>
      </c>
      <c r="AB38" s="4">
        <f t="shared" si="11"/>
        <v>0.14887820512820513</v>
      </c>
    </row>
    <row r="39" spans="1:28" x14ac:dyDescent="0.2">
      <c r="A39" s="2">
        <v>27</v>
      </c>
      <c r="B39" s="13">
        <v>0.83057412655940144</v>
      </c>
      <c r="C39" s="21">
        <v>0.11268826372767071</v>
      </c>
      <c r="D39" s="31">
        <v>0.10136237862120667</v>
      </c>
      <c r="E39" s="25">
        <f>IF(AND((AVERAGE($M$13:M38) + SQRT(2*LOG(SUM(Q38:S38))/Q38)) &gt; (AVERAGE($N$13:N38) + SQRT(2*LOG(SUM(Q38:S38))/R38)), (AVERAGE($M$13:M38) + SQRT(2*LOG(SUM(Q38:S38))/Q38)) &gt;  (AVERAGE($O$13:O38) + SQRT(2*LOG(SUM(Q38:S38))/S38))),30000,0)</f>
        <v>0</v>
      </c>
      <c r="F39" s="25">
        <f>IF(AND((AVERAGE($N$13:N38) + SQRT(2*LOG(SUM(Q38:S38))/R38)) &gt; (AVERAGE($M$13:M38) + SQRT(2*LOG(SUM(Q38:S38))/Q38)), (AVERAGE($N$13:N38) + SQRT(2*LOG(SUM(Q38:S38))/R38)) &gt;  (AVERAGE($O$13:O38) + SQRT(2*LOG(SUM(Q38:S38))/S38))),30000,0)</f>
        <v>30000</v>
      </c>
      <c r="G39" s="26">
        <f>IF(AND((AVERAGE($O$13:O38) + SQRT(2*LOG(SUM(Q38:S38))/S38)) &gt; (AVERAGE($M$13:M38) + SQRT(2*LOG(SUM(Q38:S38))/Q38)), (AVERAGE($O$13:O38) + SQRT(2*LOG(SUM(Q38:S38))/S38)) &gt;  (AVERAGE($N$13:N38) + SQRT(2*LOG(SUM(Q38:S38))/R38))),30000,0)</f>
        <v>0</v>
      </c>
      <c r="H39" s="27">
        <f t="shared" si="5"/>
        <v>30000</v>
      </c>
      <c r="I39" s="25">
        <f t="shared" si="6"/>
        <v>0</v>
      </c>
      <c r="J39" s="26">
        <f t="shared" si="7"/>
        <v>4425</v>
      </c>
      <c r="K39" s="26">
        <f t="shared" si="8"/>
        <v>0</v>
      </c>
      <c r="L39" s="27">
        <f t="shared" si="0"/>
        <v>4425</v>
      </c>
      <c r="M39" s="19" t="str">
        <f t="shared" si="1"/>
        <v/>
      </c>
      <c r="N39" s="3">
        <f t="shared" si="1"/>
        <v>0.14749999999999999</v>
      </c>
      <c r="O39" s="3" t="str">
        <f t="shared" si="1"/>
        <v/>
      </c>
      <c r="P39" s="4">
        <f t="shared" si="2"/>
        <v>0.14749999999999999</v>
      </c>
      <c r="Q39" s="25">
        <f>SUM(E$13:E39)</f>
        <v>10000</v>
      </c>
      <c r="R39" s="26">
        <f>SUM(F$13:F39)</f>
        <v>790000</v>
      </c>
      <c r="S39" s="26">
        <f>SUM(G$13:G39)</f>
        <v>10000</v>
      </c>
      <c r="T39" s="27">
        <f t="shared" si="9"/>
        <v>810000</v>
      </c>
      <c r="U39" s="25">
        <f>SUM(I$13:I39)</f>
        <v>915</v>
      </c>
      <c r="V39" s="26">
        <f>SUM(J$13:J39)</f>
        <v>118629</v>
      </c>
      <c r="W39" s="26">
        <f>SUM(K$13:K39)</f>
        <v>1006</v>
      </c>
      <c r="X39" s="27">
        <f t="shared" si="3"/>
        <v>120550</v>
      </c>
      <c r="Y39" s="3">
        <f t="shared" si="10"/>
        <v>9.1499999999999998E-2</v>
      </c>
      <c r="Z39" s="3">
        <f t="shared" si="4"/>
        <v>0.15016329113924051</v>
      </c>
      <c r="AA39" s="3">
        <f t="shared" si="4"/>
        <v>0.10059999999999999</v>
      </c>
      <c r="AB39" s="4">
        <f t="shared" si="11"/>
        <v>0.14882716049382716</v>
      </c>
    </row>
    <row r="40" spans="1:28" x14ac:dyDescent="0.2">
      <c r="A40" s="2">
        <v>28</v>
      </c>
      <c r="B40" s="13">
        <v>0.12541295162440103</v>
      </c>
      <c r="C40" s="21">
        <v>0.57034601159728393</v>
      </c>
      <c r="D40" s="31">
        <v>0.33625967477603558</v>
      </c>
      <c r="E40" s="25">
        <f>IF(AND((AVERAGE($M$13:M39) + SQRT(2*LOG(SUM(Q39:S39))/Q39)) &gt; (AVERAGE($N$13:N39) + SQRT(2*LOG(SUM(Q39:S39))/R39)), (AVERAGE($M$13:M39) + SQRT(2*LOG(SUM(Q39:S39))/Q39)) &gt;  (AVERAGE($O$13:O39) + SQRT(2*LOG(SUM(Q39:S39))/S39))),30000,0)</f>
        <v>0</v>
      </c>
      <c r="F40" s="25">
        <f>IF(AND((AVERAGE($N$13:N39) + SQRT(2*LOG(SUM(Q39:S39))/R39)) &gt; (AVERAGE($M$13:M39) + SQRT(2*LOG(SUM(Q39:S39))/Q39)), (AVERAGE($N$13:N39) + SQRT(2*LOG(SUM(Q39:S39))/R39)) &gt;  (AVERAGE($O$13:O39) + SQRT(2*LOG(SUM(Q39:S39))/S39))),30000,0)</f>
        <v>30000</v>
      </c>
      <c r="G40" s="26">
        <f>IF(AND((AVERAGE($O$13:O39) + SQRT(2*LOG(SUM(Q39:S39))/S39)) &gt; (AVERAGE($M$13:M39) + SQRT(2*LOG(SUM(Q39:S39))/Q39)), (AVERAGE($O$13:O39) + SQRT(2*LOG(SUM(Q39:S39))/S39)) &gt;  (AVERAGE($N$13:N39) + SQRT(2*LOG(SUM(Q39:S39))/R39))),30000,0)</f>
        <v>0</v>
      </c>
      <c r="H40" s="27">
        <f t="shared" si="5"/>
        <v>30000</v>
      </c>
      <c r="I40" s="25">
        <f t="shared" si="6"/>
        <v>0</v>
      </c>
      <c r="J40" s="26">
        <f t="shared" si="7"/>
        <v>4511</v>
      </c>
      <c r="K40" s="26">
        <f t="shared" si="8"/>
        <v>0</v>
      </c>
      <c r="L40" s="27">
        <f t="shared" si="0"/>
        <v>4511</v>
      </c>
      <c r="M40" s="19" t="str">
        <f t="shared" si="1"/>
        <v/>
      </c>
      <c r="N40" s="3">
        <f t="shared" si="1"/>
        <v>0.15036666666666668</v>
      </c>
      <c r="O40" s="3" t="str">
        <f t="shared" si="1"/>
        <v/>
      </c>
      <c r="P40" s="4">
        <f t="shared" si="2"/>
        <v>0.15036666666666668</v>
      </c>
      <c r="Q40" s="25">
        <f>SUM(E$13:E40)</f>
        <v>10000</v>
      </c>
      <c r="R40" s="26">
        <f>SUM(F$13:F40)</f>
        <v>820000</v>
      </c>
      <c r="S40" s="26">
        <f>SUM(G$13:G40)</f>
        <v>10000</v>
      </c>
      <c r="T40" s="27">
        <f t="shared" si="9"/>
        <v>840000</v>
      </c>
      <c r="U40" s="25">
        <f>SUM(I$13:I40)</f>
        <v>915</v>
      </c>
      <c r="V40" s="26">
        <f>SUM(J$13:J40)</f>
        <v>123140</v>
      </c>
      <c r="W40" s="26">
        <f>SUM(K$13:K40)</f>
        <v>1006</v>
      </c>
      <c r="X40" s="27">
        <f t="shared" si="3"/>
        <v>125061</v>
      </c>
      <c r="Y40" s="3">
        <f t="shared" si="10"/>
        <v>9.1499999999999998E-2</v>
      </c>
      <c r="Z40" s="3">
        <f t="shared" si="4"/>
        <v>0.15017073170731707</v>
      </c>
      <c r="AA40" s="3">
        <f t="shared" si="4"/>
        <v>0.10059999999999999</v>
      </c>
      <c r="AB40" s="4">
        <f t="shared" si="11"/>
        <v>0.14888214285714285</v>
      </c>
    </row>
    <row r="41" spans="1:28" x14ac:dyDescent="0.2">
      <c r="A41" s="2">
        <v>29</v>
      </c>
      <c r="B41" s="13">
        <v>0.82183322305407136</v>
      </c>
      <c r="C41" s="21">
        <v>0.89974636370046324</v>
      </c>
      <c r="D41" s="31">
        <v>0.63026915525054616</v>
      </c>
      <c r="E41" s="25">
        <f>IF(AND((AVERAGE($M$13:M40) + SQRT(2*LOG(SUM(Q40:S40))/Q40)) &gt; (AVERAGE($N$13:N40) + SQRT(2*LOG(SUM(Q40:S40))/R40)), (AVERAGE($M$13:M40) + SQRT(2*LOG(SUM(Q40:S40))/Q40)) &gt;  (AVERAGE($O$13:O40) + SQRT(2*LOG(SUM(Q40:S40))/S40))),30000,0)</f>
        <v>0</v>
      </c>
      <c r="F41" s="25">
        <f>IF(AND((AVERAGE($N$13:N40) + SQRT(2*LOG(SUM(Q40:S40))/R40)) &gt; (AVERAGE($M$13:M40) + SQRT(2*LOG(SUM(Q40:S40))/Q40)), (AVERAGE($N$13:N40) + SQRT(2*LOG(SUM(Q40:S40))/R40)) &gt;  (AVERAGE($O$13:O40) + SQRT(2*LOG(SUM(Q40:S40))/S40))),30000,0)</f>
        <v>30000</v>
      </c>
      <c r="G41" s="26">
        <f>IF(AND((AVERAGE($O$13:O40) + SQRT(2*LOG(SUM(Q40:S40))/S40)) &gt; (AVERAGE($M$13:M40) + SQRT(2*LOG(SUM(Q40:S40))/Q40)), (AVERAGE($O$13:O40) + SQRT(2*LOG(SUM(Q40:S40))/S40)) &gt;  (AVERAGE($N$13:N40) + SQRT(2*LOG(SUM(Q40:S40))/R40))),30000,0)</f>
        <v>0</v>
      </c>
      <c r="H41" s="27">
        <f t="shared" si="5"/>
        <v>30000</v>
      </c>
      <c r="I41" s="25">
        <f t="shared" si="6"/>
        <v>0</v>
      </c>
      <c r="J41" s="26">
        <f t="shared" si="7"/>
        <v>4579</v>
      </c>
      <c r="K41" s="26">
        <f t="shared" si="8"/>
        <v>0</v>
      </c>
      <c r="L41" s="27">
        <f t="shared" si="0"/>
        <v>4579</v>
      </c>
      <c r="M41" s="19" t="str">
        <f t="shared" si="1"/>
        <v/>
      </c>
      <c r="N41" s="3">
        <f t="shared" si="1"/>
        <v>0.15263333333333334</v>
      </c>
      <c r="O41" s="3" t="str">
        <f t="shared" si="1"/>
        <v/>
      </c>
      <c r="P41" s="4">
        <f t="shared" si="2"/>
        <v>0.15263333333333334</v>
      </c>
      <c r="Q41" s="25">
        <f>SUM(E$13:E41)</f>
        <v>10000</v>
      </c>
      <c r="R41" s="26">
        <f>SUM(F$13:F41)</f>
        <v>850000</v>
      </c>
      <c r="S41" s="26">
        <f>SUM(G$13:G41)</f>
        <v>10000</v>
      </c>
      <c r="T41" s="27">
        <f t="shared" si="9"/>
        <v>870000</v>
      </c>
      <c r="U41" s="25">
        <f>SUM(I$13:I41)</f>
        <v>915</v>
      </c>
      <c r="V41" s="26">
        <f>SUM(J$13:J41)</f>
        <v>127719</v>
      </c>
      <c r="W41" s="26">
        <f>SUM(K$13:K41)</f>
        <v>1006</v>
      </c>
      <c r="X41" s="27">
        <f t="shared" si="3"/>
        <v>129640</v>
      </c>
      <c r="Y41" s="3">
        <f t="shared" si="10"/>
        <v>9.1499999999999998E-2</v>
      </c>
      <c r="Z41" s="3">
        <f t="shared" si="4"/>
        <v>0.15025764705882352</v>
      </c>
      <c r="AA41" s="3">
        <f t="shared" si="4"/>
        <v>0.10059999999999999</v>
      </c>
      <c r="AB41" s="4">
        <f t="shared" si="11"/>
        <v>0.14901149425287355</v>
      </c>
    </row>
    <row r="42" spans="1:28" x14ac:dyDescent="0.2">
      <c r="A42" s="2">
        <v>30</v>
      </c>
      <c r="B42" s="13">
        <v>0.46672346542798115</v>
      </c>
      <c r="C42" s="21">
        <v>0.13789038283209309</v>
      </c>
      <c r="D42" s="31">
        <v>0.69099104221869756</v>
      </c>
      <c r="E42" s="25">
        <f>IF(AND((AVERAGE($M$13:M41) + SQRT(2*LOG(SUM(Q41:S41))/Q41)) &gt; (AVERAGE($N$13:N41) + SQRT(2*LOG(SUM(Q41:S41))/R41)), (AVERAGE($M$13:M41) + SQRT(2*LOG(SUM(Q41:S41))/Q41)) &gt;  (AVERAGE($O$13:O41) + SQRT(2*LOG(SUM(Q41:S41))/S41))),30000,0)</f>
        <v>0</v>
      </c>
      <c r="F42" s="25">
        <f>IF(AND((AVERAGE($N$13:N41) + SQRT(2*LOG(SUM(Q41:S41))/R41)) &gt; (AVERAGE($M$13:M41) + SQRT(2*LOG(SUM(Q41:S41))/Q41)), (AVERAGE($N$13:N41) + SQRT(2*LOG(SUM(Q41:S41))/R41)) &gt;  (AVERAGE($O$13:O41) + SQRT(2*LOG(SUM(Q41:S41))/S41))),30000,0)</f>
        <v>30000</v>
      </c>
      <c r="G42" s="26">
        <f>IF(AND((AVERAGE($O$13:O41) + SQRT(2*LOG(SUM(Q41:S41))/S41)) &gt; (AVERAGE($M$13:M41) + SQRT(2*LOG(SUM(Q41:S41))/Q41)), (AVERAGE($O$13:O41) + SQRT(2*LOG(SUM(Q41:S41))/S41)) &gt;  (AVERAGE($N$13:N41) + SQRT(2*LOG(SUM(Q41:S41))/R41))),30000,0)</f>
        <v>0</v>
      </c>
      <c r="H42" s="27">
        <f t="shared" si="5"/>
        <v>30000</v>
      </c>
      <c r="I42" s="25">
        <f t="shared" si="6"/>
        <v>0</v>
      </c>
      <c r="J42" s="26">
        <f t="shared" si="7"/>
        <v>4433</v>
      </c>
      <c r="K42" s="26">
        <f t="shared" si="8"/>
        <v>0</v>
      </c>
      <c r="L42" s="27">
        <f t="shared" si="0"/>
        <v>4433</v>
      </c>
      <c r="M42" s="19" t="str">
        <f t="shared" si="1"/>
        <v/>
      </c>
      <c r="N42" s="3">
        <f t="shared" si="1"/>
        <v>0.14776666666666666</v>
      </c>
      <c r="O42" s="3" t="str">
        <f t="shared" si="1"/>
        <v/>
      </c>
      <c r="P42" s="4">
        <f t="shared" si="2"/>
        <v>0.14776666666666666</v>
      </c>
      <c r="Q42" s="25">
        <f>SUM(E$13:E42)</f>
        <v>10000</v>
      </c>
      <c r="R42" s="26">
        <f>SUM(F$13:F42)</f>
        <v>880000</v>
      </c>
      <c r="S42" s="26">
        <f>SUM(G$13:G42)</f>
        <v>10000</v>
      </c>
      <c r="T42" s="27">
        <f t="shared" si="9"/>
        <v>900000</v>
      </c>
      <c r="U42" s="25">
        <f>SUM(I$13:I42)</f>
        <v>915</v>
      </c>
      <c r="V42" s="26">
        <f>SUM(J$13:J42)</f>
        <v>132152</v>
      </c>
      <c r="W42" s="26">
        <f>SUM(K$13:K42)</f>
        <v>1006</v>
      </c>
      <c r="X42" s="27">
        <f t="shared" si="3"/>
        <v>134073</v>
      </c>
      <c r="Y42" s="3">
        <f t="shared" si="10"/>
        <v>9.1499999999999998E-2</v>
      </c>
      <c r="Z42" s="3">
        <f t="shared" si="4"/>
        <v>0.15017272727272726</v>
      </c>
      <c r="AA42" s="3">
        <f t="shared" si="4"/>
        <v>0.10059999999999999</v>
      </c>
      <c r="AB42" s="4">
        <f t="shared" si="11"/>
        <v>0.14896999999999999</v>
      </c>
    </row>
    <row r="43" spans="1:28" x14ac:dyDescent="0.2">
      <c r="A43" s="2">
        <v>31</v>
      </c>
      <c r="B43" s="13">
        <v>0.12246731489099971</v>
      </c>
      <c r="C43" s="21">
        <v>0.95644669866009235</v>
      </c>
      <c r="D43" s="31">
        <v>0.53654371147099855</v>
      </c>
      <c r="E43" s="25">
        <f>IF(AND((AVERAGE($M$13:M42) + SQRT(2*LOG(SUM(Q42:S42))/Q42)) &gt; (AVERAGE($N$13:N42) + SQRT(2*LOG(SUM(Q42:S42))/R42)), (AVERAGE($M$13:M42) + SQRT(2*LOG(SUM(Q42:S42))/Q42)) &gt;  (AVERAGE($O$13:O42) + SQRT(2*LOG(SUM(Q42:S42))/S42))),30000,0)</f>
        <v>0</v>
      </c>
      <c r="F43" s="25">
        <f>IF(AND((AVERAGE($N$13:N42) + SQRT(2*LOG(SUM(Q42:S42))/R42)) &gt; (AVERAGE($M$13:M42) + SQRT(2*LOG(SUM(Q42:S42))/Q42)), (AVERAGE($N$13:N42) + SQRT(2*LOG(SUM(Q42:S42))/R42)) &gt;  (AVERAGE($O$13:O42) + SQRT(2*LOG(SUM(Q42:S42))/S42))),30000,0)</f>
        <v>30000</v>
      </c>
      <c r="G43" s="26">
        <f>IF(AND((AVERAGE($O$13:O42) + SQRT(2*LOG(SUM(Q42:S42))/S42)) &gt; (AVERAGE($M$13:M42) + SQRT(2*LOG(SUM(Q42:S42))/Q42)), (AVERAGE($O$13:O42) + SQRT(2*LOG(SUM(Q42:S42))/S42)) &gt;  (AVERAGE($N$13:N42) + SQRT(2*LOG(SUM(Q42:S42))/R42))),30000,0)</f>
        <v>0</v>
      </c>
      <c r="H43" s="27">
        <f t="shared" si="5"/>
        <v>30000</v>
      </c>
      <c r="I43" s="25">
        <f t="shared" si="6"/>
        <v>0</v>
      </c>
      <c r="J43" s="26">
        <f t="shared" si="7"/>
        <v>4606</v>
      </c>
      <c r="K43" s="26">
        <f t="shared" si="8"/>
        <v>0</v>
      </c>
      <c r="L43" s="27">
        <f t="shared" si="0"/>
        <v>4606</v>
      </c>
      <c r="M43" s="19" t="str">
        <f t="shared" si="1"/>
        <v/>
      </c>
      <c r="N43" s="3">
        <f t="shared" si="1"/>
        <v>0.15353333333333333</v>
      </c>
      <c r="O43" s="3" t="str">
        <f t="shared" si="1"/>
        <v/>
      </c>
      <c r="P43" s="4">
        <f t="shared" si="2"/>
        <v>0.15353333333333333</v>
      </c>
      <c r="Q43" s="25">
        <f>SUM(E$13:E43)</f>
        <v>10000</v>
      </c>
      <c r="R43" s="26">
        <f>SUM(F$13:F43)</f>
        <v>910000</v>
      </c>
      <c r="S43" s="26">
        <f>SUM(G$13:G43)</f>
        <v>10000</v>
      </c>
      <c r="T43" s="27">
        <f t="shared" si="9"/>
        <v>930000</v>
      </c>
      <c r="U43" s="25">
        <f>SUM(I$13:I43)</f>
        <v>915</v>
      </c>
      <c r="V43" s="26">
        <f>SUM(J$13:J43)</f>
        <v>136758</v>
      </c>
      <c r="W43" s="26">
        <f>SUM(K$13:K43)</f>
        <v>1006</v>
      </c>
      <c r="X43" s="27">
        <f t="shared" si="3"/>
        <v>138679</v>
      </c>
      <c r="Y43" s="3">
        <f t="shared" si="10"/>
        <v>9.1499999999999998E-2</v>
      </c>
      <c r="Z43" s="3">
        <f t="shared" si="4"/>
        <v>0.15028351648351648</v>
      </c>
      <c r="AA43" s="3">
        <f t="shared" si="4"/>
        <v>0.10059999999999999</v>
      </c>
      <c r="AB43" s="4">
        <f t="shared" si="11"/>
        <v>0.14911720430107528</v>
      </c>
    </row>
    <row r="44" spans="1:28" x14ac:dyDescent="0.2">
      <c r="A44" s="2">
        <v>32</v>
      </c>
      <c r="B44" s="13">
        <v>0.75077591207314509</v>
      </c>
      <c r="C44" s="21">
        <v>0.64110748239285398</v>
      </c>
      <c r="D44" s="31">
        <v>0.98913580362115039</v>
      </c>
      <c r="E44" s="25">
        <f>IF(AND((AVERAGE($M$13:M43) + SQRT(2*LOG(SUM(Q43:S43))/Q43)) &gt; (AVERAGE($N$13:N43) + SQRT(2*LOG(SUM(Q43:S43))/R43)), (AVERAGE($M$13:M43) + SQRT(2*LOG(SUM(Q43:S43))/Q43)) &gt;  (AVERAGE($O$13:O43) + SQRT(2*LOG(SUM(Q43:S43))/S43))),30000,0)</f>
        <v>0</v>
      </c>
      <c r="F44" s="25">
        <f>IF(AND((AVERAGE($N$13:N43) + SQRT(2*LOG(SUM(Q43:S43))/R43)) &gt; (AVERAGE($M$13:M43) + SQRT(2*LOG(SUM(Q43:S43))/Q43)), (AVERAGE($N$13:N43) + SQRT(2*LOG(SUM(Q43:S43))/R43)) &gt;  (AVERAGE($O$13:O43) + SQRT(2*LOG(SUM(Q43:S43))/S43))),30000,0)</f>
        <v>30000</v>
      </c>
      <c r="G44" s="26">
        <f>IF(AND((AVERAGE($O$13:O43) + SQRT(2*LOG(SUM(Q43:S43))/S43)) &gt; (AVERAGE($M$13:M43) + SQRT(2*LOG(SUM(Q43:S43))/Q43)), (AVERAGE($O$13:O43) + SQRT(2*LOG(SUM(Q43:S43))/S43)) &gt;  (AVERAGE($N$13:N43) + SQRT(2*LOG(SUM(Q43:S43))/R43))),30000,0)</f>
        <v>0</v>
      </c>
      <c r="H44" s="27">
        <f t="shared" si="5"/>
        <v>30000</v>
      </c>
      <c r="I44" s="25">
        <f t="shared" si="6"/>
        <v>0</v>
      </c>
      <c r="J44" s="26">
        <f t="shared" si="7"/>
        <v>4522</v>
      </c>
      <c r="K44" s="26">
        <f t="shared" si="8"/>
        <v>0</v>
      </c>
      <c r="L44" s="27">
        <f t="shared" si="0"/>
        <v>4522</v>
      </c>
      <c r="M44" s="19" t="str">
        <f t="shared" si="1"/>
        <v/>
      </c>
      <c r="N44" s="3">
        <f t="shared" si="1"/>
        <v>0.15073333333333333</v>
      </c>
      <c r="O44" s="3" t="str">
        <f t="shared" si="1"/>
        <v/>
      </c>
      <c r="P44" s="4">
        <f t="shared" si="2"/>
        <v>0.15073333333333333</v>
      </c>
      <c r="Q44" s="25">
        <f>SUM(E$13:E44)</f>
        <v>10000</v>
      </c>
      <c r="R44" s="26">
        <f>SUM(F$13:F44)</f>
        <v>940000</v>
      </c>
      <c r="S44" s="26">
        <f>SUM(G$13:G44)</f>
        <v>10000</v>
      </c>
      <c r="T44" s="27">
        <f t="shared" si="9"/>
        <v>960000</v>
      </c>
      <c r="U44" s="25">
        <f>SUM(I$13:I44)</f>
        <v>915</v>
      </c>
      <c r="V44" s="26">
        <f>SUM(J$13:J44)</f>
        <v>141280</v>
      </c>
      <c r="W44" s="26">
        <f>SUM(K$13:K44)</f>
        <v>1006</v>
      </c>
      <c r="X44" s="27">
        <f t="shared" si="3"/>
        <v>143201</v>
      </c>
      <c r="Y44" s="3">
        <f t="shared" si="10"/>
        <v>9.1499999999999998E-2</v>
      </c>
      <c r="Z44" s="3">
        <f t="shared" si="4"/>
        <v>0.15029787234042552</v>
      </c>
      <c r="AA44" s="3">
        <f t="shared" si="4"/>
        <v>0.10059999999999999</v>
      </c>
      <c r="AB44" s="4">
        <f t="shared" si="11"/>
        <v>0.14916770833333334</v>
      </c>
    </row>
    <row r="45" spans="1:28" x14ac:dyDescent="0.2">
      <c r="A45" s="2">
        <v>33</v>
      </c>
      <c r="B45" s="13">
        <v>0.44080644629370691</v>
      </c>
      <c r="C45" s="21">
        <v>0.70481351186439056</v>
      </c>
      <c r="D45" s="31">
        <v>5.7944183564048068E-2</v>
      </c>
      <c r="E45" s="25">
        <f>IF(AND((AVERAGE($M$13:M44) + SQRT(2*LOG(SUM(Q44:S44))/Q44)) &gt; (AVERAGE($N$13:N44) + SQRT(2*LOG(SUM(Q44:S44))/R44)), (AVERAGE($M$13:M44) + SQRT(2*LOG(SUM(Q44:S44))/Q44)) &gt;  (AVERAGE($O$13:O44) + SQRT(2*LOG(SUM(Q44:S44))/S44))),30000,0)</f>
        <v>0</v>
      </c>
      <c r="F45" s="25">
        <f>IF(AND((AVERAGE($N$13:N44) + SQRT(2*LOG(SUM(Q44:S44))/R44)) &gt; (AVERAGE($M$13:M44) + SQRT(2*LOG(SUM(Q44:S44))/Q44)), (AVERAGE($N$13:N44) + SQRT(2*LOG(SUM(Q44:S44))/R44)) &gt;  (AVERAGE($O$13:O44) + SQRT(2*LOG(SUM(Q44:S44))/S44))),30000,0)</f>
        <v>30000</v>
      </c>
      <c r="G45" s="26">
        <f>IF(AND((AVERAGE($O$13:O44) + SQRT(2*LOG(SUM(Q44:S44))/S44)) &gt; (AVERAGE($M$13:M44) + SQRT(2*LOG(SUM(Q44:S44))/Q44)), (AVERAGE($O$13:O44) + SQRT(2*LOG(SUM(Q44:S44))/S44)) &gt;  (AVERAGE($N$13:N44) + SQRT(2*LOG(SUM(Q44:S44))/R44))),30000,0)</f>
        <v>0</v>
      </c>
      <c r="H45" s="27">
        <f t="shared" si="5"/>
        <v>30000</v>
      </c>
      <c r="I45" s="25">
        <f t="shared" si="6"/>
        <v>0</v>
      </c>
      <c r="J45" s="26">
        <f t="shared" si="7"/>
        <v>4533</v>
      </c>
      <c r="K45" s="26">
        <f t="shared" si="8"/>
        <v>0</v>
      </c>
      <c r="L45" s="27">
        <f t="shared" si="0"/>
        <v>4533</v>
      </c>
      <c r="M45" s="19" t="str">
        <f t="shared" ref="M45:O76" si="12">IF(E45=0,"",I45/E45)</f>
        <v/>
      </c>
      <c r="N45" s="3">
        <f t="shared" si="12"/>
        <v>0.15110000000000001</v>
      </c>
      <c r="O45" s="3" t="str">
        <f t="shared" si="12"/>
        <v/>
      </c>
      <c r="P45" s="4">
        <f t="shared" si="2"/>
        <v>0.15110000000000001</v>
      </c>
      <c r="Q45" s="25">
        <f>SUM(E$13:E45)</f>
        <v>10000</v>
      </c>
      <c r="R45" s="26">
        <f>SUM(F$13:F45)</f>
        <v>970000</v>
      </c>
      <c r="S45" s="26">
        <f>SUM(G$13:G45)</f>
        <v>10000</v>
      </c>
      <c r="T45" s="27">
        <f t="shared" si="9"/>
        <v>990000</v>
      </c>
      <c r="U45" s="25">
        <f>SUM(I$13:I45)</f>
        <v>915</v>
      </c>
      <c r="V45" s="26">
        <f>SUM(J$13:J45)</f>
        <v>145813</v>
      </c>
      <c r="W45" s="26">
        <f>SUM(K$13:K45)</f>
        <v>1006</v>
      </c>
      <c r="X45" s="27">
        <f t="shared" si="3"/>
        <v>147734</v>
      </c>
      <c r="Y45" s="3">
        <f t="shared" si="10"/>
        <v>9.1499999999999998E-2</v>
      </c>
      <c r="Z45" s="3">
        <f t="shared" si="4"/>
        <v>0.15032268041237112</v>
      </c>
      <c r="AA45" s="3">
        <f t="shared" si="4"/>
        <v>0.10059999999999999</v>
      </c>
      <c r="AB45" s="4">
        <f t="shared" si="11"/>
        <v>0.14922626262626262</v>
      </c>
    </row>
    <row r="46" spans="1:28" x14ac:dyDescent="0.2">
      <c r="A46" s="2">
        <v>34</v>
      </c>
      <c r="B46" s="13">
        <v>0.37928300021913264</v>
      </c>
      <c r="C46" s="21">
        <v>0.58343850906323758</v>
      </c>
      <c r="D46" s="31">
        <v>0.9713856665544085</v>
      </c>
      <c r="E46" s="25">
        <f>IF(AND((AVERAGE($M$13:M45) + SQRT(2*LOG(SUM(Q45:S45))/Q45)) &gt; (AVERAGE($N$13:N45) + SQRT(2*LOG(SUM(Q45:S45))/R45)), (AVERAGE($M$13:M45) + SQRT(2*LOG(SUM(Q45:S45))/Q45)) &gt;  (AVERAGE($O$13:O45) + SQRT(2*LOG(SUM(Q45:S45))/S45))),30000,0)</f>
        <v>0</v>
      </c>
      <c r="F46" s="25">
        <f>IF(AND((AVERAGE($N$13:N45) + SQRT(2*LOG(SUM(Q45:S45))/R45)) &gt; (AVERAGE($M$13:M45) + SQRT(2*LOG(SUM(Q45:S45))/Q45)), (AVERAGE($N$13:N45) + SQRT(2*LOG(SUM(Q45:S45))/R45)) &gt;  (AVERAGE($O$13:O45) + SQRT(2*LOG(SUM(Q45:S45))/S45))),30000,0)</f>
        <v>30000</v>
      </c>
      <c r="G46" s="26">
        <f>IF(AND((AVERAGE($O$13:O45) + SQRT(2*LOG(SUM(Q45:S45))/S45)) &gt; (AVERAGE($M$13:M45) + SQRT(2*LOG(SUM(Q45:S45))/Q45)), (AVERAGE($O$13:O45) + SQRT(2*LOG(SUM(Q45:S45))/S45)) &gt;  (AVERAGE($N$13:N45) + SQRT(2*LOG(SUM(Q45:S45))/R45))),30000,0)</f>
        <v>0</v>
      </c>
      <c r="H46" s="27">
        <f t="shared" si="5"/>
        <v>30000</v>
      </c>
      <c r="I46" s="25">
        <f t="shared" si="6"/>
        <v>0</v>
      </c>
      <c r="J46" s="26">
        <f t="shared" si="7"/>
        <v>4513</v>
      </c>
      <c r="K46" s="26">
        <f t="shared" si="8"/>
        <v>0</v>
      </c>
      <c r="L46" s="27">
        <f t="shared" si="0"/>
        <v>4513</v>
      </c>
      <c r="M46" s="19" t="str">
        <f t="shared" si="12"/>
        <v/>
      </c>
      <c r="N46" s="3">
        <f t="shared" si="12"/>
        <v>0.15043333333333334</v>
      </c>
      <c r="O46" s="3" t="str">
        <f t="shared" si="12"/>
        <v/>
      </c>
      <c r="P46" s="4">
        <f t="shared" si="2"/>
        <v>0.15043333333333334</v>
      </c>
      <c r="Q46" s="25">
        <f>SUM(E$13:E46)</f>
        <v>10000</v>
      </c>
      <c r="R46" s="26">
        <f>SUM(F$13:F46)</f>
        <v>1000000</v>
      </c>
      <c r="S46" s="26">
        <f>SUM(G$13:G46)</f>
        <v>10000</v>
      </c>
      <c r="T46" s="27">
        <f t="shared" si="9"/>
        <v>1020000</v>
      </c>
      <c r="U46" s="25">
        <f>SUM(I$13:I46)</f>
        <v>915</v>
      </c>
      <c r="V46" s="26">
        <f>SUM(J$13:J46)</f>
        <v>150326</v>
      </c>
      <c r="W46" s="26">
        <f>SUM(K$13:K46)</f>
        <v>1006</v>
      </c>
      <c r="X46" s="27">
        <f t="shared" si="3"/>
        <v>152247</v>
      </c>
      <c r="Y46" s="3">
        <f t="shared" si="10"/>
        <v>9.1499999999999998E-2</v>
      </c>
      <c r="Z46" s="3">
        <f t="shared" si="4"/>
        <v>0.15032599999999999</v>
      </c>
      <c r="AA46" s="3">
        <f t="shared" si="4"/>
        <v>0.10059999999999999</v>
      </c>
      <c r="AB46" s="4">
        <f t="shared" si="11"/>
        <v>0.14926176470588234</v>
      </c>
    </row>
    <row r="47" spans="1:28" x14ac:dyDescent="0.2">
      <c r="A47" s="2">
        <v>35</v>
      </c>
      <c r="B47" s="13">
        <v>0.16918604551395922</v>
      </c>
      <c r="C47" s="21">
        <v>0.85672879876591712</v>
      </c>
      <c r="D47" s="31">
        <v>0.79024571973503632</v>
      </c>
      <c r="E47" s="25">
        <f>IF(AND((AVERAGE($M$13:M46) + SQRT(2*LOG(SUM(Q46:S46))/Q46)) &gt; (AVERAGE($N$13:N46) + SQRT(2*LOG(SUM(Q46:S46))/R46)), (AVERAGE($M$13:M46) + SQRT(2*LOG(SUM(Q46:S46))/Q46)) &gt;  (AVERAGE($O$13:O46) + SQRT(2*LOG(SUM(Q46:S46))/S46))),30000,0)</f>
        <v>0</v>
      </c>
      <c r="F47" s="25">
        <f>IF(AND((AVERAGE($N$13:N46) + SQRT(2*LOG(SUM(Q46:S46))/R46)) &gt; (AVERAGE($M$13:M46) + SQRT(2*LOG(SUM(Q46:S46))/Q46)), (AVERAGE($N$13:N46) + SQRT(2*LOG(SUM(Q46:S46))/R46)) &gt;  (AVERAGE($O$13:O46) + SQRT(2*LOG(SUM(Q46:S46))/S46))),30000,0)</f>
        <v>30000</v>
      </c>
      <c r="G47" s="26">
        <f>IF(AND((AVERAGE($O$13:O46) + SQRT(2*LOG(SUM(Q46:S46))/S46)) &gt; (AVERAGE($M$13:M46) + SQRT(2*LOG(SUM(Q46:S46))/Q46)), (AVERAGE($O$13:O46) + SQRT(2*LOG(SUM(Q46:S46))/S46)) &gt;  (AVERAGE($N$13:N46) + SQRT(2*LOG(SUM(Q46:S46))/R46))),30000,0)</f>
        <v>0</v>
      </c>
      <c r="H47" s="27">
        <f t="shared" si="5"/>
        <v>30000</v>
      </c>
      <c r="I47" s="25">
        <f t="shared" si="6"/>
        <v>0</v>
      </c>
      <c r="J47" s="26">
        <f t="shared" si="7"/>
        <v>4566</v>
      </c>
      <c r="K47" s="26">
        <f t="shared" si="8"/>
        <v>0</v>
      </c>
      <c r="L47" s="27">
        <f t="shared" si="0"/>
        <v>4566</v>
      </c>
      <c r="M47" s="19" t="str">
        <f t="shared" si="12"/>
        <v/>
      </c>
      <c r="N47" s="3">
        <f t="shared" si="12"/>
        <v>0.1522</v>
      </c>
      <c r="O47" s="3" t="str">
        <f t="shared" si="12"/>
        <v/>
      </c>
      <c r="P47" s="4">
        <f t="shared" si="2"/>
        <v>0.1522</v>
      </c>
      <c r="Q47" s="25">
        <f>SUM(E$13:E47)</f>
        <v>10000</v>
      </c>
      <c r="R47" s="26">
        <f>SUM(F$13:F47)</f>
        <v>1030000</v>
      </c>
      <c r="S47" s="26">
        <f>SUM(G$13:G47)</f>
        <v>10000</v>
      </c>
      <c r="T47" s="27">
        <f t="shared" si="9"/>
        <v>1050000</v>
      </c>
      <c r="U47" s="25">
        <f>SUM(I$13:I47)</f>
        <v>915</v>
      </c>
      <c r="V47" s="26">
        <f>SUM(J$13:J47)</f>
        <v>154892</v>
      </c>
      <c r="W47" s="26">
        <f>SUM(K$13:K47)</f>
        <v>1006</v>
      </c>
      <c r="X47" s="27">
        <f t="shared" si="3"/>
        <v>156813</v>
      </c>
      <c r="Y47" s="3">
        <f t="shared" si="10"/>
        <v>9.1499999999999998E-2</v>
      </c>
      <c r="Z47" s="3">
        <f t="shared" si="4"/>
        <v>0.15038058252427183</v>
      </c>
      <c r="AA47" s="3">
        <f t="shared" si="4"/>
        <v>0.10059999999999999</v>
      </c>
      <c r="AB47" s="4">
        <f t="shared" si="11"/>
        <v>0.14934571428571428</v>
      </c>
    </row>
    <row r="48" spans="1:28" x14ac:dyDescent="0.2">
      <c r="A48" s="2">
        <v>36</v>
      </c>
      <c r="B48" s="13">
        <v>4.7865154844888069E-2</v>
      </c>
      <c r="C48" s="21">
        <v>0.52541042716998121</v>
      </c>
      <c r="D48" s="31">
        <v>0.41685646428506251</v>
      </c>
      <c r="E48" s="25">
        <f>IF(AND((AVERAGE($M$13:M47) + SQRT(2*LOG(SUM(Q47:S47))/Q47)) &gt; (AVERAGE($N$13:N47) + SQRT(2*LOG(SUM(Q47:S47))/R47)), (AVERAGE($M$13:M47) + SQRT(2*LOG(SUM(Q47:S47))/Q47)) &gt;  (AVERAGE($O$13:O47) + SQRT(2*LOG(SUM(Q47:S47))/S47))),30000,0)</f>
        <v>0</v>
      </c>
      <c r="F48" s="25">
        <f>IF(AND((AVERAGE($N$13:N47) + SQRT(2*LOG(SUM(Q47:S47))/R47)) &gt; (AVERAGE($M$13:M47) + SQRT(2*LOG(SUM(Q47:S47))/Q47)), (AVERAGE($N$13:N47) + SQRT(2*LOG(SUM(Q47:S47))/R47)) &gt;  (AVERAGE($O$13:O47) + SQRT(2*LOG(SUM(Q47:S47))/S47))),30000,0)</f>
        <v>30000</v>
      </c>
      <c r="G48" s="26">
        <f>IF(AND((AVERAGE($O$13:O47) + SQRT(2*LOG(SUM(Q47:S47))/S47)) &gt; (AVERAGE($M$13:M47) + SQRT(2*LOG(SUM(Q47:S47))/Q47)), (AVERAGE($O$13:O47) + SQRT(2*LOG(SUM(Q47:S47))/S47)) &gt;  (AVERAGE($N$13:N47) + SQRT(2*LOG(SUM(Q47:S47))/R47))),30000,0)</f>
        <v>0</v>
      </c>
      <c r="H48" s="27">
        <f t="shared" si="5"/>
        <v>30000</v>
      </c>
      <c r="I48" s="25">
        <f t="shared" si="6"/>
        <v>0</v>
      </c>
      <c r="J48" s="26">
        <f t="shared" si="7"/>
        <v>4504</v>
      </c>
      <c r="K48" s="26">
        <f t="shared" si="8"/>
        <v>0</v>
      </c>
      <c r="L48" s="27">
        <f t="shared" si="0"/>
        <v>4504</v>
      </c>
      <c r="M48" s="19" t="str">
        <f t="shared" si="12"/>
        <v/>
      </c>
      <c r="N48" s="3">
        <f t="shared" si="12"/>
        <v>0.15013333333333334</v>
      </c>
      <c r="O48" s="3" t="str">
        <f t="shared" si="12"/>
        <v/>
      </c>
      <c r="P48" s="4">
        <f t="shared" si="2"/>
        <v>0.15013333333333334</v>
      </c>
      <c r="Q48" s="25">
        <f>SUM(E$13:E48)</f>
        <v>10000</v>
      </c>
      <c r="R48" s="26">
        <f>SUM(F$13:F48)</f>
        <v>1060000</v>
      </c>
      <c r="S48" s="26">
        <f>SUM(G$13:G48)</f>
        <v>10000</v>
      </c>
      <c r="T48" s="27">
        <f t="shared" si="9"/>
        <v>1080000</v>
      </c>
      <c r="U48" s="25">
        <f>SUM(I$13:I48)</f>
        <v>915</v>
      </c>
      <c r="V48" s="26">
        <f>SUM(J$13:J48)</f>
        <v>159396</v>
      </c>
      <c r="W48" s="26">
        <f>SUM(K$13:K48)</f>
        <v>1006</v>
      </c>
      <c r="X48" s="27">
        <f t="shared" si="3"/>
        <v>161317</v>
      </c>
      <c r="Y48" s="3">
        <f t="shared" si="10"/>
        <v>9.1499999999999998E-2</v>
      </c>
      <c r="Z48" s="3">
        <f t="shared" si="4"/>
        <v>0.15037358490566038</v>
      </c>
      <c r="AA48" s="3">
        <f t="shared" si="4"/>
        <v>0.10059999999999999</v>
      </c>
      <c r="AB48" s="4">
        <f t="shared" si="11"/>
        <v>0.14936759259259258</v>
      </c>
    </row>
    <row r="49" spans="1:28" x14ac:dyDescent="0.2">
      <c r="A49" s="2">
        <v>37</v>
      </c>
      <c r="B49" s="13">
        <v>0.19716443155712249</v>
      </c>
      <c r="C49" s="21">
        <v>0.88580004983850236</v>
      </c>
      <c r="D49" s="31">
        <v>3.0788225974295758E-2</v>
      </c>
      <c r="E49" s="25">
        <f>IF(AND((AVERAGE($M$13:M48) + SQRT(2*LOG(SUM(Q48:S48))/Q48)) &gt; (AVERAGE($N$13:N48) + SQRT(2*LOG(SUM(Q48:S48))/R48)), (AVERAGE($M$13:M48) + SQRT(2*LOG(SUM(Q48:S48))/Q48)) &gt;  (AVERAGE($O$13:O48) + SQRT(2*LOG(SUM(Q48:S48))/S48))),30000,0)</f>
        <v>0</v>
      </c>
      <c r="F49" s="25">
        <f>IF(AND((AVERAGE($N$13:N48) + SQRT(2*LOG(SUM(Q48:S48))/R48)) &gt; (AVERAGE($M$13:M48) + SQRT(2*LOG(SUM(Q48:S48))/Q48)), (AVERAGE($N$13:N48) + SQRT(2*LOG(SUM(Q48:S48))/R48)) &gt;  (AVERAGE($O$13:O48) + SQRT(2*LOG(SUM(Q48:S48))/S48))),30000,0)</f>
        <v>30000</v>
      </c>
      <c r="G49" s="26">
        <f>IF(AND((AVERAGE($O$13:O48) + SQRT(2*LOG(SUM(Q48:S48))/S48)) &gt; (AVERAGE($M$13:M48) + SQRT(2*LOG(SUM(Q48:S48))/Q48)), (AVERAGE($O$13:O48) + SQRT(2*LOG(SUM(Q48:S48))/S48)) &gt;  (AVERAGE($N$13:N48) + SQRT(2*LOG(SUM(Q48:S48))/R48))),30000,0)</f>
        <v>0</v>
      </c>
      <c r="H49" s="27">
        <f t="shared" si="5"/>
        <v>30000</v>
      </c>
      <c r="I49" s="25">
        <f t="shared" si="6"/>
        <v>0</v>
      </c>
      <c r="J49" s="26">
        <f t="shared" si="7"/>
        <v>4575</v>
      </c>
      <c r="K49" s="26">
        <f t="shared" si="8"/>
        <v>0</v>
      </c>
      <c r="L49" s="27">
        <f t="shared" si="0"/>
        <v>4575</v>
      </c>
      <c r="M49" s="19" t="str">
        <f t="shared" si="12"/>
        <v/>
      </c>
      <c r="N49" s="3">
        <f t="shared" si="12"/>
        <v>0.1525</v>
      </c>
      <c r="O49" s="3" t="str">
        <f t="shared" si="12"/>
        <v/>
      </c>
      <c r="P49" s="4">
        <f t="shared" si="2"/>
        <v>0.1525</v>
      </c>
      <c r="Q49" s="25">
        <f>SUM(E$13:E49)</f>
        <v>10000</v>
      </c>
      <c r="R49" s="26">
        <f>SUM(F$13:F49)</f>
        <v>1090000</v>
      </c>
      <c r="S49" s="26">
        <f>SUM(G$13:G49)</f>
        <v>10000</v>
      </c>
      <c r="T49" s="27">
        <f t="shared" si="9"/>
        <v>1110000</v>
      </c>
      <c r="U49" s="25">
        <f>SUM(I$13:I49)</f>
        <v>915</v>
      </c>
      <c r="V49" s="26">
        <f>SUM(J$13:J49)</f>
        <v>163971</v>
      </c>
      <c r="W49" s="26">
        <f>SUM(K$13:K49)</f>
        <v>1006</v>
      </c>
      <c r="X49" s="27">
        <f t="shared" si="3"/>
        <v>165892</v>
      </c>
      <c r="Y49" s="3">
        <f t="shared" si="10"/>
        <v>9.1499999999999998E-2</v>
      </c>
      <c r="Z49" s="3">
        <f t="shared" si="4"/>
        <v>0.15043211009174312</v>
      </c>
      <c r="AA49" s="3">
        <f t="shared" si="4"/>
        <v>0.10059999999999999</v>
      </c>
      <c r="AB49" s="4">
        <f t="shared" si="11"/>
        <v>0.14945225225225225</v>
      </c>
    </row>
    <row r="50" spans="1:28" x14ac:dyDescent="0.2">
      <c r="A50" s="2">
        <v>38</v>
      </c>
      <c r="B50" s="13">
        <v>0.48165300113802223</v>
      </c>
      <c r="C50" s="21">
        <v>0.63957253558059357</v>
      </c>
      <c r="D50" s="31">
        <v>0.56574500553275064</v>
      </c>
      <c r="E50" s="25">
        <f>IF(AND((AVERAGE($M$13:M49) + SQRT(2*LOG(SUM(Q49:S49))/Q49)) &gt; (AVERAGE($N$13:N49) + SQRT(2*LOG(SUM(Q49:S49))/R49)), (AVERAGE($M$13:M49) + SQRT(2*LOG(SUM(Q49:S49))/Q49)) &gt;  (AVERAGE($O$13:O49) + SQRT(2*LOG(SUM(Q49:S49))/S49))),30000,0)</f>
        <v>0</v>
      </c>
      <c r="F50" s="25">
        <f>IF(AND((AVERAGE($N$13:N49) + SQRT(2*LOG(SUM(Q49:S49))/R49)) &gt; (AVERAGE($M$13:M49) + SQRT(2*LOG(SUM(Q49:S49))/Q49)), (AVERAGE($N$13:N49) + SQRT(2*LOG(SUM(Q49:S49))/R49)) &gt;  (AVERAGE($O$13:O49) + SQRT(2*LOG(SUM(Q49:S49))/S49))),30000,0)</f>
        <v>30000</v>
      </c>
      <c r="G50" s="26">
        <f>IF(AND((AVERAGE($O$13:O49) + SQRT(2*LOG(SUM(Q49:S49))/S49)) &gt; (AVERAGE($M$13:M49) + SQRT(2*LOG(SUM(Q49:S49))/Q49)), (AVERAGE($O$13:O49) + SQRT(2*LOG(SUM(Q49:S49))/S49)) &gt;  (AVERAGE($N$13:N49) + SQRT(2*LOG(SUM(Q49:S49))/R49))),30000,0)</f>
        <v>0</v>
      </c>
      <c r="H50" s="27">
        <f t="shared" si="5"/>
        <v>30000</v>
      </c>
      <c r="I50" s="25">
        <f t="shared" si="6"/>
        <v>0</v>
      </c>
      <c r="J50" s="26">
        <f t="shared" si="7"/>
        <v>4522</v>
      </c>
      <c r="K50" s="26">
        <f t="shared" si="8"/>
        <v>0</v>
      </c>
      <c r="L50" s="27">
        <f t="shared" si="0"/>
        <v>4522</v>
      </c>
      <c r="M50" s="19" t="str">
        <f t="shared" si="12"/>
        <v/>
      </c>
      <c r="N50" s="3">
        <f t="shared" si="12"/>
        <v>0.15073333333333333</v>
      </c>
      <c r="O50" s="3" t="str">
        <f t="shared" si="12"/>
        <v/>
      </c>
      <c r="P50" s="4">
        <f t="shared" si="2"/>
        <v>0.15073333333333333</v>
      </c>
      <c r="Q50" s="25">
        <f>SUM(E$13:E50)</f>
        <v>10000</v>
      </c>
      <c r="R50" s="26">
        <f>SUM(F$13:F50)</f>
        <v>1120000</v>
      </c>
      <c r="S50" s="26">
        <f>SUM(G$13:G50)</f>
        <v>10000</v>
      </c>
      <c r="T50" s="27">
        <f t="shared" si="9"/>
        <v>1140000</v>
      </c>
      <c r="U50" s="25">
        <f>SUM(I$13:I50)</f>
        <v>915</v>
      </c>
      <c r="V50" s="26">
        <f>SUM(J$13:J50)</f>
        <v>168493</v>
      </c>
      <c r="W50" s="26">
        <f>SUM(K$13:K50)</f>
        <v>1006</v>
      </c>
      <c r="X50" s="27">
        <f t="shared" si="3"/>
        <v>170414</v>
      </c>
      <c r="Y50" s="3">
        <f t="shared" si="10"/>
        <v>9.1499999999999998E-2</v>
      </c>
      <c r="Z50" s="3">
        <f t="shared" si="4"/>
        <v>0.15044017857142858</v>
      </c>
      <c r="AA50" s="3">
        <f t="shared" si="4"/>
        <v>0.10059999999999999</v>
      </c>
      <c r="AB50" s="4">
        <f t="shared" si="11"/>
        <v>0.14948596491228069</v>
      </c>
    </row>
    <row r="51" spans="1:28" x14ac:dyDescent="0.2">
      <c r="A51" s="2">
        <v>39</v>
      </c>
      <c r="B51" s="13">
        <v>0.53252149389767411</v>
      </c>
      <c r="C51" s="21">
        <v>0.26264872583515153</v>
      </c>
      <c r="D51" s="31">
        <v>0.87955960602997807</v>
      </c>
      <c r="E51" s="25">
        <f>IF(AND((AVERAGE($M$13:M50) + SQRT(2*LOG(SUM(Q50:S50))/Q50)) &gt; (AVERAGE($N$13:N50) + SQRT(2*LOG(SUM(Q50:S50))/R50)), (AVERAGE($M$13:M50) + SQRT(2*LOG(SUM(Q50:S50))/Q50)) &gt;  (AVERAGE($O$13:O50) + SQRT(2*LOG(SUM(Q50:S50))/S50))),30000,0)</f>
        <v>0</v>
      </c>
      <c r="F51" s="25">
        <f>IF(AND((AVERAGE($N$13:N50) + SQRT(2*LOG(SUM(Q50:S50))/R50)) &gt; (AVERAGE($M$13:M50) + SQRT(2*LOG(SUM(Q50:S50))/Q50)), (AVERAGE($N$13:N50) + SQRT(2*LOG(SUM(Q50:S50))/R50)) &gt;  (AVERAGE($O$13:O50) + SQRT(2*LOG(SUM(Q50:S50))/S50))),30000,0)</f>
        <v>30000</v>
      </c>
      <c r="G51" s="26">
        <f>IF(AND((AVERAGE($O$13:O50) + SQRT(2*LOG(SUM(Q50:S50))/S50)) &gt; (AVERAGE($M$13:M50) + SQRT(2*LOG(SUM(Q50:S50))/Q50)), (AVERAGE($O$13:O50) + SQRT(2*LOG(SUM(Q50:S50))/S50)) &gt;  (AVERAGE($N$13:N50) + SQRT(2*LOG(SUM(Q50:S50))/R50))),30000,0)</f>
        <v>0</v>
      </c>
      <c r="H51" s="27">
        <f t="shared" si="5"/>
        <v>30000</v>
      </c>
      <c r="I51" s="25">
        <f t="shared" si="6"/>
        <v>0</v>
      </c>
      <c r="J51" s="26">
        <f t="shared" si="7"/>
        <v>4461</v>
      </c>
      <c r="K51" s="26">
        <f t="shared" si="8"/>
        <v>0</v>
      </c>
      <c r="L51" s="27">
        <f t="shared" si="0"/>
        <v>4461</v>
      </c>
      <c r="M51" s="19" t="str">
        <f t="shared" si="12"/>
        <v/>
      </c>
      <c r="N51" s="3">
        <f t="shared" si="12"/>
        <v>0.1487</v>
      </c>
      <c r="O51" s="3" t="str">
        <f t="shared" si="12"/>
        <v/>
      </c>
      <c r="P51" s="4">
        <f t="shared" si="2"/>
        <v>0.1487</v>
      </c>
      <c r="Q51" s="25">
        <f>SUM(E$13:E51)</f>
        <v>10000</v>
      </c>
      <c r="R51" s="26">
        <f>SUM(F$13:F51)</f>
        <v>1150000</v>
      </c>
      <c r="S51" s="26">
        <f>SUM(G$13:G51)</f>
        <v>10000</v>
      </c>
      <c r="T51" s="27">
        <f t="shared" si="9"/>
        <v>1170000</v>
      </c>
      <c r="U51" s="25">
        <f>SUM(I$13:I51)</f>
        <v>915</v>
      </c>
      <c r="V51" s="26">
        <f>SUM(J$13:J51)</f>
        <v>172954</v>
      </c>
      <c r="W51" s="26">
        <f>SUM(K$13:K51)</f>
        <v>1006</v>
      </c>
      <c r="X51" s="27">
        <f t="shared" si="3"/>
        <v>174875</v>
      </c>
      <c r="Y51" s="3">
        <f t="shared" si="10"/>
        <v>9.1499999999999998E-2</v>
      </c>
      <c r="Z51" s="3">
        <f t="shared" si="4"/>
        <v>0.15039478260869565</v>
      </c>
      <c r="AA51" s="3">
        <f t="shared" si="4"/>
        <v>0.10059999999999999</v>
      </c>
      <c r="AB51" s="4">
        <f t="shared" si="11"/>
        <v>0.14946581196581196</v>
      </c>
    </row>
    <row r="52" spans="1:28" x14ac:dyDescent="0.2">
      <c r="A52" s="2">
        <v>40</v>
      </c>
      <c r="B52" s="13">
        <v>0.92255295532965398</v>
      </c>
      <c r="C52" s="21">
        <v>0.5670472003227135</v>
      </c>
      <c r="D52" s="31">
        <v>0.28631397150172722</v>
      </c>
      <c r="E52" s="25">
        <f>IF(AND((AVERAGE($M$13:M51) + SQRT(2*LOG(SUM(Q51:S51))/Q51)) &gt; (AVERAGE($N$13:N51) + SQRT(2*LOG(SUM(Q51:S51))/R51)), (AVERAGE($M$13:M51) + SQRT(2*LOG(SUM(Q51:S51))/Q51)) &gt;  (AVERAGE($O$13:O51) + SQRT(2*LOG(SUM(Q51:S51))/S51))),30000,0)</f>
        <v>0</v>
      </c>
      <c r="F52" s="25">
        <f>IF(AND((AVERAGE($N$13:N51) + SQRT(2*LOG(SUM(Q51:S51))/R51)) &gt; (AVERAGE($M$13:M51) + SQRT(2*LOG(SUM(Q51:S51))/Q51)), (AVERAGE($N$13:N51) + SQRT(2*LOG(SUM(Q51:S51))/R51)) &gt;  (AVERAGE($O$13:O51) + SQRT(2*LOG(SUM(Q51:S51))/S51))),30000,0)</f>
        <v>30000</v>
      </c>
      <c r="G52" s="26">
        <f>IF(AND((AVERAGE($O$13:O51) + SQRT(2*LOG(SUM(Q51:S51))/S51)) &gt; (AVERAGE($M$13:M51) + SQRT(2*LOG(SUM(Q51:S51))/Q51)), (AVERAGE($O$13:O51) + SQRT(2*LOG(SUM(Q51:S51))/S51)) &gt;  (AVERAGE($N$13:N51) + SQRT(2*LOG(SUM(Q51:S51))/R51))),30000,0)</f>
        <v>0</v>
      </c>
      <c r="H52" s="27">
        <f t="shared" si="5"/>
        <v>30000</v>
      </c>
      <c r="I52" s="25">
        <f t="shared" si="6"/>
        <v>0</v>
      </c>
      <c r="J52" s="26">
        <f t="shared" si="7"/>
        <v>4510</v>
      </c>
      <c r="K52" s="26">
        <f t="shared" si="8"/>
        <v>0</v>
      </c>
      <c r="L52" s="27">
        <f t="shared" si="0"/>
        <v>4510</v>
      </c>
      <c r="M52" s="19" t="str">
        <f t="shared" si="12"/>
        <v/>
      </c>
      <c r="N52" s="3">
        <f t="shared" si="12"/>
        <v>0.15033333333333335</v>
      </c>
      <c r="O52" s="3" t="str">
        <f t="shared" si="12"/>
        <v/>
      </c>
      <c r="P52" s="4">
        <f t="shared" si="2"/>
        <v>0.15033333333333335</v>
      </c>
      <c r="Q52" s="25">
        <f>SUM(E$13:E52)</f>
        <v>10000</v>
      </c>
      <c r="R52" s="26">
        <f>SUM(F$13:F52)</f>
        <v>1180000</v>
      </c>
      <c r="S52" s="26">
        <f>SUM(G$13:G52)</f>
        <v>10000</v>
      </c>
      <c r="T52" s="27">
        <f t="shared" si="9"/>
        <v>1200000</v>
      </c>
      <c r="U52" s="25">
        <f>SUM(I$13:I52)</f>
        <v>915</v>
      </c>
      <c r="V52" s="26">
        <f>SUM(J$13:J52)</f>
        <v>177464</v>
      </c>
      <c r="W52" s="26">
        <f>SUM(K$13:K52)</f>
        <v>1006</v>
      </c>
      <c r="X52" s="27">
        <f t="shared" si="3"/>
        <v>179385</v>
      </c>
      <c r="Y52" s="3">
        <f t="shared" si="10"/>
        <v>9.1499999999999998E-2</v>
      </c>
      <c r="Z52" s="3">
        <f t="shared" si="4"/>
        <v>0.15039322033898306</v>
      </c>
      <c r="AA52" s="3">
        <f t="shared" si="4"/>
        <v>0.10059999999999999</v>
      </c>
      <c r="AB52" s="4">
        <f t="shared" si="11"/>
        <v>0.1494875</v>
      </c>
    </row>
    <row r="53" spans="1:28" x14ac:dyDescent="0.2">
      <c r="A53" s="2">
        <v>41</v>
      </c>
      <c r="B53" s="13">
        <v>0.30472102087462405</v>
      </c>
      <c r="C53" s="21">
        <v>0.32391430552632161</v>
      </c>
      <c r="D53" s="31">
        <v>0.93321803690125427</v>
      </c>
      <c r="E53" s="25">
        <f>IF(AND((AVERAGE($M$13:M52) + SQRT(2*LOG(SUM(Q52:S52))/Q52)) &gt; (AVERAGE($N$13:N52) + SQRT(2*LOG(SUM(Q52:S52))/R52)), (AVERAGE($M$13:M52) + SQRT(2*LOG(SUM(Q52:S52))/Q52)) &gt;  (AVERAGE($O$13:O52) + SQRT(2*LOG(SUM(Q52:S52))/S52))),30000,0)</f>
        <v>0</v>
      </c>
      <c r="F53" s="25">
        <f>IF(AND((AVERAGE($N$13:N52) + SQRT(2*LOG(SUM(Q52:S52))/R52)) &gt; (AVERAGE($M$13:M52) + SQRT(2*LOG(SUM(Q52:S52))/Q52)), (AVERAGE($N$13:N52) + SQRT(2*LOG(SUM(Q52:S52))/R52)) &gt;  (AVERAGE($O$13:O52) + SQRT(2*LOG(SUM(Q52:S52))/S52))),30000,0)</f>
        <v>30000</v>
      </c>
      <c r="G53" s="26">
        <f>IF(AND((AVERAGE($O$13:O52) + SQRT(2*LOG(SUM(Q52:S52))/S52)) &gt; (AVERAGE($M$13:M52) + SQRT(2*LOG(SUM(Q52:S52))/Q52)), (AVERAGE($O$13:O52) + SQRT(2*LOG(SUM(Q52:S52))/S52)) &gt;  (AVERAGE($N$13:N52) + SQRT(2*LOG(SUM(Q52:S52))/R52))),30000,0)</f>
        <v>0</v>
      </c>
      <c r="H53" s="27">
        <f t="shared" si="5"/>
        <v>30000</v>
      </c>
      <c r="I53" s="25">
        <f t="shared" si="6"/>
        <v>0</v>
      </c>
      <c r="J53" s="26">
        <f t="shared" si="7"/>
        <v>4472</v>
      </c>
      <c r="K53" s="26">
        <f t="shared" si="8"/>
        <v>0</v>
      </c>
      <c r="L53" s="27">
        <f t="shared" si="0"/>
        <v>4472</v>
      </c>
      <c r="M53" s="19" t="str">
        <f t="shared" si="12"/>
        <v/>
      </c>
      <c r="N53" s="3">
        <f t="shared" si="12"/>
        <v>0.14906666666666665</v>
      </c>
      <c r="O53" s="3" t="str">
        <f t="shared" si="12"/>
        <v/>
      </c>
      <c r="P53" s="4">
        <f t="shared" si="2"/>
        <v>0.14906666666666665</v>
      </c>
      <c r="Q53" s="25">
        <f>SUM(E$13:E53)</f>
        <v>10000</v>
      </c>
      <c r="R53" s="26">
        <f>SUM(F$13:F53)</f>
        <v>1210000</v>
      </c>
      <c r="S53" s="26">
        <f>SUM(G$13:G53)</f>
        <v>10000</v>
      </c>
      <c r="T53" s="27">
        <f t="shared" si="9"/>
        <v>1230000</v>
      </c>
      <c r="U53" s="25">
        <f>SUM(I$13:I53)</f>
        <v>915</v>
      </c>
      <c r="V53" s="26">
        <f>SUM(J$13:J53)</f>
        <v>181936</v>
      </c>
      <c r="W53" s="26">
        <f>SUM(K$13:K53)</f>
        <v>1006</v>
      </c>
      <c r="X53" s="27">
        <f t="shared" si="3"/>
        <v>183857</v>
      </c>
      <c r="Y53" s="3">
        <f t="shared" si="10"/>
        <v>9.1499999999999998E-2</v>
      </c>
      <c r="Z53" s="3">
        <f t="shared" si="4"/>
        <v>0.15036033057851239</v>
      </c>
      <c r="AA53" s="3">
        <f t="shared" si="4"/>
        <v>0.10059999999999999</v>
      </c>
      <c r="AB53" s="4">
        <f t="shared" si="11"/>
        <v>0.14947723577235772</v>
      </c>
    </row>
    <row r="54" spans="1:28" x14ac:dyDescent="0.2">
      <c r="A54" s="2">
        <v>42</v>
      </c>
      <c r="B54" s="13">
        <v>0.82345547987851098</v>
      </c>
      <c r="C54" s="21">
        <v>0.28873626061197466</v>
      </c>
      <c r="D54" s="31">
        <v>0.59287093332749319</v>
      </c>
      <c r="E54" s="25">
        <f>IF(AND((AVERAGE($M$13:M53) + SQRT(2*LOG(SUM(Q53:S53))/Q53)) &gt; (AVERAGE($N$13:N53) + SQRT(2*LOG(SUM(Q53:S53))/R53)), (AVERAGE($M$13:M53) + SQRT(2*LOG(SUM(Q53:S53))/Q53)) &gt;  (AVERAGE($O$13:O53) + SQRT(2*LOG(SUM(Q53:S53))/S53))),30000,0)</f>
        <v>0</v>
      </c>
      <c r="F54" s="25">
        <f>IF(AND((AVERAGE($N$13:N53) + SQRT(2*LOG(SUM(Q53:S53))/R53)) &gt; (AVERAGE($M$13:M53) + SQRT(2*LOG(SUM(Q53:S53))/Q53)), (AVERAGE($N$13:N53) + SQRT(2*LOG(SUM(Q53:S53))/R53)) &gt;  (AVERAGE($O$13:O53) + SQRT(2*LOG(SUM(Q53:S53))/S53))),30000,0)</f>
        <v>30000</v>
      </c>
      <c r="G54" s="26">
        <f>IF(AND((AVERAGE($O$13:O53) + SQRT(2*LOG(SUM(Q53:S53))/S53)) &gt; (AVERAGE($M$13:M53) + SQRT(2*LOG(SUM(Q53:S53))/Q53)), (AVERAGE($O$13:O53) + SQRT(2*LOG(SUM(Q53:S53))/S53)) &gt;  (AVERAGE($N$13:N53) + SQRT(2*LOG(SUM(Q53:S53))/R53))),30000,0)</f>
        <v>0</v>
      </c>
      <c r="H54" s="27">
        <f t="shared" si="5"/>
        <v>30000</v>
      </c>
      <c r="I54" s="25">
        <f t="shared" si="6"/>
        <v>0</v>
      </c>
      <c r="J54" s="26">
        <f t="shared" si="7"/>
        <v>4465</v>
      </c>
      <c r="K54" s="26">
        <f t="shared" si="8"/>
        <v>0</v>
      </c>
      <c r="L54" s="27">
        <f t="shared" si="0"/>
        <v>4465</v>
      </c>
      <c r="M54" s="19" t="str">
        <f t="shared" si="12"/>
        <v/>
      </c>
      <c r="N54" s="3">
        <f t="shared" si="12"/>
        <v>0.14883333333333335</v>
      </c>
      <c r="O54" s="3" t="str">
        <f t="shared" si="12"/>
        <v/>
      </c>
      <c r="P54" s="4">
        <f t="shared" si="2"/>
        <v>0.14883333333333335</v>
      </c>
      <c r="Q54" s="25">
        <f>SUM(E$13:E54)</f>
        <v>10000</v>
      </c>
      <c r="R54" s="26">
        <f>SUM(F$13:F54)</f>
        <v>1240000</v>
      </c>
      <c r="S54" s="26">
        <f>SUM(G$13:G54)</f>
        <v>10000</v>
      </c>
      <c r="T54" s="27">
        <f t="shared" si="9"/>
        <v>1260000</v>
      </c>
      <c r="U54" s="25">
        <f>SUM(I$13:I54)</f>
        <v>915</v>
      </c>
      <c r="V54" s="26">
        <f>SUM(J$13:J54)</f>
        <v>186401</v>
      </c>
      <c r="W54" s="26">
        <f>SUM(K$13:K54)</f>
        <v>1006</v>
      </c>
      <c r="X54" s="27">
        <f t="shared" si="3"/>
        <v>188322</v>
      </c>
      <c r="Y54" s="3">
        <f t="shared" si="10"/>
        <v>9.1499999999999998E-2</v>
      </c>
      <c r="Z54" s="3">
        <f t="shared" si="4"/>
        <v>0.1503233870967742</v>
      </c>
      <c r="AA54" s="3">
        <f t="shared" si="4"/>
        <v>0.10059999999999999</v>
      </c>
      <c r="AB54" s="4">
        <f t="shared" si="11"/>
        <v>0.14946190476190477</v>
      </c>
    </row>
    <row r="55" spans="1:28" x14ac:dyDescent="0.2">
      <c r="A55" s="2">
        <v>43</v>
      </c>
      <c r="B55" s="13">
        <v>0.69675708463763708</v>
      </c>
      <c r="C55" s="21">
        <v>0.33186280995242534</v>
      </c>
      <c r="D55" s="31">
        <v>3.0146157546610541E-2</v>
      </c>
      <c r="E55" s="25">
        <f>IF(AND((AVERAGE($M$13:M54) + SQRT(2*LOG(SUM(Q54:S54))/Q54)) &gt; (AVERAGE($N$13:N54) + SQRT(2*LOG(SUM(Q54:S54))/R54)), (AVERAGE($M$13:M54) + SQRT(2*LOG(SUM(Q54:S54))/Q54)) &gt;  (AVERAGE($O$13:O54) + SQRT(2*LOG(SUM(Q54:S54))/S54))),30000,0)</f>
        <v>0</v>
      </c>
      <c r="F55" s="25">
        <f>IF(AND((AVERAGE($N$13:N54) + SQRT(2*LOG(SUM(Q54:S54))/R54)) &gt; (AVERAGE($M$13:M54) + SQRT(2*LOG(SUM(Q54:S54))/Q54)), (AVERAGE($N$13:N54) + SQRT(2*LOG(SUM(Q54:S54))/R54)) &gt;  (AVERAGE($O$13:O54) + SQRT(2*LOG(SUM(Q54:S54))/S54))),30000,0)</f>
        <v>30000</v>
      </c>
      <c r="G55" s="26">
        <f>IF(AND((AVERAGE($O$13:O54) + SQRT(2*LOG(SUM(Q54:S54))/S54)) &gt; (AVERAGE($M$13:M54) + SQRT(2*LOG(SUM(Q54:S54))/Q54)), (AVERAGE($O$13:O54) + SQRT(2*LOG(SUM(Q54:S54))/S54)) &gt;  (AVERAGE($N$13:N54) + SQRT(2*LOG(SUM(Q54:S54))/R54))),30000,0)</f>
        <v>0</v>
      </c>
      <c r="H55" s="27">
        <f t="shared" si="5"/>
        <v>30000</v>
      </c>
      <c r="I55" s="25">
        <f t="shared" si="6"/>
        <v>0</v>
      </c>
      <c r="J55" s="26">
        <f t="shared" si="7"/>
        <v>4473</v>
      </c>
      <c r="K55" s="26">
        <f t="shared" si="8"/>
        <v>0</v>
      </c>
      <c r="L55" s="27">
        <f t="shared" si="0"/>
        <v>4473</v>
      </c>
      <c r="M55" s="19" t="str">
        <f t="shared" si="12"/>
        <v/>
      </c>
      <c r="N55" s="3">
        <f t="shared" si="12"/>
        <v>0.14910000000000001</v>
      </c>
      <c r="O55" s="3" t="str">
        <f t="shared" si="12"/>
        <v/>
      </c>
      <c r="P55" s="4">
        <f t="shared" si="2"/>
        <v>0.14910000000000001</v>
      </c>
      <c r="Q55" s="25">
        <f>SUM(E$13:E55)</f>
        <v>10000</v>
      </c>
      <c r="R55" s="26">
        <f>SUM(F$13:F55)</f>
        <v>1270000</v>
      </c>
      <c r="S55" s="26">
        <f>SUM(G$13:G55)</f>
        <v>10000</v>
      </c>
      <c r="T55" s="27">
        <f t="shared" si="9"/>
        <v>1290000</v>
      </c>
      <c r="U55" s="25">
        <f>SUM(I$13:I55)</f>
        <v>915</v>
      </c>
      <c r="V55" s="26">
        <f>SUM(J$13:J55)</f>
        <v>190874</v>
      </c>
      <c r="W55" s="26">
        <f>SUM(K$13:K55)</f>
        <v>1006</v>
      </c>
      <c r="X55" s="27">
        <f t="shared" si="3"/>
        <v>192795</v>
      </c>
      <c r="Y55" s="3">
        <f t="shared" si="10"/>
        <v>9.1499999999999998E-2</v>
      </c>
      <c r="Z55" s="3">
        <f t="shared" si="4"/>
        <v>0.15029448818897637</v>
      </c>
      <c r="AA55" s="3">
        <f t="shared" si="4"/>
        <v>0.10059999999999999</v>
      </c>
      <c r="AB55" s="4">
        <f t="shared" si="11"/>
        <v>0.14945348837209302</v>
      </c>
    </row>
    <row r="56" spans="1:28" x14ac:dyDescent="0.2">
      <c r="A56" s="2">
        <v>44</v>
      </c>
      <c r="B56" s="13">
        <v>0.55118861757691073</v>
      </c>
      <c r="C56" s="21">
        <v>0.32279980663695784</v>
      </c>
      <c r="D56" s="31">
        <v>0.30245200454104371</v>
      </c>
      <c r="E56" s="25">
        <f>IF(AND((AVERAGE($M$13:M55) + SQRT(2*LOG(SUM(Q55:S55))/Q55)) &gt; (AVERAGE($N$13:N55) + SQRT(2*LOG(SUM(Q55:S55))/R55)), (AVERAGE($M$13:M55) + SQRT(2*LOG(SUM(Q55:S55))/Q55)) &gt;  (AVERAGE($O$13:O55) + SQRT(2*LOG(SUM(Q55:S55))/S55))),30000,0)</f>
        <v>0</v>
      </c>
      <c r="F56" s="25">
        <f>IF(AND((AVERAGE($N$13:N55) + SQRT(2*LOG(SUM(Q55:S55))/R55)) &gt; (AVERAGE($M$13:M55) + SQRT(2*LOG(SUM(Q55:S55))/Q55)), (AVERAGE($N$13:N55) + SQRT(2*LOG(SUM(Q55:S55))/R55)) &gt;  (AVERAGE($O$13:O55) + SQRT(2*LOG(SUM(Q55:S55))/S55))),30000,0)</f>
        <v>30000</v>
      </c>
      <c r="G56" s="26">
        <f>IF(AND((AVERAGE($O$13:O55) + SQRT(2*LOG(SUM(Q55:S55))/S55)) &gt; (AVERAGE($M$13:M55) + SQRT(2*LOG(SUM(Q55:S55))/Q55)), (AVERAGE($O$13:O55) + SQRT(2*LOG(SUM(Q55:S55))/S55)) &gt;  (AVERAGE($N$13:N55) + SQRT(2*LOG(SUM(Q55:S55))/R55))),30000,0)</f>
        <v>0</v>
      </c>
      <c r="H56" s="27">
        <f t="shared" si="5"/>
        <v>30000</v>
      </c>
      <c r="I56" s="25">
        <f t="shared" si="6"/>
        <v>0</v>
      </c>
      <c r="J56" s="26">
        <f t="shared" si="7"/>
        <v>4471</v>
      </c>
      <c r="K56" s="26">
        <f t="shared" si="8"/>
        <v>0</v>
      </c>
      <c r="L56" s="27">
        <f t="shared" si="0"/>
        <v>4471</v>
      </c>
      <c r="M56" s="19" t="str">
        <f t="shared" si="12"/>
        <v/>
      </c>
      <c r="N56" s="3">
        <f t="shared" si="12"/>
        <v>0.14903333333333332</v>
      </c>
      <c r="O56" s="3" t="str">
        <f t="shared" si="12"/>
        <v/>
      </c>
      <c r="P56" s="4">
        <f t="shared" si="2"/>
        <v>0.14903333333333332</v>
      </c>
      <c r="Q56" s="25">
        <f>SUM(E$13:E56)</f>
        <v>10000</v>
      </c>
      <c r="R56" s="26">
        <f>SUM(F$13:F56)</f>
        <v>1300000</v>
      </c>
      <c r="S56" s="26">
        <f>SUM(G$13:G56)</f>
        <v>10000</v>
      </c>
      <c r="T56" s="27">
        <f t="shared" si="9"/>
        <v>1320000</v>
      </c>
      <c r="U56" s="25">
        <f>SUM(I$13:I56)</f>
        <v>915</v>
      </c>
      <c r="V56" s="26">
        <f>SUM(J$13:J56)</f>
        <v>195345</v>
      </c>
      <c r="W56" s="26">
        <f>SUM(K$13:K56)</f>
        <v>1006</v>
      </c>
      <c r="X56" s="27">
        <f t="shared" si="3"/>
        <v>197266</v>
      </c>
      <c r="Y56" s="3">
        <f t="shared" si="10"/>
        <v>9.1499999999999998E-2</v>
      </c>
      <c r="Z56" s="3">
        <f t="shared" si="4"/>
        <v>0.15026538461538461</v>
      </c>
      <c r="AA56" s="3">
        <f t="shared" si="4"/>
        <v>0.10059999999999999</v>
      </c>
      <c r="AB56" s="4">
        <f t="shared" si="11"/>
        <v>0.14944393939393941</v>
      </c>
    </row>
    <row r="57" spans="1:28" x14ac:dyDescent="0.2">
      <c r="A57" s="2">
        <v>45</v>
      </c>
      <c r="B57" s="13">
        <v>0.97126569621433068</v>
      </c>
      <c r="C57" s="21">
        <v>0.27809922304627921</v>
      </c>
      <c r="D57" s="31">
        <v>8.1146938452552164E-2</v>
      </c>
      <c r="E57" s="25">
        <f>IF(AND((AVERAGE($M$13:M56) + SQRT(2*LOG(SUM(Q56:S56))/Q56)) &gt; (AVERAGE($N$13:N56) + SQRT(2*LOG(SUM(Q56:S56))/R56)), (AVERAGE($M$13:M56) + SQRT(2*LOG(SUM(Q56:S56))/Q56)) &gt;  (AVERAGE($O$13:O56) + SQRT(2*LOG(SUM(Q56:S56))/S56))),30000,0)</f>
        <v>0</v>
      </c>
      <c r="F57" s="25">
        <f>IF(AND((AVERAGE($N$13:N56) + SQRT(2*LOG(SUM(Q56:S56))/R56)) &gt; (AVERAGE($M$13:M56) + SQRT(2*LOG(SUM(Q56:S56))/Q56)), (AVERAGE($N$13:N56) + SQRT(2*LOG(SUM(Q56:S56))/R56)) &gt;  (AVERAGE($O$13:O56) + SQRT(2*LOG(SUM(Q56:S56))/S56))),30000,0)</f>
        <v>30000</v>
      </c>
      <c r="G57" s="26">
        <f>IF(AND((AVERAGE($O$13:O56) + SQRT(2*LOG(SUM(Q56:S56))/S56)) &gt; (AVERAGE($M$13:M56) + SQRT(2*LOG(SUM(Q56:S56))/Q56)), (AVERAGE($O$13:O56) + SQRT(2*LOG(SUM(Q56:S56))/S56)) &gt;  (AVERAGE($N$13:N56) + SQRT(2*LOG(SUM(Q56:S56))/R56))),30000,0)</f>
        <v>0</v>
      </c>
      <c r="H57" s="27">
        <f t="shared" si="5"/>
        <v>30000</v>
      </c>
      <c r="I57" s="25">
        <f t="shared" si="6"/>
        <v>0</v>
      </c>
      <c r="J57" s="26">
        <f t="shared" si="7"/>
        <v>4464</v>
      </c>
      <c r="K57" s="26">
        <f t="shared" si="8"/>
        <v>0</v>
      </c>
      <c r="L57" s="27">
        <f t="shared" si="0"/>
        <v>4464</v>
      </c>
      <c r="M57" s="19" t="str">
        <f t="shared" si="12"/>
        <v/>
      </c>
      <c r="N57" s="3">
        <f t="shared" si="12"/>
        <v>0.14879999999999999</v>
      </c>
      <c r="O57" s="3" t="str">
        <f t="shared" si="12"/>
        <v/>
      </c>
      <c r="P57" s="4">
        <f t="shared" si="2"/>
        <v>0.14879999999999999</v>
      </c>
      <c r="Q57" s="25">
        <f>SUM(E$13:E57)</f>
        <v>10000</v>
      </c>
      <c r="R57" s="26">
        <f>SUM(F$13:F57)</f>
        <v>1330000</v>
      </c>
      <c r="S57" s="26">
        <f>SUM(G$13:G57)</f>
        <v>10000</v>
      </c>
      <c r="T57" s="27">
        <f t="shared" si="9"/>
        <v>1350000</v>
      </c>
      <c r="U57" s="25">
        <f>SUM(I$13:I57)</f>
        <v>915</v>
      </c>
      <c r="V57" s="26">
        <f>SUM(J$13:J57)</f>
        <v>199809</v>
      </c>
      <c r="W57" s="26">
        <f>SUM(K$13:K57)</f>
        <v>1006</v>
      </c>
      <c r="X57" s="27">
        <f t="shared" si="3"/>
        <v>201730</v>
      </c>
      <c r="Y57" s="3">
        <f t="shared" si="10"/>
        <v>9.1499999999999998E-2</v>
      </c>
      <c r="Z57" s="3">
        <f t="shared" si="4"/>
        <v>0.15023233082706766</v>
      </c>
      <c r="AA57" s="3">
        <f t="shared" si="4"/>
        <v>0.10059999999999999</v>
      </c>
      <c r="AB57" s="4">
        <f t="shared" si="11"/>
        <v>0.14942962962962963</v>
      </c>
    </row>
    <row r="58" spans="1:28" x14ac:dyDescent="0.2">
      <c r="A58" s="2">
        <v>46</v>
      </c>
      <c r="B58" s="13">
        <v>0.43683091602869928</v>
      </c>
      <c r="C58" s="21">
        <v>0.65151255819418341</v>
      </c>
      <c r="D58" s="31">
        <v>0.43435853801382374</v>
      </c>
      <c r="E58" s="25">
        <f>IF(AND((AVERAGE($M$13:M57) + SQRT(2*LOG(SUM(Q57:S57))/Q57)) &gt; (AVERAGE($N$13:N57) + SQRT(2*LOG(SUM(Q57:S57))/R57)), (AVERAGE($M$13:M57) + SQRT(2*LOG(SUM(Q57:S57))/Q57)) &gt;  (AVERAGE($O$13:O57) + SQRT(2*LOG(SUM(Q57:S57))/S57))),30000,0)</f>
        <v>0</v>
      </c>
      <c r="F58" s="25">
        <f>IF(AND((AVERAGE($N$13:N57) + SQRT(2*LOG(SUM(Q57:S57))/R57)) &gt; (AVERAGE($M$13:M57) + SQRT(2*LOG(SUM(Q57:S57))/Q57)), (AVERAGE($N$13:N57) + SQRT(2*LOG(SUM(Q57:S57))/R57)) &gt;  (AVERAGE($O$13:O57) + SQRT(2*LOG(SUM(Q57:S57))/S57))),30000,0)</f>
        <v>30000</v>
      </c>
      <c r="G58" s="26">
        <f>IF(AND((AVERAGE($O$13:O57) + SQRT(2*LOG(SUM(Q57:S57))/S57)) &gt; (AVERAGE($M$13:M57) + SQRT(2*LOG(SUM(Q57:S57))/Q57)), (AVERAGE($O$13:O57) + SQRT(2*LOG(SUM(Q57:S57))/S57)) &gt;  (AVERAGE($N$13:N57) + SQRT(2*LOG(SUM(Q57:S57))/R57))),30000,0)</f>
        <v>0</v>
      </c>
      <c r="H58" s="27">
        <f t="shared" si="5"/>
        <v>30000</v>
      </c>
      <c r="I58" s="25">
        <f t="shared" si="6"/>
        <v>0</v>
      </c>
      <c r="J58" s="26">
        <f t="shared" si="7"/>
        <v>4524</v>
      </c>
      <c r="K58" s="26">
        <f t="shared" si="8"/>
        <v>0</v>
      </c>
      <c r="L58" s="27">
        <f t="shared" si="0"/>
        <v>4524</v>
      </c>
      <c r="M58" s="19" t="str">
        <f t="shared" si="12"/>
        <v/>
      </c>
      <c r="N58" s="3">
        <f t="shared" si="12"/>
        <v>0.15079999999999999</v>
      </c>
      <c r="O58" s="3" t="str">
        <f t="shared" si="12"/>
        <v/>
      </c>
      <c r="P58" s="4">
        <f t="shared" si="2"/>
        <v>0.15079999999999999</v>
      </c>
      <c r="Q58" s="25">
        <f>SUM(E$13:E58)</f>
        <v>10000</v>
      </c>
      <c r="R58" s="26">
        <f>SUM(F$13:F58)</f>
        <v>1360000</v>
      </c>
      <c r="S58" s="26">
        <f>SUM(G$13:G58)</f>
        <v>10000</v>
      </c>
      <c r="T58" s="27">
        <f t="shared" si="9"/>
        <v>1380000</v>
      </c>
      <c r="U58" s="25">
        <f>SUM(I$13:I58)</f>
        <v>915</v>
      </c>
      <c r="V58" s="26">
        <f>SUM(J$13:J58)</f>
        <v>204333</v>
      </c>
      <c r="W58" s="26">
        <f>SUM(K$13:K58)</f>
        <v>1006</v>
      </c>
      <c r="X58" s="27">
        <f t="shared" si="3"/>
        <v>206254</v>
      </c>
      <c r="Y58" s="3">
        <f t="shared" si="10"/>
        <v>9.1499999999999998E-2</v>
      </c>
      <c r="Z58" s="3">
        <f t="shared" si="4"/>
        <v>0.15024485294117648</v>
      </c>
      <c r="AA58" s="3">
        <f t="shared" si="4"/>
        <v>0.10059999999999999</v>
      </c>
      <c r="AB58" s="4">
        <f t="shared" si="11"/>
        <v>0.14945942028985507</v>
      </c>
    </row>
    <row r="59" spans="1:28" x14ac:dyDescent="0.2">
      <c r="A59" s="2">
        <v>47</v>
      </c>
      <c r="B59" s="13">
        <v>0.13072269162680195</v>
      </c>
      <c r="C59" s="21">
        <v>0.92090357503884801</v>
      </c>
      <c r="D59" s="31">
        <v>0.93803893204143263</v>
      </c>
      <c r="E59" s="25">
        <f>IF(AND((AVERAGE($M$13:M58) + SQRT(2*LOG(SUM(Q58:S58))/Q58)) &gt; (AVERAGE($N$13:N58) + SQRT(2*LOG(SUM(Q58:S58))/R58)), (AVERAGE($M$13:M58) + SQRT(2*LOG(SUM(Q58:S58))/Q58)) &gt;  (AVERAGE($O$13:O58) + SQRT(2*LOG(SUM(Q58:S58))/S58))),30000,0)</f>
        <v>0</v>
      </c>
      <c r="F59" s="25">
        <f>IF(AND((AVERAGE($N$13:N58) + SQRT(2*LOG(SUM(Q58:S58))/R58)) &gt; (AVERAGE($M$13:M58) + SQRT(2*LOG(SUM(Q58:S58))/Q58)), (AVERAGE($N$13:N58) + SQRT(2*LOG(SUM(Q58:S58))/R58)) &gt;  (AVERAGE($O$13:O58) + SQRT(2*LOG(SUM(Q58:S58))/S58))),30000,0)</f>
        <v>30000</v>
      </c>
      <c r="G59" s="26">
        <f>IF(AND((AVERAGE($O$13:O58) + SQRT(2*LOG(SUM(Q58:S58))/S58)) &gt; (AVERAGE($M$13:M58) + SQRT(2*LOG(SUM(Q58:S58))/Q58)), (AVERAGE($O$13:O58) + SQRT(2*LOG(SUM(Q58:S58))/S58)) &gt;  (AVERAGE($N$13:N58) + SQRT(2*LOG(SUM(Q58:S58))/R58))),30000,0)</f>
        <v>0</v>
      </c>
      <c r="H59" s="27">
        <f t="shared" si="5"/>
        <v>30000</v>
      </c>
      <c r="I59" s="25">
        <f t="shared" si="6"/>
        <v>0</v>
      </c>
      <c r="J59" s="26">
        <f t="shared" si="7"/>
        <v>4587</v>
      </c>
      <c r="K59" s="26">
        <f t="shared" si="8"/>
        <v>0</v>
      </c>
      <c r="L59" s="27">
        <f t="shared" si="0"/>
        <v>4587</v>
      </c>
      <c r="M59" s="19" t="str">
        <f t="shared" si="12"/>
        <v/>
      </c>
      <c r="N59" s="3">
        <f t="shared" si="12"/>
        <v>0.15290000000000001</v>
      </c>
      <c r="O59" s="3" t="str">
        <f t="shared" si="12"/>
        <v/>
      </c>
      <c r="P59" s="4">
        <f t="shared" si="2"/>
        <v>0.15290000000000001</v>
      </c>
      <c r="Q59" s="25">
        <f>SUM(E$13:E59)</f>
        <v>10000</v>
      </c>
      <c r="R59" s="26">
        <f>SUM(F$13:F59)</f>
        <v>1390000</v>
      </c>
      <c r="S59" s="26">
        <f>SUM(G$13:G59)</f>
        <v>10000</v>
      </c>
      <c r="T59" s="27">
        <f t="shared" si="9"/>
        <v>1410000</v>
      </c>
      <c r="U59" s="25">
        <f>SUM(I$13:I59)</f>
        <v>915</v>
      </c>
      <c r="V59" s="26">
        <f>SUM(J$13:J59)</f>
        <v>208920</v>
      </c>
      <c r="W59" s="26">
        <f>SUM(K$13:K59)</f>
        <v>1006</v>
      </c>
      <c r="X59" s="27">
        <f t="shared" si="3"/>
        <v>210841</v>
      </c>
      <c r="Y59" s="3">
        <f t="shared" si="10"/>
        <v>9.1499999999999998E-2</v>
      </c>
      <c r="Z59" s="3">
        <f t="shared" si="4"/>
        <v>0.15030215827338128</v>
      </c>
      <c r="AA59" s="3">
        <f t="shared" si="4"/>
        <v>0.10059999999999999</v>
      </c>
      <c r="AB59" s="4">
        <f t="shared" si="11"/>
        <v>0.14953262411347518</v>
      </c>
    </row>
    <row r="60" spans="1:28" x14ac:dyDescent="0.2">
      <c r="A60" s="2">
        <v>48</v>
      </c>
      <c r="B60" s="13">
        <v>0.81470058361646791</v>
      </c>
      <c r="C60" s="21">
        <v>0.24018709609043409</v>
      </c>
      <c r="D60" s="31">
        <v>0.75655942169367063</v>
      </c>
      <c r="E60" s="25">
        <f>IF(AND((AVERAGE($M$13:M59) + SQRT(2*LOG(SUM(Q59:S59))/Q59)) &gt; (AVERAGE($N$13:N59) + SQRT(2*LOG(SUM(Q59:S59))/R59)), (AVERAGE($M$13:M59) + SQRT(2*LOG(SUM(Q59:S59))/Q59)) &gt;  (AVERAGE($O$13:O59) + SQRT(2*LOG(SUM(Q59:S59))/S59))),30000,0)</f>
        <v>0</v>
      </c>
      <c r="F60" s="25">
        <f>IF(AND((AVERAGE($N$13:N59) + SQRT(2*LOG(SUM(Q59:S59))/R59)) &gt; (AVERAGE($M$13:M59) + SQRT(2*LOG(SUM(Q59:S59))/Q59)), (AVERAGE($N$13:N59) + SQRT(2*LOG(SUM(Q59:S59))/R59)) &gt;  (AVERAGE($O$13:O59) + SQRT(2*LOG(SUM(Q59:S59))/S59))),30000,0)</f>
        <v>30000</v>
      </c>
      <c r="G60" s="26">
        <f>IF(AND((AVERAGE($O$13:O59) + SQRT(2*LOG(SUM(Q59:S59))/S59)) &gt; (AVERAGE($M$13:M59) + SQRT(2*LOG(SUM(Q59:S59))/Q59)), (AVERAGE($O$13:O59) + SQRT(2*LOG(SUM(Q59:S59))/S59)) &gt;  (AVERAGE($N$13:N59) + SQRT(2*LOG(SUM(Q59:S59))/R59))),30000,0)</f>
        <v>0</v>
      </c>
      <c r="H60" s="27">
        <f t="shared" si="5"/>
        <v>30000</v>
      </c>
      <c r="I60" s="25">
        <f t="shared" si="6"/>
        <v>0</v>
      </c>
      <c r="J60" s="26">
        <f t="shared" si="7"/>
        <v>4456</v>
      </c>
      <c r="K60" s="26">
        <f t="shared" si="8"/>
        <v>0</v>
      </c>
      <c r="L60" s="27">
        <f t="shared" si="0"/>
        <v>4456</v>
      </c>
      <c r="M60" s="19" t="str">
        <f t="shared" si="12"/>
        <v/>
      </c>
      <c r="N60" s="3">
        <f t="shared" si="12"/>
        <v>0.14853333333333332</v>
      </c>
      <c r="O60" s="3" t="str">
        <f t="shared" si="12"/>
        <v/>
      </c>
      <c r="P60" s="4">
        <f t="shared" si="2"/>
        <v>0.14853333333333332</v>
      </c>
      <c r="Q60" s="25">
        <f>SUM(E$13:E60)</f>
        <v>10000</v>
      </c>
      <c r="R60" s="26">
        <f>SUM(F$13:F60)</f>
        <v>1420000</v>
      </c>
      <c r="S60" s="26">
        <f>SUM(G$13:G60)</f>
        <v>10000</v>
      </c>
      <c r="T60" s="27">
        <f t="shared" si="9"/>
        <v>1440000</v>
      </c>
      <c r="U60" s="25">
        <f>SUM(I$13:I60)</f>
        <v>915</v>
      </c>
      <c r="V60" s="26">
        <f>SUM(J$13:J60)</f>
        <v>213376</v>
      </c>
      <c r="W60" s="26">
        <f>SUM(K$13:K60)</f>
        <v>1006</v>
      </c>
      <c r="X60" s="27">
        <f t="shared" si="3"/>
        <v>215297</v>
      </c>
      <c r="Y60" s="3">
        <f t="shared" si="10"/>
        <v>9.1499999999999998E-2</v>
      </c>
      <c r="Z60" s="3">
        <f t="shared" si="4"/>
        <v>0.15026478873239438</v>
      </c>
      <c r="AA60" s="3">
        <f t="shared" si="4"/>
        <v>0.10059999999999999</v>
      </c>
      <c r="AB60" s="4">
        <f t="shared" si="11"/>
        <v>0.14951180555555554</v>
      </c>
    </row>
    <row r="61" spans="1:28" x14ac:dyDescent="0.2">
      <c r="A61" s="2">
        <v>49</v>
      </c>
      <c r="B61" s="13">
        <v>0.79026756724035763</v>
      </c>
      <c r="C61" s="21">
        <v>0.82548138017143335</v>
      </c>
      <c r="D61" s="31">
        <v>5.7515534179600314E-2</v>
      </c>
      <c r="E61" s="25">
        <f>IF(AND((AVERAGE($M$13:M60) + SQRT(2*LOG(SUM(Q60:S60))/Q60)) &gt; (AVERAGE($N$13:N60) + SQRT(2*LOG(SUM(Q60:S60))/R60)), (AVERAGE($M$13:M60) + SQRT(2*LOG(SUM(Q60:S60))/Q60)) &gt;  (AVERAGE($O$13:O60) + SQRT(2*LOG(SUM(Q60:S60))/S60))),30000,0)</f>
        <v>0</v>
      </c>
      <c r="F61" s="25">
        <f>IF(AND((AVERAGE($N$13:N60) + SQRT(2*LOG(SUM(Q60:S60))/R60)) &gt; (AVERAGE($M$13:M60) + SQRT(2*LOG(SUM(Q60:S60))/Q60)), (AVERAGE($N$13:N60) + SQRT(2*LOG(SUM(Q60:S60))/R60)) &gt;  (AVERAGE($O$13:O60) + SQRT(2*LOG(SUM(Q60:S60))/S60))),30000,0)</f>
        <v>30000</v>
      </c>
      <c r="G61" s="26">
        <f>IF(AND((AVERAGE($O$13:O60) + SQRT(2*LOG(SUM(Q60:S60))/S60)) &gt; (AVERAGE($M$13:M60) + SQRT(2*LOG(SUM(Q60:S60))/Q60)), (AVERAGE($O$13:O60) + SQRT(2*LOG(SUM(Q60:S60))/S60)) &gt;  (AVERAGE($N$13:N60) + SQRT(2*LOG(SUM(Q60:S60))/R60))),30000,0)</f>
        <v>0</v>
      </c>
      <c r="H61" s="27">
        <f t="shared" si="5"/>
        <v>30000</v>
      </c>
      <c r="I61" s="25">
        <f t="shared" si="6"/>
        <v>0</v>
      </c>
      <c r="J61" s="26">
        <f t="shared" si="7"/>
        <v>4558</v>
      </c>
      <c r="K61" s="26">
        <f t="shared" si="8"/>
        <v>0</v>
      </c>
      <c r="L61" s="27">
        <f t="shared" si="0"/>
        <v>4558</v>
      </c>
      <c r="M61" s="19" t="str">
        <f t="shared" si="12"/>
        <v/>
      </c>
      <c r="N61" s="3">
        <f t="shared" si="12"/>
        <v>0.15193333333333334</v>
      </c>
      <c r="O61" s="3" t="str">
        <f t="shared" si="12"/>
        <v/>
      </c>
      <c r="P61" s="4">
        <f t="shared" si="2"/>
        <v>0.15193333333333334</v>
      </c>
      <c r="Q61" s="25">
        <f>SUM(E$13:E61)</f>
        <v>10000</v>
      </c>
      <c r="R61" s="26">
        <f>SUM(F$13:F61)</f>
        <v>1450000</v>
      </c>
      <c r="S61" s="26">
        <f>SUM(G$13:G61)</f>
        <v>10000</v>
      </c>
      <c r="T61" s="27">
        <f t="shared" si="9"/>
        <v>1470000</v>
      </c>
      <c r="U61" s="25">
        <f>SUM(I$13:I61)</f>
        <v>915</v>
      </c>
      <c r="V61" s="26">
        <f>SUM(J$13:J61)</f>
        <v>217934</v>
      </c>
      <c r="W61" s="26">
        <f>SUM(K$13:K61)</f>
        <v>1006</v>
      </c>
      <c r="X61" s="27">
        <f t="shared" si="3"/>
        <v>219855</v>
      </c>
      <c r="Y61" s="3">
        <f t="shared" si="10"/>
        <v>9.1499999999999998E-2</v>
      </c>
      <c r="Z61" s="3">
        <f t="shared" si="4"/>
        <v>0.15029931034482757</v>
      </c>
      <c r="AA61" s="3">
        <f t="shared" si="4"/>
        <v>0.10059999999999999</v>
      </c>
      <c r="AB61" s="4">
        <f t="shared" si="11"/>
        <v>0.14956122448979592</v>
      </c>
    </row>
    <row r="62" spans="1:28" x14ac:dyDescent="0.2">
      <c r="A62" s="2">
        <v>50</v>
      </c>
      <c r="B62" s="13">
        <v>0.42758733201812404</v>
      </c>
      <c r="C62" s="21">
        <v>0.95349662323506224</v>
      </c>
      <c r="D62" s="31">
        <v>0.94465908454631897</v>
      </c>
      <c r="E62" s="25">
        <f>IF(AND((AVERAGE($M$13:M61) + SQRT(2*LOG(SUM(Q61:S61))/Q61)) &gt; (AVERAGE($N$13:N61) + SQRT(2*LOG(SUM(Q61:S61))/R61)), (AVERAGE($M$13:M61) + SQRT(2*LOG(SUM(Q61:S61))/Q61)) &gt;  (AVERAGE($O$13:O61) + SQRT(2*LOG(SUM(Q61:S61))/S61))),30000,0)</f>
        <v>0</v>
      </c>
      <c r="F62" s="25">
        <f>IF(AND((AVERAGE($N$13:N61) + SQRT(2*LOG(SUM(Q61:S61))/R61)) &gt; (AVERAGE($M$13:M61) + SQRT(2*LOG(SUM(Q61:S61))/Q61)), (AVERAGE($N$13:N61) + SQRT(2*LOG(SUM(Q61:S61))/R61)) &gt;  (AVERAGE($O$13:O61) + SQRT(2*LOG(SUM(Q61:S61))/S61))),30000,0)</f>
        <v>30000</v>
      </c>
      <c r="G62" s="26">
        <f>IF(AND((AVERAGE($O$13:O61) + SQRT(2*LOG(SUM(Q61:S61))/S61)) &gt; (AVERAGE($M$13:M61) + SQRT(2*LOG(SUM(Q61:S61))/Q61)), (AVERAGE($O$13:O61) + SQRT(2*LOG(SUM(Q61:S61))/S61)) &gt;  (AVERAGE($N$13:N61) + SQRT(2*LOG(SUM(Q61:S61))/R61))),30000,0)</f>
        <v>0</v>
      </c>
      <c r="H62" s="27">
        <f t="shared" si="5"/>
        <v>30000</v>
      </c>
      <c r="I62" s="25">
        <f t="shared" si="6"/>
        <v>0</v>
      </c>
      <c r="J62" s="26">
        <f t="shared" si="7"/>
        <v>4604</v>
      </c>
      <c r="K62" s="26">
        <f t="shared" si="8"/>
        <v>0</v>
      </c>
      <c r="L62" s="27">
        <f t="shared" si="0"/>
        <v>4604</v>
      </c>
      <c r="M62" s="19" t="str">
        <f t="shared" si="12"/>
        <v/>
      </c>
      <c r="N62" s="3">
        <f t="shared" si="12"/>
        <v>0.15346666666666667</v>
      </c>
      <c r="O62" s="3" t="str">
        <f t="shared" si="12"/>
        <v/>
      </c>
      <c r="P62" s="4">
        <f t="shared" si="2"/>
        <v>0.15346666666666667</v>
      </c>
      <c r="Q62" s="25">
        <f>SUM(E$13:E62)</f>
        <v>10000</v>
      </c>
      <c r="R62" s="26">
        <f>SUM(F$13:F62)</f>
        <v>1480000</v>
      </c>
      <c r="S62" s="26">
        <f>SUM(G$13:G62)</f>
        <v>10000</v>
      </c>
      <c r="T62" s="27">
        <f t="shared" si="9"/>
        <v>1500000</v>
      </c>
      <c r="U62" s="25">
        <f>SUM(I$13:I62)</f>
        <v>915</v>
      </c>
      <c r="V62" s="26">
        <f>SUM(J$13:J62)</f>
        <v>222538</v>
      </c>
      <c r="W62" s="26">
        <f>SUM(K$13:K62)</f>
        <v>1006</v>
      </c>
      <c r="X62" s="27">
        <f t="shared" si="3"/>
        <v>224459</v>
      </c>
      <c r="Y62" s="3">
        <f t="shared" si="10"/>
        <v>9.1499999999999998E-2</v>
      </c>
      <c r="Z62" s="3">
        <f t="shared" si="4"/>
        <v>0.15036351351351351</v>
      </c>
      <c r="AA62" s="3">
        <f t="shared" si="4"/>
        <v>0.10059999999999999</v>
      </c>
      <c r="AB62" s="4">
        <f t="shared" si="11"/>
        <v>0.14963933333333335</v>
      </c>
    </row>
    <row r="63" spans="1:28" x14ac:dyDescent="0.2">
      <c r="A63" s="2">
        <v>51</v>
      </c>
      <c r="B63" s="13">
        <v>0.65943465308028182</v>
      </c>
      <c r="C63" s="21">
        <v>0.57687389067164185</v>
      </c>
      <c r="D63" s="31">
        <v>0.98088432174162832</v>
      </c>
      <c r="E63" s="25">
        <f>IF(AND((AVERAGE($M$13:M62) + SQRT(2*LOG(SUM(Q62:S62))/Q62)) &gt; (AVERAGE($N$13:N62) + SQRT(2*LOG(SUM(Q62:S62))/R62)), (AVERAGE($M$13:M62) + SQRT(2*LOG(SUM(Q62:S62))/Q62)) &gt;  (AVERAGE($O$13:O62) + SQRT(2*LOG(SUM(Q62:S62))/S62))),30000,0)</f>
        <v>0</v>
      </c>
      <c r="F63" s="25">
        <f>IF(AND((AVERAGE($N$13:N62) + SQRT(2*LOG(SUM(Q62:S62))/R62)) &gt; (AVERAGE($M$13:M62) + SQRT(2*LOG(SUM(Q62:S62))/Q62)), (AVERAGE($N$13:N62) + SQRT(2*LOG(SUM(Q62:S62))/R62)) &gt;  (AVERAGE($O$13:O62) + SQRT(2*LOG(SUM(Q62:S62))/S62))),30000,0)</f>
        <v>30000</v>
      </c>
      <c r="G63" s="26">
        <f>IF(AND((AVERAGE($O$13:O62) + SQRT(2*LOG(SUM(Q62:S62))/S62)) &gt; (AVERAGE($M$13:M62) + SQRT(2*LOG(SUM(Q62:S62))/Q62)), (AVERAGE($O$13:O62) + SQRT(2*LOG(SUM(Q62:S62))/S62)) &gt;  (AVERAGE($N$13:N62) + SQRT(2*LOG(SUM(Q62:S62))/R62))),30000,0)</f>
        <v>0</v>
      </c>
      <c r="H63" s="27">
        <f t="shared" si="5"/>
        <v>30000</v>
      </c>
      <c r="I63" s="25">
        <f t="shared" si="6"/>
        <v>0</v>
      </c>
      <c r="J63" s="26">
        <f t="shared" si="7"/>
        <v>4512</v>
      </c>
      <c r="K63" s="26">
        <f t="shared" si="8"/>
        <v>0</v>
      </c>
      <c r="L63" s="27">
        <f t="shared" si="0"/>
        <v>4512</v>
      </c>
      <c r="M63" s="19" t="str">
        <f t="shared" si="12"/>
        <v/>
      </c>
      <c r="N63" s="3">
        <f t="shared" si="12"/>
        <v>0.15040000000000001</v>
      </c>
      <c r="O63" s="3" t="str">
        <f t="shared" si="12"/>
        <v/>
      </c>
      <c r="P63" s="4">
        <f t="shared" si="2"/>
        <v>0.15040000000000001</v>
      </c>
      <c r="Q63" s="25">
        <f>SUM(E$13:E63)</f>
        <v>10000</v>
      </c>
      <c r="R63" s="26">
        <f>SUM(F$13:F63)</f>
        <v>1510000</v>
      </c>
      <c r="S63" s="26">
        <f>SUM(G$13:G63)</f>
        <v>10000</v>
      </c>
      <c r="T63" s="27">
        <f t="shared" si="9"/>
        <v>1530000</v>
      </c>
      <c r="U63" s="25">
        <f>SUM(I$13:I63)</f>
        <v>915</v>
      </c>
      <c r="V63" s="26">
        <f>SUM(J$13:J63)</f>
        <v>227050</v>
      </c>
      <c r="W63" s="26">
        <f>SUM(K$13:K63)</f>
        <v>1006</v>
      </c>
      <c r="X63" s="27">
        <f t="shared" si="3"/>
        <v>228971</v>
      </c>
      <c r="Y63" s="3">
        <f t="shared" si="10"/>
        <v>9.1499999999999998E-2</v>
      </c>
      <c r="Z63" s="3">
        <f t="shared" si="4"/>
        <v>0.15036423841059601</v>
      </c>
      <c r="AA63" s="3">
        <f t="shared" si="4"/>
        <v>0.10059999999999999</v>
      </c>
      <c r="AB63" s="4">
        <f t="shared" si="11"/>
        <v>0.14965424836601307</v>
      </c>
    </row>
    <row r="64" spans="1:28" x14ac:dyDescent="0.2">
      <c r="A64" s="2">
        <v>52</v>
      </c>
      <c r="B64" s="13">
        <v>0.42883399079216966</v>
      </c>
      <c r="C64" s="21">
        <v>0.36718630775224848</v>
      </c>
      <c r="D64" s="31">
        <v>0.44067449123700475</v>
      </c>
      <c r="E64" s="25">
        <f>IF(AND((AVERAGE($M$13:M63) + SQRT(2*LOG(SUM(Q63:S63))/Q63)) &gt; (AVERAGE($N$13:N63) + SQRT(2*LOG(SUM(Q63:S63))/R63)), (AVERAGE($M$13:M63) + SQRT(2*LOG(SUM(Q63:S63))/Q63)) &gt;  (AVERAGE($O$13:O63) + SQRT(2*LOG(SUM(Q63:S63))/S63))),30000,0)</f>
        <v>0</v>
      </c>
      <c r="F64" s="25">
        <f>IF(AND((AVERAGE($N$13:N63) + SQRT(2*LOG(SUM(Q63:S63))/R63)) &gt; (AVERAGE($M$13:M63) + SQRT(2*LOG(SUM(Q63:S63))/Q63)), (AVERAGE($N$13:N63) + SQRT(2*LOG(SUM(Q63:S63))/R63)) &gt;  (AVERAGE($O$13:O63) + SQRT(2*LOG(SUM(Q63:S63))/S63))),30000,0)</f>
        <v>30000</v>
      </c>
      <c r="G64" s="26">
        <f>IF(AND((AVERAGE($O$13:O63) + SQRT(2*LOG(SUM(Q63:S63))/S63)) &gt; (AVERAGE($M$13:M63) + SQRT(2*LOG(SUM(Q63:S63))/Q63)), (AVERAGE($O$13:O63) + SQRT(2*LOG(SUM(Q63:S63))/S63)) &gt;  (AVERAGE($N$13:N63) + SQRT(2*LOG(SUM(Q63:S63))/R63))),30000,0)</f>
        <v>0</v>
      </c>
      <c r="H64" s="27">
        <f t="shared" si="5"/>
        <v>30000</v>
      </c>
      <c r="I64" s="25">
        <f t="shared" si="6"/>
        <v>0</v>
      </c>
      <c r="J64" s="26">
        <f t="shared" si="7"/>
        <v>4479</v>
      </c>
      <c r="K64" s="26">
        <f t="shared" si="8"/>
        <v>0</v>
      </c>
      <c r="L64" s="27">
        <f t="shared" si="0"/>
        <v>4479</v>
      </c>
      <c r="M64" s="19" t="str">
        <f t="shared" si="12"/>
        <v/>
      </c>
      <c r="N64" s="3">
        <f t="shared" si="12"/>
        <v>0.14929999999999999</v>
      </c>
      <c r="O64" s="3" t="str">
        <f t="shared" si="12"/>
        <v/>
      </c>
      <c r="P64" s="4">
        <f t="shared" si="2"/>
        <v>0.14929999999999999</v>
      </c>
      <c r="Q64" s="25">
        <f>SUM(E$13:E64)</f>
        <v>10000</v>
      </c>
      <c r="R64" s="26">
        <f>SUM(F$13:F64)</f>
        <v>1540000</v>
      </c>
      <c r="S64" s="26">
        <f>SUM(G$13:G64)</f>
        <v>10000</v>
      </c>
      <c r="T64" s="27">
        <f t="shared" si="9"/>
        <v>1560000</v>
      </c>
      <c r="U64" s="25">
        <f>SUM(I$13:I64)</f>
        <v>915</v>
      </c>
      <c r="V64" s="26">
        <f>SUM(J$13:J64)</f>
        <v>231529</v>
      </c>
      <c r="W64" s="26">
        <f>SUM(K$13:K64)</f>
        <v>1006</v>
      </c>
      <c r="X64" s="27">
        <f t="shared" si="3"/>
        <v>233450</v>
      </c>
      <c r="Y64" s="3">
        <f t="shared" si="10"/>
        <v>9.1499999999999998E-2</v>
      </c>
      <c r="Z64" s="3">
        <f t="shared" si="4"/>
        <v>0.1503435064935065</v>
      </c>
      <c r="AA64" s="3">
        <f t="shared" si="4"/>
        <v>0.10059999999999999</v>
      </c>
      <c r="AB64" s="4">
        <f t="shared" si="11"/>
        <v>0.1496474358974359</v>
      </c>
    </row>
    <row r="65" spans="1:28" x14ac:dyDescent="0.2">
      <c r="A65" s="2">
        <v>53</v>
      </c>
      <c r="B65" s="13">
        <v>0.7962500473750127</v>
      </c>
      <c r="C65" s="21">
        <v>0.19777003374874824</v>
      </c>
      <c r="D65" s="31">
        <v>0.99290287080816053</v>
      </c>
      <c r="E65" s="25">
        <f>IF(AND((AVERAGE($M$13:M64) + SQRT(2*LOG(SUM(Q64:S64))/Q64)) &gt; (AVERAGE($N$13:N64) + SQRT(2*LOG(SUM(Q64:S64))/R64)), (AVERAGE($M$13:M64) + SQRT(2*LOG(SUM(Q64:S64))/Q64)) &gt;  (AVERAGE($O$13:O64) + SQRT(2*LOG(SUM(Q64:S64))/S64))),30000,0)</f>
        <v>0</v>
      </c>
      <c r="F65" s="25">
        <f>IF(AND((AVERAGE($N$13:N64) + SQRT(2*LOG(SUM(Q64:S64))/R64)) &gt; (AVERAGE($M$13:M64) + SQRT(2*LOG(SUM(Q64:S64))/Q64)), (AVERAGE($N$13:N64) + SQRT(2*LOG(SUM(Q64:S64))/R64)) &gt;  (AVERAGE($O$13:O64) + SQRT(2*LOG(SUM(Q64:S64))/S64))),30000,0)</f>
        <v>30000</v>
      </c>
      <c r="G65" s="26">
        <f>IF(AND((AVERAGE($O$13:O64) + SQRT(2*LOG(SUM(Q64:S64))/S64)) &gt; (AVERAGE($M$13:M64) + SQRT(2*LOG(SUM(Q64:S64))/Q64)), (AVERAGE($O$13:O64) + SQRT(2*LOG(SUM(Q64:S64))/S64)) &gt;  (AVERAGE($N$13:N64) + SQRT(2*LOG(SUM(Q64:S64))/R64))),30000,0)</f>
        <v>0</v>
      </c>
      <c r="H65" s="27">
        <f t="shared" si="5"/>
        <v>30000</v>
      </c>
      <c r="I65" s="25">
        <f t="shared" si="6"/>
        <v>0</v>
      </c>
      <c r="J65" s="26">
        <f t="shared" si="7"/>
        <v>4447</v>
      </c>
      <c r="K65" s="26">
        <f t="shared" si="8"/>
        <v>0</v>
      </c>
      <c r="L65" s="27">
        <f t="shared" si="0"/>
        <v>4447</v>
      </c>
      <c r="M65" s="19" t="str">
        <f t="shared" si="12"/>
        <v/>
      </c>
      <c r="N65" s="3">
        <f t="shared" si="12"/>
        <v>0.14823333333333333</v>
      </c>
      <c r="O65" s="3" t="str">
        <f t="shared" si="12"/>
        <v/>
      </c>
      <c r="P65" s="4">
        <f t="shared" si="2"/>
        <v>0.14823333333333333</v>
      </c>
      <c r="Q65" s="25">
        <f>SUM(E$13:E65)</f>
        <v>10000</v>
      </c>
      <c r="R65" s="26">
        <f>SUM(F$13:F65)</f>
        <v>1570000</v>
      </c>
      <c r="S65" s="26">
        <f>SUM(G$13:G65)</f>
        <v>10000</v>
      </c>
      <c r="T65" s="27">
        <f t="shared" si="9"/>
        <v>1590000</v>
      </c>
      <c r="U65" s="25">
        <f>SUM(I$13:I65)</f>
        <v>915</v>
      </c>
      <c r="V65" s="26">
        <f>SUM(J$13:J65)</f>
        <v>235976</v>
      </c>
      <c r="W65" s="26">
        <f>SUM(K$13:K65)</f>
        <v>1006</v>
      </c>
      <c r="X65" s="27">
        <f t="shared" si="3"/>
        <v>237897</v>
      </c>
      <c r="Y65" s="3">
        <f t="shared" si="10"/>
        <v>9.1499999999999998E-2</v>
      </c>
      <c r="Z65" s="3">
        <f t="shared" si="4"/>
        <v>0.15030318471337581</v>
      </c>
      <c r="AA65" s="3">
        <f t="shared" si="4"/>
        <v>0.10059999999999999</v>
      </c>
      <c r="AB65" s="4">
        <f t="shared" si="11"/>
        <v>0.14962075471698114</v>
      </c>
    </row>
    <row r="66" spans="1:28" x14ac:dyDescent="0.2">
      <c r="A66" s="2">
        <v>54</v>
      </c>
      <c r="B66" s="13">
        <v>0.70403495542233963</v>
      </c>
      <c r="C66" s="21">
        <v>0.68229574211941502</v>
      </c>
      <c r="D66" s="31">
        <v>0.59709338272492474</v>
      </c>
      <c r="E66" s="25">
        <f>IF(AND((AVERAGE($M$13:M65) + SQRT(2*LOG(SUM(Q65:S65))/Q65)) &gt; (AVERAGE($N$13:N65) + SQRT(2*LOG(SUM(Q65:S65))/R65)), (AVERAGE($M$13:M65) + SQRT(2*LOG(SUM(Q65:S65))/Q65)) &gt;  (AVERAGE($O$13:O65) + SQRT(2*LOG(SUM(Q65:S65))/S65))),30000,0)</f>
        <v>0</v>
      </c>
      <c r="F66" s="25">
        <f>IF(AND((AVERAGE($N$13:N65) + SQRT(2*LOG(SUM(Q65:S65))/R65)) &gt; (AVERAGE($M$13:M65) + SQRT(2*LOG(SUM(Q65:S65))/Q65)), (AVERAGE($N$13:N65) + SQRT(2*LOG(SUM(Q65:S65))/R65)) &gt;  (AVERAGE($O$13:O65) + SQRT(2*LOG(SUM(Q65:S65))/S65))),30000,0)</f>
        <v>30000</v>
      </c>
      <c r="G66" s="26">
        <f>IF(AND((AVERAGE($O$13:O65) + SQRT(2*LOG(SUM(Q65:S65))/S65)) &gt; (AVERAGE($M$13:M65) + SQRT(2*LOG(SUM(Q65:S65))/Q65)), (AVERAGE($O$13:O65) + SQRT(2*LOG(SUM(Q65:S65))/S65)) &gt;  (AVERAGE($N$13:N65) + SQRT(2*LOG(SUM(Q65:S65))/R65))),30000,0)</f>
        <v>0</v>
      </c>
      <c r="H66" s="27">
        <f t="shared" si="5"/>
        <v>30000</v>
      </c>
      <c r="I66" s="25">
        <f t="shared" si="6"/>
        <v>0</v>
      </c>
      <c r="J66" s="26">
        <f t="shared" si="7"/>
        <v>4529</v>
      </c>
      <c r="K66" s="26">
        <f t="shared" si="8"/>
        <v>0</v>
      </c>
      <c r="L66" s="27">
        <f t="shared" si="0"/>
        <v>4529</v>
      </c>
      <c r="M66" s="19" t="str">
        <f t="shared" si="12"/>
        <v/>
      </c>
      <c r="N66" s="3">
        <f t="shared" si="12"/>
        <v>0.15096666666666667</v>
      </c>
      <c r="O66" s="3" t="str">
        <f t="shared" si="12"/>
        <v/>
      </c>
      <c r="P66" s="4">
        <f t="shared" si="2"/>
        <v>0.15096666666666667</v>
      </c>
      <c r="Q66" s="25">
        <f>SUM(E$13:E66)</f>
        <v>10000</v>
      </c>
      <c r="R66" s="26">
        <f>SUM(F$13:F66)</f>
        <v>1600000</v>
      </c>
      <c r="S66" s="26">
        <f>SUM(G$13:G66)</f>
        <v>10000</v>
      </c>
      <c r="T66" s="27">
        <f t="shared" si="9"/>
        <v>1620000</v>
      </c>
      <c r="U66" s="25">
        <f>SUM(I$13:I66)</f>
        <v>915</v>
      </c>
      <c r="V66" s="26">
        <f>SUM(J$13:J66)</f>
        <v>240505</v>
      </c>
      <c r="W66" s="26">
        <f>SUM(K$13:K66)</f>
        <v>1006</v>
      </c>
      <c r="X66" s="27">
        <f t="shared" si="3"/>
        <v>242426</v>
      </c>
      <c r="Y66" s="3">
        <f t="shared" si="10"/>
        <v>9.1499999999999998E-2</v>
      </c>
      <c r="Z66" s="3">
        <f t="shared" si="4"/>
        <v>0.15031562500000001</v>
      </c>
      <c r="AA66" s="3">
        <f t="shared" si="4"/>
        <v>0.10059999999999999</v>
      </c>
      <c r="AB66" s="4">
        <f t="shared" si="11"/>
        <v>0.14964567901234568</v>
      </c>
    </row>
    <row r="67" spans="1:28" x14ac:dyDescent="0.2">
      <c r="A67" s="2">
        <v>55</v>
      </c>
      <c r="B67" s="13">
        <v>1.3340648779700648E-2</v>
      </c>
      <c r="C67" s="21">
        <v>0.49982915942260175</v>
      </c>
      <c r="D67" s="31">
        <v>0.1440601078158471</v>
      </c>
      <c r="E67" s="25">
        <f>IF(AND((AVERAGE($M$13:M66) + SQRT(2*LOG(SUM(Q66:S66))/Q66)) &gt; (AVERAGE($N$13:N66) + SQRT(2*LOG(SUM(Q66:S66))/R66)), (AVERAGE($M$13:M66) + SQRT(2*LOG(SUM(Q66:S66))/Q66)) &gt;  (AVERAGE($O$13:O66) + SQRT(2*LOG(SUM(Q66:S66))/S66))),30000,0)</f>
        <v>0</v>
      </c>
      <c r="F67" s="25">
        <f>IF(AND((AVERAGE($N$13:N66) + SQRT(2*LOG(SUM(Q66:S66))/R66)) &gt; (AVERAGE($M$13:M66) + SQRT(2*LOG(SUM(Q66:S66))/Q66)), (AVERAGE($N$13:N66) + SQRT(2*LOG(SUM(Q66:S66))/R66)) &gt;  (AVERAGE($O$13:O66) + SQRT(2*LOG(SUM(Q66:S66))/S66))),30000,0)</f>
        <v>30000</v>
      </c>
      <c r="G67" s="26">
        <f>IF(AND((AVERAGE($O$13:O66) + SQRT(2*LOG(SUM(Q66:S66))/S66)) &gt; (AVERAGE($M$13:M66) + SQRT(2*LOG(SUM(Q66:S66))/Q66)), (AVERAGE($O$13:O66) + SQRT(2*LOG(SUM(Q66:S66))/S66)) &gt;  (AVERAGE($N$13:N66) + SQRT(2*LOG(SUM(Q66:S66))/R66))),30000,0)</f>
        <v>0</v>
      </c>
      <c r="H67" s="27">
        <f t="shared" si="5"/>
        <v>30000</v>
      </c>
      <c r="I67" s="25">
        <f t="shared" si="6"/>
        <v>0</v>
      </c>
      <c r="J67" s="26">
        <f t="shared" si="7"/>
        <v>4500</v>
      </c>
      <c r="K67" s="26">
        <f t="shared" si="8"/>
        <v>0</v>
      </c>
      <c r="L67" s="27">
        <f t="shared" si="0"/>
        <v>4500</v>
      </c>
      <c r="M67" s="19" t="str">
        <f t="shared" si="12"/>
        <v/>
      </c>
      <c r="N67" s="3">
        <f t="shared" si="12"/>
        <v>0.15</v>
      </c>
      <c r="O67" s="3" t="str">
        <f t="shared" si="12"/>
        <v/>
      </c>
      <c r="P67" s="4">
        <f t="shared" si="2"/>
        <v>0.15</v>
      </c>
      <c r="Q67" s="25">
        <f>SUM(E$13:E67)</f>
        <v>10000</v>
      </c>
      <c r="R67" s="26">
        <f>SUM(F$13:F67)</f>
        <v>1630000</v>
      </c>
      <c r="S67" s="26">
        <f>SUM(G$13:G67)</f>
        <v>10000</v>
      </c>
      <c r="T67" s="27">
        <f t="shared" si="9"/>
        <v>1650000</v>
      </c>
      <c r="U67" s="25">
        <f>SUM(I$13:I67)</f>
        <v>915</v>
      </c>
      <c r="V67" s="26">
        <f>SUM(J$13:J67)</f>
        <v>245005</v>
      </c>
      <c r="W67" s="26">
        <f>SUM(K$13:K67)</f>
        <v>1006</v>
      </c>
      <c r="X67" s="27">
        <f t="shared" si="3"/>
        <v>246926</v>
      </c>
      <c r="Y67" s="3">
        <f t="shared" si="10"/>
        <v>9.1499999999999998E-2</v>
      </c>
      <c r="Z67" s="3">
        <f t="shared" si="4"/>
        <v>0.15030981595092024</v>
      </c>
      <c r="AA67" s="3">
        <f t="shared" si="4"/>
        <v>0.10059999999999999</v>
      </c>
      <c r="AB67" s="4">
        <f t="shared" si="11"/>
        <v>0.14965212121212121</v>
      </c>
    </row>
    <row r="68" spans="1:28" x14ac:dyDescent="0.2">
      <c r="A68" s="2">
        <v>56</v>
      </c>
      <c r="B68" s="13">
        <v>0.1236542602056504</v>
      </c>
      <c r="C68" s="21">
        <v>0.49142859139611528</v>
      </c>
      <c r="D68" s="31">
        <v>0.11963361925312777</v>
      </c>
      <c r="E68" s="25">
        <f>IF(AND((AVERAGE($M$13:M67) + SQRT(2*LOG(SUM(Q67:S67))/Q67)) &gt; (AVERAGE($N$13:N67) + SQRT(2*LOG(SUM(Q67:S67))/R67)), (AVERAGE($M$13:M67) + SQRT(2*LOG(SUM(Q67:S67))/Q67)) &gt;  (AVERAGE($O$13:O67) + SQRT(2*LOG(SUM(Q67:S67))/S67))),30000,0)</f>
        <v>0</v>
      </c>
      <c r="F68" s="25">
        <f>IF(AND((AVERAGE($N$13:N67) + SQRT(2*LOG(SUM(Q67:S67))/R67)) &gt; (AVERAGE($M$13:M67) + SQRT(2*LOG(SUM(Q67:S67))/Q67)), (AVERAGE($N$13:N67) + SQRT(2*LOG(SUM(Q67:S67))/R67)) &gt;  (AVERAGE($O$13:O67) + SQRT(2*LOG(SUM(Q67:S67))/S67))),30000,0)</f>
        <v>30000</v>
      </c>
      <c r="G68" s="26">
        <f>IF(AND((AVERAGE($O$13:O67) + SQRT(2*LOG(SUM(Q67:S67))/S67)) &gt; (AVERAGE($M$13:M67) + SQRT(2*LOG(SUM(Q67:S67))/Q67)), (AVERAGE($O$13:O67) + SQRT(2*LOG(SUM(Q67:S67))/S67)) &gt;  (AVERAGE($N$13:N67) + SQRT(2*LOG(SUM(Q67:S67))/R67))),30000,0)</f>
        <v>0</v>
      </c>
      <c r="H68" s="27">
        <f t="shared" si="5"/>
        <v>30000</v>
      </c>
      <c r="I68" s="25">
        <f t="shared" si="6"/>
        <v>0</v>
      </c>
      <c r="J68" s="26">
        <f t="shared" si="7"/>
        <v>4499</v>
      </c>
      <c r="K68" s="26">
        <f t="shared" si="8"/>
        <v>0</v>
      </c>
      <c r="L68" s="27">
        <f t="shared" si="0"/>
        <v>4499</v>
      </c>
      <c r="M68" s="19" t="str">
        <f t="shared" si="12"/>
        <v/>
      </c>
      <c r="N68" s="3">
        <f t="shared" si="12"/>
        <v>0.14996666666666666</v>
      </c>
      <c r="O68" s="3" t="str">
        <f t="shared" si="12"/>
        <v/>
      </c>
      <c r="P68" s="4">
        <f t="shared" si="2"/>
        <v>0.14996666666666666</v>
      </c>
      <c r="Q68" s="25">
        <f>SUM(E$13:E68)</f>
        <v>10000</v>
      </c>
      <c r="R68" s="26">
        <f>SUM(F$13:F68)</f>
        <v>1660000</v>
      </c>
      <c r="S68" s="26">
        <f>SUM(G$13:G68)</f>
        <v>10000</v>
      </c>
      <c r="T68" s="27">
        <f t="shared" si="9"/>
        <v>1680000</v>
      </c>
      <c r="U68" s="25">
        <f>SUM(I$13:I68)</f>
        <v>915</v>
      </c>
      <c r="V68" s="26">
        <f>SUM(J$13:J68)</f>
        <v>249504</v>
      </c>
      <c r="W68" s="26">
        <f>SUM(K$13:K68)</f>
        <v>1006</v>
      </c>
      <c r="X68" s="27">
        <f t="shared" si="3"/>
        <v>251425</v>
      </c>
      <c r="Y68" s="3">
        <f t="shared" si="10"/>
        <v>9.1499999999999998E-2</v>
      </c>
      <c r="Z68" s="3">
        <f t="shared" si="4"/>
        <v>0.15030361445783133</v>
      </c>
      <c r="AA68" s="3">
        <f t="shared" si="4"/>
        <v>0.10059999999999999</v>
      </c>
      <c r="AB68" s="4">
        <f t="shared" si="11"/>
        <v>0.14965773809523811</v>
      </c>
    </row>
    <row r="69" spans="1:28" x14ac:dyDescent="0.2">
      <c r="A69" s="2">
        <v>57</v>
      </c>
      <c r="B69" s="13">
        <v>0.1068913172375765</v>
      </c>
      <c r="C69" s="21">
        <v>0.75020115715201474</v>
      </c>
      <c r="D69" s="31">
        <v>0.33398222748228101</v>
      </c>
      <c r="E69" s="25">
        <f>IF(AND((AVERAGE($M$13:M68) + SQRT(2*LOG(SUM(Q68:S68))/Q68)) &gt; (AVERAGE($N$13:N68) + SQRT(2*LOG(SUM(Q68:S68))/R68)), (AVERAGE($M$13:M68) + SQRT(2*LOG(SUM(Q68:S68))/Q68)) &gt;  (AVERAGE($O$13:O68) + SQRT(2*LOG(SUM(Q68:S68))/S68))),30000,0)</f>
        <v>0</v>
      </c>
      <c r="F69" s="25">
        <f>IF(AND((AVERAGE($N$13:N68) + SQRT(2*LOG(SUM(Q68:S68))/R68)) &gt; (AVERAGE($M$13:M68) + SQRT(2*LOG(SUM(Q68:S68))/Q68)), (AVERAGE($N$13:N68) + SQRT(2*LOG(SUM(Q68:S68))/R68)) &gt;  (AVERAGE($O$13:O68) + SQRT(2*LOG(SUM(Q68:S68))/S68))),30000,0)</f>
        <v>30000</v>
      </c>
      <c r="G69" s="26">
        <f>IF(AND((AVERAGE($O$13:O68) + SQRT(2*LOG(SUM(Q68:S68))/S68)) &gt; (AVERAGE($M$13:M68) + SQRT(2*LOG(SUM(Q68:S68))/Q68)), (AVERAGE($O$13:O68) + SQRT(2*LOG(SUM(Q68:S68))/S68)) &gt;  (AVERAGE($N$13:N68) + SQRT(2*LOG(SUM(Q68:S68))/R68))),30000,0)</f>
        <v>0</v>
      </c>
      <c r="H69" s="27">
        <f t="shared" si="5"/>
        <v>30000</v>
      </c>
      <c r="I69" s="25">
        <f t="shared" si="6"/>
        <v>0</v>
      </c>
      <c r="J69" s="26">
        <f t="shared" si="7"/>
        <v>4542</v>
      </c>
      <c r="K69" s="26">
        <f t="shared" si="8"/>
        <v>0</v>
      </c>
      <c r="L69" s="27">
        <f t="shared" si="0"/>
        <v>4542</v>
      </c>
      <c r="M69" s="19" t="str">
        <f t="shared" si="12"/>
        <v/>
      </c>
      <c r="N69" s="3">
        <f t="shared" si="12"/>
        <v>0.15140000000000001</v>
      </c>
      <c r="O69" s="3" t="str">
        <f t="shared" si="12"/>
        <v/>
      </c>
      <c r="P69" s="4">
        <f t="shared" si="2"/>
        <v>0.15140000000000001</v>
      </c>
      <c r="Q69" s="25">
        <f>SUM(E$13:E69)</f>
        <v>10000</v>
      </c>
      <c r="R69" s="26">
        <f>SUM(F$13:F69)</f>
        <v>1690000</v>
      </c>
      <c r="S69" s="26">
        <f>SUM(G$13:G69)</f>
        <v>10000</v>
      </c>
      <c r="T69" s="27">
        <f t="shared" si="9"/>
        <v>1710000</v>
      </c>
      <c r="U69" s="25">
        <f>SUM(I$13:I69)</f>
        <v>915</v>
      </c>
      <c r="V69" s="26">
        <f>SUM(J$13:J69)</f>
        <v>254046</v>
      </c>
      <c r="W69" s="26">
        <f>SUM(K$13:K69)</f>
        <v>1006</v>
      </c>
      <c r="X69" s="27">
        <f t="shared" si="3"/>
        <v>255967</v>
      </c>
      <c r="Y69" s="3">
        <f t="shared" si="10"/>
        <v>9.1499999999999998E-2</v>
      </c>
      <c r="Z69" s="3">
        <f t="shared" si="4"/>
        <v>0.15032307692307692</v>
      </c>
      <c r="AA69" s="3">
        <f t="shared" si="4"/>
        <v>0.10059999999999999</v>
      </c>
      <c r="AB69" s="4">
        <f t="shared" si="11"/>
        <v>0.14968830409356726</v>
      </c>
    </row>
    <row r="70" spans="1:28" x14ac:dyDescent="0.2">
      <c r="A70" s="2">
        <v>58</v>
      </c>
      <c r="B70" s="13">
        <v>0.10351727872833261</v>
      </c>
      <c r="C70" s="21">
        <v>0.23134266036686824</v>
      </c>
      <c r="D70" s="31">
        <v>0.95695578079638932</v>
      </c>
      <c r="E70" s="25">
        <f>IF(AND((AVERAGE($M$13:M69) + SQRT(2*LOG(SUM(Q69:S69))/Q69)) &gt; (AVERAGE($N$13:N69) + SQRT(2*LOG(SUM(Q69:S69))/R69)), (AVERAGE($M$13:M69) + SQRT(2*LOG(SUM(Q69:S69))/Q69)) &gt;  (AVERAGE($O$13:O69) + SQRT(2*LOG(SUM(Q69:S69))/S69))),30000,0)</f>
        <v>0</v>
      </c>
      <c r="F70" s="25">
        <f>IF(AND((AVERAGE($N$13:N69) + SQRT(2*LOG(SUM(Q69:S69))/R69)) &gt; (AVERAGE($M$13:M69) + SQRT(2*LOG(SUM(Q69:S69))/Q69)), (AVERAGE($N$13:N69) + SQRT(2*LOG(SUM(Q69:S69))/R69)) &gt;  (AVERAGE($O$13:O69) + SQRT(2*LOG(SUM(Q69:S69))/S69))),30000,0)</f>
        <v>30000</v>
      </c>
      <c r="G70" s="26">
        <f>IF(AND((AVERAGE($O$13:O69) + SQRT(2*LOG(SUM(Q69:S69))/S69)) &gt; (AVERAGE($M$13:M69) + SQRT(2*LOG(SUM(Q69:S69))/Q69)), (AVERAGE($O$13:O69) + SQRT(2*LOG(SUM(Q69:S69))/S69)) &gt;  (AVERAGE($N$13:N69) + SQRT(2*LOG(SUM(Q69:S69))/R69))),30000,0)</f>
        <v>0</v>
      </c>
      <c r="H70" s="27">
        <f t="shared" si="5"/>
        <v>30000</v>
      </c>
      <c r="I70" s="25">
        <f t="shared" si="6"/>
        <v>0</v>
      </c>
      <c r="J70" s="26">
        <f t="shared" si="7"/>
        <v>4455</v>
      </c>
      <c r="K70" s="26">
        <f t="shared" si="8"/>
        <v>0</v>
      </c>
      <c r="L70" s="27">
        <f t="shared" si="0"/>
        <v>4455</v>
      </c>
      <c r="M70" s="19" t="str">
        <f t="shared" si="12"/>
        <v/>
      </c>
      <c r="N70" s="3">
        <f t="shared" si="12"/>
        <v>0.14849999999999999</v>
      </c>
      <c r="O70" s="3" t="str">
        <f t="shared" si="12"/>
        <v/>
      </c>
      <c r="P70" s="4">
        <f t="shared" si="2"/>
        <v>0.14849999999999999</v>
      </c>
      <c r="Q70" s="25">
        <f>SUM(E$13:E70)</f>
        <v>10000</v>
      </c>
      <c r="R70" s="26">
        <f>SUM(F$13:F70)</f>
        <v>1720000</v>
      </c>
      <c r="S70" s="26">
        <f>SUM(G$13:G70)</f>
        <v>10000</v>
      </c>
      <c r="T70" s="27">
        <f t="shared" si="9"/>
        <v>1740000</v>
      </c>
      <c r="U70" s="25">
        <f>SUM(I$13:I70)</f>
        <v>915</v>
      </c>
      <c r="V70" s="26">
        <f>SUM(J$13:J70)</f>
        <v>258501</v>
      </c>
      <c r="W70" s="26">
        <f>SUM(K$13:K70)</f>
        <v>1006</v>
      </c>
      <c r="X70" s="27">
        <f t="shared" si="3"/>
        <v>260422</v>
      </c>
      <c r="Y70" s="3">
        <f t="shared" si="10"/>
        <v>9.1499999999999998E-2</v>
      </c>
      <c r="Z70" s="3">
        <f t="shared" si="4"/>
        <v>0.15029127906976744</v>
      </c>
      <c r="AA70" s="3">
        <f t="shared" si="4"/>
        <v>0.10059999999999999</v>
      </c>
      <c r="AB70" s="4">
        <f t="shared" si="11"/>
        <v>0.14966781609195404</v>
      </c>
    </row>
    <row r="71" spans="1:28" x14ac:dyDescent="0.2">
      <c r="A71" s="2">
        <v>59</v>
      </c>
      <c r="B71" s="13">
        <v>0.4804902732606352</v>
      </c>
      <c r="C71" s="21">
        <v>0.5137663061763984</v>
      </c>
      <c r="D71" s="31">
        <v>0.45305565013918581</v>
      </c>
      <c r="E71" s="25">
        <f>IF(AND((AVERAGE($M$13:M70) + SQRT(2*LOG(SUM(Q70:S70))/Q70)) &gt; (AVERAGE($N$13:N70) + SQRT(2*LOG(SUM(Q70:S70))/R70)), (AVERAGE($M$13:M70) + SQRT(2*LOG(SUM(Q70:S70))/Q70)) &gt;  (AVERAGE($O$13:O70) + SQRT(2*LOG(SUM(Q70:S70))/S70))),30000,0)</f>
        <v>0</v>
      </c>
      <c r="F71" s="25">
        <f>IF(AND((AVERAGE($N$13:N70) + SQRT(2*LOG(SUM(Q70:S70))/R70)) &gt; (AVERAGE($M$13:M70) + SQRT(2*LOG(SUM(Q70:S70))/Q70)), (AVERAGE($N$13:N70) + SQRT(2*LOG(SUM(Q70:S70))/R70)) &gt;  (AVERAGE($O$13:O70) + SQRT(2*LOG(SUM(Q70:S70))/S70))),30000,0)</f>
        <v>30000</v>
      </c>
      <c r="G71" s="26">
        <f>IF(AND((AVERAGE($O$13:O70) + SQRT(2*LOG(SUM(Q70:S70))/S70)) &gt; (AVERAGE($M$13:M70) + SQRT(2*LOG(SUM(Q70:S70))/Q70)), (AVERAGE($O$13:O70) + SQRT(2*LOG(SUM(Q70:S70))/S70)) &gt;  (AVERAGE($N$13:N70) + SQRT(2*LOG(SUM(Q70:S70))/R70))),30000,0)</f>
        <v>0</v>
      </c>
      <c r="H71" s="27">
        <f t="shared" si="5"/>
        <v>30000</v>
      </c>
      <c r="I71" s="25">
        <f t="shared" si="6"/>
        <v>0</v>
      </c>
      <c r="J71" s="26">
        <f t="shared" si="7"/>
        <v>4502</v>
      </c>
      <c r="K71" s="26">
        <f t="shared" si="8"/>
        <v>0</v>
      </c>
      <c r="L71" s="27">
        <f t="shared" si="0"/>
        <v>4502</v>
      </c>
      <c r="M71" s="19" t="str">
        <f t="shared" si="12"/>
        <v/>
      </c>
      <c r="N71" s="3">
        <f t="shared" si="12"/>
        <v>0.15006666666666665</v>
      </c>
      <c r="O71" s="3" t="str">
        <f t="shared" si="12"/>
        <v/>
      </c>
      <c r="P71" s="4">
        <f t="shared" si="2"/>
        <v>0.15006666666666665</v>
      </c>
      <c r="Q71" s="25">
        <f>SUM(E$13:E71)</f>
        <v>10000</v>
      </c>
      <c r="R71" s="26">
        <f>SUM(F$13:F71)</f>
        <v>1750000</v>
      </c>
      <c r="S71" s="26">
        <f>SUM(G$13:G71)</f>
        <v>10000</v>
      </c>
      <c r="T71" s="27">
        <f t="shared" si="9"/>
        <v>1770000</v>
      </c>
      <c r="U71" s="25">
        <f>SUM(I$13:I71)</f>
        <v>915</v>
      </c>
      <c r="V71" s="26">
        <f>SUM(J$13:J71)</f>
        <v>263003</v>
      </c>
      <c r="W71" s="26">
        <f>SUM(K$13:K71)</f>
        <v>1006</v>
      </c>
      <c r="X71" s="27">
        <f t="shared" si="3"/>
        <v>264924</v>
      </c>
      <c r="Y71" s="3">
        <f t="shared" si="10"/>
        <v>9.1499999999999998E-2</v>
      </c>
      <c r="Z71" s="3">
        <f t="shared" si="4"/>
        <v>0.15028742857142857</v>
      </c>
      <c r="AA71" s="3">
        <f t="shared" si="4"/>
        <v>0.10059999999999999</v>
      </c>
      <c r="AB71" s="4">
        <f t="shared" si="11"/>
        <v>0.14967457627118644</v>
      </c>
    </row>
    <row r="72" spans="1:28" x14ac:dyDescent="0.2">
      <c r="A72" s="2">
        <v>60</v>
      </c>
      <c r="B72" s="13">
        <v>6.2317728534169947E-2</v>
      </c>
      <c r="C72" s="21">
        <v>0.60105487775360378</v>
      </c>
      <c r="D72" s="31">
        <v>0.3315854579555686</v>
      </c>
      <c r="E72" s="25">
        <f>IF(AND((AVERAGE($M$13:M71) + SQRT(2*LOG(SUM(Q71:S71))/Q71)) &gt; (AVERAGE($N$13:N71) + SQRT(2*LOG(SUM(Q71:S71))/R71)), (AVERAGE($M$13:M71) + SQRT(2*LOG(SUM(Q71:S71))/Q71)) &gt;  (AVERAGE($O$13:O71) + SQRT(2*LOG(SUM(Q71:S71))/S71))),30000,0)</f>
        <v>0</v>
      </c>
      <c r="F72" s="25">
        <f>IF(AND((AVERAGE($N$13:N71) + SQRT(2*LOG(SUM(Q71:S71))/R71)) &gt; (AVERAGE($M$13:M71) + SQRT(2*LOG(SUM(Q71:S71))/Q71)), (AVERAGE($N$13:N71) + SQRT(2*LOG(SUM(Q71:S71))/R71)) &gt;  (AVERAGE($O$13:O71) + SQRT(2*LOG(SUM(Q71:S71))/S71))),30000,0)</f>
        <v>30000</v>
      </c>
      <c r="G72" s="26">
        <f>IF(AND((AVERAGE($O$13:O71) + SQRT(2*LOG(SUM(Q71:S71))/S71)) &gt; (AVERAGE($M$13:M71) + SQRT(2*LOG(SUM(Q71:S71))/Q71)), (AVERAGE($O$13:O71) + SQRT(2*LOG(SUM(Q71:S71))/S71)) &gt;  (AVERAGE($N$13:N71) + SQRT(2*LOG(SUM(Q71:S71))/R71))),30000,0)</f>
        <v>0</v>
      </c>
      <c r="H72" s="27">
        <f t="shared" si="5"/>
        <v>30000</v>
      </c>
      <c r="I72" s="25">
        <f t="shared" si="6"/>
        <v>0</v>
      </c>
      <c r="J72" s="26">
        <f t="shared" si="7"/>
        <v>4516</v>
      </c>
      <c r="K72" s="26">
        <f t="shared" si="8"/>
        <v>0</v>
      </c>
      <c r="L72" s="27">
        <f t="shared" si="0"/>
        <v>4516</v>
      </c>
      <c r="M72" s="19" t="str">
        <f t="shared" si="12"/>
        <v/>
      </c>
      <c r="N72" s="3">
        <f t="shared" si="12"/>
        <v>0.15053333333333332</v>
      </c>
      <c r="O72" s="3" t="str">
        <f t="shared" si="12"/>
        <v/>
      </c>
      <c r="P72" s="4">
        <f t="shared" si="2"/>
        <v>0.15053333333333332</v>
      </c>
      <c r="Q72" s="25">
        <f>SUM(E$13:E72)</f>
        <v>10000</v>
      </c>
      <c r="R72" s="26">
        <f>SUM(F$13:F72)</f>
        <v>1780000</v>
      </c>
      <c r="S72" s="26">
        <f>SUM(G$13:G72)</f>
        <v>10000</v>
      </c>
      <c r="T72" s="27">
        <f t="shared" si="9"/>
        <v>1800000</v>
      </c>
      <c r="U72" s="25">
        <f>SUM(I$13:I72)</f>
        <v>915</v>
      </c>
      <c r="V72" s="26">
        <f>SUM(J$13:J72)</f>
        <v>267519</v>
      </c>
      <c r="W72" s="26">
        <f>SUM(K$13:K72)</f>
        <v>1006</v>
      </c>
      <c r="X72" s="27">
        <f t="shared" si="3"/>
        <v>269440</v>
      </c>
      <c r="Y72" s="3">
        <f t="shared" si="10"/>
        <v>9.1499999999999998E-2</v>
      </c>
      <c r="Z72" s="3">
        <f t="shared" si="4"/>
        <v>0.15029157303370785</v>
      </c>
      <c r="AA72" s="3">
        <f t="shared" si="4"/>
        <v>0.10059999999999999</v>
      </c>
      <c r="AB72" s="4">
        <f t="shared" si="11"/>
        <v>0.1496888888888889</v>
      </c>
    </row>
    <row r="73" spans="1:28" x14ac:dyDescent="0.2">
      <c r="A73" s="2">
        <v>61</v>
      </c>
      <c r="B73" s="13">
        <v>0.30040763454036046</v>
      </c>
      <c r="C73" s="21">
        <v>0.78221505924762524</v>
      </c>
      <c r="D73" s="31">
        <v>2.48736075771403E-2</v>
      </c>
      <c r="E73" s="25">
        <f>IF(AND((AVERAGE($M$13:M72) + SQRT(2*LOG(SUM(Q72:S72))/Q72)) &gt; (AVERAGE($N$13:N72) + SQRT(2*LOG(SUM(Q72:S72))/R72)), (AVERAGE($M$13:M72) + SQRT(2*LOG(SUM(Q72:S72))/Q72)) &gt;  (AVERAGE($O$13:O72) + SQRT(2*LOG(SUM(Q72:S72))/S72))),30000,0)</f>
        <v>0</v>
      </c>
      <c r="F73" s="25">
        <f>IF(AND((AVERAGE($N$13:N72) + SQRT(2*LOG(SUM(Q72:S72))/R72)) &gt; (AVERAGE($M$13:M72) + SQRT(2*LOG(SUM(Q72:S72))/Q72)), (AVERAGE($N$13:N72) + SQRT(2*LOG(SUM(Q72:S72))/R72)) &gt;  (AVERAGE($O$13:O72) + SQRT(2*LOG(SUM(Q72:S72))/S72))),30000,0)</f>
        <v>30000</v>
      </c>
      <c r="G73" s="26">
        <f>IF(AND((AVERAGE($O$13:O72) + SQRT(2*LOG(SUM(Q72:S72))/S72)) &gt; (AVERAGE($M$13:M72) + SQRT(2*LOG(SUM(Q72:S72))/Q72)), (AVERAGE($O$13:O72) + SQRT(2*LOG(SUM(Q72:S72))/S72)) &gt;  (AVERAGE($N$13:N72) + SQRT(2*LOG(SUM(Q72:S72))/R72))),30000,0)</f>
        <v>0</v>
      </c>
      <c r="H73" s="27">
        <f t="shared" si="5"/>
        <v>30000</v>
      </c>
      <c r="I73" s="25">
        <f t="shared" si="6"/>
        <v>0</v>
      </c>
      <c r="J73" s="26">
        <f t="shared" si="7"/>
        <v>4548</v>
      </c>
      <c r="K73" s="26">
        <f t="shared" si="8"/>
        <v>0</v>
      </c>
      <c r="L73" s="27">
        <f t="shared" si="0"/>
        <v>4548</v>
      </c>
      <c r="M73" s="19" t="str">
        <f t="shared" si="12"/>
        <v/>
      </c>
      <c r="N73" s="3">
        <f t="shared" si="12"/>
        <v>0.15160000000000001</v>
      </c>
      <c r="O73" s="3" t="str">
        <f t="shared" si="12"/>
        <v/>
      </c>
      <c r="P73" s="4">
        <f t="shared" si="2"/>
        <v>0.15160000000000001</v>
      </c>
      <c r="Q73" s="25">
        <f>SUM(E$13:E73)</f>
        <v>10000</v>
      </c>
      <c r="R73" s="26">
        <f>SUM(F$13:F73)</f>
        <v>1810000</v>
      </c>
      <c r="S73" s="26">
        <f>SUM(G$13:G73)</f>
        <v>10000</v>
      </c>
      <c r="T73" s="27">
        <f t="shared" si="9"/>
        <v>1830000</v>
      </c>
      <c r="U73" s="25">
        <f>SUM(I$13:I73)</f>
        <v>915</v>
      </c>
      <c r="V73" s="26">
        <f>SUM(J$13:J73)</f>
        <v>272067</v>
      </c>
      <c r="W73" s="26">
        <f>SUM(K$13:K73)</f>
        <v>1006</v>
      </c>
      <c r="X73" s="27">
        <f t="shared" si="3"/>
        <v>273988</v>
      </c>
      <c r="Y73" s="3">
        <f t="shared" si="10"/>
        <v>9.1499999999999998E-2</v>
      </c>
      <c r="Z73" s="3">
        <f t="shared" si="4"/>
        <v>0.15031325966850828</v>
      </c>
      <c r="AA73" s="3">
        <f t="shared" si="4"/>
        <v>0.10059999999999999</v>
      </c>
      <c r="AB73" s="4">
        <f t="shared" si="11"/>
        <v>0.14972021857923498</v>
      </c>
    </row>
    <row r="74" spans="1:28" x14ac:dyDescent="0.2">
      <c r="A74" s="2">
        <v>62</v>
      </c>
      <c r="B74" s="13">
        <v>0.98357770437053726</v>
      </c>
      <c r="C74" s="21">
        <v>0.87604889394012042</v>
      </c>
      <c r="D74" s="31">
        <v>0.67988928237936219</v>
      </c>
      <c r="E74" s="25">
        <f>IF(AND((AVERAGE($M$13:M73) + SQRT(2*LOG(SUM(Q73:S73))/Q73)) &gt; (AVERAGE($N$13:N73) + SQRT(2*LOG(SUM(Q73:S73))/R73)), (AVERAGE($M$13:M73) + SQRT(2*LOG(SUM(Q73:S73))/Q73)) &gt;  (AVERAGE($O$13:O73) + SQRT(2*LOG(SUM(Q73:S73))/S73))),30000,0)</f>
        <v>0</v>
      </c>
      <c r="F74" s="25">
        <f>IF(AND((AVERAGE($N$13:N73) + SQRT(2*LOG(SUM(Q73:S73))/R73)) &gt; (AVERAGE($M$13:M73) + SQRT(2*LOG(SUM(Q73:S73))/Q73)), (AVERAGE($N$13:N73) + SQRT(2*LOG(SUM(Q73:S73))/R73)) &gt;  (AVERAGE($O$13:O73) + SQRT(2*LOG(SUM(Q73:S73))/S73))),30000,0)</f>
        <v>30000</v>
      </c>
      <c r="G74" s="26">
        <f>IF(AND((AVERAGE($O$13:O73) + SQRT(2*LOG(SUM(Q73:S73))/S73)) &gt; (AVERAGE($M$13:M73) + SQRT(2*LOG(SUM(Q73:S73))/Q73)), (AVERAGE($O$13:O73) + SQRT(2*LOG(SUM(Q73:S73))/S73)) &gt;  (AVERAGE($N$13:N73) + SQRT(2*LOG(SUM(Q73:S73))/R73))),30000,0)</f>
        <v>0</v>
      </c>
      <c r="H74" s="27">
        <f t="shared" si="5"/>
        <v>30000</v>
      </c>
      <c r="I74" s="25">
        <f t="shared" si="6"/>
        <v>0</v>
      </c>
      <c r="J74" s="26">
        <f t="shared" si="7"/>
        <v>4571</v>
      </c>
      <c r="K74" s="26">
        <f t="shared" si="8"/>
        <v>0</v>
      </c>
      <c r="L74" s="27">
        <f t="shared" si="0"/>
        <v>4571</v>
      </c>
      <c r="M74" s="19" t="str">
        <f t="shared" si="12"/>
        <v/>
      </c>
      <c r="N74" s="3">
        <f t="shared" si="12"/>
        <v>0.15236666666666668</v>
      </c>
      <c r="O74" s="3" t="str">
        <f t="shared" si="12"/>
        <v/>
      </c>
      <c r="P74" s="4">
        <f t="shared" si="2"/>
        <v>0.15236666666666668</v>
      </c>
      <c r="Q74" s="25">
        <f>SUM(E$13:E74)</f>
        <v>10000</v>
      </c>
      <c r="R74" s="26">
        <f>SUM(F$13:F74)</f>
        <v>1840000</v>
      </c>
      <c r="S74" s="26">
        <f>SUM(G$13:G74)</f>
        <v>10000</v>
      </c>
      <c r="T74" s="27">
        <f t="shared" si="9"/>
        <v>1860000</v>
      </c>
      <c r="U74" s="25">
        <f>SUM(I$13:I74)</f>
        <v>915</v>
      </c>
      <c r="V74" s="26">
        <f>SUM(J$13:J74)</f>
        <v>276638</v>
      </c>
      <c r="W74" s="26">
        <f>SUM(K$13:K74)</f>
        <v>1006</v>
      </c>
      <c r="X74" s="27">
        <f t="shared" si="3"/>
        <v>278559</v>
      </c>
      <c r="Y74" s="3">
        <f t="shared" si="10"/>
        <v>9.1499999999999998E-2</v>
      </c>
      <c r="Z74" s="3">
        <f t="shared" si="4"/>
        <v>0.15034673913043478</v>
      </c>
      <c r="AA74" s="3">
        <f t="shared" si="4"/>
        <v>0.10059999999999999</v>
      </c>
      <c r="AB74" s="4">
        <f t="shared" si="11"/>
        <v>0.14976290322580646</v>
      </c>
    </row>
    <row r="75" spans="1:28" x14ac:dyDescent="0.2">
      <c r="A75" s="2">
        <v>63</v>
      </c>
      <c r="B75" s="13">
        <v>0.83159479974446804</v>
      </c>
      <c r="C75" s="21">
        <v>0.27598501331487124</v>
      </c>
      <c r="D75" s="31">
        <v>0.13111658002056636</v>
      </c>
      <c r="E75" s="25">
        <f>IF(AND((AVERAGE($M$13:M74) + SQRT(2*LOG(SUM(Q74:S74))/Q74)) &gt; (AVERAGE($N$13:N74) + SQRT(2*LOG(SUM(Q74:S74))/R74)), (AVERAGE($M$13:M74) + SQRT(2*LOG(SUM(Q74:S74))/Q74)) &gt;  (AVERAGE($O$13:O74) + SQRT(2*LOG(SUM(Q74:S74))/S74))),30000,0)</f>
        <v>0</v>
      </c>
      <c r="F75" s="25">
        <f>IF(AND((AVERAGE($N$13:N74) + SQRT(2*LOG(SUM(Q74:S74))/R74)) &gt; (AVERAGE($M$13:M74) + SQRT(2*LOG(SUM(Q74:S74))/Q74)), (AVERAGE($N$13:N74) + SQRT(2*LOG(SUM(Q74:S74))/R74)) &gt;  (AVERAGE($O$13:O74) + SQRT(2*LOG(SUM(Q74:S74))/S74))),30000,0)</f>
        <v>30000</v>
      </c>
      <c r="G75" s="26">
        <f>IF(AND((AVERAGE($O$13:O74) + SQRT(2*LOG(SUM(Q74:S74))/S74)) &gt; (AVERAGE($M$13:M74) + SQRT(2*LOG(SUM(Q74:S74))/Q74)), (AVERAGE($O$13:O74) + SQRT(2*LOG(SUM(Q74:S74))/S74)) &gt;  (AVERAGE($N$13:N74) + SQRT(2*LOG(SUM(Q74:S74))/R74))),30000,0)</f>
        <v>0</v>
      </c>
      <c r="H75" s="27">
        <f t="shared" si="5"/>
        <v>30000</v>
      </c>
      <c r="I75" s="25">
        <f t="shared" si="6"/>
        <v>0</v>
      </c>
      <c r="J75" s="26">
        <f t="shared" si="7"/>
        <v>4463</v>
      </c>
      <c r="K75" s="26">
        <f t="shared" si="8"/>
        <v>0</v>
      </c>
      <c r="L75" s="27">
        <f t="shared" si="0"/>
        <v>4463</v>
      </c>
      <c r="M75" s="19" t="str">
        <f t="shared" si="12"/>
        <v/>
      </c>
      <c r="N75" s="3">
        <f t="shared" si="12"/>
        <v>0.14876666666666666</v>
      </c>
      <c r="O75" s="3" t="str">
        <f t="shared" si="12"/>
        <v/>
      </c>
      <c r="P75" s="4">
        <f t="shared" si="2"/>
        <v>0.14876666666666666</v>
      </c>
      <c r="Q75" s="25">
        <f>SUM(E$13:E75)</f>
        <v>10000</v>
      </c>
      <c r="R75" s="26">
        <f>SUM(F$13:F75)</f>
        <v>1870000</v>
      </c>
      <c r="S75" s="26">
        <f>SUM(G$13:G75)</f>
        <v>10000</v>
      </c>
      <c r="T75" s="27">
        <f t="shared" si="9"/>
        <v>1890000</v>
      </c>
      <c r="U75" s="25">
        <f>SUM(I$13:I75)</f>
        <v>915</v>
      </c>
      <c r="V75" s="26">
        <f>SUM(J$13:J75)</f>
        <v>281101</v>
      </c>
      <c r="W75" s="26">
        <f>SUM(K$13:K75)</f>
        <v>1006</v>
      </c>
      <c r="X75" s="27">
        <f t="shared" si="3"/>
        <v>283022</v>
      </c>
      <c r="Y75" s="3">
        <f t="shared" si="10"/>
        <v>9.1499999999999998E-2</v>
      </c>
      <c r="Z75" s="3">
        <f t="shared" si="4"/>
        <v>0.15032139037433154</v>
      </c>
      <c r="AA75" s="3">
        <f t="shared" si="4"/>
        <v>0.10059999999999999</v>
      </c>
      <c r="AB75" s="4">
        <f t="shared" si="11"/>
        <v>0.14974708994708993</v>
      </c>
    </row>
    <row r="76" spans="1:28" x14ac:dyDescent="0.2">
      <c r="A76" s="2">
        <v>64</v>
      </c>
      <c r="B76" s="13">
        <v>0.32156038644239171</v>
      </c>
      <c r="C76" s="21">
        <v>0.40216553317967141</v>
      </c>
      <c r="D76" s="31">
        <v>0.3889124103330005</v>
      </c>
      <c r="E76" s="25">
        <f>IF(AND((AVERAGE($M$13:M75) + SQRT(2*LOG(SUM(Q75:S75))/Q75)) &gt; (AVERAGE($N$13:N75) + SQRT(2*LOG(SUM(Q75:S75))/R75)), (AVERAGE($M$13:M75) + SQRT(2*LOG(SUM(Q75:S75))/Q75)) &gt;  (AVERAGE($O$13:O75) + SQRT(2*LOG(SUM(Q75:S75))/S75))),30000,0)</f>
        <v>0</v>
      </c>
      <c r="F76" s="25">
        <f>IF(AND((AVERAGE($N$13:N75) + SQRT(2*LOG(SUM(Q75:S75))/R75)) &gt; (AVERAGE($M$13:M75) + SQRT(2*LOG(SUM(Q75:S75))/Q75)), (AVERAGE($N$13:N75) + SQRT(2*LOG(SUM(Q75:S75))/R75)) &gt;  (AVERAGE($O$13:O75) + SQRT(2*LOG(SUM(Q75:S75))/S75))),30000,0)</f>
        <v>30000</v>
      </c>
      <c r="G76" s="26">
        <f>IF(AND((AVERAGE($O$13:O75) + SQRT(2*LOG(SUM(Q75:S75))/S75)) &gt; (AVERAGE($M$13:M75) + SQRT(2*LOG(SUM(Q75:S75))/Q75)), (AVERAGE($O$13:O75) + SQRT(2*LOG(SUM(Q75:S75))/S75)) &gt;  (AVERAGE($N$13:N75) + SQRT(2*LOG(SUM(Q75:S75))/R75))),30000,0)</f>
        <v>0</v>
      </c>
      <c r="H76" s="27">
        <f t="shared" si="5"/>
        <v>30000</v>
      </c>
      <c r="I76" s="25">
        <f t="shared" si="6"/>
        <v>0</v>
      </c>
      <c r="J76" s="26">
        <f t="shared" si="7"/>
        <v>4485</v>
      </c>
      <c r="K76" s="26">
        <f t="shared" si="8"/>
        <v>0</v>
      </c>
      <c r="L76" s="27">
        <f t="shared" si="0"/>
        <v>4485</v>
      </c>
      <c r="M76" s="19" t="str">
        <f t="shared" si="12"/>
        <v/>
      </c>
      <c r="N76" s="3">
        <f t="shared" si="12"/>
        <v>0.14949999999999999</v>
      </c>
      <c r="O76" s="3" t="str">
        <f t="shared" si="12"/>
        <v/>
      </c>
      <c r="P76" s="4">
        <f t="shared" si="2"/>
        <v>0.14949999999999999</v>
      </c>
      <c r="Q76" s="25">
        <f>SUM(E$13:E76)</f>
        <v>10000</v>
      </c>
      <c r="R76" s="26">
        <f>SUM(F$13:F76)</f>
        <v>1900000</v>
      </c>
      <c r="S76" s="26">
        <f>SUM(G$13:G76)</f>
        <v>10000</v>
      </c>
      <c r="T76" s="27">
        <f t="shared" si="9"/>
        <v>1920000</v>
      </c>
      <c r="U76" s="25">
        <f>SUM(I$13:I76)</f>
        <v>915</v>
      </c>
      <c r="V76" s="26">
        <f>SUM(J$13:J76)</f>
        <v>285586</v>
      </c>
      <c r="W76" s="26">
        <f>SUM(K$13:K76)</f>
        <v>1006</v>
      </c>
      <c r="X76" s="27">
        <f t="shared" si="3"/>
        <v>287507</v>
      </c>
      <c r="Y76" s="3">
        <f t="shared" si="10"/>
        <v>9.1499999999999998E-2</v>
      </c>
      <c r="Z76" s="3">
        <f t="shared" si="4"/>
        <v>0.15030842105263159</v>
      </c>
      <c r="AA76" s="3">
        <f t="shared" si="4"/>
        <v>0.10059999999999999</v>
      </c>
      <c r="AB76" s="4">
        <f t="shared" si="11"/>
        <v>0.14974322916666666</v>
      </c>
    </row>
    <row r="77" spans="1:28" x14ac:dyDescent="0.2">
      <c r="A77" s="2">
        <v>65</v>
      </c>
      <c r="B77" s="13">
        <v>0.72094992555296589</v>
      </c>
      <c r="C77" s="21">
        <v>0.15903684958592934</v>
      </c>
      <c r="D77" s="31">
        <v>0.14706596914284165</v>
      </c>
      <c r="E77" s="25">
        <f>IF(AND((AVERAGE($M$13:M76) + SQRT(2*LOG(SUM(Q76:S76))/Q76)) &gt; (AVERAGE($N$13:N76) + SQRT(2*LOG(SUM(Q76:S76))/R76)), (AVERAGE($M$13:M76) + SQRT(2*LOG(SUM(Q76:S76))/Q76)) &gt;  (AVERAGE($O$13:O76) + SQRT(2*LOG(SUM(Q76:S76))/S76))),30000,0)</f>
        <v>0</v>
      </c>
      <c r="F77" s="25">
        <f>IF(AND((AVERAGE($N$13:N76) + SQRT(2*LOG(SUM(Q76:S76))/R76)) &gt; (AVERAGE($M$13:M76) + SQRT(2*LOG(SUM(Q76:S76))/Q76)), (AVERAGE($N$13:N76) + SQRT(2*LOG(SUM(Q76:S76))/R76)) &gt;  (AVERAGE($O$13:O76) + SQRT(2*LOG(SUM(Q76:S76))/S76))),30000,0)</f>
        <v>30000</v>
      </c>
      <c r="G77" s="26">
        <f>IF(AND((AVERAGE($O$13:O76) + SQRT(2*LOG(SUM(Q76:S76))/S76)) &gt; (AVERAGE($M$13:M76) + SQRT(2*LOG(SUM(Q76:S76))/Q76)), (AVERAGE($O$13:O76) + SQRT(2*LOG(SUM(Q76:S76))/S76)) &gt;  (AVERAGE($N$13:N76) + SQRT(2*LOG(SUM(Q76:S76))/R76))),30000,0)</f>
        <v>0</v>
      </c>
      <c r="H77" s="27">
        <f t="shared" si="5"/>
        <v>30000</v>
      </c>
      <c r="I77" s="25">
        <f t="shared" si="6"/>
        <v>0</v>
      </c>
      <c r="J77" s="26">
        <f t="shared" si="7"/>
        <v>4438</v>
      </c>
      <c r="K77" s="26">
        <f t="shared" si="8"/>
        <v>0</v>
      </c>
      <c r="L77" s="27">
        <f t="shared" ref="L77:L112" si="13">SUM(I77:K77)</f>
        <v>4438</v>
      </c>
      <c r="M77" s="19" t="str">
        <f t="shared" ref="M77:O112" si="14">IF(E77=0,"",I77/E77)</f>
        <v/>
      </c>
      <c r="N77" s="3">
        <f t="shared" si="14"/>
        <v>0.14793333333333333</v>
      </c>
      <c r="O77" s="3" t="str">
        <f t="shared" si="14"/>
        <v/>
      </c>
      <c r="P77" s="4">
        <f t="shared" ref="P77:P112" si="15">L77/H77</f>
        <v>0.14793333333333333</v>
      </c>
      <c r="Q77" s="25">
        <f>SUM(E$13:E77)</f>
        <v>10000</v>
      </c>
      <c r="R77" s="26">
        <f>SUM(F$13:F77)</f>
        <v>1930000</v>
      </c>
      <c r="S77" s="26">
        <f>SUM(G$13:G77)</f>
        <v>10000</v>
      </c>
      <c r="T77" s="27">
        <f t="shared" si="9"/>
        <v>1950000</v>
      </c>
      <c r="U77" s="25">
        <f>SUM(I$13:I77)</f>
        <v>915</v>
      </c>
      <c r="V77" s="26">
        <f>SUM(J$13:J77)</f>
        <v>290024</v>
      </c>
      <c r="W77" s="26">
        <f>SUM(K$13:K77)</f>
        <v>1006</v>
      </c>
      <c r="X77" s="27">
        <f t="shared" ref="X77:X112" si="16">SUM(U77:W77)</f>
        <v>291945</v>
      </c>
      <c r="Y77" s="3">
        <f t="shared" si="10"/>
        <v>9.1499999999999998E-2</v>
      </c>
      <c r="Z77" s="3">
        <f t="shared" si="10"/>
        <v>0.15027150259067357</v>
      </c>
      <c r="AA77" s="3">
        <f t="shared" si="10"/>
        <v>0.10059999999999999</v>
      </c>
      <c r="AB77" s="4">
        <f t="shared" si="11"/>
        <v>0.14971538461538461</v>
      </c>
    </row>
    <row r="78" spans="1:28" x14ac:dyDescent="0.2">
      <c r="A78" s="2">
        <v>66</v>
      </c>
      <c r="B78" s="13">
        <v>0.43486119508435161</v>
      </c>
      <c r="C78" s="21">
        <v>9.2389159231239582E-2</v>
      </c>
      <c r="D78" s="31">
        <v>0.1278941396424369</v>
      </c>
      <c r="E78" s="25">
        <f>IF(AND((AVERAGE($M$13:M77) + SQRT(2*LOG(SUM(Q77:S77))/Q77)) &gt; (AVERAGE($N$13:N77) + SQRT(2*LOG(SUM(Q77:S77))/R77)), (AVERAGE($M$13:M77) + SQRT(2*LOG(SUM(Q77:S77))/Q77)) &gt;  (AVERAGE($O$13:O77) + SQRT(2*LOG(SUM(Q77:S77))/S77))),30000,0)</f>
        <v>0</v>
      </c>
      <c r="F78" s="25">
        <f>IF(AND((AVERAGE($N$13:N77) + SQRT(2*LOG(SUM(Q77:S77))/R77)) &gt; (AVERAGE($M$13:M77) + SQRT(2*LOG(SUM(Q77:S77))/Q77)), (AVERAGE($N$13:N77) + SQRT(2*LOG(SUM(Q77:S77))/R77)) &gt;  (AVERAGE($O$13:O77) + SQRT(2*LOG(SUM(Q77:S77))/S77))),30000,0)</f>
        <v>30000</v>
      </c>
      <c r="G78" s="26">
        <f>IF(AND((AVERAGE($O$13:O77) + SQRT(2*LOG(SUM(Q77:S77))/S77)) &gt; (AVERAGE($M$13:M77) + SQRT(2*LOG(SUM(Q77:S77))/Q77)), (AVERAGE($O$13:O77) + SQRT(2*LOG(SUM(Q77:S77))/S77)) &gt;  (AVERAGE($N$13:N77) + SQRT(2*LOG(SUM(Q77:S77))/R77))),30000,0)</f>
        <v>0</v>
      </c>
      <c r="H78" s="27">
        <f t="shared" ref="H78:H112" si="17">SUM(E78:G78)</f>
        <v>30000</v>
      </c>
      <c r="I78" s="25">
        <f t="shared" ref="I78:I112" si="18">IFERROR(_xlfn.BINOM.INV(E78,$C$4,B78),0)</f>
        <v>0</v>
      </c>
      <c r="J78" s="26">
        <f t="shared" ref="J78:J112" si="19">IFERROR(_xlfn.BINOM.INV(F78,$C$5,C78),0)</f>
        <v>4418</v>
      </c>
      <c r="K78" s="26">
        <f t="shared" ref="K78:K112" si="20">IFERROR(_xlfn.BINOM.INV(G78,$C$6,D78),0)</f>
        <v>0</v>
      </c>
      <c r="L78" s="27">
        <f t="shared" si="13"/>
        <v>4418</v>
      </c>
      <c r="M78" s="19" t="str">
        <f t="shared" si="14"/>
        <v/>
      </c>
      <c r="N78" s="3">
        <f t="shared" si="14"/>
        <v>0.14726666666666666</v>
      </c>
      <c r="O78" s="3" t="str">
        <f t="shared" si="14"/>
        <v/>
      </c>
      <c r="P78" s="4">
        <f t="shared" si="15"/>
        <v>0.14726666666666666</v>
      </c>
      <c r="Q78" s="25">
        <f>SUM(E$13:E78)</f>
        <v>10000</v>
      </c>
      <c r="R78" s="26">
        <f>SUM(F$13:F78)</f>
        <v>1960000</v>
      </c>
      <c r="S78" s="26">
        <f>SUM(G$13:G78)</f>
        <v>10000</v>
      </c>
      <c r="T78" s="27">
        <f t="shared" ref="T78:T112" si="21">SUM(Q78:S78)</f>
        <v>1980000</v>
      </c>
      <c r="U78" s="25">
        <f>SUM(I$13:I78)</f>
        <v>915</v>
      </c>
      <c r="V78" s="26">
        <f>SUM(J$13:J78)</f>
        <v>294442</v>
      </c>
      <c r="W78" s="26">
        <f>SUM(K$13:K78)</f>
        <v>1006</v>
      </c>
      <c r="X78" s="27">
        <f t="shared" si="16"/>
        <v>296363</v>
      </c>
      <c r="Y78" s="3">
        <f t="shared" ref="Y78:AA112" si="22">IF(Q78=0,"",U78/Q78)</f>
        <v>9.1499999999999998E-2</v>
      </c>
      <c r="Z78" s="3">
        <f t="shared" si="22"/>
        <v>0.15022551020408162</v>
      </c>
      <c r="AA78" s="3">
        <f t="shared" si="22"/>
        <v>0.10059999999999999</v>
      </c>
      <c r="AB78" s="4">
        <f t="shared" ref="AB78:AB112" si="23">X78/T78</f>
        <v>0.14967828282828283</v>
      </c>
    </row>
    <row r="79" spans="1:28" x14ac:dyDescent="0.2">
      <c r="A79" s="2">
        <v>67</v>
      </c>
      <c r="B79" s="13">
        <v>0.76259417931833129</v>
      </c>
      <c r="C79" s="21">
        <v>0.54420035647619047</v>
      </c>
      <c r="D79" s="31">
        <v>0.80386464620775455</v>
      </c>
      <c r="E79" s="25">
        <f>IF(AND((AVERAGE($M$13:M78) + SQRT(2*LOG(SUM(Q78:S78))/Q78)) &gt; (AVERAGE($N$13:N78) + SQRT(2*LOG(SUM(Q78:S78))/R78)), (AVERAGE($M$13:M78) + SQRT(2*LOG(SUM(Q78:S78))/Q78)) &gt;  (AVERAGE($O$13:O78) + SQRT(2*LOG(SUM(Q78:S78))/S78))),30000,0)</f>
        <v>0</v>
      </c>
      <c r="F79" s="25">
        <f>IF(AND((AVERAGE($N$13:N78) + SQRT(2*LOG(SUM(Q78:S78))/R78)) &gt; (AVERAGE($M$13:M78) + SQRT(2*LOG(SUM(Q78:S78))/Q78)), (AVERAGE($N$13:N78) + SQRT(2*LOG(SUM(Q78:S78))/R78)) &gt;  (AVERAGE($O$13:O78) + SQRT(2*LOG(SUM(Q78:S78))/S78))),30000,0)</f>
        <v>30000</v>
      </c>
      <c r="G79" s="26">
        <f>IF(AND((AVERAGE($O$13:O78) + SQRT(2*LOG(SUM(Q78:S78))/S78)) &gt; (AVERAGE($M$13:M78) + SQRT(2*LOG(SUM(Q78:S78))/Q78)), (AVERAGE($O$13:O78) + SQRT(2*LOG(SUM(Q78:S78))/S78)) &gt;  (AVERAGE($N$13:N78) + SQRT(2*LOG(SUM(Q78:S78))/R78))),30000,0)</f>
        <v>0</v>
      </c>
      <c r="H79" s="27">
        <f t="shared" si="17"/>
        <v>30000</v>
      </c>
      <c r="I79" s="25">
        <f t="shared" si="18"/>
        <v>0</v>
      </c>
      <c r="J79" s="26">
        <f t="shared" si="19"/>
        <v>4507</v>
      </c>
      <c r="K79" s="26">
        <f t="shared" si="20"/>
        <v>0</v>
      </c>
      <c r="L79" s="27">
        <f t="shared" si="13"/>
        <v>4507</v>
      </c>
      <c r="M79" s="19" t="str">
        <f t="shared" si="14"/>
        <v/>
      </c>
      <c r="N79" s="3">
        <f t="shared" si="14"/>
        <v>0.15023333333333333</v>
      </c>
      <c r="O79" s="3" t="str">
        <f t="shared" si="14"/>
        <v/>
      </c>
      <c r="P79" s="4">
        <f t="shared" si="15"/>
        <v>0.15023333333333333</v>
      </c>
      <c r="Q79" s="25">
        <f>SUM(E$13:E79)</f>
        <v>10000</v>
      </c>
      <c r="R79" s="26">
        <f>SUM(F$13:F79)</f>
        <v>1990000</v>
      </c>
      <c r="S79" s="26">
        <f>SUM(G$13:G79)</f>
        <v>10000</v>
      </c>
      <c r="T79" s="27">
        <f t="shared" si="21"/>
        <v>2010000</v>
      </c>
      <c r="U79" s="25">
        <f>SUM(I$13:I79)</f>
        <v>915</v>
      </c>
      <c r="V79" s="26">
        <f>SUM(J$13:J79)</f>
        <v>298949</v>
      </c>
      <c r="W79" s="26">
        <f>SUM(K$13:K79)</f>
        <v>1006</v>
      </c>
      <c r="X79" s="27">
        <f t="shared" si="16"/>
        <v>300870</v>
      </c>
      <c r="Y79" s="3">
        <f t="shared" si="22"/>
        <v>9.1499999999999998E-2</v>
      </c>
      <c r="Z79" s="3">
        <f t="shared" si="22"/>
        <v>0.1502256281407035</v>
      </c>
      <c r="AA79" s="3">
        <f t="shared" si="22"/>
        <v>0.10059999999999999</v>
      </c>
      <c r="AB79" s="4">
        <f t="shared" si="23"/>
        <v>0.14968656716417911</v>
      </c>
    </row>
    <row r="80" spans="1:28" x14ac:dyDescent="0.2">
      <c r="A80" s="2">
        <v>68</v>
      </c>
      <c r="B80" s="13">
        <v>0.91889146399776012</v>
      </c>
      <c r="C80" s="21">
        <v>5.9655154632712537E-2</v>
      </c>
      <c r="D80" s="31">
        <v>6.3482129442969715E-2</v>
      </c>
      <c r="E80" s="25">
        <f>IF(AND((AVERAGE($M$13:M79) + SQRT(2*LOG(SUM(Q79:S79))/Q79)) &gt; (AVERAGE($N$13:N79) + SQRT(2*LOG(SUM(Q79:S79))/R79)), (AVERAGE($M$13:M79) + SQRT(2*LOG(SUM(Q79:S79))/Q79)) &gt;  (AVERAGE($O$13:O79) + SQRT(2*LOG(SUM(Q79:S79))/S79))),30000,0)</f>
        <v>0</v>
      </c>
      <c r="F80" s="25">
        <f>IF(AND((AVERAGE($N$13:N79) + SQRT(2*LOG(SUM(Q79:S79))/R79)) &gt; (AVERAGE($M$13:M79) + SQRT(2*LOG(SUM(Q79:S79))/Q79)), (AVERAGE($N$13:N79) + SQRT(2*LOG(SUM(Q79:S79))/R79)) &gt;  (AVERAGE($O$13:O79) + SQRT(2*LOG(SUM(Q79:S79))/S79))),30000,0)</f>
        <v>30000</v>
      </c>
      <c r="G80" s="26">
        <f>IF(AND((AVERAGE($O$13:O79) + SQRT(2*LOG(SUM(Q79:S79))/S79)) &gt; (AVERAGE($M$13:M79) + SQRT(2*LOG(SUM(Q79:S79))/Q79)), (AVERAGE($O$13:O79) + SQRT(2*LOG(SUM(Q79:S79))/S79)) &gt;  (AVERAGE($N$13:N79) + SQRT(2*LOG(SUM(Q79:S79))/R79))),30000,0)</f>
        <v>0</v>
      </c>
      <c r="H80" s="27">
        <f t="shared" si="17"/>
        <v>30000</v>
      </c>
      <c r="I80" s="25">
        <f t="shared" si="18"/>
        <v>0</v>
      </c>
      <c r="J80" s="26">
        <f t="shared" si="19"/>
        <v>4404</v>
      </c>
      <c r="K80" s="26">
        <f t="shared" si="20"/>
        <v>0</v>
      </c>
      <c r="L80" s="27">
        <f t="shared" si="13"/>
        <v>4404</v>
      </c>
      <c r="M80" s="19" t="str">
        <f t="shared" si="14"/>
        <v/>
      </c>
      <c r="N80" s="3">
        <f t="shared" si="14"/>
        <v>0.14680000000000001</v>
      </c>
      <c r="O80" s="3" t="str">
        <f t="shared" si="14"/>
        <v/>
      </c>
      <c r="P80" s="4">
        <f t="shared" si="15"/>
        <v>0.14680000000000001</v>
      </c>
      <c r="Q80" s="25">
        <f>SUM(E$13:E80)</f>
        <v>10000</v>
      </c>
      <c r="R80" s="26">
        <f>SUM(F$13:F80)</f>
        <v>2020000</v>
      </c>
      <c r="S80" s="26">
        <f>SUM(G$13:G80)</f>
        <v>10000</v>
      </c>
      <c r="T80" s="27">
        <f t="shared" si="21"/>
        <v>2040000</v>
      </c>
      <c r="U80" s="25">
        <f>SUM(I$13:I80)</f>
        <v>915</v>
      </c>
      <c r="V80" s="26">
        <f>SUM(J$13:J80)</f>
        <v>303353</v>
      </c>
      <c r="W80" s="26">
        <f>SUM(K$13:K80)</f>
        <v>1006</v>
      </c>
      <c r="X80" s="27">
        <f t="shared" si="16"/>
        <v>305274</v>
      </c>
      <c r="Y80" s="3">
        <f t="shared" si="22"/>
        <v>9.1499999999999998E-2</v>
      </c>
      <c r="Z80" s="3">
        <f t="shared" si="22"/>
        <v>0.15017475247524753</v>
      </c>
      <c r="AA80" s="3">
        <f t="shared" si="22"/>
        <v>0.10059999999999999</v>
      </c>
      <c r="AB80" s="4">
        <f t="shared" si="23"/>
        <v>0.14964411764705882</v>
      </c>
    </row>
    <row r="81" spans="1:28" x14ac:dyDescent="0.2">
      <c r="A81" s="2">
        <v>69</v>
      </c>
      <c r="B81" s="13">
        <v>0.44707247929119731</v>
      </c>
      <c r="C81" s="21">
        <v>0.37649617724085149</v>
      </c>
      <c r="D81" s="31">
        <v>0.93230252227486643</v>
      </c>
      <c r="E81" s="25">
        <f>IF(AND((AVERAGE($M$13:M80) + SQRT(2*LOG(SUM(Q80:S80))/Q80)) &gt; (AVERAGE($N$13:N80) + SQRT(2*LOG(SUM(Q80:S80))/R80)), (AVERAGE($M$13:M80) + SQRT(2*LOG(SUM(Q80:S80))/Q80)) &gt;  (AVERAGE($O$13:O80) + SQRT(2*LOG(SUM(Q80:S80))/S80))),30000,0)</f>
        <v>0</v>
      </c>
      <c r="F81" s="25">
        <f>IF(AND((AVERAGE($N$13:N80) + SQRT(2*LOG(SUM(Q80:S80))/R80)) &gt; (AVERAGE($M$13:M80) + SQRT(2*LOG(SUM(Q80:S80))/Q80)), (AVERAGE($N$13:N80) + SQRT(2*LOG(SUM(Q80:S80))/R80)) &gt;  (AVERAGE($O$13:O80) + SQRT(2*LOG(SUM(Q80:S80))/S80))),30000,0)</f>
        <v>30000</v>
      </c>
      <c r="G81" s="26">
        <f>IF(AND((AVERAGE($O$13:O80) + SQRT(2*LOG(SUM(Q80:S80))/S80)) &gt; (AVERAGE($M$13:M80) + SQRT(2*LOG(SUM(Q80:S80))/Q80)), (AVERAGE($O$13:O80) + SQRT(2*LOG(SUM(Q80:S80))/S80)) &gt;  (AVERAGE($N$13:N80) + SQRT(2*LOG(SUM(Q80:S80))/R80))),30000,0)</f>
        <v>0</v>
      </c>
      <c r="H81" s="27">
        <f t="shared" si="17"/>
        <v>30000</v>
      </c>
      <c r="I81" s="25">
        <f t="shared" si="18"/>
        <v>0</v>
      </c>
      <c r="J81" s="26">
        <f t="shared" si="19"/>
        <v>4480</v>
      </c>
      <c r="K81" s="26">
        <f t="shared" si="20"/>
        <v>0</v>
      </c>
      <c r="L81" s="27">
        <f t="shared" si="13"/>
        <v>4480</v>
      </c>
      <c r="M81" s="19" t="str">
        <f t="shared" si="14"/>
        <v/>
      </c>
      <c r="N81" s="3">
        <f t="shared" si="14"/>
        <v>0.14933333333333335</v>
      </c>
      <c r="O81" s="3" t="str">
        <f t="shared" si="14"/>
        <v/>
      </c>
      <c r="P81" s="4">
        <f t="shared" si="15"/>
        <v>0.14933333333333335</v>
      </c>
      <c r="Q81" s="25">
        <f>SUM(E$13:E81)</f>
        <v>10000</v>
      </c>
      <c r="R81" s="26">
        <f>SUM(F$13:F81)</f>
        <v>2050000</v>
      </c>
      <c r="S81" s="26">
        <f>SUM(G$13:G81)</f>
        <v>10000</v>
      </c>
      <c r="T81" s="27">
        <f t="shared" si="21"/>
        <v>2070000</v>
      </c>
      <c r="U81" s="25">
        <f>SUM(I$13:I81)</f>
        <v>915</v>
      </c>
      <c r="V81" s="26">
        <f>SUM(J$13:J81)</f>
        <v>307833</v>
      </c>
      <c r="W81" s="26">
        <f>SUM(K$13:K81)</f>
        <v>1006</v>
      </c>
      <c r="X81" s="27">
        <f t="shared" si="16"/>
        <v>309754</v>
      </c>
      <c r="Y81" s="3">
        <f t="shared" si="22"/>
        <v>9.1499999999999998E-2</v>
      </c>
      <c r="Z81" s="3">
        <f t="shared" si="22"/>
        <v>0.15016243902439025</v>
      </c>
      <c r="AA81" s="3">
        <f t="shared" si="22"/>
        <v>0.10059999999999999</v>
      </c>
      <c r="AB81" s="4">
        <f t="shared" si="23"/>
        <v>0.14963961352657004</v>
      </c>
    </row>
    <row r="82" spans="1:28" x14ac:dyDescent="0.2">
      <c r="A82" s="2">
        <v>70</v>
      </c>
      <c r="B82" s="13">
        <v>0.28690392077845417</v>
      </c>
      <c r="C82" s="21">
        <v>0.28563895088705793</v>
      </c>
      <c r="D82" s="31">
        <v>7.9561216856171013E-3</v>
      </c>
      <c r="E82" s="25">
        <f>IF(AND((AVERAGE($M$13:M81) + SQRT(2*LOG(SUM(Q81:S81))/Q81)) &gt; (AVERAGE($N$13:N81) + SQRT(2*LOG(SUM(Q81:S81))/R81)), (AVERAGE($M$13:M81) + SQRT(2*LOG(SUM(Q81:S81))/Q81)) &gt;  (AVERAGE($O$13:O81) + SQRT(2*LOG(SUM(Q81:S81))/S81))),30000,0)</f>
        <v>0</v>
      </c>
      <c r="F82" s="25">
        <f>IF(AND((AVERAGE($N$13:N81) + SQRT(2*LOG(SUM(Q81:S81))/R81)) &gt; (AVERAGE($M$13:M81) + SQRT(2*LOG(SUM(Q81:S81))/Q81)), (AVERAGE($N$13:N81) + SQRT(2*LOG(SUM(Q81:S81))/R81)) &gt;  (AVERAGE($O$13:O81) + SQRT(2*LOG(SUM(Q81:S81))/S81))),30000,0)</f>
        <v>30000</v>
      </c>
      <c r="G82" s="26">
        <f>IF(AND((AVERAGE($O$13:O81) + SQRT(2*LOG(SUM(Q81:S81))/S81)) &gt; (AVERAGE($M$13:M81) + SQRT(2*LOG(SUM(Q81:S81))/Q81)), (AVERAGE($O$13:O81) + SQRT(2*LOG(SUM(Q81:S81))/S81)) &gt;  (AVERAGE($N$13:N81) + SQRT(2*LOG(SUM(Q81:S81))/R81))),30000,0)</f>
        <v>0</v>
      </c>
      <c r="H82" s="27">
        <f t="shared" si="17"/>
        <v>30000</v>
      </c>
      <c r="I82" s="25">
        <f t="shared" si="18"/>
        <v>0</v>
      </c>
      <c r="J82" s="26">
        <f t="shared" si="19"/>
        <v>4465</v>
      </c>
      <c r="K82" s="26">
        <f t="shared" si="20"/>
        <v>0</v>
      </c>
      <c r="L82" s="27">
        <f t="shared" si="13"/>
        <v>4465</v>
      </c>
      <c r="M82" s="19" t="str">
        <f t="shared" si="14"/>
        <v/>
      </c>
      <c r="N82" s="3">
        <f t="shared" si="14"/>
        <v>0.14883333333333335</v>
      </c>
      <c r="O82" s="3" t="str">
        <f t="shared" si="14"/>
        <v/>
      </c>
      <c r="P82" s="4">
        <f t="shared" si="15"/>
        <v>0.14883333333333335</v>
      </c>
      <c r="Q82" s="25">
        <f>SUM(E$13:E82)</f>
        <v>10000</v>
      </c>
      <c r="R82" s="26">
        <f>SUM(F$13:F82)</f>
        <v>2080000</v>
      </c>
      <c r="S82" s="26">
        <f>SUM(G$13:G82)</f>
        <v>10000</v>
      </c>
      <c r="T82" s="27">
        <f t="shared" si="21"/>
        <v>2100000</v>
      </c>
      <c r="U82" s="25">
        <f>SUM(I$13:I82)</f>
        <v>915</v>
      </c>
      <c r="V82" s="26">
        <f>SUM(J$13:J82)</f>
        <v>312298</v>
      </c>
      <c r="W82" s="26">
        <f>SUM(K$13:K82)</f>
        <v>1006</v>
      </c>
      <c r="X82" s="27">
        <f t="shared" si="16"/>
        <v>314219</v>
      </c>
      <c r="Y82" s="3">
        <f t="shared" si="22"/>
        <v>9.1499999999999998E-2</v>
      </c>
      <c r="Z82" s="3">
        <f t="shared" si="22"/>
        <v>0.15014326923076923</v>
      </c>
      <c r="AA82" s="3">
        <f t="shared" si="22"/>
        <v>0.10059999999999999</v>
      </c>
      <c r="AB82" s="4">
        <f t="shared" si="23"/>
        <v>0.14962809523809523</v>
      </c>
    </row>
    <row r="83" spans="1:28" x14ac:dyDescent="0.2">
      <c r="A83" s="2">
        <v>71</v>
      </c>
      <c r="B83" s="13">
        <v>0.76912135274311488</v>
      </c>
      <c r="C83" s="21">
        <v>0.97600320199195445</v>
      </c>
      <c r="D83" s="31">
        <v>0.58451565278780004</v>
      </c>
      <c r="E83" s="25">
        <f>IF(AND((AVERAGE($M$13:M82) + SQRT(2*LOG(SUM(Q82:S82))/Q82)) &gt; (AVERAGE($N$13:N82) + SQRT(2*LOG(SUM(Q82:S82))/R82)), (AVERAGE($M$13:M82) + SQRT(2*LOG(SUM(Q82:S82))/Q82)) &gt;  (AVERAGE($O$13:O82) + SQRT(2*LOG(SUM(Q82:S82))/S82))),30000,0)</f>
        <v>0</v>
      </c>
      <c r="F83" s="25">
        <f>IF(AND((AVERAGE($N$13:N82) + SQRT(2*LOG(SUM(Q82:S82))/R82)) &gt; (AVERAGE($M$13:M82) + SQRT(2*LOG(SUM(Q82:S82))/Q82)), (AVERAGE($N$13:N82) + SQRT(2*LOG(SUM(Q82:S82))/R82)) &gt;  (AVERAGE($O$13:O82) + SQRT(2*LOG(SUM(Q82:S82))/S82))),30000,0)</f>
        <v>30000</v>
      </c>
      <c r="G83" s="26">
        <f>IF(AND((AVERAGE($O$13:O82) + SQRT(2*LOG(SUM(Q82:S82))/S82)) &gt; (AVERAGE($M$13:M82) + SQRT(2*LOG(SUM(Q82:S82))/Q82)), (AVERAGE($O$13:O82) + SQRT(2*LOG(SUM(Q82:S82))/S82)) &gt;  (AVERAGE($N$13:N82) + SQRT(2*LOG(SUM(Q82:S82))/R82))),30000,0)</f>
        <v>0</v>
      </c>
      <c r="H83" s="27">
        <f t="shared" si="17"/>
        <v>30000</v>
      </c>
      <c r="I83" s="25">
        <f t="shared" si="18"/>
        <v>0</v>
      </c>
      <c r="J83" s="26">
        <f t="shared" si="19"/>
        <v>4623</v>
      </c>
      <c r="K83" s="26">
        <f t="shared" si="20"/>
        <v>0</v>
      </c>
      <c r="L83" s="27">
        <f t="shared" si="13"/>
        <v>4623</v>
      </c>
      <c r="M83" s="19" t="str">
        <f t="shared" si="14"/>
        <v/>
      </c>
      <c r="N83" s="3">
        <f t="shared" si="14"/>
        <v>0.15409999999999999</v>
      </c>
      <c r="O83" s="3" t="str">
        <f t="shared" si="14"/>
        <v/>
      </c>
      <c r="P83" s="4">
        <f t="shared" si="15"/>
        <v>0.15409999999999999</v>
      </c>
      <c r="Q83" s="25">
        <f>SUM(E$13:E83)</f>
        <v>10000</v>
      </c>
      <c r="R83" s="26">
        <f>SUM(F$13:F83)</f>
        <v>2110000</v>
      </c>
      <c r="S83" s="26">
        <f>SUM(G$13:G83)</f>
        <v>10000</v>
      </c>
      <c r="T83" s="27">
        <f t="shared" si="21"/>
        <v>2130000</v>
      </c>
      <c r="U83" s="25">
        <f>SUM(I$13:I83)</f>
        <v>915</v>
      </c>
      <c r="V83" s="26">
        <f>SUM(J$13:J83)</f>
        <v>316921</v>
      </c>
      <c r="W83" s="26">
        <f>SUM(K$13:K83)</f>
        <v>1006</v>
      </c>
      <c r="X83" s="27">
        <f t="shared" si="16"/>
        <v>318842</v>
      </c>
      <c r="Y83" s="3">
        <f t="shared" si="22"/>
        <v>9.1499999999999998E-2</v>
      </c>
      <c r="Z83" s="3">
        <f t="shared" si="22"/>
        <v>0.1501995260663507</v>
      </c>
      <c r="AA83" s="3">
        <f t="shared" si="22"/>
        <v>0.10059999999999999</v>
      </c>
      <c r="AB83" s="4">
        <f t="shared" si="23"/>
        <v>0.14969107981220658</v>
      </c>
    </row>
    <row r="84" spans="1:28" x14ac:dyDescent="0.2">
      <c r="A84" s="2">
        <v>72</v>
      </c>
      <c r="B84" s="13">
        <v>0.59148408699320043</v>
      </c>
      <c r="C84" s="21">
        <v>0.88573654285995462</v>
      </c>
      <c r="D84" s="31">
        <v>0.20147625269824476</v>
      </c>
      <c r="E84" s="25">
        <f>IF(AND((AVERAGE($M$13:M83) + SQRT(2*LOG(SUM(Q83:S83))/Q83)) &gt; (AVERAGE($N$13:N83) + SQRT(2*LOG(SUM(Q83:S83))/R83)), (AVERAGE($M$13:M83) + SQRT(2*LOG(SUM(Q83:S83))/Q83)) &gt;  (AVERAGE($O$13:O83) + SQRT(2*LOG(SUM(Q83:S83))/S83))),30000,0)</f>
        <v>0</v>
      </c>
      <c r="F84" s="25">
        <f>IF(AND((AVERAGE($N$13:N83) + SQRT(2*LOG(SUM(Q83:S83))/R83)) &gt; (AVERAGE($M$13:M83) + SQRT(2*LOG(SUM(Q83:S83))/Q83)), (AVERAGE($N$13:N83) + SQRT(2*LOG(SUM(Q83:S83))/R83)) &gt;  (AVERAGE($O$13:O83) + SQRT(2*LOG(SUM(Q83:S83))/S83))),30000,0)</f>
        <v>30000</v>
      </c>
      <c r="G84" s="26">
        <f>IF(AND((AVERAGE($O$13:O83) + SQRT(2*LOG(SUM(Q83:S83))/S83)) &gt; (AVERAGE($M$13:M83) + SQRT(2*LOG(SUM(Q83:S83))/Q83)), (AVERAGE($O$13:O83) + SQRT(2*LOG(SUM(Q83:S83))/S83)) &gt;  (AVERAGE($N$13:N83) + SQRT(2*LOG(SUM(Q83:S83))/R83))),30000,0)</f>
        <v>0</v>
      </c>
      <c r="H84" s="27">
        <f t="shared" si="17"/>
        <v>30000</v>
      </c>
      <c r="I84" s="25">
        <f t="shared" si="18"/>
        <v>0</v>
      </c>
      <c r="J84" s="26">
        <f t="shared" si="19"/>
        <v>4575</v>
      </c>
      <c r="K84" s="26">
        <f t="shared" si="20"/>
        <v>0</v>
      </c>
      <c r="L84" s="27">
        <f t="shared" si="13"/>
        <v>4575</v>
      </c>
      <c r="M84" s="19" t="str">
        <f t="shared" si="14"/>
        <v/>
      </c>
      <c r="N84" s="3">
        <f t="shared" si="14"/>
        <v>0.1525</v>
      </c>
      <c r="O84" s="3" t="str">
        <f t="shared" si="14"/>
        <v/>
      </c>
      <c r="P84" s="4">
        <f t="shared" si="15"/>
        <v>0.1525</v>
      </c>
      <c r="Q84" s="25">
        <f>SUM(E$13:E84)</f>
        <v>10000</v>
      </c>
      <c r="R84" s="26">
        <f>SUM(F$13:F84)</f>
        <v>2140000</v>
      </c>
      <c r="S84" s="26">
        <f>SUM(G$13:G84)</f>
        <v>10000</v>
      </c>
      <c r="T84" s="27">
        <f t="shared" si="21"/>
        <v>2160000</v>
      </c>
      <c r="U84" s="25">
        <f>SUM(I$13:I84)</f>
        <v>915</v>
      </c>
      <c r="V84" s="26">
        <f>SUM(J$13:J84)</f>
        <v>321496</v>
      </c>
      <c r="W84" s="26">
        <f>SUM(K$13:K84)</f>
        <v>1006</v>
      </c>
      <c r="X84" s="27">
        <f t="shared" si="16"/>
        <v>323417</v>
      </c>
      <c r="Y84" s="3">
        <f t="shared" si="22"/>
        <v>9.1499999999999998E-2</v>
      </c>
      <c r="Z84" s="3">
        <f t="shared" si="22"/>
        <v>0.15023177570093457</v>
      </c>
      <c r="AA84" s="3">
        <f t="shared" si="22"/>
        <v>0.10059999999999999</v>
      </c>
      <c r="AB84" s="4">
        <f t="shared" si="23"/>
        <v>0.1497300925925926</v>
      </c>
    </row>
    <row r="85" spans="1:28" x14ac:dyDescent="0.2">
      <c r="A85" s="2">
        <v>73</v>
      </c>
      <c r="B85" s="13">
        <v>0.77504206866074332</v>
      </c>
      <c r="C85" s="21">
        <v>0.33459362943827242</v>
      </c>
      <c r="D85" s="31">
        <v>2.7230057953294695E-3</v>
      </c>
      <c r="E85" s="25">
        <f>IF(AND((AVERAGE($M$13:M84) + SQRT(2*LOG(SUM(Q84:S84))/Q84)) &gt; (AVERAGE($N$13:N84) + SQRT(2*LOG(SUM(Q84:S84))/R84)), (AVERAGE($M$13:M84) + SQRT(2*LOG(SUM(Q84:S84))/Q84)) &gt;  (AVERAGE($O$13:O84) + SQRT(2*LOG(SUM(Q84:S84))/S84))),30000,0)</f>
        <v>0</v>
      </c>
      <c r="F85" s="25">
        <f>IF(AND((AVERAGE($N$13:N84) + SQRT(2*LOG(SUM(Q84:S84))/R84)) &gt; (AVERAGE($M$13:M84) + SQRT(2*LOG(SUM(Q84:S84))/Q84)), (AVERAGE($N$13:N84) + SQRT(2*LOG(SUM(Q84:S84))/R84)) &gt;  (AVERAGE($O$13:O84) + SQRT(2*LOG(SUM(Q84:S84))/S84))),30000,0)</f>
        <v>30000</v>
      </c>
      <c r="G85" s="26">
        <f>IF(AND((AVERAGE($O$13:O84) + SQRT(2*LOG(SUM(Q84:S84))/S84)) &gt; (AVERAGE($M$13:M84) + SQRT(2*LOG(SUM(Q84:S84))/Q84)), (AVERAGE($O$13:O84) + SQRT(2*LOG(SUM(Q84:S84))/S84)) &gt;  (AVERAGE($N$13:N84) + SQRT(2*LOG(SUM(Q84:S84))/R84))),30000,0)</f>
        <v>0</v>
      </c>
      <c r="H85" s="27">
        <f t="shared" si="17"/>
        <v>30000</v>
      </c>
      <c r="I85" s="25">
        <f t="shared" si="18"/>
        <v>0</v>
      </c>
      <c r="J85" s="26">
        <f t="shared" si="19"/>
        <v>4473</v>
      </c>
      <c r="K85" s="26">
        <f t="shared" si="20"/>
        <v>0</v>
      </c>
      <c r="L85" s="27">
        <f t="shared" si="13"/>
        <v>4473</v>
      </c>
      <c r="M85" s="19" t="str">
        <f t="shared" si="14"/>
        <v/>
      </c>
      <c r="N85" s="3">
        <f t="shared" si="14"/>
        <v>0.14910000000000001</v>
      </c>
      <c r="O85" s="3" t="str">
        <f t="shared" si="14"/>
        <v/>
      </c>
      <c r="P85" s="4">
        <f t="shared" si="15"/>
        <v>0.14910000000000001</v>
      </c>
      <c r="Q85" s="25">
        <f>SUM(E$13:E85)</f>
        <v>10000</v>
      </c>
      <c r="R85" s="26">
        <f>SUM(F$13:F85)</f>
        <v>2170000</v>
      </c>
      <c r="S85" s="26">
        <f>SUM(G$13:G85)</f>
        <v>10000</v>
      </c>
      <c r="T85" s="27">
        <f t="shared" si="21"/>
        <v>2190000</v>
      </c>
      <c r="U85" s="25">
        <f>SUM(I$13:I85)</f>
        <v>915</v>
      </c>
      <c r="V85" s="26">
        <f>SUM(J$13:J85)</f>
        <v>325969</v>
      </c>
      <c r="W85" s="26">
        <f>SUM(K$13:K85)</f>
        <v>1006</v>
      </c>
      <c r="X85" s="27">
        <f t="shared" si="16"/>
        <v>327890</v>
      </c>
      <c r="Y85" s="3">
        <f t="shared" si="22"/>
        <v>9.1499999999999998E-2</v>
      </c>
      <c r="Z85" s="3">
        <f t="shared" si="22"/>
        <v>0.15021612903225806</v>
      </c>
      <c r="AA85" s="3">
        <f t="shared" si="22"/>
        <v>0.10059999999999999</v>
      </c>
      <c r="AB85" s="4">
        <f t="shared" si="23"/>
        <v>0.14972146118721461</v>
      </c>
    </row>
    <row r="86" spans="1:28" x14ac:dyDescent="0.2">
      <c r="A86" s="2">
        <v>74</v>
      </c>
      <c r="B86" s="13">
        <v>3.0755585543528752E-2</v>
      </c>
      <c r="C86" s="21">
        <v>0.39571796271561144</v>
      </c>
      <c r="D86" s="31">
        <v>0.28652563215718241</v>
      </c>
      <c r="E86" s="25">
        <f>IF(AND((AVERAGE($M$13:M85) + SQRT(2*LOG(SUM(Q85:S85))/Q85)) &gt; (AVERAGE($N$13:N85) + SQRT(2*LOG(SUM(Q85:S85))/R85)), (AVERAGE($M$13:M85) + SQRT(2*LOG(SUM(Q85:S85))/Q85)) &gt;  (AVERAGE($O$13:O85) + SQRT(2*LOG(SUM(Q85:S85))/S85))),30000,0)</f>
        <v>0</v>
      </c>
      <c r="F86" s="25">
        <f>IF(AND((AVERAGE($N$13:N85) + SQRT(2*LOG(SUM(Q85:S85))/R85)) &gt; (AVERAGE($M$13:M85) + SQRT(2*LOG(SUM(Q85:S85))/Q85)), (AVERAGE($N$13:N85) + SQRT(2*LOG(SUM(Q85:S85))/R85)) &gt;  (AVERAGE($O$13:O85) + SQRT(2*LOG(SUM(Q85:S85))/S85))),30000,0)</f>
        <v>30000</v>
      </c>
      <c r="G86" s="26">
        <f>IF(AND((AVERAGE($O$13:O85) + SQRT(2*LOG(SUM(Q85:S85))/S85)) &gt; (AVERAGE($M$13:M85) + SQRT(2*LOG(SUM(Q85:S85))/Q85)), (AVERAGE($O$13:O85) + SQRT(2*LOG(SUM(Q85:S85))/S85)) &gt;  (AVERAGE($N$13:N85) + SQRT(2*LOG(SUM(Q85:S85))/R85))),30000,0)</f>
        <v>0</v>
      </c>
      <c r="H86" s="27">
        <f t="shared" si="17"/>
        <v>30000</v>
      </c>
      <c r="I86" s="25">
        <f t="shared" si="18"/>
        <v>0</v>
      </c>
      <c r="J86" s="26">
        <f t="shared" si="19"/>
        <v>4484</v>
      </c>
      <c r="K86" s="26">
        <f t="shared" si="20"/>
        <v>0</v>
      </c>
      <c r="L86" s="27">
        <f t="shared" si="13"/>
        <v>4484</v>
      </c>
      <c r="M86" s="19" t="str">
        <f t="shared" si="14"/>
        <v/>
      </c>
      <c r="N86" s="3">
        <f t="shared" si="14"/>
        <v>0.14946666666666666</v>
      </c>
      <c r="O86" s="3" t="str">
        <f t="shared" si="14"/>
        <v/>
      </c>
      <c r="P86" s="4">
        <f t="shared" si="15"/>
        <v>0.14946666666666666</v>
      </c>
      <c r="Q86" s="25">
        <f>SUM(E$13:E86)</f>
        <v>10000</v>
      </c>
      <c r="R86" s="26">
        <f>SUM(F$13:F86)</f>
        <v>2200000</v>
      </c>
      <c r="S86" s="26">
        <f>SUM(G$13:G86)</f>
        <v>10000</v>
      </c>
      <c r="T86" s="27">
        <f t="shared" si="21"/>
        <v>2220000</v>
      </c>
      <c r="U86" s="25">
        <f>SUM(I$13:I86)</f>
        <v>915</v>
      </c>
      <c r="V86" s="26">
        <f>SUM(J$13:J86)</f>
        <v>330453</v>
      </c>
      <c r="W86" s="26">
        <f>SUM(K$13:K86)</f>
        <v>1006</v>
      </c>
      <c r="X86" s="27">
        <f t="shared" si="16"/>
        <v>332374</v>
      </c>
      <c r="Y86" s="3">
        <f t="shared" si="22"/>
        <v>9.1499999999999998E-2</v>
      </c>
      <c r="Z86" s="3">
        <f t="shared" si="22"/>
        <v>0.15020590909090908</v>
      </c>
      <c r="AA86" s="3">
        <f t="shared" si="22"/>
        <v>0.10059999999999999</v>
      </c>
      <c r="AB86" s="4">
        <f t="shared" si="23"/>
        <v>0.14971801801801801</v>
      </c>
    </row>
    <row r="87" spans="1:28" x14ac:dyDescent="0.2">
      <c r="A87" s="2">
        <v>75</v>
      </c>
      <c r="B87" s="13">
        <v>0.93027768123861343</v>
      </c>
      <c r="C87" s="21">
        <v>0.94285519141836316</v>
      </c>
      <c r="D87" s="31">
        <v>0.33517621032116163</v>
      </c>
      <c r="E87" s="25">
        <f>IF(AND((AVERAGE($M$13:M86) + SQRT(2*LOG(SUM(Q86:S86))/Q86)) &gt; (AVERAGE($N$13:N86) + SQRT(2*LOG(SUM(Q86:S86))/R86)), (AVERAGE($M$13:M86) + SQRT(2*LOG(SUM(Q86:S86))/Q86)) &gt;  (AVERAGE($O$13:O86) + SQRT(2*LOG(SUM(Q86:S86))/S86))),30000,0)</f>
        <v>0</v>
      </c>
      <c r="F87" s="25">
        <f>IF(AND((AVERAGE($N$13:N86) + SQRT(2*LOG(SUM(Q86:S86))/R86)) &gt; (AVERAGE($M$13:M86) + SQRT(2*LOG(SUM(Q86:S86))/Q86)), (AVERAGE($N$13:N86) + SQRT(2*LOG(SUM(Q86:S86))/R86)) &gt;  (AVERAGE($O$13:O86) + SQRT(2*LOG(SUM(Q86:S86))/S86))),30000,0)</f>
        <v>30000</v>
      </c>
      <c r="G87" s="26">
        <f>IF(AND((AVERAGE($O$13:O86) + SQRT(2*LOG(SUM(Q86:S86))/S86)) &gt; (AVERAGE($M$13:M86) + SQRT(2*LOG(SUM(Q86:S86))/Q86)), (AVERAGE($O$13:O86) + SQRT(2*LOG(SUM(Q86:S86))/S86)) &gt;  (AVERAGE($N$13:N86) + SQRT(2*LOG(SUM(Q86:S86))/R86))),30000,0)</f>
        <v>0</v>
      </c>
      <c r="H87" s="27">
        <f t="shared" si="17"/>
        <v>30000</v>
      </c>
      <c r="I87" s="25">
        <f t="shared" si="18"/>
        <v>0</v>
      </c>
      <c r="J87" s="26">
        <f t="shared" si="19"/>
        <v>4598</v>
      </c>
      <c r="K87" s="26">
        <f t="shared" si="20"/>
        <v>0</v>
      </c>
      <c r="L87" s="27">
        <f t="shared" si="13"/>
        <v>4598</v>
      </c>
      <c r="M87" s="19" t="str">
        <f t="shared" si="14"/>
        <v/>
      </c>
      <c r="N87" s="3">
        <f t="shared" si="14"/>
        <v>0.15326666666666666</v>
      </c>
      <c r="O87" s="3" t="str">
        <f t="shared" si="14"/>
        <v/>
      </c>
      <c r="P87" s="4">
        <f t="shared" si="15"/>
        <v>0.15326666666666666</v>
      </c>
      <c r="Q87" s="25">
        <f>SUM(E$13:E87)</f>
        <v>10000</v>
      </c>
      <c r="R87" s="26">
        <f>SUM(F$13:F87)</f>
        <v>2230000</v>
      </c>
      <c r="S87" s="26">
        <f>SUM(G$13:G87)</f>
        <v>10000</v>
      </c>
      <c r="T87" s="27">
        <f t="shared" si="21"/>
        <v>2250000</v>
      </c>
      <c r="U87" s="25">
        <f>SUM(I$13:I87)</f>
        <v>915</v>
      </c>
      <c r="V87" s="26">
        <f>SUM(J$13:J87)</f>
        <v>335051</v>
      </c>
      <c r="W87" s="26">
        <f>SUM(K$13:K87)</f>
        <v>1006</v>
      </c>
      <c r="X87" s="27">
        <f t="shared" si="16"/>
        <v>336972</v>
      </c>
      <c r="Y87" s="3">
        <f t="shared" si="22"/>
        <v>9.1499999999999998E-2</v>
      </c>
      <c r="Z87" s="3">
        <f t="shared" si="22"/>
        <v>0.15024708520179372</v>
      </c>
      <c r="AA87" s="3">
        <f t="shared" si="22"/>
        <v>0.10059999999999999</v>
      </c>
      <c r="AB87" s="4">
        <f t="shared" si="23"/>
        <v>0.14976533333333333</v>
      </c>
    </row>
    <row r="88" spans="1:28" x14ac:dyDescent="0.2">
      <c r="A88" s="2">
        <v>76</v>
      </c>
      <c r="B88" s="13">
        <v>5.8627887603776352E-2</v>
      </c>
      <c r="C88" s="21">
        <v>0.21280194718457168</v>
      </c>
      <c r="D88" s="31">
        <v>0.79979298252786024</v>
      </c>
      <c r="E88" s="25">
        <f>IF(AND((AVERAGE($M$13:M87) + SQRT(2*LOG(SUM(Q87:S87))/Q87)) &gt; (AVERAGE($N$13:N87) + SQRT(2*LOG(SUM(Q87:S87))/R87)), (AVERAGE($M$13:M87) + SQRT(2*LOG(SUM(Q87:S87))/Q87)) &gt;  (AVERAGE($O$13:O87) + SQRT(2*LOG(SUM(Q87:S87))/S87))),30000,0)</f>
        <v>0</v>
      </c>
      <c r="F88" s="25">
        <f>IF(AND((AVERAGE($N$13:N87) + SQRT(2*LOG(SUM(Q87:S87))/R87)) &gt; (AVERAGE($M$13:M87) + SQRT(2*LOG(SUM(Q87:S87))/Q87)), (AVERAGE($N$13:N87) + SQRT(2*LOG(SUM(Q87:S87))/R87)) &gt;  (AVERAGE($O$13:O87) + SQRT(2*LOG(SUM(Q87:S87))/S87))),30000,0)</f>
        <v>30000</v>
      </c>
      <c r="G88" s="26">
        <f>IF(AND((AVERAGE($O$13:O87) + SQRT(2*LOG(SUM(Q87:S87))/S87)) &gt; (AVERAGE($M$13:M87) + SQRT(2*LOG(SUM(Q87:S87))/Q87)), (AVERAGE($O$13:O87) + SQRT(2*LOG(SUM(Q87:S87))/S87)) &gt;  (AVERAGE($N$13:N87) + SQRT(2*LOG(SUM(Q87:S87))/R87))),30000,0)</f>
        <v>0</v>
      </c>
      <c r="H88" s="27">
        <f t="shared" si="17"/>
        <v>30000</v>
      </c>
      <c r="I88" s="25">
        <f t="shared" si="18"/>
        <v>0</v>
      </c>
      <c r="J88" s="26">
        <f t="shared" si="19"/>
        <v>4451</v>
      </c>
      <c r="K88" s="26">
        <f t="shared" si="20"/>
        <v>0</v>
      </c>
      <c r="L88" s="27">
        <f t="shared" si="13"/>
        <v>4451</v>
      </c>
      <c r="M88" s="19" t="str">
        <f t="shared" si="14"/>
        <v/>
      </c>
      <c r="N88" s="3">
        <f t="shared" si="14"/>
        <v>0.14836666666666667</v>
      </c>
      <c r="O88" s="3" t="str">
        <f t="shared" si="14"/>
        <v/>
      </c>
      <c r="P88" s="4">
        <f t="shared" si="15"/>
        <v>0.14836666666666667</v>
      </c>
      <c r="Q88" s="25">
        <f>SUM(E$13:E88)</f>
        <v>10000</v>
      </c>
      <c r="R88" s="26">
        <f>SUM(F$13:F88)</f>
        <v>2260000</v>
      </c>
      <c r="S88" s="26">
        <f>SUM(G$13:G88)</f>
        <v>10000</v>
      </c>
      <c r="T88" s="27">
        <f t="shared" si="21"/>
        <v>2280000</v>
      </c>
      <c r="U88" s="25">
        <f>SUM(I$13:I88)</f>
        <v>915</v>
      </c>
      <c r="V88" s="26">
        <f>SUM(J$13:J88)</f>
        <v>339502</v>
      </c>
      <c r="W88" s="26">
        <f>SUM(K$13:K88)</f>
        <v>1006</v>
      </c>
      <c r="X88" s="27">
        <f t="shared" si="16"/>
        <v>341423</v>
      </c>
      <c r="Y88" s="3">
        <f t="shared" si="22"/>
        <v>9.1499999999999998E-2</v>
      </c>
      <c r="Z88" s="3">
        <f t="shared" si="22"/>
        <v>0.15022212389380532</v>
      </c>
      <c r="AA88" s="3">
        <f t="shared" si="22"/>
        <v>0.10059999999999999</v>
      </c>
      <c r="AB88" s="4">
        <f t="shared" si="23"/>
        <v>0.14974692982456139</v>
      </c>
    </row>
    <row r="89" spans="1:28" x14ac:dyDescent="0.2">
      <c r="A89" s="2">
        <v>77</v>
      </c>
      <c r="B89" s="13">
        <v>0.72900444174301304</v>
      </c>
      <c r="C89" s="21">
        <v>0.74055986463739687</v>
      </c>
      <c r="D89" s="31">
        <v>0.96678560508324651</v>
      </c>
      <c r="E89" s="25">
        <f>IF(AND((AVERAGE($M$13:M88) + SQRT(2*LOG(SUM(Q88:S88))/Q88)) &gt; (AVERAGE($N$13:N88) + SQRT(2*LOG(SUM(Q88:S88))/R88)), (AVERAGE($M$13:M88) + SQRT(2*LOG(SUM(Q88:S88))/Q88)) &gt;  (AVERAGE($O$13:O88) + SQRT(2*LOG(SUM(Q88:S88))/S88))),30000,0)</f>
        <v>0</v>
      </c>
      <c r="F89" s="25">
        <f>IF(AND((AVERAGE($N$13:N88) + SQRT(2*LOG(SUM(Q88:S88))/R88)) &gt; (AVERAGE($M$13:M88) + SQRT(2*LOG(SUM(Q88:S88))/Q88)), (AVERAGE($N$13:N88) + SQRT(2*LOG(SUM(Q88:S88))/R88)) &gt;  (AVERAGE($O$13:O88) + SQRT(2*LOG(SUM(Q88:S88))/S88))),30000,0)</f>
        <v>30000</v>
      </c>
      <c r="G89" s="26">
        <f>IF(AND((AVERAGE($O$13:O88) + SQRT(2*LOG(SUM(Q88:S88))/S88)) &gt; (AVERAGE($M$13:M88) + SQRT(2*LOG(SUM(Q88:S88))/Q88)), (AVERAGE($O$13:O88) + SQRT(2*LOG(SUM(Q88:S88))/S88)) &gt;  (AVERAGE($N$13:N88) + SQRT(2*LOG(SUM(Q88:S88))/R88))),30000,0)</f>
        <v>0</v>
      </c>
      <c r="H89" s="27">
        <f t="shared" si="17"/>
        <v>30000</v>
      </c>
      <c r="I89" s="25">
        <f t="shared" si="18"/>
        <v>0</v>
      </c>
      <c r="J89" s="26">
        <f t="shared" si="19"/>
        <v>4540</v>
      </c>
      <c r="K89" s="26">
        <f t="shared" si="20"/>
        <v>0</v>
      </c>
      <c r="L89" s="27">
        <f t="shared" si="13"/>
        <v>4540</v>
      </c>
      <c r="M89" s="19" t="str">
        <f t="shared" si="14"/>
        <v/>
      </c>
      <c r="N89" s="3">
        <f t="shared" si="14"/>
        <v>0.15133333333333332</v>
      </c>
      <c r="O89" s="3" t="str">
        <f t="shared" si="14"/>
        <v/>
      </c>
      <c r="P89" s="4">
        <f t="shared" si="15"/>
        <v>0.15133333333333332</v>
      </c>
      <c r="Q89" s="25">
        <f>SUM(E$13:E89)</f>
        <v>10000</v>
      </c>
      <c r="R89" s="26">
        <f>SUM(F$13:F89)</f>
        <v>2290000</v>
      </c>
      <c r="S89" s="26">
        <f>SUM(G$13:G89)</f>
        <v>10000</v>
      </c>
      <c r="T89" s="27">
        <f t="shared" si="21"/>
        <v>2310000</v>
      </c>
      <c r="U89" s="25">
        <f>SUM(I$13:I89)</f>
        <v>915</v>
      </c>
      <c r="V89" s="26">
        <f>SUM(J$13:J89)</f>
        <v>344042</v>
      </c>
      <c r="W89" s="26">
        <f>SUM(K$13:K89)</f>
        <v>1006</v>
      </c>
      <c r="X89" s="27">
        <f t="shared" si="16"/>
        <v>345963</v>
      </c>
      <c r="Y89" s="3">
        <f t="shared" si="22"/>
        <v>9.1499999999999998E-2</v>
      </c>
      <c r="Z89" s="3">
        <f t="shared" si="22"/>
        <v>0.15023668122270742</v>
      </c>
      <c r="AA89" s="3">
        <f t="shared" si="22"/>
        <v>0.10059999999999999</v>
      </c>
      <c r="AB89" s="4">
        <f t="shared" si="23"/>
        <v>0.14976753246753247</v>
      </c>
    </row>
    <row r="90" spans="1:28" x14ac:dyDescent="0.2">
      <c r="A90" s="2">
        <v>78</v>
      </c>
      <c r="B90" s="13">
        <v>0.34631010178344379</v>
      </c>
      <c r="C90" s="21">
        <v>0.30061293870916361</v>
      </c>
      <c r="D90" s="31">
        <v>0.45475831117616139</v>
      </c>
      <c r="E90" s="25">
        <f>IF(AND((AVERAGE($M$13:M89) + SQRT(2*LOG(SUM(Q89:S89))/Q89)) &gt; (AVERAGE($N$13:N89) + SQRT(2*LOG(SUM(Q89:S89))/R89)), (AVERAGE($M$13:M89) + SQRT(2*LOG(SUM(Q89:S89))/Q89)) &gt;  (AVERAGE($O$13:O89) + SQRT(2*LOG(SUM(Q89:S89))/S89))),30000,0)</f>
        <v>0</v>
      </c>
      <c r="F90" s="25">
        <f>IF(AND((AVERAGE($N$13:N89) + SQRT(2*LOG(SUM(Q89:S89))/R89)) &gt; (AVERAGE($M$13:M89) + SQRT(2*LOG(SUM(Q89:S89))/Q89)), (AVERAGE($N$13:N89) + SQRT(2*LOG(SUM(Q89:S89))/R89)) &gt;  (AVERAGE($O$13:O89) + SQRT(2*LOG(SUM(Q89:S89))/S89))),30000,0)</f>
        <v>30000</v>
      </c>
      <c r="G90" s="26">
        <f>IF(AND((AVERAGE($O$13:O89) + SQRT(2*LOG(SUM(Q89:S89))/S89)) &gt; (AVERAGE($M$13:M89) + SQRT(2*LOG(SUM(Q89:S89))/Q89)), (AVERAGE($O$13:O89) + SQRT(2*LOG(SUM(Q89:S89))/S89)) &gt;  (AVERAGE($N$13:N89) + SQRT(2*LOG(SUM(Q89:S89))/R89))),30000,0)</f>
        <v>0</v>
      </c>
      <c r="H90" s="27">
        <f t="shared" si="17"/>
        <v>30000</v>
      </c>
      <c r="I90" s="25">
        <f t="shared" si="18"/>
        <v>0</v>
      </c>
      <c r="J90" s="26">
        <f t="shared" si="19"/>
        <v>4468</v>
      </c>
      <c r="K90" s="26">
        <f t="shared" si="20"/>
        <v>0</v>
      </c>
      <c r="L90" s="27">
        <f t="shared" si="13"/>
        <v>4468</v>
      </c>
      <c r="M90" s="19" t="str">
        <f t="shared" si="14"/>
        <v/>
      </c>
      <c r="N90" s="3">
        <f t="shared" si="14"/>
        <v>0.14893333333333333</v>
      </c>
      <c r="O90" s="3" t="str">
        <f t="shared" si="14"/>
        <v/>
      </c>
      <c r="P90" s="4">
        <f t="shared" si="15"/>
        <v>0.14893333333333333</v>
      </c>
      <c r="Q90" s="25">
        <f>SUM(E$13:E90)</f>
        <v>10000</v>
      </c>
      <c r="R90" s="26">
        <f>SUM(F$13:F90)</f>
        <v>2320000</v>
      </c>
      <c r="S90" s="26">
        <f>SUM(G$13:G90)</f>
        <v>10000</v>
      </c>
      <c r="T90" s="27">
        <f t="shared" si="21"/>
        <v>2340000</v>
      </c>
      <c r="U90" s="25">
        <f>SUM(I$13:I90)</f>
        <v>915</v>
      </c>
      <c r="V90" s="26">
        <f>SUM(J$13:J90)</f>
        <v>348510</v>
      </c>
      <c r="W90" s="26">
        <f>SUM(K$13:K90)</f>
        <v>1006</v>
      </c>
      <c r="X90" s="27">
        <f t="shared" si="16"/>
        <v>350431</v>
      </c>
      <c r="Y90" s="3">
        <f t="shared" si="22"/>
        <v>9.1499999999999998E-2</v>
      </c>
      <c r="Z90" s="3">
        <f t="shared" si="22"/>
        <v>0.15021982758620689</v>
      </c>
      <c r="AA90" s="3">
        <f t="shared" si="22"/>
        <v>0.10059999999999999</v>
      </c>
      <c r="AB90" s="4">
        <f t="shared" si="23"/>
        <v>0.14975683760683761</v>
      </c>
    </row>
    <row r="91" spans="1:28" x14ac:dyDescent="0.2">
      <c r="A91" s="2">
        <v>79</v>
      </c>
      <c r="B91" s="13">
        <v>0.97834905680349626</v>
      </c>
      <c r="C91" s="21">
        <v>0.80974428755901162</v>
      </c>
      <c r="D91" s="31">
        <v>0.78313964031650007</v>
      </c>
      <c r="E91" s="25">
        <f>IF(AND((AVERAGE($M$13:M90) + SQRT(2*LOG(SUM(Q90:S90))/Q90)) &gt; (AVERAGE($N$13:N90) + SQRT(2*LOG(SUM(Q90:S90))/R90)), (AVERAGE($M$13:M90) + SQRT(2*LOG(SUM(Q90:S90))/Q90)) &gt;  (AVERAGE($O$13:O90) + SQRT(2*LOG(SUM(Q90:S90))/S90))),30000,0)</f>
        <v>0</v>
      </c>
      <c r="F91" s="25">
        <f>IF(AND((AVERAGE($N$13:N90) + SQRT(2*LOG(SUM(Q90:S90))/R90)) &gt; (AVERAGE($M$13:M90) + SQRT(2*LOG(SUM(Q90:S90))/Q90)), (AVERAGE($N$13:N90) + SQRT(2*LOG(SUM(Q90:S90))/R90)) &gt;  (AVERAGE($O$13:O90) + SQRT(2*LOG(SUM(Q90:S90))/S90))),30000,0)</f>
        <v>30000</v>
      </c>
      <c r="G91" s="26">
        <f>IF(AND((AVERAGE($O$13:O90) + SQRT(2*LOG(SUM(Q90:S90))/S90)) &gt; (AVERAGE($M$13:M90) + SQRT(2*LOG(SUM(Q90:S90))/Q90)), (AVERAGE($O$13:O90) + SQRT(2*LOG(SUM(Q90:S90))/S90)) &gt;  (AVERAGE($N$13:N90) + SQRT(2*LOG(SUM(Q90:S90))/R90))),30000,0)</f>
        <v>0</v>
      </c>
      <c r="H91" s="27">
        <f t="shared" si="17"/>
        <v>30000</v>
      </c>
      <c r="I91" s="25">
        <f t="shared" si="18"/>
        <v>0</v>
      </c>
      <c r="J91" s="26">
        <f t="shared" si="19"/>
        <v>4554</v>
      </c>
      <c r="K91" s="26">
        <f t="shared" si="20"/>
        <v>0</v>
      </c>
      <c r="L91" s="27">
        <f t="shared" si="13"/>
        <v>4554</v>
      </c>
      <c r="M91" s="19" t="str">
        <f t="shared" si="14"/>
        <v/>
      </c>
      <c r="N91" s="3">
        <f t="shared" si="14"/>
        <v>0.15179999999999999</v>
      </c>
      <c r="O91" s="3" t="str">
        <f t="shared" si="14"/>
        <v/>
      </c>
      <c r="P91" s="4">
        <f t="shared" si="15"/>
        <v>0.15179999999999999</v>
      </c>
      <c r="Q91" s="25">
        <f>SUM(E$13:E91)</f>
        <v>10000</v>
      </c>
      <c r="R91" s="26">
        <f>SUM(F$13:F91)</f>
        <v>2350000</v>
      </c>
      <c r="S91" s="26">
        <f>SUM(G$13:G91)</f>
        <v>10000</v>
      </c>
      <c r="T91" s="27">
        <f t="shared" si="21"/>
        <v>2370000</v>
      </c>
      <c r="U91" s="25">
        <f>SUM(I$13:I91)</f>
        <v>915</v>
      </c>
      <c r="V91" s="26">
        <f>SUM(J$13:J91)</f>
        <v>353064</v>
      </c>
      <c r="W91" s="26">
        <f>SUM(K$13:K91)</f>
        <v>1006</v>
      </c>
      <c r="X91" s="27">
        <f t="shared" si="16"/>
        <v>354985</v>
      </c>
      <c r="Y91" s="3">
        <f t="shared" si="22"/>
        <v>9.1499999999999998E-2</v>
      </c>
      <c r="Z91" s="3">
        <f t="shared" si="22"/>
        <v>0.15024000000000001</v>
      </c>
      <c r="AA91" s="3">
        <f t="shared" si="22"/>
        <v>0.10059999999999999</v>
      </c>
      <c r="AB91" s="4">
        <f t="shared" si="23"/>
        <v>0.14978270042194092</v>
      </c>
    </row>
    <row r="92" spans="1:28" x14ac:dyDescent="0.2">
      <c r="A92" s="2">
        <v>80</v>
      </c>
      <c r="B92" s="13">
        <v>0.48597469435809215</v>
      </c>
      <c r="C92" s="21">
        <v>0.60397345532338798</v>
      </c>
      <c r="D92" s="31">
        <v>0.65033772394671752</v>
      </c>
      <c r="E92" s="25">
        <f>IF(AND((AVERAGE($M$13:M91) + SQRT(2*LOG(SUM(Q91:S91))/Q91)) &gt; (AVERAGE($N$13:N91) + SQRT(2*LOG(SUM(Q91:S91))/R91)), (AVERAGE($M$13:M91) + SQRT(2*LOG(SUM(Q91:S91))/Q91)) &gt;  (AVERAGE($O$13:O91) + SQRT(2*LOG(SUM(Q91:S91))/S91))),30000,0)</f>
        <v>0</v>
      </c>
      <c r="F92" s="25">
        <f>IF(AND((AVERAGE($N$13:N91) + SQRT(2*LOG(SUM(Q91:S91))/R91)) &gt; (AVERAGE($M$13:M91) + SQRT(2*LOG(SUM(Q91:S91))/Q91)), (AVERAGE($N$13:N91) + SQRT(2*LOG(SUM(Q91:S91))/R91)) &gt;  (AVERAGE($O$13:O91) + SQRT(2*LOG(SUM(Q91:S91))/S91))),30000,0)</f>
        <v>30000</v>
      </c>
      <c r="G92" s="26">
        <f>IF(AND((AVERAGE($O$13:O91) + SQRT(2*LOG(SUM(Q91:S91))/S91)) &gt; (AVERAGE($M$13:M91) + SQRT(2*LOG(SUM(Q91:S91))/Q91)), (AVERAGE($O$13:O91) + SQRT(2*LOG(SUM(Q91:S91))/S91)) &gt;  (AVERAGE($N$13:N91) + SQRT(2*LOG(SUM(Q91:S91))/R91))),30000,0)</f>
        <v>0</v>
      </c>
      <c r="H92" s="27">
        <f t="shared" si="17"/>
        <v>30000</v>
      </c>
      <c r="I92" s="25">
        <f t="shared" si="18"/>
        <v>0</v>
      </c>
      <c r="J92" s="26">
        <f t="shared" si="19"/>
        <v>4516</v>
      </c>
      <c r="K92" s="26">
        <f t="shared" si="20"/>
        <v>0</v>
      </c>
      <c r="L92" s="27">
        <f t="shared" si="13"/>
        <v>4516</v>
      </c>
      <c r="M92" s="19" t="str">
        <f t="shared" si="14"/>
        <v/>
      </c>
      <c r="N92" s="3">
        <f t="shared" si="14"/>
        <v>0.15053333333333332</v>
      </c>
      <c r="O92" s="3" t="str">
        <f t="shared" si="14"/>
        <v/>
      </c>
      <c r="P92" s="4">
        <f t="shared" si="15"/>
        <v>0.15053333333333332</v>
      </c>
      <c r="Q92" s="25">
        <f>SUM(E$13:E92)</f>
        <v>10000</v>
      </c>
      <c r="R92" s="26">
        <f>SUM(F$13:F92)</f>
        <v>2380000</v>
      </c>
      <c r="S92" s="26">
        <f>SUM(G$13:G92)</f>
        <v>10000</v>
      </c>
      <c r="T92" s="27">
        <f t="shared" si="21"/>
        <v>2400000</v>
      </c>
      <c r="U92" s="25">
        <f>SUM(I$13:I92)</f>
        <v>915</v>
      </c>
      <c r="V92" s="26">
        <f>SUM(J$13:J92)</f>
        <v>357580</v>
      </c>
      <c r="W92" s="26">
        <f>SUM(K$13:K92)</f>
        <v>1006</v>
      </c>
      <c r="X92" s="27">
        <f t="shared" si="16"/>
        <v>359501</v>
      </c>
      <c r="Y92" s="3">
        <f t="shared" si="22"/>
        <v>9.1499999999999998E-2</v>
      </c>
      <c r="Z92" s="3">
        <f t="shared" si="22"/>
        <v>0.15024369747899161</v>
      </c>
      <c r="AA92" s="3">
        <f t="shared" si="22"/>
        <v>0.10059999999999999</v>
      </c>
      <c r="AB92" s="4">
        <f t="shared" si="23"/>
        <v>0.14979208333333333</v>
      </c>
    </row>
    <row r="93" spans="1:28" x14ac:dyDescent="0.2">
      <c r="A93" s="2">
        <v>81</v>
      </c>
      <c r="B93" s="13">
        <v>0.26995315516255525</v>
      </c>
      <c r="C93" s="21">
        <v>0.81723728005559626</v>
      </c>
      <c r="D93" s="31">
        <v>0.6921976638657823</v>
      </c>
      <c r="E93" s="25">
        <f>IF(AND((AVERAGE($M$13:M92) + SQRT(2*LOG(SUM(Q92:S92))/Q92)) &gt; (AVERAGE($N$13:N92) + SQRT(2*LOG(SUM(Q92:S92))/R92)), (AVERAGE($M$13:M92) + SQRT(2*LOG(SUM(Q92:S92))/Q92)) &gt;  (AVERAGE($O$13:O92) + SQRT(2*LOG(SUM(Q92:S92))/S92))),30000,0)</f>
        <v>0</v>
      </c>
      <c r="F93" s="25">
        <f>IF(AND((AVERAGE($N$13:N92) + SQRT(2*LOG(SUM(Q92:S92))/R92)) &gt; (AVERAGE($M$13:M92) + SQRT(2*LOG(SUM(Q92:S92))/Q92)), (AVERAGE($N$13:N92) + SQRT(2*LOG(SUM(Q92:S92))/R92)) &gt;  (AVERAGE($O$13:O92) + SQRT(2*LOG(SUM(Q92:S92))/S92))),30000,0)</f>
        <v>30000</v>
      </c>
      <c r="G93" s="26">
        <f>IF(AND((AVERAGE($O$13:O92) + SQRT(2*LOG(SUM(Q92:S92))/S92)) &gt; (AVERAGE($M$13:M92) + SQRT(2*LOG(SUM(Q92:S92))/Q92)), (AVERAGE($O$13:O92) + SQRT(2*LOG(SUM(Q92:S92))/S92)) &gt;  (AVERAGE($N$13:N92) + SQRT(2*LOG(SUM(Q92:S92))/R92))),30000,0)</f>
        <v>0</v>
      </c>
      <c r="H93" s="27">
        <f t="shared" si="17"/>
        <v>30000</v>
      </c>
      <c r="I93" s="25">
        <f t="shared" si="18"/>
        <v>0</v>
      </c>
      <c r="J93" s="26">
        <f t="shared" si="19"/>
        <v>4556</v>
      </c>
      <c r="K93" s="26">
        <f t="shared" si="20"/>
        <v>0</v>
      </c>
      <c r="L93" s="27">
        <f t="shared" si="13"/>
        <v>4556</v>
      </c>
      <c r="M93" s="19" t="str">
        <f t="shared" si="14"/>
        <v/>
      </c>
      <c r="N93" s="3">
        <f t="shared" si="14"/>
        <v>0.15186666666666668</v>
      </c>
      <c r="O93" s="3" t="str">
        <f t="shared" si="14"/>
        <v/>
      </c>
      <c r="P93" s="4">
        <f t="shared" si="15"/>
        <v>0.15186666666666668</v>
      </c>
      <c r="Q93" s="25">
        <f>SUM(E$13:E93)</f>
        <v>10000</v>
      </c>
      <c r="R93" s="26">
        <f>SUM(F$13:F93)</f>
        <v>2410000</v>
      </c>
      <c r="S93" s="26">
        <f>SUM(G$13:G93)</f>
        <v>10000</v>
      </c>
      <c r="T93" s="27">
        <f t="shared" si="21"/>
        <v>2430000</v>
      </c>
      <c r="U93" s="25">
        <f>SUM(I$13:I93)</f>
        <v>915</v>
      </c>
      <c r="V93" s="26">
        <f>SUM(J$13:J93)</f>
        <v>362136</v>
      </c>
      <c r="W93" s="26">
        <f>SUM(K$13:K93)</f>
        <v>1006</v>
      </c>
      <c r="X93" s="27">
        <f t="shared" si="16"/>
        <v>364057</v>
      </c>
      <c r="Y93" s="3">
        <f t="shared" si="22"/>
        <v>9.1499999999999998E-2</v>
      </c>
      <c r="Z93" s="3">
        <f t="shared" si="22"/>
        <v>0.15026390041493776</v>
      </c>
      <c r="AA93" s="3">
        <f t="shared" si="22"/>
        <v>0.10059999999999999</v>
      </c>
      <c r="AB93" s="4">
        <f t="shared" si="23"/>
        <v>0.14981769547325102</v>
      </c>
    </row>
    <row r="94" spans="1:28" x14ac:dyDescent="0.2">
      <c r="A94" s="2">
        <v>82</v>
      </c>
      <c r="B94" s="13">
        <v>6.0282743738085953E-3</v>
      </c>
      <c r="C94" s="21">
        <v>0.25093004710731959</v>
      </c>
      <c r="D94" s="31">
        <v>0.20751681311193138</v>
      </c>
      <c r="E94" s="25">
        <f>IF(AND((AVERAGE($M$13:M93) + SQRT(2*LOG(SUM(Q93:S93))/Q93)) &gt; (AVERAGE($N$13:N93) + SQRT(2*LOG(SUM(Q93:S93))/R93)), (AVERAGE($M$13:M93) + SQRT(2*LOG(SUM(Q93:S93))/Q93)) &gt;  (AVERAGE($O$13:O93) + SQRT(2*LOG(SUM(Q93:S93))/S93))),30000,0)</f>
        <v>0</v>
      </c>
      <c r="F94" s="25">
        <f>IF(AND((AVERAGE($N$13:N93) + SQRT(2*LOG(SUM(Q93:S93))/R93)) &gt; (AVERAGE($M$13:M93) + SQRT(2*LOG(SUM(Q93:S93))/Q93)), (AVERAGE($N$13:N93) + SQRT(2*LOG(SUM(Q93:S93))/R93)) &gt;  (AVERAGE($O$13:O93) + SQRT(2*LOG(SUM(Q93:S93))/S93))),30000,0)</f>
        <v>30000</v>
      </c>
      <c r="G94" s="26">
        <f>IF(AND((AVERAGE($O$13:O93) + SQRT(2*LOG(SUM(Q93:S93))/S93)) &gt; (AVERAGE($M$13:M93) + SQRT(2*LOG(SUM(Q93:S93))/Q93)), (AVERAGE($O$13:O93) + SQRT(2*LOG(SUM(Q93:S93))/S93)) &gt;  (AVERAGE($N$13:N93) + SQRT(2*LOG(SUM(Q93:S93))/R93))),30000,0)</f>
        <v>0</v>
      </c>
      <c r="H94" s="27">
        <f t="shared" si="17"/>
        <v>30000</v>
      </c>
      <c r="I94" s="25">
        <f t="shared" si="18"/>
        <v>0</v>
      </c>
      <c r="J94" s="26">
        <f t="shared" si="19"/>
        <v>4458</v>
      </c>
      <c r="K94" s="26">
        <f t="shared" si="20"/>
        <v>0</v>
      </c>
      <c r="L94" s="27">
        <f t="shared" si="13"/>
        <v>4458</v>
      </c>
      <c r="M94" s="19" t="str">
        <f t="shared" si="14"/>
        <v/>
      </c>
      <c r="N94" s="3">
        <f t="shared" si="14"/>
        <v>0.14860000000000001</v>
      </c>
      <c r="O94" s="3" t="str">
        <f t="shared" si="14"/>
        <v/>
      </c>
      <c r="P94" s="4">
        <f t="shared" si="15"/>
        <v>0.14860000000000001</v>
      </c>
      <c r="Q94" s="25">
        <f>SUM(E$13:E94)</f>
        <v>10000</v>
      </c>
      <c r="R94" s="26">
        <f>SUM(F$13:F94)</f>
        <v>2440000</v>
      </c>
      <c r="S94" s="26">
        <f>SUM(G$13:G94)</f>
        <v>10000</v>
      </c>
      <c r="T94" s="27">
        <f t="shared" si="21"/>
        <v>2460000</v>
      </c>
      <c r="U94" s="25">
        <f>SUM(I$13:I94)</f>
        <v>915</v>
      </c>
      <c r="V94" s="26">
        <f>SUM(J$13:J94)</f>
        <v>366594</v>
      </c>
      <c r="W94" s="26">
        <f>SUM(K$13:K94)</f>
        <v>1006</v>
      </c>
      <c r="X94" s="27">
        <f t="shared" si="16"/>
        <v>368515</v>
      </c>
      <c r="Y94" s="3">
        <f t="shared" si="22"/>
        <v>9.1499999999999998E-2</v>
      </c>
      <c r="Z94" s="3">
        <f t="shared" si="22"/>
        <v>0.15024344262295081</v>
      </c>
      <c r="AA94" s="3">
        <f t="shared" si="22"/>
        <v>0.10059999999999999</v>
      </c>
      <c r="AB94" s="4">
        <f t="shared" si="23"/>
        <v>0.1498028455284553</v>
      </c>
    </row>
    <row r="95" spans="1:28" x14ac:dyDescent="0.2">
      <c r="A95" s="2">
        <v>83</v>
      </c>
      <c r="B95" s="13">
        <v>0.30816333775697613</v>
      </c>
      <c r="C95" s="21">
        <v>0.53744895139262971</v>
      </c>
      <c r="D95" s="31">
        <v>0.76499844870774403</v>
      </c>
      <c r="E95" s="25">
        <f>IF(AND((AVERAGE($M$13:M94) + SQRT(2*LOG(SUM(Q94:S94))/Q94)) &gt; (AVERAGE($N$13:N94) + SQRT(2*LOG(SUM(Q94:S94))/R94)), (AVERAGE($M$13:M94) + SQRT(2*LOG(SUM(Q94:S94))/Q94)) &gt;  (AVERAGE($O$13:O94) + SQRT(2*LOG(SUM(Q94:S94))/S94))),30000,0)</f>
        <v>0</v>
      </c>
      <c r="F95" s="25">
        <f>IF(AND((AVERAGE($N$13:N94) + SQRT(2*LOG(SUM(Q94:S94))/R94)) &gt; (AVERAGE($M$13:M94) + SQRT(2*LOG(SUM(Q94:S94))/Q94)), (AVERAGE($N$13:N94) + SQRT(2*LOG(SUM(Q94:S94))/R94)) &gt;  (AVERAGE($O$13:O94) + SQRT(2*LOG(SUM(Q94:S94))/S94))),30000,0)</f>
        <v>30000</v>
      </c>
      <c r="G95" s="26">
        <f>IF(AND((AVERAGE($O$13:O94) + SQRT(2*LOG(SUM(Q94:S94))/S94)) &gt; (AVERAGE($M$13:M94) + SQRT(2*LOG(SUM(Q94:S94))/Q94)), (AVERAGE($O$13:O94) + SQRT(2*LOG(SUM(Q94:S94))/S94)) &gt;  (AVERAGE($N$13:N94) + SQRT(2*LOG(SUM(Q94:S94))/R94))),30000,0)</f>
        <v>0</v>
      </c>
      <c r="H95" s="27">
        <f t="shared" si="17"/>
        <v>30000</v>
      </c>
      <c r="I95" s="25">
        <f t="shared" si="18"/>
        <v>0</v>
      </c>
      <c r="J95" s="26">
        <f t="shared" si="19"/>
        <v>4506</v>
      </c>
      <c r="K95" s="26">
        <f t="shared" si="20"/>
        <v>0</v>
      </c>
      <c r="L95" s="27">
        <f t="shared" si="13"/>
        <v>4506</v>
      </c>
      <c r="M95" s="19" t="str">
        <f t="shared" si="14"/>
        <v/>
      </c>
      <c r="N95" s="3">
        <f t="shared" si="14"/>
        <v>0.1502</v>
      </c>
      <c r="O95" s="3" t="str">
        <f t="shared" si="14"/>
        <v/>
      </c>
      <c r="P95" s="4">
        <f t="shared" si="15"/>
        <v>0.1502</v>
      </c>
      <c r="Q95" s="25">
        <f>SUM(E$13:E95)</f>
        <v>10000</v>
      </c>
      <c r="R95" s="26">
        <f>SUM(F$13:F95)</f>
        <v>2470000</v>
      </c>
      <c r="S95" s="26">
        <f>SUM(G$13:G95)</f>
        <v>10000</v>
      </c>
      <c r="T95" s="27">
        <f t="shared" si="21"/>
        <v>2490000</v>
      </c>
      <c r="U95" s="25">
        <f>SUM(I$13:I95)</f>
        <v>915</v>
      </c>
      <c r="V95" s="26">
        <f>SUM(J$13:J95)</f>
        <v>371100</v>
      </c>
      <c r="W95" s="26">
        <f>SUM(K$13:K95)</f>
        <v>1006</v>
      </c>
      <c r="X95" s="27">
        <f t="shared" si="16"/>
        <v>373021</v>
      </c>
      <c r="Y95" s="3">
        <f t="shared" si="22"/>
        <v>9.1499999999999998E-2</v>
      </c>
      <c r="Z95" s="3">
        <f t="shared" si="22"/>
        <v>0.15024291497975709</v>
      </c>
      <c r="AA95" s="3">
        <f t="shared" si="22"/>
        <v>0.10059999999999999</v>
      </c>
      <c r="AB95" s="4">
        <f t="shared" si="23"/>
        <v>0.14980763052208834</v>
      </c>
    </row>
    <row r="96" spans="1:28" x14ac:dyDescent="0.2">
      <c r="A96" s="2">
        <v>84</v>
      </c>
      <c r="B96" s="13">
        <v>2.4018343509170204E-2</v>
      </c>
      <c r="C96" s="21">
        <v>0.13928576039662621</v>
      </c>
      <c r="D96" s="31">
        <v>0.83560141946420796</v>
      </c>
      <c r="E96" s="25">
        <f>IF(AND((AVERAGE($M$13:M95) + SQRT(2*LOG(SUM(Q95:S95))/Q95)) &gt; (AVERAGE($N$13:N95) + SQRT(2*LOG(SUM(Q95:S95))/R95)), (AVERAGE($M$13:M95) + SQRT(2*LOG(SUM(Q95:S95))/Q95)) &gt;  (AVERAGE($O$13:O95) + SQRT(2*LOG(SUM(Q95:S95))/S95))),30000,0)</f>
        <v>0</v>
      </c>
      <c r="F96" s="25">
        <f>IF(AND((AVERAGE($N$13:N95) + SQRT(2*LOG(SUM(Q95:S95))/R95)) &gt; (AVERAGE($M$13:M95) + SQRT(2*LOG(SUM(Q95:S95))/Q95)), (AVERAGE($N$13:N95) + SQRT(2*LOG(SUM(Q95:S95))/R95)) &gt;  (AVERAGE($O$13:O95) + SQRT(2*LOG(SUM(Q95:S95))/S95))),30000,0)</f>
        <v>30000</v>
      </c>
      <c r="G96" s="26">
        <f>IF(AND((AVERAGE($O$13:O95) + SQRT(2*LOG(SUM(Q95:S95))/S95)) &gt; (AVERAGE($M$13:M95) + SQRT(2*LOG(SUM(Q95:S95))/Q95)), (AVERAGE($O$13:O95) + SQRT(2*LOG(SUM(Q95:S95))/S95)) &gt;  (AVERAGE($N$13:N95) + SQRT(2*LOG(SUM(Q95:S95))/R95))),30000,0)</f>
        <v>0</v>
      </c>
      <c r="H96" s="27">
        <f t="shared" si="17"/>
        <v>30000</v>
      </c>
      <c r="I96" s="25">
        <f t="shared" si="18"/>
        <v>0</v>
      </c>
      <c r="J96" s="26">
        <f t="shared" si="19"/>
        <v>4433</v>
      </c>
      <c r="K96" s="26">
        <f t="shared" si="20"/>
        <v>0</v>
      </c>
      <c r="L96" s="27">
        <f t="shared" si="13"/>
        <v>4433</v>
      </c>
      <c r="M96" s="19" t="str">
        <f t="shared" si="14"/>
        <v/>
      </c>
      <c r="N96" s="3">
        <f t="shared" si="14"/>
        <v>0.14776666666666666</v>
      </c>
      <c r="O96" s="3" t="str">
        <f t="shared" si="14"/>
        <v/>
      </c>
      <c r="P96" s="4">
        <f t="shared" si="15"/>
        <v>0.14776666666666666</v>
      </c>
      <c r="Q96" s="25">
        <f>SUM(E$13:E96)</f>
        <v>10000</v>
      </c>
      <c r="R96" s="26">
        <f>SUM(F$13:F96)</f>
        <v>2500000</v>
      </c>
      <c r="S96" s="26">
        <f>SUM(G$13:G96)</f>
        <v>10000</v>
      </c>
      <c r="T96" s="27">
        <f t="shared" si="21"/>
        <v>2520000</v>
      </c>
      <c r="U96" s="25">
        <f>SUM(I$13:I96)</f>
        <v>915</v>
      </c>
      <c r="V96" s="26">
        <f>SUM(J$13:J96)</f>
        <v>375533</v>
      </c>
      <c r="W96" s="26">
        <f>SUM(K$13:K96)</f>
        <v>1006</v>
      </c>
      <c r="X96" s="27">
        <f t="shared" si="16"/>
        <v>377454</v>
      </c>
      <c r="Y96" s="3">
        <f t="shared" si="22"/>
        <v>9.1499999999999998E-2</v>
      </c>
      <c r="Z96" s="3">
        <f t="shared" si="22"/>
        <v>0.15021319999999999</v>
      </c>
      <c r="AA96" s="3">
        <f t="shared" si="22"/>
        <v>0.10059999999999999</v>
      </c>
      <c r="AB96" s="4">
        <f t="shared" si="23"/>
        <v>0.14978333333333332</v>
      </c>
    </row>
    <row r="97" spans="1:28" x14ac:dyDescent="0.2">
      <c r="A97" s="2">
        <v>85</v>
      </c>
      <c r="B97" s="13">
        <v>0.31814169174281948</v>
      </c>
      <c r="C97" s="21">
        <v>0.2351072569789161</v>
      </c>
      <c r="D97" s="31">
        <v>2.9852004744422178E-2</v>
      </c>
      <c r="E97" s="25">
        <f>IF(AND((AVERAGE($M$13:M96) + SQRT(2*LOG(SUM(Q96:S96))/Q96)) &gt; (AVERAGE($N$13:N96) + SQRT(2*LOG(SUM(Q96:S96))/R96)), (AVERAGE($M$13:M96) + SQRT(2*LOG(SUM(Q96:S96))/Q96)) &gt;  (AVERAGE($O$13:O96) + SQRT(2*LOG(SUM(Q96:S96))/S96))),30000,0)</f>
        <v>0</v>
      </c>
      <c r="F97" s="25">
        <f>IF(AND((AVERAGE($N$13:N96) + SQRT(2*LOG(SUM(Q96:S96))/R96)) &gt; (AVERAGE($M$13:M96) + SQRT(2*LOG(SUM(Q96:S96))/Q96)), (AVERAGE($N$13:N96) + SQRT(2*LOG(SUM(Q96:S96))/R96)) &gt;  (AVERAGE($O$13:O96) + SQRT(2*LOG(SUM(Q96:S96))/S96))),30000,0)</f>
        <v>30000</v>
      </c>
      <c r="G97" s="26">
        <f>IF(AND((AVERAGE($O$13:O96) + SQRT(2*LOG(SUM(Q96:S96))/S96)) &gt; (AVERAGE($M$13:M96) + SQRT(2*LOG(SUM(Q96:S96))/Q96)), (AVERAGE($O$13:O96) + SQRT(2*LOG(SUM(Q96:S96))/S96)) &gt;  (AVERAGE($N$13:N96) + SQRT(2*LOG(SUM(Q96:S96))/R96))),30000,0)</f>
        <v>0</v>
      </c>
      <c r="H97" s="27">
        <f t="shared" si="17"/>
        <v>30000</v>
      </c>
      <c r="I97" s="25">
        <f t="shared" si="18"/>
        <v>0</v>
      </c>
      <c r="J97" s="26">
        <f t="shared" si="19"/>
        <v>4455</v>
      </c>
      <c r="K97" s="26">
        <f t="shared" si="20"/>
        <v>0</v>
      </c>
      <c r="L97" s="27">
        <f t="shared" si="13"/>
        <v>4455</v>
      </c>
      <c r="M97" s="19" t="str">
        <f t="shared" si="14"/>
        <v/>
      </c>
      <c r="N97" s="3">
        <f t="shared" si="14"/>
        <v>0.14849999999999999</v>
      </c>
      <c r="O97" s="3" t="str">
        <f t="shared" si="14"/>
        <v/>
      </c>
      <c r="P97" s="4">
        <f t="shared" si="15"/>
        <v>0.14849999999999999</v>
      </c>
      <c r="Q97" s="25">
        <f>SUM(E$13:E97)</f>
        <v>10000</v>
      </c>
      <c r="R97" s="26">
        <f>SUM(F$13:F97)</f>
        <v>2530000</v>
      </c>
      <c r="S97" s="26">
        <f>SUM(G$13:G97)</f>
        <v>10000</v>
      </c>
      <c r="T97" s="27">
        <f t="shared" si="21"/>
        <v>2550000</v>
      </c>
      <c r="U97" s="25">
        <f>SUM(I$13:I97)</f>
        <v>915</v>
      </c>
      <c r="V97" s="26">
        <f>SUM(J$13:J97)</f>
        <v>379988</v>
      </c>
      <c r="W97" s="26">
        <f>SUM(K$13:K97)</f>
        <v>1006</v>
      </c>
      <c r="X97" s="27">
        <f t="shared" si="16"/>
        <v>381909</v>
      </c>
      <c r="Y97" s="3">
        <f t="shared" si="22"/>
        <v>9.1499999999999998E-2</v>
      </c>
      <c r="Z97" s="3">
        <f t="shared" si="22"/>
        <v>0.15019288537549408</v>
      </c>
      <c r="AA97" s="3">
        <f t="shared" si="22"/>
        <v>0.10059999999999999</v>
      </c>
      <c r="AB97" s="4">
        <f t="shared" si="23"/>
        <v>0.14976823529411765</v>
      </c>
    </row>
    <row r="98" spans="1:28" x14ac:dyDescent="0.2">
      <c r="A98" s="2">
        <v>86</v>
      </c>
      <c r="B98" s="13">
        <v>0.8885010343526113</v>
      </c>
      <c r="C98" s="21">
        <v>0.51675477382158452</v>
      </c>
      <c r="D98" s="31">
        <v>0.23468028359458015</v>
      </c>
      <c r="E98" s="25">
        <f>IF(AND((AVERAGE($M$13:M97) + SQRT(2*LOG(SUM(Q97:S97))/Q97)) &gt; (AVERAGE($N$13:N97) + SQRT(2*LOG(SUM(Q97:S97))/R97)), (AVERAGE($M$13:M97) + SQRT(2*LOG(SUM(Q97:S97))/Q97)) &gt;  (AVERAGE($O$13:O97) + SQRT(2*LOG(SUM(Q97:S97))/S97))),30000,0)</f>
        <v>0</v>
      </c>
      <c r="F98" s="25">
        <f>IF(AND((AVERAGE($N$13:N97) + SQRT(2*LOG(SUM(Q97:S97))/R97)) &gt; (AVERAGE($M$13:M97) + SQRT(2*LOG(SUM(Q97:S97))/Q97)), (AVERAGE($N$13:N97) + SQRT(2*LOG(SUM(Q97:S97))/R97)) &gt;  (AVERAGE($O$13:O97) + SQRT(2*LOG(SUM(Q97:S97))/S97))),30000,0)</f>
        <v>30000</v>
      </c>
      <c r="G98" s="26">
        <f>IF(AND((AVERAGE($O$13:O97) + SQRT(2*LOG(SUM(Q97:S97))/S97)) &gt; (AVERAGE($M$13:M97) + SQRT(2*LOG(SUM(Q97:S97))/Q97)), (AVERAGE($O$13:O97) + SQRT(2*LOG(SUM(Q97:S97))/S97)) &gt;  (AVERAGE($N$13:N97) + SQRT(2*LOG(SUM(Q97:S97))/R97))),30000,0)</f>
        <v>0</v>
      </c>
      <c r="H98" s="27">
        <f t="shared" si="17"/>
        <v>30000</v>
      </c>
      <c r="I98" s="25">
        <f t="shared" si="18"/>
        <v>0</v>
      </c>
      <c r="J98" s="26">
        <f t="shared" si="19"/>
        <v>4502</v>
      </c>
      <c r="K98" s="26">
        <f t="shared" si="20"/>
        <v>0</v>
      </c>
      <c r="L98" s="27">
        <f t="shared" si="13"/>
        <v>4502</v>
      </c>
      <c r="M98" s="19" t="str">
        <f t="shared" si="14"/>
        <v/>
      </c>
      <c r="N98" s="3">
        <f t="shared" si="14"/>
        <v>0.15006666666666665</v>
      </c>
      <c r="O98" s="3" t="str">
        <f t="shared" si="14"/>
        <v/>
      </c>
      <c r="P98" s="4">
        <f t="shared" si="15"/>
        <v>0.15006666666666665</v>
      </c>
      <c r="Q98" s="25">
        <f>SUM(E$13:E98)</f>
        <v>10000</v>
      </c>
      <c r="R98" s="26">
        <f>SUM(F$13:F98)</f>
        <v>2560000</v>
      </c>
      <c r="S98" s="26">
        <f>SUM(G$13:G98)</f>
        <v>10000</v>
      </c>
      <c r="T98" s="27">
        <f t="shared" si="21"/>
        <v>2580000</v>
      </c>
      <c r="U98" s="25">
        <f>SUM(I$13:I98)</f>
        <v>915</v>
      </c>
      <c r="V98" s="26">
        <f>SUM(J$13:J98)</f>
        <v>384490</v>
      </c>
      <c r="W98" s="26">
        <f>SUM(K$13:K98)</f>
        <v>1006</v>
      </c>
      <c r="X98" s="27">
        <f t="shared" si="16"/>
        <v>386411</v>
      </c>
      <c r="Y98" s="3">
        <f t="shared" si="22"/>
        <v>9.1499999999999998E-2</v>
      </c>
      <c r="Z98" s="3">
        <f t="shared" si="22"/>
        <v>0.15019140624999999</v>
      </c>
      <c r="AA98" s="3">
        <f t="shared" si="22"/>
        <v>0.10059999999999999</v>
      </c>
      <c r="AB98" s="4">
        <f t="shared" si="23"/>
        <v>0.14977170542635659</v>
      </c>
    </row>
    <row r="99" spans="1:28" x14ac:dyDescent="0.2">
      <c r="A99" s="2">
        <v>87</v>
      </c>
      <c r="B99" s="13">
        <v>0.64857937990936154</v>
      </c>
      <c r="C99" s="21">
        <v>0.49305256267982889</v>
      </c>
      <c r="D99" s="31">
        <v>0.31263897501178872</v>
      </c>
      <c r="E99" s="25">
        <f>IF(AND((AVERAGE($M$13:M98) + SQRT(2*LOG(SUM(Q98:S98))/Q98)) &gt; (AVERAGE($N$13:N98) + SQRT(2*LOG(SUM(Q98:S98))/R98)), (AVERAGE($M$13:M98) + SQRT(2*LOG(SUM(Q98:S98))/Q98)) &gt;  (AVERAGE($O$13:O98) + SQRT(2*LOG(SUM(Q98:S98))/S98))),30000,0)</f>
        <v>0</v>
      </c>
      <c r="F99" s="25">
        <f>IF(AND((AVERAGE($N$13:N98) + SQRT(2*LOG(SUM(Q98:S98))/R98)) &gt; (AVERAGE($M$13:M98) + SQRT(2*LOG(SUM(Q98:S98))/Q98)), (AVERAGE($N$13:N98) + SQRT(2*LOG(SUM(Q98:S98))/R98)) &gt;  (AVERAGE($O$13:O98) + SQRT(2*LOG(SUM(Q98:S98))/S98))),30000,0)</f>
        <v>30000</v>
      </c>
      <c r="G99" s="26">
        <f>IF(AND((AVERAGE($O$13:O98) + SQRT(2*LOG(SUM(Q98:S98))/S98)) &gt; (AVERAGE($M$13:M98) + SQRT(2*LOG(SUM(Q98:S98))/Q98)), (AVERAGE($O$13:O98) + SQRT(2*LOG(SUM(Q98:S98))/S98)) &gt;  (AVERAGE($N$13:N98) + SQRT(2*LOG(SUM(Q98:S98))/R98))),30000,0)</f>
        <v>0</v>
      </c>
      <c r="H99" s="27">
        <f t="shared" si="17"/>
        <v>30000</v>
      </c>
      <c r="I99" s="25">
        <f t="shared" si="18"/>
        <v>0</v>
      </c>
      <c r="J99" s="26">
        <f t="shared" si="19"/>
        <v>4499</v>
      </c>
      <c r="K99" s="26">
        <f t="shared" si="20"/>
        <v>0</v>
      </c>
      <c r="L99" s="27">
        <f t="shared" si="13"/>
        <v>4499</v>
      </c>
      <c r="M99" s="19" t="str">
        <f t="shared" si="14"/>
        <v/>
      </c>
      <c r="N99" s="3">
        <f t="shared" si="14"/>
        <v>0.14996666666666666</v>
      </c>
      <c r="O99" s="3" t="str">
        <f t="shared" si="14"/>
        <v/>
      </c>
      <c r="P99" s="4">
        <f t="shared" si="15"/>
        <v>0.14996666666666666</v>
      </c>
      <c r="Q99" s="25">
        <f>SUM(E$13:E99)</f>
        <v>10000</v>
      </c>
      <c r="R99" s="26">
        <f>SUM(F$13:F99)</f>
        <v>2590000</v>
      </c>
      <c r="S99" s="26">
        <f>SUM(G$13:G99)</f>
        <v>10000</v>
      </c>
      <c r="T99" s="27">
        <f t="shared" si="21"/>
        <v>2610000</v>
      </c>
      <c r="U99" s="25">
        <f>SUM(I$13:I99)</f>
        <v>915</v>
      </c>
      <c r="V99" s="26">
        <f>SUM(J$13:J99)</f>
        <v>388989</v>
      </c>
      <c r="W99" s="26">
        <f>SUM(K$13:K99)</f>
        <v>1006</v>
      </c>
      <c r="X99" s="27">
        <f t="shared" si="16"/>
        <v>390910</v>
      </c>
      <c r="Y99" s="3">
        <f t="shared" si="22"/>
        <v>9.1499999999999998E-2</v>
      </c>
      <c r="Z99" s="3">
        <f t="shared" si="22"/>
        <v>0.15018880308880309</v>
      </c>
      <c r="AA99" s="3">
        <f t="shared" si="22"/>
        <v>0.10059999999999999</v>
      </c>
      <c r="AB99" s="4">
        <f t="shared" si="23"/>
        <v>0.14977394636015326</v>
      </c>
    </row>
    <row r="100" spans="1:28" x14ac:dyDescent="0.2">
      <c r="A100" s="2">
        <v>88</v>
      </c>
      <c r="B100" s="13">
        <v>0.10046354405298519</v>
      </c>
      <c r="C100" s="21">
        <v>0.69831772569615647</v>
      </c>
      <c r="D100" s="31">
        <v>0.33135131823650465</v>
      </c>
      <c r="E100" s="25">
        <f>IF(AND((AVERAGE($M$13:M99) + SQRT(2*LOG(SUM(Q99:S99))/Q99)) &gt; (AVERAGE($N$13:N99) + SQRT(2*LOG(SUM(Q99:S99))/R99)), (AVERAGE($M$13:M99) + SQRT(2*LOG(SUM(Q99:S99))/Q99)) &gt;  (AVERAGE($O$13:O99) + SQRT(2*LOG(SUM(Q99:S99))/S99))),30000,0)</f>
        <v>0</v>
      </c>
      <c r="F100" s="25">
        <f>IF(AND((AVERAGE($N$13:N99) + SQRT(2*LOG(SUM(Q99:S99))/R99)) &gt; (AVERAGE($M$13:M99) + SQRT(2*LOG(SUM(Q99:S99))/Q99)), (AVERAGE($N$13:N99) + SQRT(2*LOG(SUM(Q99:S99))/R99)) &gt;  (AVERAGE($O$13:O99) + SQRT(2*LOG(SUM(Q99:S99))/S99))),30000,0)</f>
        <v>30000</v>
      </c>
      <c r="G100" s="26">
        <f>IF(AND((AVERAGE($O$13:O99) + SQRT(2*LOG(SUM(Q99:S99))/S99)) &gt; (AVERAGE($M$13:M99) + SQRT(2*LOG(SUM(Q99:S99))/Q99)), (AVERAGE($O$13:O99) + SQRT(2*LOG(SUM(Q99:S99))/S99)) &gt;  (AVERAGE($N$13:N99) + SQRT(2*LOG(SUM(Q99:S99))/R99))),30000,0)</f>
        <v>0</v>
      </c>
      <c r="H100" s="27">
        <f t="shared" si="17"/>
        <v>30000</v>
      </c>
      <c r="I100" s="25">
        <f t="shared" si="18"/>
        <v>0</v>
      </c>
      <c r="J100" s="26">
        <f t="shared" si="19"/>
        <v>4532</v>
      </c>
      <c r="K100" s="26">
        <f t="shared" si="20"/>
        <v>0</v>
      </c>
      <c r="L100" s="27">
        <f t="shared" si="13"/>
        <v>4532</v>
      </c>
      <c r="M100" s="19" t="str">
        <f t="shared" si="14"/>
        <v/>
      </c>
      <c r="N100" s="3">
        <f t="shared" si="14"/>
        <v>0.15106666666666665</v>
      </c>
      <c r="O100" s="3" t="str">
        <f t="shared" si="14"/>
        <v/>
      </c>
      <c r="P100" s="4">
        <f t="shared" si="15"/>
        <v>0.15106666666666665</v>
      </c>
      <c r="Q100" s="25">
        <f>SUM(E$13:E100)</f>
        <v>10000</v>
      </c>
      <c r="R100" s="26">
        <f>SUM(F$13:F100)</f>
        <v>2620000</v>
      </c>
      <c r="S100" s="26">
        <f>SUM(G$13:G100)</f>
        <v>10000</v>
      </c>
      <c r="T100" s="27">
        <f t="shared" si="21"/>
        <v>2640000</v>
      </c>
      <c r="U100" s="25">
        <f>SUM(I$13:I100)</f>
        <v>915</v>
      </c>
      <c r="V100" s="26">
        <f>SUM(J$13:J100)</f>
        <v>393521</v>
      </c>
      <c r="W100" s="26">
        <f>SUM(K$13:K100)</f>
        <v>1006</v>
      </c>
      <c r="X100" s="27">
        <f t="shared" si="16"/>
        <v>395442</v>
      </c>
      <c r="Y100" s="3">
        <f t="shared" si="22"/>
        <v>9.1499999999999998E-2</v>
      </c>
      <c r="Z100" s="3">
        <f t="shared" si="22"/>
        <v>0.15019885496183205</v>
      </c>
      <c r="AA100" s="3">
        <f t="shared" si="22"/>
        <v>0.10059999999999999</v>
      </c>
      <c r="AB100" s="4">
        <f t="shared" si="23"/>
        <v>0.14978863636363637</v>
      </c>
    </row>
    <row r="101" spans="1:28" x14ac:dyDescent="0.2">
      <c r="A101" s="2">
        <v>89</v>
      </c>
      <c r="B101" s="13">
        <v>0.80527171132507769</v>
      </c>
      <c r="C101" s="21">
        <v>0.46912419276395889</v>
      </c>
      <c r="D101" s="31">
        <v>0.15508711917457563</v>
      </c>
      <c r="E101" s="25">
        <f>IF(AND((AVERAGE($M$13:M100) + SQRT(2*LOG(SUM(Q100:S100))/Q100)) &gt; (AVERAGE($N$13:N100) + SQRT(2*LOG(SUM(Q100:S100))/R100)), (AVERAGE($M$13:M100) + SQRT(2*LOG(SUM(Q100:S100))/Q100)) &gt;  (AVERAGE($O$13:O100) + SQRT(2*LOG(SUM(Q100:S100))/S100))),30000,0)</f>
        <v>0</v>
      </c>
      <c r="F101" s="25">
        <f>IF(AND((AVERAGE($N$13:N100) + SQRT(2*LOG(SUM(Q100:S100))/R100)) &gt; (AVERAGE($M$13:M100) + SQRT(2*LOG(SUM(Q100:S100))/Q100)), (AVERAGE($N$13:N100) + SQRT(2*LOG(SUM(Q100:S100))/R100)) &gt;  (AVERAGE($O$13:O100) + SQRT(2*LOG(SUM(Q100:S100))/S100))),30000,0)</f>
        <v>30000</v>
      </c>
      <c r="G101" s="26">
        <f>IF(AND((AVERAGE($O$13:O100) + SQRT(2*LOG(SUM(Q100:S100))/S100)) &gt; (AVERAGE($M$13:M100) + SQRT(2*LOG(SUM(Q100:S100))/Q100)), (AVERAGE($O$13:O100) + SQRT(2*LOG(SUM(Q100:S100))/S100)) &gt;  (AVERAGE($N$13:N100) + SQRT(2*LOG(SUM(Q100:S100))/R100))),30000,0)</f>
        <v>0</v>
      </c>
      <c r="H101" s="27">
        <f t="shared" si="17"/>
        <v>30000</v>
      </c>
      <c r="I101" s="25">
        <f t="shared" si="18"/>
        <v>0</v>
      </c>
      <c r="J101" s="26">
        <f t="shared" si="19"/>
        <v>4495</v>
      </c>
      <c r="K101" s="26">
        <f t="shared" si="20"/>
        <v>0</v>
      </c>
      <c r="L101" s="27">
        <f t="shared" si="13"/>
        <v>4495</v>
      </c>
      <c r="M101" s="19" t="str">
        <f t="shared" si="14"/>
        <v/>
      </c>
      <c r="N101" s="3">
        <f t="shared" si="14"/>
        <v>0.14983333333333335</v>
      </c>
      <c r="O101" s="3" t="str">
        <f t="shared" si="14"/>
        <v/>
      </c>
      <c r="P101" s="4">
        <f t="shared" si="15"/>
        <v>0.14983333333333335</v>
      </c>
      <c r="Q101" s="25">
        <f>SUM(E$13:E101)</f>
        <v>10000</v>
      </c>
      <c r="R101" s="26">
        <f>SUM(F$13:F101)</f>
        <v>2650000</v>
      </c>
      <c r="S101" s="26">
        <f>SUM(G$13:G101)</f>
        <v>10000</v>
      </c>
      <c r="T101" s="27">
        <f t="shared" si="21"/>
        <v>2670000</v>
      </c>
      <c r="U101" s="25">
        <f>SUM(I$13:I101)</f>
        <v>915</v>
      </c>
      <c r="V101" s="26">
        <f>SUM(J$13:J101)</f>
        <v>398016</v>
      </c>
      <c r="W101" s="26">
        <f>SUM(K$13:K101)</f>
        <v>1006</v>
      </c>
      <c r="X101" s="27">
        <f t="shared" si="16"/>
        <v>399937</v>
      </c>
      <c r="Y101" s="3">
        <f t="shared" si="22"/>
        <v>9.1499999999999998E-2</v>
      </c>
      <c r="Z101" s="3">
        <f t="shared" si="22"/>
        <v>0.15019471698113207</v>
      </c>
      <c r="AA101" s="3">
        <f t="shared" si="22"/>
        <v>0.10059999999999999</v>
      </c>
      <c r="AB101" s="4">
        <f t="shared" si="23"/>
        <v>0.14978913857677903</v>
      </c>
    </row>
    <row r="102" spans="1:28" x14ac:dyDescent="0.2">
      <c r="A102" s="2">
        <v>90</v>
      </c>
      <c r="B102" s="13">
        <v>0.71522780574552536</v>
      </c>
      <c r="C102" s="21">
        <v>0.92633689273087105</v>
      </c>
      <c r="D102" s="31">
        <v>0.61818661320843427</v>
      </c>
      <c r="E102" s="25">
        <f>IF(AND((AVERAGE($M$13:M101) + SQRT(2*LOG(SUM(Q101:S101))/Q101)) &gt; (AVERAGE($N$13:N101) + SQRT(2*LOG(SUM(Q101:S101))/R101)), (AVERAGE($M$13:M101) + SQRT(2*LOG(SUM(Q101:S101))/Q101)) &gt;  (AVERAGE($O$13:O101) + SQRT(2*LOG(SUM(Q101:S101))/S101))),30000,0)</f>
        <v>0</v>
      </c>
      <c r="F102" s="25">
        <f>IF(AND((AVERAGE($N$13:N101) + SQRT(2*LOG(SUM(Q101:S101))/R101)) &gt; (AVERAGE($M$13:M101) + SQRT(2*LOG(SUM(Q101:S101))/Q101)), (AVERAGE($N$13:N101) + SQRT(2*LOG(SUM(Q101:S101))/R101)) &gt;  (AVERAGE($O$13:O101) + SQRT(2*LOG(SUM(Q101:S101))/S101))),30000,0)</f>
        <v>30000</v>
      </c>
      <c r="G102" s="26">
        <f>IF(AND((AVERAGE($O$13:O101) + SQRT(2*LOG(SUM(Q101:S101))/S101)) &gt; (AVERAGE($M$13:M101) + SQRT(2*LOG(SUM(Q101:S101))/Q101)), (AVERAGE($O$13:O101) + SQRT(2*LOG(SUM(Q101:S101))/S101)) &gt;  (AVERAGE($N$13:N101) + SQRT(2*LOG(SUM(Q101:S101))/R101))),30000,0)</f>
        <v>0</v>
      </c>
      <c r="H102" s="27">
        <f t="shared" si="17"/>
        <v>30000</v>
      </c>
      <c r="I102" s="25">
        <f t="shared" si="18"/>
        <v>0</v>
      </c>
      <c r="J102" s="26">
        <f t="shared" si="19"/>
        <v>4590</v>
      </c>
      <c r="K102" s="26">
        <f t="shared" si="20"/>
        <v>0</v>
      </c>
      <c r="L102" s="27">
        <f t="shared" si="13"/>
        <v>4590</v>
      </c>
      <c r="M102" s="19" t="str">
        <f t="shared" si="14"/>
        <v/>
      </c>
      <c r="N102" s="3">
        <f t="shared" si="14"/>
        <v>0.153</v>
      </c>
      <c r="O102" s="3" t="str">
        <f t="shared" si="14"/>
        <v/>
      </c>
      <c r="P102" s="4">
        <f t="shared" si="15"/>
        <v>0.153</v>
      </c>
      <c r="Q102" s="25">
        <f>SUM(E$13:E102)</f>
        <v>10000</v>
      </c>
      <c r="R102" s="26">
        <f>SUM(F$13:F102)</f>
        <v>2680000</v>
      </c>
      <c r="S102" s="26">
        <f>SUM(G$13:G102)</f>
        <v>10000</v>
      </c>
      <c r="T102" s="27">
        <f t="shared" si="21"/>
        <v>2700000</v>
      </c>
      <c r="U102" s="25">
        <f>SUM(I$13:I102)</f>
        <v>915</v>
      </c>
      <c r="V102" s="26">
        <f>SUM(J$13:J102)</f>
        <v>402606</v>
      </c>
      <c r="W102" s="26">
        <f>SUM(K$13:K102)</f>
        <v>1006</v>
      </c>
      <c r="X102" s="27">
        <f t="shared" si="16"/>
        <v>404527</v>
      </c>
      <c r="Y102" s="3">
        <f t="shared" si="22"/>
        <v>9.1499999999999998E-2</v>
      </c>
      <c r="Z102" s="3">
        <f t="shared" si="22"/>
        <v>0.15022611940298508</v>
      </c>
      <c r="AA102" s="3">
        <f t="shared" si="22"/>
        <v>0.10059999999999999</v>
      </c>
      <c r="AB102" s="4">
        <f t="shared" si="23"/>
        <v>0.14982481481481483</v>
      </c>
    </row>
    <row r="103" spans="1:28" x14ac:dyDescent="0.2">
      <c r="A103" s="2">
        <v>91</v>
      </c>
      <c r="B103" s="13">
        <v>0.56547221841622886</v>
      </c>
      <c r="C103" s="21">
        <v>0.29672057058124457</v>
      </c>
      <c r="D103" s="31">
        <v>0.73096467990167469</v>
      </c>
      <c r="E103" s="25">
        <f>IF(AND((AVERAGE($M$13:M102) + SQRT(2*LOG(SUM(Q102:S102))/Q102)) &gt; (AVERAGE($N$13:N102) + SQRT(2*LOG(SUM(Q102:S102))/R102)), (AVERAGE($M$13:M102) + SQRT(2*LOG(SUM(Q102:S102))/Q102)) &gt;  (AVERAGE($O$13:O102) + SQRT(2*LOG(SUM(Q102:S102))/S102))),30000,0)</f>
        <v>0</v>
      </c>
      <c r="F103" s="25">
        <f>IF(AND((AVERAGE($N$13:N102) + SQRT(2*LOG(SUM(Q102:S102))/R102)) &gt; (AVERAGE($M$13:M102) + SQRT(2*LOG(SUM(Q102:S102))/Q102)), (AVERAGE($N$13:N102) + SQRT(2*LOG(SUM(Q102:S102))/R102)) &gt;  (AVERAGE($O$13:O102) + SQRT(2*LOG(SUM(Q102:S102))/S102))),30000,0)</f>
        <v>30000</v>
      </c>
      <c r="G103" s="26">
        <f>IF(AND((AVERAGE($O$13:O102) + SQRT(2*LOG(SUM(Q102:S102))/S102)) &gt; (AVERAGE($M$13:M102) + SQRT(2*LOG(SUM(Q102:S102))/Q102)), (AVERAGE($O$13:O102) + SQRT(2*LOG(SUM(Q102:S102))/S102)) &gt;  (AVERAGE($N$13:N102) + SQRT(2*LOG(SUM(Q102:S102))/R102))),30000,0)</f>
        <v>0</v>
      </c>
      <c r="H103" s="27">
        <f t="shared" si="17"/>
        <v>30000</v>
      </c>
      <c r="I103" s="25">
        <f t="shared" si="18"/>
        <v>0</v>
      </c>
      <c r="J103" s="26">
        <f t="shared" si="19"/>
        <v>4467</v>
      </c>
      <c r="K103" s="26">
        <f t="shared" si="20"/>
        <v>0</v>
      </c>
      <c r="L103" s="27">
        <f t="shared" si="13"/>
        <v>4467</v>
      </c>
      <c r="M103" s="19" t="str">
        <f t="shared" si="14"/>
        <v/>
      </c>
      <c r="N103" s="3">
        <f t="shared" si="14"/>
        <v>0.1489</v>
      </c>
      <c r="O103" s="3" t="str">
        <f t="shared" si="14"/>
        <v/>
      </c>
      <c r="P103" s="4">
        <f t="shared" si="15"/>
        <v>0.1489</v>
      </c>
      <c r="Q103" s="25">
        <f>SUM(E$13:E103)</f>
        <v>10000</v>
      </c>
      <c r="R103" s="26">
        <f>SUM(F$13:F103)</f>
        <v>2710000</v>
      </c>
      <c r="S103" s="26">
        <f>SUM(G$13:G103)</f>
        <v>10000</v>
      </c>
      <c r="T103" s="27">
        <f t="shared" si="21"/>
        <v>2730000</v>
      </c>
      <c r="U103" s="25">
        <f>SUM(I$13:I103)</f>
        <v>915</v>
      </c>
      <c r="V103" s="26">
        <f>SUM(J$13:J103)</f>
        <v>407073</v>
      </c>
      <c r="W103" s="26">
        <f>SUM(K$13:K103)</f>
        <v>1006</v>
      </c>
      <c r="X103" s="27">
        <f t="shared" si="16"/>
        <v>408994</v>
      </c>
      <c r="Y103" s="3">
        <f t="shared" si="22"/>
        <v>9.1499999999999998E-2</v>
      </c>
      <c r="Z103" s="3">
        <f t="shared" si="22"/>
        <v>0.15021143911439114</v>
      </c>
      <c r="AA103" s="3">
        <f t="shared" si="22"/>
        <v>0.10059999999999999</v>
      </c>
      <c r="AB103" s="4">
        <f t="shared" si="23"/>
        <v>0.14981465201465202</v>
      </c>
    </row>
    <row r="104" spans="1:28" x14ac:dyDescent="0.2">
      <c r="A104" s="2">
        <v>92</v>
      </c>
      <c r="B104" s="13">
        <v>0.58673739987979778</v>
      </c>
      <c r="C104" s="21">
        <v>0.92627667649164835</v>
      </c>
      <c r="D104" s="31">
        <v>0.70717938221237242</v>
      </c>
      <c r="E104" s="25">
        <f>IF(AND((AVERAGE($M$13:M103) + SQRT(2*LOG(SUM(Q103:S103))/Q103)) &gt; (AVERAGE($N$13:N103) + SQRT(2*LOG(SUM(Q103:S103))/R103)), (AVERAGE($M$13:M103) + SQRT(2*LOG(SUM(Q103:S103))/Q103)) &gt;  (AVERAGE($O$13:O103) + SQRT(2*LOG(SUM(Q103:S103))/S103))),30000,0)</f>
        <v>0</v>
      </c>
      <c r="F104" s="25">
        <f>IF(AND((AVERAGE($N$13:N103) + SQRT(2*LOG(SUM(Q103:S103))/R103)) &gt; (AVERAGE($M$13:M103) + SQRT(2*LOG(SUM(Q103:S103))/Q103)), (AVERAGE($N$13:N103) + SQRT(2*LOG(SUM(Q103:S103))/R103)) &gt;  (AVERAGE($O$13:O103) + SQRT(2*LOG(SUM(Q103:S103))/S103))),30000,0)</f>
        <v>30000</v>
      </c>
      <c r="G104" s="26">
        <f>IF(AND((AVERAGE($O$13:O103) + SQRT(2*LOG(SUM(Q103:S103))/S103)) &gt; (AVERAGE($M$13:M103) + SQRT(2*LOG(SUM(Q103:S103))/Q103)), (AVERAGE($O$13:O103) + SQRT(2*LOG(SUM(Q103:S103))/S103)) &gt;  (AVERAGE($N$13:N103) + SQRT(2*LOG(SUM(Q103:S103))/R103))),30000,0)</f>
        <v>0</v>
      </c>
      <c r="H104" s="27">
        <f t="shared" si="17"/>
        <v>30000</v>
      </c>
      <c r="I104" s="25">
        <f t="shared" si="18"/>
        <v>0</v>
      </c>
      <c r="J104" s="26">
        <f t="shared" si="19"/>
        <v>4590</v>
      </c>
      <c r="K104" s="26">
        <f t="shared" si="20"/>
        <v>0</v>
      </c>
      <c r="L104" s="27">
        <f t="shared" si="13"/>
        <v>4590</v>
      </c>
      <c r="M104" s="19" t="str">
        <f t="shared" si="14"/>
        <v/>
      </c>
      <c r="N104" s="3">
        <f t="shared" si="14"/>
        <v>0.153</v>
      </c>
      <c r="O104" s="3" t="str">
        <f t="shared" si="14"/>
        <v/>
      </c>
      <c r="P104" s="4">
        <f t="shared" si="15"/>
        <v>0.153</v>
      </c>
      <c r="Q104" s="25">
        <f>SUM(E$13:E104)</f>
        <v>10000</v>
      </c>
      <c r="R104" s="26">
        <f>SUM(F$13:F104)</f>
        <v>2740000</v>
      </c>
      <c r="S104" s="26">
        <f>SUM(G$13:G104)</f>
        <v>10000</v>
      </c>
      <c r="T104" s="27">
        <f t="shared" si="21"/>
        <v>2760000</v>
      </c>
      <c r="U104" s="25">
        <f>SUM(I$13:I104)</f>
        <v>915</v>
      </c>
      <c r="V104" s="26">
        <f>SUM(J$13:J104)</f>
        <v>411663</v>
      </c>
      <c r="W104" s="26">
        <f>SUM(K$13:K104)</f>
        <v>1006</v>
      </c>
      <c r="X104" s="27">
        <f t="shared" si="16"/>
        <v>413584</v>
      </c>
      <c r="Y104" s="3">
        <f t="shared" si="22"/>
        <v>9.1499999999999998E-2</v>
      </c>
      <c r="Z104" s="3">
        <f t="shared" si="22"/>
        <v>0.15024197080291971</v>
      </c>
      <c r="AA104" s="3">
        <f t="shared" si="22"/>
        <v>0.10059999999999999</v>
      </c>
      <c r="AB104" s="4">
        <f t="shared" si="23"/>
        <v>0.14984927536231885</v>
      </c>
    </row>
    <row r="105" spans="1:28" x14ac:dyDescent="0.2">
      <c r="A105" s="2">
        <v>93</v>
      </c>
      <c r="B105" s="13">
        <v>0.90891228973019411</v>
      </c>
      <c r="C105" s="21">
        <v>0.11383310303295957</v>
      </c>
      <c r="D105" s="31">
        <v>0.58057234015474923</v>
      </c>
      <c r="E105" s="25">
        <f>IF(AND((AVERAGE($M$13:M104) + SQRT(2*LOG(SUM(Q104:S104))/Q104)) &gt; (AVERAGE($N$13:N104) + SQRT(2*LOG(SUM(Q104:S104))/R104)), (AVERAGE($M$13:M104) + SQRT(2*LOG(SUM(Q104:S104))/Q104)) &gt;  (AVERAGE($O$13:O104) + SQRT(2*LOG(SUM(Q104:S104))/S104))),30000,0)</f>
        <v>0</v>
      </c>
      <c r="F105" s="25">
        <f>IF(AND((AVERAGE($N$13:N104) + SQRT(2*LOG(SUM(Q104:S104))/R104)) &gt; (AVERAGE($M$13:M104) + SQRT(2*LOG(SUM(Q104:S104))/Q104)), (AVERAGE($N$13:N104) + SQRT(2*LOG(SUM(Q104:S104))/R104)) &gt;  (AVERAGE($O$13:O104) + SQRT(2*LOG(SUM(Q104:S104))/S104))),30000,0)</f>
        <v>30000</v>
      </c>
      <c r="G105" s="26">
        <f>IF(AND((AVERAGE($O$13:O104) + SQRT(2*LOG(SUM(Q104:S104))/S104)) &gt; (AVERAGE($M$13:M104) + SQRT(2*LOG(SUM(Q104:S104))/Q104)), (AVERAGE($O$13:O104) + SQRT(2*LOG(SUM(Q104:S104))/S104)) &gt;  (AVERAGE($N$13:N104) + SQRT(2*LOG(SUM(Q104:S104))/R104))),30000,0)</f>
        <v>0</v>
      </c>
      <c r="H105" s="27">
        <f t="shared" si="17"/>
        <v>30000</v>
      </c>
      <c r="I105" s="25">
        <f t="shared" si="18"/>
        <v>0</v>
      </c>
      <c r="J105" s="26">
        <f t="shared" si="19"/>
        <v>4425</v>
      </c>
      <c r="K105" s="26">
        <f t="shared" si="20"/>
        <v>0</v>
      </c>
      <c r="L105" s="27">
        <f t="shared" si="13"/>
        <v>4425</v>
      </c>
      <c r="M105" s="19" t="str">
        <f t="shared" si="14"/>
        <v/>
      </c>
      <c r="N105" s="3">
        <f t="shared" si="14"/>
        <v>0.14749999999999999</v>
      </c>
      <c r="O105" s="3" t="str">
        <f t="shared" si="14"/>
        <v/>
      </c>
      <c r="P105" s="4">
        <f t="shared" si="15"/>
        <v>0.14749999999999999</v>
      </c>
      <c r="Q105" s="25">
        <f>SUM(E$13:E105)</f>
        <v>10000</v>
      </c>
      <c r="R105" s="26">
        <f>SUM(F$13:F105)</f>
        <v>2770000</v>
      </c>
      <c r="S105" s="26">
        <f>SUM(G$13:G105)</f>
        <v>10000</v>
      </c>
      <c r="T105" s="27">
        <f t="shared" si="21"/>
        <v>2790000</v>
      </c>
      <c r="U105" s="25">
        <f>SUM(I$13:I105)</f>
        <v>915</v>
      </c>
      <c r="V105" s="26">
        <f>SUM(J$13:J105)</f>
        <v>416088</v>
      </c>
      <c r="W105" s="26">
        <f>SUM(K$13:K105)</f>
        <v>1006</v>
      </c>
      <c r="X105" s="27">
        <f t="shared" si="16"/>
        <v>418009</v>
      </c>
      <c r="Y105" s="3">
        <f t="shared" si="22"/>
        <v>9.1499999999999998E-2</v>
      </c>
      <c r="Z105" s="3">
        <f t="shared" si="22"/>
        <v>0.15021227436823104</v>
      </c>
      <c r="AA105" s="3">
        <f t="shared" si="22"/>
        <v>0.10059999999999999</v>
      </c>
      <c r="AB105" s="4">
        <f t="shared" si="23"/>
        <v>0.14982401433691755</v>
      </c>
    </row>
    <row r="106" spans="1:28" x14ac:dyDescent="0.2">
      <c r="A106" s="2">
        <v>94</v>
      </c>
      <c r="B106" s="13">
        <v>0.40386752608308218</v>
      </c>
      <c r="C106" s="21">
        <v>0.37599147345760264</v>
      </c>
      <c r="D106" s="31">
        <v>0.54211540944974157</v>
      </c>
      <c r="E106" s="25">
        <f>IF(AND((AVERAGE($M$13:M105) + SQRT(2*LOG(SUM(Q105:S105))/Q105)) &gt; (AVERAGE($N$13:N105) + SQRT(2*LOG(SUM(Q105:S105))/R105)), (AVERAGE($M$13:M105) + SQRT(2*LOG(SUM(Q105:S105))/Q105)) &gt;  (AVERAGE($O$13:O105) + SQRT(2*LOG(SUM(Q105:S105))/S105))),30000,0)</f>
        <v>0</v>
      </c>
      <c r="F106" s="25">
        <f>IF(AND((AVERAGE($N$13:N105) + SQRT(2*LOG(SUM(Q105:S105))/R105)) &gt; (AVERAGE($M$13:M105) + SQRT(2*LOG(SUM(Q105:S105))/Q105)), (AVERAGE($N$13:N105) + SQRT(2*LOG(SUM(Q105:S105))/R105)) &gt;  (AVERAGE($O$13:O105) + SQRT(2*LOG(SUM(Q105:S105))/S105))),30000,0)</f>
        <v>30000</v>
      </c>
      <c r="G106" s="26">
        <f>IF(AND((AVERAGE($O$13:O105) + SQRT(2*LOG(SUM(Q105:S105))/S105)) &gt; (AVERAGE($M$13:M105) + SQRT(2*LOG(SUM(Q105:S105))/Q105)), (AVERAGE($O$13:O105) + SQRT(2*LOG(SUM(Q105:S105))/S105)) &gt;  (AVERAGE($N$13:N105) + SQRT(2*LOG(SUM(Q105:S105))/R105))),30000,0)</f>
        <v>0</v>
      </c>
      <c r="H106" s="27">
        <f t="shared" si="17"/>
        <v>30000</v>
      </c>
      <c r="I106" s="25">
        <f t="shared" si="18"/>
        <v>0</v>
      </c>
      <c r="J106" s="26">
        <f t="shared" si="19"/>
        <v>4480</v>
      </c>
      <c r="K106" s="26">
        <f t="shared" si="20"/>
        <v>0</v>
      </c>
      <c r="L106" s="27">
        <f t="shared" si="13"/>
        <v>4480</v>
      </c>
      <c r="M106" s="19" t="str">
        <f t="shared" si="14"/>
        <v/>
      </c>
      <c r="N106" s="3">
        <f t="shared" si="14"/>
        <v>0.14933333333333335</v>
      </c>
      <c r="O106" s="3" t="str">
        <f t="shared" si="14"/>
        <v/>
      </c>
      <c r="P106" s="4">
        <f t="shared" si="15"/>
        <v>0.14933333333333335</v>
      </c>
      <c r="Q106" s="25">
        <f>SUM(E$13:E106)</f>
        <v>10000</v>
      </c>
      <c r="R106" s="26">
        <f>SUM(F$13:F106)</f>
        <v>2800000</v>
      </c>
      <c r="S106" s="26">
        <f>SUM(G$13:G106)</f>
        <v>10000</v>
      </c>
      <c r="T106" s="27">
        <f t="shared" si="21"/>
        <v>2820000</v>
      </c>
      <c r="U106" s="25">
        <f>SUM(I$13:I106)</f>
        <v>915</v>
      </c>
      <c r="V106" s="26">
        <f>SUM(J$13:J106)</f>
        <v>420568</v>
      </c>
      <c r="W106" s="26">
        <f>SUM(K$13:K106)</f>
        <v>1006</v>
      </c>
      <c r="X106" s="27">
        <f t="shared" si="16"/>
        <v>422489</v>
      </c>
      <c r="Y106" s="3">
        <f t="shared" si="22"/>
        <v>9.1499999999999998E-2</v>
      </c>
      <c r="Z106" s="3">
        <f t="shared" si="22"/>
        <v>0.15020285714285714</v>
      </c>
      <c r="AA106" s="3">
        <f t="shared" si="22"/>
        <v>0.10059999999999999</v>
      </c>
      <c r="AB106" s="4">
        <f t="shared" si="23"/>
        <v>0.14981879432624112</v>
      </c>
    </row>
    <row r="107" spans="1:28" x14ac:dyDescent="0.2">
      <c r="A107" s="2">
        <v>95</v>
      </c>
      <c r="B107" s="13">
        <v>0.99994549441024017</v>
      </c>
      <c r="C107" s="21">
        <v>0.46122937684378496</v>
      </c>
      <c r="D107" s="31">
        <v>0.34434699734304997</v>
      </c>
      <c r="E107" s="25">
        <f>IF(AND((AVERAGE($M$13:M106) + SQRT(2*LOG(SUM(Q106:S106))/Q106)) &gt; (AVERAGE($N$13:N106) + SQRT(2*LOG(SUM(Q106:S106))/R106)), (AVERAGE($M$13:M106) + SQRT(2*LOG(SUM(Q106:S106))/Q106)) &gt;  (AVERAGE($O$13:O106) + SQRT(2*LOG(SUM(Q106:S106))/S106))),30000,0)</f>
        <v>0</v>
      </c>
      <c r="F107" s="25">
        <f>IF(AND((AVERAGE($N$13:N106) + SQRT(2*LOG(SUM(Q106:S106))/R106)) &gt; (AVERAGE($M$13:M106) + SQRT(2*LOG(SUM(Q106:S106))/Q106)), (AVERAGE($N$13:N106) + SQRT(2*LOG(SUM(Q106:S106))/R106)) &gt;  (AVERAGE($O$13:O106) + SQRT(2*LOG(SUM(Q106:S106))/S106))),30000,0)</f>
        <v>30000</v>
      </c>
      <c r="G107" s="26">
        <f>IF(AND((AVERAGE($O$13:O106) + SQRT(2*LOG(SUM(Q106:S106))/S106)) &gt; (AVERAGE($M$13:M106) + SQRT(2*LOG(SUM(Q106:S106))/Q106)), (AVERAGE($O$13:O106) + SQRT(2*LOG(SUM(Q106:S106))/S106)) &gt;  (AVERAGE($N$13:N106) + SQRT(2*LOG(SUM(Q106:S106))/R106))),30000,0)</f>
        <v>0</v>
      </c>
      <c r="H107" s="27">
        <f t="shared" si="17"/>
        <v>30000</v>
      </c>
      <c r="I107" s="25">
        <f t="shared" si="18"/>
        <v>0</v>
      </c>
      <c r="J107" s="26">
        <f t="shared" si="19"/>
        <v>4494</v>
      </c>
      <c r="K107" s="26">
        <f t="shared" si="20"/>
        <v>0</v>
      </c>
      <c r="L107" s="27">
        <f t="shared" si="13"/>
        <v>4494</v>
      </c>
      <c r="M107" s="19" t="str">
        <f t="shared" si="14"/>
        <v/>
      </c>
      <c r="N107" s="3">
        <f t="shared" si="14"/>
        <v>0.14979999999999999</v>
      </c>
      <c r="O107" s="3" t="str">
        <f t="shared" si="14"/>
        <v/>
      </c>
      <c r="P107" s="4">
        <f t="shared" si="15"/>
        <v>0.14979999999999999</v>
      </c>
      <c r="Q107" s="25">
        <f>SUM(E$13:E107)</f>
        <v>10000</v>
      </c>
      <c r="R107" s="26">
        <f>SUM(F$13:F107)</f>
        <v>2830000</v>
      </c>
      <c r="S107" s="26">
        <f>SUM(G$13:G107)</f>
        <v>10000</v>
      </c>
      <c r="T107" s="27">
        <f t="shared" si="21"/>
        <v>2850000</v>
      </c>
      <c r="U107" s="25">
        <f>SUM(I$13:I107)</f>
        <v>915</v>
      </c>
      <c r="V107" s="26">
        <f>SUM(J$13:J107)</f>
        <v>425062</v>
      </c>
      <c r="W107" s="26">
        <f>SUM(K$13:K107)</f>
        <v>1006</v>
      </c>
      <c r="X107" s="27">
        <f t="shared" si="16"/>
        <v>426983</v>
      </c>
      <c r="Y107" s="3">
        <f t="shared" si="22"/>
        <v>9.1499999999999998E-2</v>
      </c>
      <c r="Z107" s="3">
        <f t="shared" si="22"/>
        <v>0.15019858657243818</v>
      </c>
      <c r="AA107" s="3">
        <f t="shared" si="22"/>
        <v>0.10059999999999999</v>
      </c>
      <c r="AB107" s="4">
        <f t="shared" si="23"/>
        <v>0.14981859649122806</v>
      </c>
    </row>
    <row r="108" spans="1:28" x14ac:dyDescent="0.2">
      <c r="A108" s="2">
        <v>96</v>
      </c>
      <c r="B108" s="13">
        <v>1.540699729919115E-2</v>
      </c>
      <c r="C108" s="21">
        <v>0.81186592734580143</v>
      </c>
      <c r="D108" s="31">
        <v>0.71727807641252517</v>
      </c>
      <c r="E108" s="25">
        <f>IF(AND((AVERAGE($M$13:M107) + SQRT(2*LOG(SUM(Q107:S107))/Q107)) &gt; (AVERAGE($N$13:N107) + SQRT(2*LOG(SUM(Q107:S107))/R107)), (AVERAGE($M$13:M107) + SQRT(2*LOG(SUM(Q107:S107))/Q107)) &gt;  (AVERAGE($O$13:O107) + SQRT(2*LOG(SUM(Q107:S107))/S107))),30000,0)</f>
        <v>0</v>
      </c>
      <c r="F108" s="25">
        <f>IF(AND((AVERAGE($N$13:N107) + SQRT(2*LOG(SUM(Q107:S107))/R107)) &gt; (AVERAGE($M$13:M107) + SQRT(2*LOG(SUM(Q107:S107))/Q107)), (AVERAGE($N$13:N107) + SQRT(2*LOG(SUM(Q107:S107))/R107)) &gt;  (AVERAGE($O$13:O107) + SQRT(2*LOG(SUM(Q107:S107))/S107))),30000,0)</f>
        <v>30000</v>
      </c>
      <c r="G108" s="26">
        <f>IF(AND((AVERAGE($O$13:O107) + SQRT(2*LOG(SUM(Q107:S107))/S107)) &gt; (AVERAGE($M$13:M107) + SQRT(2*LOG(SUM(Q107:S107))/Q107)), (AVERAGE($O$13:O107) + SQRT(2*LOG(SUM(Q107:S107))/S107)) &gt;  (AVERAGE($N$13:N107) + SQRT(2*LOG(SUM(Q107:S107))/R107))),30000,0)</f>
        <v>0</v>
      </c>
      <c r="H108" s="27">
        <f t="shared" si="17"/>
        <v>30000</v>
      </c>
      <c r="I108" s="25">
        <f t="shared" si="18"/>
        <v>0</v>
      </c>
      <c r="J108" s="26">
        <f t="shared" si="19"/>
        <v>4555</v>
      </c>
      <c r="K108" s="26">
        <f t="shared" si="20"/>
        <v>0</v>
      </c>
      <c r="L108" s="27">
        <f t="shared" si="13"/>
        <v>4555</v>
      </c>
      <c r="M108" s="19" t="str">
        <f t="shared" si="14"/>
        <v/>
      </c>
      <c r="N108" s="3">
        <f t="shared" si="14"/>
        <v>0.15183333333333332</v>
      </c>
      <c r="O108" s="3" t="str">
        <f t="shared" si="14"/>
        <v/>
      </c>
      <c r="P108" s="4">
        <f t="shared" si="15"/>
        <v>0.15183333333333332</v>
      </c>
      <c r="Q108" s="25">
        <f>SUM(E$13:E108)</f>
        <v>10000</v>
      </c>
      <c r="R108" s="26">
        <f>SUM(F$13:F108)</f>
        <v>2860000</v>
      </c>
      <c r="S108" s="26">
        <f>SUM(G$13:G108)</f>
        <v>10000</v>
      </c>
      <c r="T108" s="27">
        <f t="shared" si="21"/>
        <v>2880000</v>
      </c>
      <c r="U108" s="25">
        <f>SUM(I$13:I108)</f>
        <v>915</v>
      </c>
      <c r="V108" s="26">
        <f>SUM(J$13:J108)</f>
        <v>429617</v>
      </c>
      <c r="W108" s="26">
        <f>SUM(K$13:K108)</f>
        <v>1006</v>
      </c>
      <c r="X108" s="27">
        <f t="shared" si="16"/>
        <v>431538</v>
      </c>
      <c r="Y108" s="3">
        <f t="shared" si="22"/>
        <v>9.1499999999999998E-2</v>
      </c>
      <c r="Z108" s="3">
        <f t="shared" si="22"/>
        <v>0.15021573426573426</v>
      </c>
      <c r="AA108" s="3">
        <f t="shared" si="22"/>
        <v>0.10059999999999999</v>
      </c>
      <c r="AB108" s="4">
        <f t="shared" si="23"/>
        <v>0.14983958333333333</v>
      </c>
    </row>
    <row r="109" spans="1:28" x14ac:dyDescent="0.2">
      <c r="A109" s="2">
        <v>97</v>
      </c>
      <c r="B109" s="13">
        <v>0.44863320658864525</v>
      </c>
      <c r="C109" s="21">
        <v>0.72694128934889934</v>
      </c>
      <c r="D109" s="31">
        <v>0.80312747208467261</v>
      </c>
      <c r="E109" s="25">
        <f>IF(AND((AVERAGE($M$13:M108) + SQRT(2*LOG(SUM(Q108:S108))/Q108)) &gt; (AVERAGE($N$13:N108) + SQRT(2*LOG(SUM(Q108:S108))/R108)), (AVERAGE($M$13:M108) + SQRT(2*LOG(SUM(Q108:S108))/Q108)) &gt;  (AVERAGE($O$13:O108) + SQRT(2*LOG(SUM(Q108:S108))/S108))),30000,0)</f>
        <v>0</v>
      </c>
      <c r="F109" s="25">
        <f>IF(AND((AVERAGE($N$13:N108) + SQRT(2*LOG(SUM(Q108:S108))/R108)) &gt; (AVERAGE($M$13:M108) + SQRT(2*LOG(SUM(Q108:S108))/Q108)), (AVERAGE($N$13:N108) + SQRT(2*LOG(SUM(Q108:S108))/R108)) &gt;  (AVERAGE($O$13:O108) + SQRT(2*LOG(SUM(Q108:S108))/S108))),30000,0)</f>
        <v>30000</v>
      </c>
      <c r="G109" s="26">
        <f>IF(AND((AVERAGE($O$13:O108) + SQRT(2*LOG(SUM(Q108:S108))/S108)) &gt; (AVERAGE($M$13:M108) + SQRT(2*LOG(SUM(Q108:S108))/Q108)), (AVERAGE($O$13:O108) + SQRT(2*LOG(SUM(Q108:S108))/S108)) &gt;  (AVERAGE($N$13:N108) + SQRT(2*LOG(SUM(Q108:S108))/R108))),30000,0)</f>
        <v>0</v>
      </c>
      <c r="H109" s="27">
        <f t="shared" si="17"/>
        <v>30000</v>
      </c>
      <c r="I109" s="25">
        <f t="shared" si="18"/>
        <v>0</v>
      </c>
      <c r="J109" s="26">
        <f t="shared" si="19"/>
        <v>4537</v>
      </c>
      <c r="K109" s="26">
        <f t="shared" si="20"/>
        <v>0</v>
      </c>
      <c r="L109" s="27">
        <f t="shared" si="13"/>
        <v>4537</v>
      </c>
      <c r="M109" s="19" t="str">
        <f t="shared" si="14"/>
        <v/>
      </c>
      <c r="N109" s="3">
        <f t="shared" si="14"/>
        <v>0.15123333333333333</v>
      </c>
      <c r="O109" s="3" t="str">
        <f t="shared" si="14"/>
        <v/>
      </c>
      <c r="P109" s="4">
        <f t="shared" si="15"/>
        <v>0.15123333333333333</v>
      </c>
      <c r="Q109" s="25">
        <f>SUM(E$13:E109)</f>
        <v>10000</v>
      </c>
      <c r="R109" s="26">
        <f>SUM(F$13:F109)</f>
        <v>2890000</v>
      </c>
      <c r="S109" s="26">
        <f>SUM(G$13:G109)</f>
        <v>10000</v>
      </c>
      <c r="T109" s="27">
        <f t="shared" si="21"/>
        <v>2910000</v>
      </c>
      <c r="U109" s="25">
        <f>SUM(I$13:I109)</f>
        <v>915</v>
      </c>
      <c r="V109" s="26">
        <f>SUM(J$13:J109)</f>
        <v>434154</v>
      </c>
      <c r="W109" s="26">
        <f>SUM(K$13:K109)</f>
        <v>1006</v>
      </c>
      <c r="X109" s="27">
        <f t="shared" si="16"/>
        <v>436075</v>
      </c>
      <c r="Y109" s="3">
        <f t="shared" si="22"/>
        <v>9.1499999999999998E-2</v>
      </c>
      <c r="Z109" s="3">
        <f t="shared" si="22"/>
        <v>0.15022629757785466</v>
      </c>
      <c r="AA109" s="3">
        <f t="shared" si="22"/>
        <v>0.10059999999999999</v>
      </c>
      <c r="AB109" s="4">
        <f t="shared" si="23"/>
        <v>0.14985395189003436</v>
      </c>
    </row>
    <row r="110" spans="1:28" x14ac:dyDescent="0.2">
      <c r="A110" s="2">
        <v>98</v>
      </c>
      <c r="B110" s="13">
        <v>0.3639248785843745</v>
      </c>
      <c r="C110" s="21">
        <v>2.1605342652735837E-2</v>
      </c>
      <c r="D110" s="31">
        <v>4.2592682877134025E-2</v>
      </c>
      <c r="E110" s="25">
        <f>IF(AND((AVERAGE($M$13:M109) + SQRT(2*LOG(SUM(Q109:S109))/Q109)) &gt; (AVERAGE($N$13:N109) + SQRT(2*LOG(SUM(Q109:S109))/R109)), (AVERAGE($M$13:M109) + SQRT(2*LOG(SUM(Q109:S109))/Q109)) &gt;  (AVERAGE($O$13:O109) + SQRT(2*LOG(SUM(Q109:S109))/S109))),30000,0)</f>
        <v>0</v>
      </c>
      <c r="F110" s="25">
        <f>IF(AND((AVERAGE($N$13:N109) + SQRT(2*LOG(SUM(Q109:S109))/R109)) &gt; (AVERAGE($M$13:M109) + SQRT(2*LOG(SUM(Q109:S109))/Q109)), (AVERAGE($N$13:N109) + SQRT(2*LOG(SUM(Q109:S109))/R109)) &gt;  (AVERAGE($O$13:O109) + SQRT(2*LOG(SUM(Q109:S109))/S109))),30000,0)</f>
        <v>30000</v>
      </c>
      <c r="G110" s="26">
        <f>IF(AND((AVERAGE($O$13:O109) + SQRT(2*LOG(SUM(Q109:S109))/S109)) &gt; (AVERAGE($M$13:M109) + SQRT(2*LOG(SUM(Q109:S109))/Q109)), (AVERAGE($O$13:O109) + SQRT(2*LOG(SUM(Q109:S109))/S109)) &gt;  (AVERAGE($N$13:N109) + SQRT(2*LOG(SUM(Q109:S109))/R109))),30000,0)</f>
        <v>0</v>
      </c>
      <c r="H110" s="27">
        <f t="shared" si="17"/>
        <v>30000</v>
      </c>
      <c r="I110" s="25">
        <f t="shared" si="18"/>
        <v>0</v>
      </c>
      <c r="J110" s="26">
        <f t="shared" si="19"/>
        <v>4375</v>
      </c>
      <c r="K110" s="26">
        <f t="shared" si="20"/>
        <v>0</v>
      </c>
      <c r="L110" s="27">
        <f t="shared" si="13"/>
        <v>4375</v>
      </c>
      <c r="M110" s="19" t="str">
        <f t="shared" si="14"/>
        <v/>
      </c>
      <c r="N110" s="3">
        <f t="shared" si="14"/>
        <v>0.14583333333333334</v>
      </c>
      <c r="O110" s="3" t="str">
        <f t="shared" si="14"/>
        <v/>
      </c>
      <c r="P110" s="4">
        <f t="shared" si="15"/>
        <v>0.14583333333333334</v>
      </c>
      <c r="Q110" s="25">
        <f>SUM(E$13:E110)</f>
        <v>10000</v>
      </c>
      <c r="R110" s="26">
        <f>SUM(F$13:F110)</f>
        <v>2920000</v>
      </c>
      <c r="S110" s="26">
        <f>SUM(G$13:G110)</f>
        <v>10000</v>
      </c>
      <c r="T110" s="27">
        <f t="shared" si="21"/>
        <v>2940000</v>
      </c>
      <c r="U110" s="25">
        <f>SUM(I$13:I110)</f>
        <v>915</v>
      </c>
      <c r="V110" s="26">
        <f>SUM(J$13:J110)</f>
        <v>438529</v>
      </c>
      <c r="W110" s="26">
        <f>SUM(K$13:K110)</f>
        <v>1006</v>
      </c>
      <c r="X110" s="27">
        <f t="shared" si="16"/>
        <v>440450</v>
      </c>
      <c r="Y110" s="3">
        <f t="shared" si="22"/>
        <v>9.1499999999999998E-2</v>
      </c>
      <c r="Z110" s="3">
        <f t="shared" si="22"/>
        <v>0.15018116438356163</v>
      </c>
      <c r="AA110" s="3">
        <f t="shared" si="22"/>
        <v>0.10059999999999999</v>
      </c>
      <c r="AB110" s="4">
        <f t="shared" si="23"/>
        <v>0.14981292517006803</v>
      </c>
    </row>
    <row r="111" spans="1:28" x14ac:dyDescent="0.2">
      <c r="A111" s="2">
        <v>99</v>
      </c>
      <c r="B111" s="13">
        <v>0.25907602228883297</v>
      </c>
      <c r="C111" s="21">
        <v>0.87751479000351129</v>
      </c>
      <c r="D111" s="31">
        <v>0.62793685694420032</v>
      </c>
      <c r="E111" s="25">
        <f>IF(AND((AVERAGE($M$13:M110) + SQRT(2*LOG(SUM(Q110:S110))/Q110)) &gt; (AVERAGE($N$13:N110) + SQRT(2*LOG(SUM(Q110:S110))/R110)), (AVERAGE($M$13:M110) + SQRT(2*LOG(SUM(Q110:S110))/Q110)) &gt;  (AVERAGE($O$13:O110) + SQRT(2*LOG(SUM(Q110:S110))/S110))),30000,0)</f>
        <v>0</v>
      </c>
      <c r="F111" s="25">
        <f>IF(AND((AVERAGE($N$13:N110) + SQRT(2*LOG(SUM(Q110:S110))/R110)) &gt; (AVERAGE($M$13:M110) + SQRT(2*LOG(SUM(Q110:S110))/Q110)), (AVERAGE($N$13:N110) + SQRT(2*LOG(SUM(Q110:S110))/R110)) &gt;  (AVERAGE($O$13:O110) + SQRT(2*LOG(SUM(Q110:S110))/S110))),30000,0)</f>
        <v>30000</v>
      </c>
      <c r="G111" s="26">
        <f>IF(AND((AVERAGE($O$13:O110) + SQRT(2*LOG(SUM(Q110:S110))/S110)) &gt; (AVERAGE($M$13:M110) + SQRT(2*LOG(SUM(Q110:S110))/Q110)), (AVERAGE($O$13:O110) + SQRT(2*LOG(SUM(Q110:S110))/S110)) &gt;  (AVERAGE($N$13:N110) + SQRT(2*LOG(SUM(Q110:S110))/R110))),30000,0)</f>
        <v>0</v>
      </c>
      <c r="H111" s="27">
        <f t="shared" si="17"/>
        <v>30000</v>
      </c>
      <c r="I111" s="25">
        <f t="shared" si="18"/>
        <v>0</v>
      </c>
      <c r="J111" s="26">
        <f t="shared" si="19"/>
        <v>4572</v>
      </c>
      <c r="K111" s="26">
        <f t="shared" si="20"/>
        <v>0</v>
      </c>
      <c r="L111" s="27">
        <f t="shared" si="13"/>
        <v>4572</v>
      </c>
      <c r="M111" s="19" t="str">
        <f t="shared" si="14"/>
        <v/>
      </c>
      <c r="N111" s="3">
        <f t="shared" si="14"/>
        <v>0.15240000000000001</v>
      </c>
      <c r="O111" s="3" t="str">
        <f t="shared" si="14"/>
        <v/>
      </c>
      <c r="P111" s="4">
        <f t="shared" si="15"/>
        <v>0.15240000000000001</v>
      </c>
      <c r="Q111" s="25">
        <f>SUM(E$13:E111)</f>
        <v>10000</v>
      </c>
      <c r="R111" s="26">
        <f>SUM(F$13:F111)</f>
        <v>2950000</v>
      </c>
      <c r="S111" s="26">
        <f>SUM(G$13:G111)</f>
        <v>10000</v>
      </c>
      <c r="T111" s="27">
        <f t="shared" si="21"/>
        <v>2970000</v>
      </c>
      <c r="U111" s="25">
        <f>SUM(I$13:I111)</f>
        <v>915</v>
      </c>
      <c r="V111" s="26">
        <f>SUM(J$13:J111)</f>
        <v>443101</v>
      </c>
      <c r="W111" s="26">
        <f>SUM(K$13:K111)</f>
        <v>1006</v>
      </c>
      <c r="X111" s="27">
        <f t="shared" si="16"/>
        <v>445022</v>
      </c>
      <c r="Y111" s="3">
        <f t="shared" si="22"/>
        <v>9.1499999999999998E-2</v>
      </c>
      <c r="Z111" s="3">
        <f t="shared" si="22"/>
        <v>0.15020372881355931</v>
      </c>
      <c r="AA111" s="3">
        <f t="shared" si="22"/>
        <v>0.10059999999999999</v>
      </c>
      <c r="AB111" s="4">
        <f t="shared" si="23"/>
        <v>0.14983905723905724</v>
      </c>
    </row>
    <row r="112" spans="1:28" x14ac:dyDescent="0.2">
      <c r="A112" s="5">
        <v>100</v>
      </c>
      <c r="B112" s="14">
        <v>0.79531740617593338</v>
      </c>
      <c r="C112" s="32">
        <v>0.53819267336249277</v>
      </c>
      <c r="D112" s="33">
        <v>0.45843732587333197</v>
      </c>
      <c r="E112" s="25">
        <f>IF(AND((AVERAGE($M$13:M111) + SQRT(2*LOG(SUM(Q111:S111))/Q111)) &gt; (AVERAGE($N$13:N111) + SQRT(2*LOG(SUM(Q111:S111))/R111)), (AVERAGE($M$13:M111) + SQRT(2*LOG(SUM(Q111:S111))/Q111)) &gt;  (AVERAGE($O$13:O111) + SQRT(2*LOG(SUM(Q111:S111))/S111))),30000,0)</f>
        <v>0</v>
      </c>
      <c r="F112" s="25">
        <f>IF(AND((AVERAGE($N$13:N111) + SQRT(2*LOG(SUM(Q111:S111))/R111)) &gt; (AVERAGE($M$13:M111) + SQRT(2*LOG(SUM(Q111:S111))/Q111)), (AVERAGE($N$13:N111) + SQRT(2*LOG(SUM(Q111:S111))/R111)) &gt;  (AVERAGE($O$13:O111) + SQRT(2*LOG(SUM(Q111:S111))/S111))),30000,0)</f>
        <v>30000</v>
      </c>
      <c r="G112" s="26">
        <f>IF(AND((AVERAGE($O$13:O111) + SQRT(2*LOG(SUM(Q111:S111))/S111)) &gt; (AVERAGE($M$13:M111) + SQRT(2*LOG(SUM(Q111:S111))/Q111)), (AVERAGE($O$13:O111) + SQRT(2*LOG(SUM(Q111:S111))/S111)) &gt;  (AVERAGE($N$13:N111) + SQRT(2*LOG(SUM(Q111:S111))/R111))),30000,0)</f>
        <v>0</v>
      </c>
      <c r="H112" s="30">
        <f t="shared" si="17"/>
        <v>30000</v>
      </c>
      <c r="I112" s="28">
        <f t="shared" si="18"/>
        <v>0</v>
      </c>
      <c r="J112" s="29">
        <f t="shared" si="19"/>
        <v>4506</v>
      </c>
      <c r="K112" s="29">
        <f t="shared" si="20"/>
        <v>0</v>
      </c>
      <c r="L112" s="30">
        <f t="shared" si="13"/>
        <v>4506</v>
      </c>
      <c r="M112" s="20" t="str">
        <f t="shared" si="14"/>
        <v/>
      </c>
      <c r="N112" s="6">
        <f t="shared" si="14"/>
        <v>0.1502</v>
      </c>
      <c r="O112" s="6" t="str">
        <f t="shared" si="14"/>
        <v/>
      </c>
      <c r="P112" s="7">
        <f t="shared" si="15"/>
        <v>0.1502</v>
      </c>
      <c r="Q112" s="28">
        <f>SUM(E$13:E112)</f>
        <v>10000</v>
      </c>
      <c r="R112" s="29">
        <f>SUM(F$13:F112)</f>
        <v>2980000</v>
      </c>
      <c r="S112" s="29">
        <f>SUM(G$13:G112)</f>
        <v>10000</v>
      </c>
      <c r="T112" s="30">
        <f t="shared" si="21"/>
        <v>3000000</v>
      </c>
      <c r="U112" s="28">
        <f>SUM(I$13:I112)</f>
        <v>915</v>
      </c>
      <c r="V112" s="29">
        <f>SUM(J$13:J112)</f>
        <v>447607</v>
      </c>
      <c r="W112" s="29">
        <f>SUM(K$13:K112)</f>
        <v>1006</v>
      </c>
      <c r="X112" s="30">
        <f t="shared" si="16"/>
        <v>449528</v>
      </c>
      <c r="Y112" s="6">
        <f t="shared" si="22"/>
        <v>9.1499999999999998E-2</v>
      </c>
      <c r="Z112" s="6">
        <f t="shared" si="22"/>
        <v>0.15020369127516778</v>
      </c>
      <c r="AA112" s="6">
        <f t="shared" si="22"/>
        <v>0.10059999999999999</v>
      </c>
      <c r="AB112" s="7">
        <f t="shared" si="23"/>
        <v>0.14984266666666668</v>
      </c>
    </row>
  </sheetData>
  <mergeCells count="14">
    <mergeCell ref="Q10:AB10"/>
    <mergeCell ref="B11:D11"/>
    <mergeCell ref="E11:H11"/>
    <mergeCell ref="I11:L11"/>
    <mergeCell ref="M11:P11"/>
    <mergeCell ref="Q11:T11"/>
    <mergeCell ref="U11:X11"/>
    <mergeCell ref="Y11:AB11"/>
    <mergeCell ref="E10:P10"/>
    <mergeCell ref="A1:C1"/>
    <mergeCell ref="F1:G1"/>
    <mergeCell ref="A2:B2"/>
    <mergeCell ref="A3:B3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Traditional Experiment</vt:lpstr>
      <vt:lpstr>MAB - Greedy </vt:lpstr>
      <vt:lpstr>MAB - Epsilon Greedy (ϵ=0.2)</vt:lpstr>
      <vt:lpstr>MAB - Epsilon Greedy (ϵ=0.5)</vt:lpstr>
      <vt:lpstr>MAB - Softmax </vt:lpstr>
      <vt:lpstr>MAB - UCB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 martinez</dc:creator>
  <cp:lastModifiedBy>Rishikesan (Rishi) Ravichandran</cp:lastModifiedBy>
  <dcterms:created xsi:type="dcterms:W3CDTF">2023-10-31T05:10:02Z</dcterms:created>
  <dcterms:modified xsi:type="dcterms:W3CDTF">2023-11-20T07:08:41Z</dcterms:modified>
</cp:coreProperties>
</file>