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xl/webextensions/webextension5.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RISHIKESH BELIYA\Documents\"/>
    </mc:Choice>
  </mc:AlternateContent>
  <xr:revisionPtr revIDLastSave="0" documentId="13_ncr:1_{E433B2EB-F43D-4376-857D-2DE51DDC36FD}" xr6:coauthVersionLast="47" xr6:coauthVersionMax="47" xr10:uidLastSave="{00000000-0000-0000-0000-000000000000}"/>
  <bookViews>
    <workbookView xWindow="-120" yWindow="-120" windowWidth="29040" windowHeight="15840" tabRatio="248" xr2:uid="{817F57DA-5D92-4654-84A5-934AE94AB916}"/>
  </bookViews>
  <sheets>
    <sheet name="Risk Regis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1" i="1" l="1"/>
  <c r="R11" i="1" s="1"/>
  <c r="N10" i="1"/>
  <c r="O10" i="1" s="1"/>
  <c r="N11" i="1"/>
  <c r="O11" i="1" s="1"/>
  <c r="N12" i="1"/>
  <c r="O12" i="1" s="1"/>
  <c r="N13" i="1"/>
  <c r="O13" i="1" s="1"/>
  <c r="L10" i="1"/>
  <c r="M10" i="1" s="1" a="1"/>
  <c r="M10" i="1" s="1"/>
  <c r="L12" i="1"/>
  <c r="M12" i="1" s="1" a="1"/>
  <c r="M12" i="1" s="1"/>
  <c r="L13" i="1"/>
  <c r="R13" i="1" s="1"/>
  <c r="K10" i="1"/>
  <c r="K11" i="1"/>
  <c r="K12" i="1"/>
  <c r="K13" i="1"/>
  <c r="K4" i="1"/>
  <c r="L4" i="1"/>
  <c r="M4" i="1" s="1" a="1"/>
  <c r="M4" i="1" s="1"/>
  <c r="N4" i="1"/>
  <c r="O4" i="1" s="1"/>
  <c r="K5" i="1"/>
  <c r="L5" i="1"/>
  <c r="M5" i="1" s="1" a="1"/>
  <c r="M5" i="1" s="1"/>
  <c r="N5" i="1"/>
  <c r="O5" i="1" s="1"/>
  <c r="K6" i="1"/>
  <c r="L6" i="1"/>
  <c r="M6" i="1" s="1" a="1"/>
  <c r="M6" i="1" s="1"/>
  <c r="N6" i="1"/>
  <c r="O6" i="1" s="1"/>
  <c r="K7" i="1"/>
  <c r="L7" i="1"/>
  <c r="M7" i="1" s="1" a="1"/>
  <c r="M7" i="1" s="1"/>
  <c r="N7" i="1"/>
  <c r="O7" i="1" s="1"/>
  <c r="K8" i="1"/>
  <c r="L8" i="1"/>
  <c r="M8" i="1" s="1" a="1"/>
  <c r="M8" i="1" s="1"/>
  <c r="N8" i="1"/>
  <c r="O8" i="1" s="1"/>
  <c r="K9" i="1"/>
  <c r="L9" i="1"/>
  <c r="M9" i="1" s="1" a="1"/>
  <c r="M9" i="1" s="1"/>
  <c r="N9" i="1"/>
  <c r="O9" i="1" s="1"/>
  <c r="AB28" i="1"/>
  <c r="M11" i="1" l="1" a="1"/>
  <c r="M11" i="1" s="1"/>
  <c r="R10" i="1"/>
  <c r="M13" i="1" a="1"/>
  <c r="M13" i="1" s="1"/>
  <c r="R12" i="1"/>
  <c r="R9" i="1"/>
  <c r="R4" i="1"/>
  <c r="R8" i="1"/>
  <c r="R7" i="1"/>
  <c r="R6" i="1"/>
  <c r="R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<sst xmlns="http://schemas.openxmlformats.org/spreadsheetml/2006/main" count="114" uniqueCount="90">
  <si>
    <t>Risk Number</t>
  </si>
  <si>
    <t>C</t>
  </si>
  <si>
    <t>I</t>
  </si>
  <si>
    <t>A</t>
  </si>
  <si>
    <t>Threat</t>
  </si>
  <si>
    <t>Probability</t>
  </si>
  <si>
    <t>Impact</t>
  </si>
  <si>
    <t>Threat Value</t>
  </si>
  <si>
    <t>Control</t>
  </si>
  <si>
    <t>Status</t>
  </si>
  <si>
    <t>Threat Source</t>
  </si>
  <si>
    <t>Asset/Process</t>
  </si>
  <si>
    <t>Internal Audit</t>
  </si>
  <si>
    <t>Vulnerability</t>
  </si>
  <si>
    <t>Risk Score</t>
  </si>
  <si>
    <t>Medium</t>
  </si>
  <si>
    <t>Asset Value</t>
  </si>
  <si>
    <t>Identity Management</t>
  </si>
  <si>
    <t>For Matrix</t>
  </si>
  <si>
    <t>Control 5.16</t>
  </si>
  <si>
    <t>Risk Description</t>
  </si>
  <si>
    <t>Information Security</t>
  </si>
  <si>
    <t>Matrix Value for Vulnerability</t>
  </si>
  <si>
    <t xml:space="preserve">Risk Value </t>
  </si>
  <si>
    <t>Owner</t>
  </si>
  <si>
    <t>R001</t>
  </si>
  <si>
    <t>IT Server Room</t>
  </si>
  <si>
    <t>Control 7.1, 7.2, 7.3 and 7.4</t>
  </si>
  <si>
    <t>Open</t>
  </si>
  <si>
    <t>R002</t>
  </si>
  <si>
    <t>Outdated OS</t>
  </si>
  <si>
    <t>Operational System</t>
  </si>
  <si>
    <t>Control 8.8 and Control 8.20</t>
  </si>
  <si>
    <t>IT Department</t>
  </si>
  <si>
    <t>R003</t>
  </si>
  <si>
    <t>R004</t>
  </si>
  <si>
    <t>R005</t>
  </si>
  <si>
    <t>R006</t>
  </si>
  <si>
    <t>R007</t>
  </si>
  <si>
    <t>Unguarded IT server rooms may lead to an unauthorized access of the server room and therefore, leakage of the sensitive data</t>
  </si>
  <si>
    <t>Outdated OS system is vulnerable to the malware attacks and could compromise the hospital network and medical devices like (MRI, CI Scans)</t>
  </si>
  <si>
    <t>High</t>
  </si>
  <si>
    <t xml:space="preserve">Control 5.14, Control 5.33 </t>
  </si>
  <si>
    <t>No approved methods of communication</t>
  </si>
  <si>
    <t>Insider (staff) and Outsider (patients, visitors)</t>
  </si>
  <si>
    <t>Insider (Doctors, Staff)</t>
  </si>
  <si>
    <t>Lack of security checks through CCTV, guards or access entry</t>
  </si>
  <si>
    <t>Incident Management</t>
  </si>
  <si>
    <t>Control 5.24, 5.25, 5.26, 5.27 &amp; 5.28</t>
  </si>
  <si>
    <t>Security Department/IT Security</t>
  </si>
  <si>
    <t>Information Transfer</t>
  </si>
  <si>
    <t>Inadvisable methods of sharing patients' data on unauthorised platforms (WhatsApp) could compromise patients confidentiality and regulatory non-compliance</t>
  </si>
  <si>
    <t xml:space="preserve">Absence of incident management procedures may lead to complete disruption </t>
  </si>
  <si>
    <t>IT Department/Crisis Management</t>
  </si>
  <si>
    <t>Absence of formal incident management procedure and its documentation and untrained staff</t>
  </si>
  <si>
    <t>Insider (Staff) and Outsider (cyberattack, malware)</t>
  </si>
  <si>
    <t>Insider and Outsider (cyberattack AI automated program)</t>
  </si>
  <si>
    <t>R008</t>
  </si>
  <si>
    <t>R009</t>
  </si>
  <si>
    <t>R010</t>
  </si>
  <si>
    <t>Risk Register for MedSecure Hospitals Pvt. Ltd.</t>
  </si>
  <si>
    <t>Insider (Doctors, Staff) Outsider (Visitor)</t>
  </si>
  <si>
    <t>Ex-employee can still access the hospital's system</t>
  </si>
  <si>
    <t>Lack of control to limit the access of the elevated accounts</t>
  </si>
  <si>
    <t>Control 8.2</t>
  </si>
  <si>
    <t>Control 5.29, 5.30 and 8.14</t>
  </si>
  <si>
    <t>Crisis Management/Top Management/IT Department</t>
  </si>
  <si>
    <t>No Internal Audit</t>
  </si>
  <si>
    <t>Clause 9</t>
  </si>
  <si>
    <t>Top Management</t>
  </si>
  <si>
    <t>Vendor Supply Chain</t>
  </si>
  <si>
    <t>Insider (Staff)</t>
  </si>
  <si>
    <t>Control 5.19, 5.20, 5.21, 5.22 and 5.23</t>
  </si>
  <si>
    <t>Security Awareness</t>
  </si>
  <si>
    <t>Insider ( Doctors and Staff)</t>
  </si>
  <si>
    <t>Lack of awareness among the staff and doctors</t>
  </si>
  <si>
    <t>Control 6.3</t>
  </si>
  <si>
    <t>HR</t>
  </si>
  <si>
    <t>Emergency-granted EHR access granted during emergences may lead to data breach, mishandling, repudiation and ultimately compromise confidentiality causing regulatory non-compliance</t>
  </si>
  <si>
    <t xml:space="preserve">Inadequate identity management would grant unauthorised access of the ex-employees in the system may lead to data breach and regulatory non-compliance  </t>
  </si>
  <si>
    <t>Outsider (ex-employee)</t>
  </si>
  <si>
    <t>Privileged Access Rights</t>
  </si>
  <si>
    <t>Business Continuity Readiness</t>
  </si>
  <si>
    <t xml:space="preserve">Absence of business continuity readiness plans for event (e.g. Ransomware) may lead to partial to complete hospital services disruption </t>
  </si>
  <si>
    <t>Absent Business Continuity plans; RTO and RPO undefined</t>
  </si>
  <si>
    <t>Insider (Management)</t>
  </si>
  <si>
    <t>Absence of appropriate information (e.g. Reports) sharing mean for the third-party laboratories can result in unauthorized access of the data on the hospital server, potentially leading to regulatory non-compliance.</t>
  </si>
  <si>
    <t>Unaware staff and doctors about the importance of information security and lack of responsibility of its protection may compromise the confidentiality, integrity and availability of the sensitive data and lead to the regulatory non-compliance.</t>
  </si>
  <si>
    <t>No formal means of information sharing between the third party laboratories and the hospital</t>
  </si>
  <si>
    <t>Absence of internal audits by hospital management to assess the institution's services and identify limitations may lead to ongoing system failures and disruptions.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</si>
</sst>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Segoe UI Semibold"/>
      <family val="2"/>
    </font>
    <font>
      <sz val="11"/>
      <color rgb="FF006100"/>
      <name val="Segoe UI Semibold"/>
      <family val="2"/>
    </font>
    <font>
      <sz val="11"/>
      <color rgb="FF9C5700"/>
      <name val="Segoe UI Semibold"/>
      <family val="2"/>
    </font>
    <font>
      <sz val="11"/>
      <color rgb="FF9C0006"/>
      <name val="Segoe UI Semibold"/>
      <family val="2"/>
    </font>
    <font>
      <sz val="11"/>
      <color theme="1"/>
      <name val="Segoe UI Semibold"/>
      <family val="2"/>
    </font>
    <font>
      <sz val="11"/>
      <color rgb="FF000000"/>
      <name val="Segoe UI"/>
      <family val="2"/>
    </font>
    <font>
      <sz val="11"/>
      <color rgb="FF006100"/>
      <name val="Segoe UI"/>
      <family val="2"/>
    </font>
    <font>
      <sz val="11"/>
      <color rgb="FF9C5700"/>
      <name val="Segoe UI"/>
      <family val="2"/>
    </font>
    <font>
      <sz val="11"/>
      <color theme="1"/>
      <name val="Segoe UI"/>
      <family val="2"/>
    </font>
    <font>
      <sz val="11"/>
      <color rgb="FF9C0006"/>
      <name val="Segoe UI"/>
      <family val="2"/>
    </font>
    <font>
      <sz val="16"/>
      <color theme="1"/>
      <name val="Segoe UI Semibold"/>
      <family val="2"/>
    </font>
  </fonts>
  <fills count="7">
    <fill>
      <patternFill patternType="none"/>
    </fill>
    <fill>
      <patternFill patternType="gray125"/>
    </fill>
    <fill>
      <patternFill patternType="solid">
        <fgColor theme="9" tint="0.79998168889431442"/>
        <bgColor theme="9" tint="0.79998168889431442"/>
      </patternFill>
    </fill>
    <fill>
      <patternFill patternType="solid">
        <fgColor rgb="FFC6EFCE"/>
      </patternFill>
    </fill>
    <fill>
      <patternFill patternType="solid">
        <fgColor rgb="FFFFC7CE"/>
      </patternFill>
    </fill>
    <fill>
      <patternFill patternType="solid">
        <fgColor rgb="FFFFEB9C"/>
      </patternFill>
    </fill>
    <fill>
      <patternFill patternType="solid">
        <fgColor rgb="FFE2EFDA"/>
        <bgColor rgb="FFE2EFDA"/>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32">
    <xf numFmtId="0" fontId="0" fillId="0" borderId="0" xfId="0"/>
    <xf numFmtId="0" fontId="5" fillId="0" borderId="0" xfId="0" applyFont="1" applyAlignment="1">
      <alignment horizontal="center" vertical="center"/>
    </xf>
    <xf numFmtId="0" fontId="9" fillId="0" borderId="0" xfId="0" applyFont="1"/>
    <xf numFmtId="0" fontId="9" fillId="0" borderId="0" xfId="0" applyFont="1" applyAlignment="1">
      <alignment wrapText="1"/>
    </xf>
    <xf numFmtId="0" fontId="13" fillId="0" borderId="0" xfId="0" applyFont="1"/>
    <xf numFmtId="0" fontId="5" fillId="0" borderId="5" xfId="0" applyFont="1" applyBorder="1" applyAlignment="1">
      <alignment horizontal="center" vertical="center"/>
    </xf>
    <xf numFmtId="0" fontId="5"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7" xfId="0" applyFont="1" applyBorder="1" applyAlignment="1">
      <alignment horizontal="center" vertical="center" wrapText="1"/>
    </xf>
    <xf numFmtId="0" fontId="6" fillId="3" borderId="7" xfId="1" applyFont="1" applyBorder="1" applyAlignment="1">
      <alignment horizontal="center" vertical="center"/>
    </xf>
    <xf numFmtId="0" fontId="7" fillId="5" borderId="7" xfId="3" applyFont="1" applyBorder="1" applyAlignment="1">
      <alignment horizontal="center" vertical="center"/>
    </xf>
    <xf numFmtId="0" fontId="8" fillId="4" borderId="7" xfId="2" applyFont="1" applyBorder="1" applyAlignment="1">
      <alignment horizontal="center" vertical="center"/>
    </xf>
    <xf numFmtId="0" fontId="10" fillId="6" borderId="2" xfId="0" applyFont="1" applyFill="1" applyBorder="1" applyAlignment="1">
      <alignment horizontal="center" vertical="center"/>
    </xf>
    <xf numFmtId="0" fontId="10" fillId="6" borderId="1" xfId="0" applyFont="1" applyFill="1" applyBorder="1" applyAlignment="1">
      <alignment horizontal="center" vertical="center" wrapText="1"/>
    </xf>
    <xf numFmtId="0" fontId="11" fillId="3" borderId="1" xfId="1" applyFont="1" applyBorder="1" applyAlignment="1">
      <alignment horizontal="center" vertical="center"/>
    </xf>
    <xf numFmtId="0" fontId="12" fillId="5" borderId="1" xfId="3" applyFont="1" applyBorder="1" applyAlignment="1">
      <alignment horizontal="center" vertical="center"/>
    </xf>
    <xf numFmtId="0" fontId="13" fillId="2" borderId="1" xfId="0" applyFont="1" applyFill="1" applyBorder="1" applyAlignment="1">
      <alignment horizontal="center" vertical="center"/>
    </xf>
    <xf numFmtId="0" fontId="14" fillId="4" borderId="1" xfId="2" applyFont="1" applyBorder="1" applyAlignment="1">
      <alignment horizontal="center" vertical="center"/>
    </xf>
    <xf numFmtId="0" fontId="13" fillId="2" borderId="1" xfId="0" applyFont="1" applyFill="1" applyBorder="1" applyAlignment="1">
      <alignment horizontal="center" vertical="center" wrapText="1"/>
    </xf>
    <xf numFmtId="0" fontId="13" fillId="0" borderId="1" xfId="0" applyFont="1" applyBorder="1" applyAlignment="1">
      <alignment horizontal="center" vertical="center"/>
    </xf>
    <xf numFmtId="0" fontId="13" fillId="2" borderId="3" xfId="0" applyFont="1" applyFill="1" applyBorder="1" applyAlignment="1">
      <alignment horizontal="center" vertical="center"/>
    </xf>
    <xf numFmtId="0" fontId="13" fillId="2" borderId="2" xfId="0" applyFont="1" applyFill="1" applyBorder="1" applyAlignment="1">
      <alignment horizontal="center" vertical="center"/>
    </xf>
    <xf numFmtId="0" fontId="13" fillId="0" borderId="1" xfId="0" applyFont="1" applyBorder="1" applyAlignment="1">
      <alignment horizontal="center" vertical="center" wrapText="1"/>
    </xf>
    <xf numFmtId="0" fontId="7" fillId="5" borderId="4" xfId="3" applyFont="1" applyBorder="1" applyAlignment="1">
      <alignment horizontal="center" vertical="center" wrapText="1"/>
    </xf>
    <xf numFmtId="0" fontId="7" fillId="5" borderId="4" xfId="3" applyFont="1" applyBorder="1" applyAlignment="1">
      <alignment horizontal="center" vertical="center"/>
    </xf>
    <xf numFmtId="0" fontId="8" fillId="4" borderId="4" xfId="2" applyFont="1" applyBorder="1" applyAlignment="1">
      <alignment horizontal="center" vertical="center"/>
    </xf>
    <xf numFmtId="0" fontId="5" fillId="0" borderId="4" xfId="0" applyFont="1" applyBorder="1" applyAlignment="1">
      <alignment horizontal="center" vertical="center"/>
    </xf>
    <xf numFmtId="0" fontId="7" fillId="5" borderId="4" xfId="3" applyFont="1" applyBorder="1" applyAlignment="1">
      <alignment horizontal="center" vertical="center"/>
    </xf>
    <xf numFmtId="0" fontId="15" fillId="0" borderId="8" xfId="0" applyFont="1" applyBorder="1" applyAlignment="1">
      <alignment horizontal="center"/>
    </xf>
    <xf numFmtId="0" fontId="9" fillId="0" borderId="8" xfId="0" applyFont="1" applyBorder="1" applyAlignment="1">
      <alignment horizontal="center"/>
    </xf>
  </cellXfs>
  <cellStyles count="4">
    <cellStyle name="Bad" xfId="2" builtinId="27"/>
    <cellStyle name="Good" xfId="1" builtinId="26"/>
    <cellStyle name="Neutral" xfId="3" builtinId="28"/>
    <cellStyle name="Normal" xfId="0" builtinId="0"/>
  </cellStyles>
  <dxfs count="46">
    <dxf>
      <font>
        <b val="0"/>
        <i val="0"/>
        <strike val="0"/>
        <condense val="0"/>
        <extend val="0"/>
        <outline val="0"/>
        <shadow val="0"/>
        <u val="none"/>
        <vertAlign val="baseline"/>
        <sz val="11"/>
        <color theme="1"/>
        <name val="Segoe UI Semibold"/>
        <family val="2"/>
        <scheme val="none"/>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style="thin">
          <color indexed="64"/>
        </right>
        <top/>
        <bottom/>
      </border>
    </dxf>
    <dxf>
      <font>
        <b val="0"/>
        <i val="0"/>
        <strike val="0"/>
        <condense val="0"/>
        <extend val="0"/>
        <outline val="0"/>
        <shadow val="0"/>
        <u val="none"/>
        <vertAlign val="baseline"/>
        <sz val="11"/>
        <color theme="1"/>
        <name val="Segoe UI Semibold"/>
        <family val="2"/>
        <scheme val="none"/>
      </font>
      <fill>
        <patternFill patternType="solid">
          <fgColor theme="9" tint="0.79998168889431442"/>
          <bgColor theme="9"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b val="0"/>
        <i val="0"/>
        <strike val="0"/>
        <condense val="0"/>
        <extend val="0"/>
        <outline val="0"/>
        <shadow val="0"/>
        <u val="none"/>
        <vertAlign val="baseline"/>
        <sz val="11"/>
        <color theme="1"/>
        <name val="Segoe UI Semibold"/>
        <family val="2"/>
        <scheme val="none"/>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b val="0"/>
        <i val="0"/>
        <strike val="0"/>
        <condense val="0"/>
        <extend val="0"/>
        <outline val="0"/>
        <shadow val="0"/>
        <u val="none"/>
        <vertAlign val="baseline"/>
        <sz val="11"/>
        <color theme="1"/>
        <name val="Segoe UI Semibold"/>
        <family val="2"/>
        <scheme val="none"/>
      </font>
      <numFmt numFmtId="0" formatCode="General"/>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b val="0"/>
        <i val="0"/>
        <strike val="0"/>
        <condense val="0"/>
        <extend val="0"/>
        <outline val="0"/>
        <shadow val="0"/>
        <u val="none"/>
        <vertAlign val="baseline"/>
        <sz val="11"/>
        <color theme="1"/>
        <name val="Segoe UI Semibold"/>
        <family val="2"/>
        <scheme val="none"/>
      </font>
      <fill>
        <patternFill patternType="solid">
          <fgColor theme="9" tint="0.79998168889431442"/>
          <bgColor theme="9"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strike val="0"/>
        <outline val="0"/>
        <shadow val="0"/>
        <u val="none"/>
        <vertAlign val="baseline"/>
        <sz val="11"/>
        <name val="Segoe UI Semibold"/>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strike val="0"/>
        <outline val="0"/>
        <shadow val="0"/>
        <u val="none"/>
        <vertAlign val="baseline"/>
        <sz val="11"/>
        <name val="Segoe UI Semibold"/>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strike val="0"/>
        <outline val="0"/>
        <shadow val="0"/>
        <u val="none"/>
        <vertAlign val="baseline"/>
        <sz val="11"/>
        <name val="Segoe UI Semibold"/>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strike val="0"/>
        <outline val="0"/>
        <shadow val="0"/>
        <u val="none"/>
        <vertAlign val="baseline"/>
        <sz val="11"/>
        <name val="Segoe UI Semibold"/>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strike val="0"/>
        <outline val="0"/>
        <shadow val="0"/>
        <u val="none"/>
        <vertAlign val="baseline"/>
        <sz val="11"/>
        <name val="Segoe UI Semibold"/>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b val="0"/>
        <i val="0"/>
        <strike val="0"/>
        <condense val="0"/>
        <extend val="0"/>
        <outline val="0"/>
        <shadow val="0"/>
        <u val="none"/>
        <vertAlign val="baseline"/>
        <sz val="11"/>
        <color theme="1"/>
        <name val="Segoe UI Semibold"/>
        <family val="2"/>
        <scheme val="none"/>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strike val="0"/>
        <outline val="0"/>
        <shadow val="0"/>
        <u val="none"/>
        <vertAlign val="baseline"/>
        <sz val="11"/>
        <name val="Segoe UI Semibold"/>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strike val="0"/>
        <outline val="0"/>
        <shadow val="0"/>
        <u val="none"/>
        <vertAlign val="baseline"/>
        <sz val="11"/>
        <name val="Segoe UI Semibold"/>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strike val="0"/>
        <outline val="0"/>
        <shadow val="0"/>
        <u val="none"/>
        <vertAlign val="baseline"/>
        <sz val="11"/>
        <name val="Segoe UI Semibold"/>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right style="thin">
          <color theme="9"/>
        </right>
        <top/>
        <bottom style="thin">
          <color theme="9"/>
        </bottom>
      </border>
    </dxf>
    <dxf>
      <font>
        <strike val="0"/>
        <outline val="0"/>
        <shadow val="0"/>
        <u val="none"/>
        <vertAlign val="baseline"/>
        <sz val="11"/>
        <name val="Segoe UI Semibold"/>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right/>
        <top/>
        <bottom style="thin">
          <color theme="9"/>
        </bottom>
      </border>
    </dxf>
    <dxf>
      <font>
        <strike val="0"/>
        <outline val="0"/>
        <shadow val="0"/>
        <u val="none"/>
        <vertAlign val="baseline"/>
        <sz val="11"/>
        <name val="Segoe UI Semibold"/>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style="thin">
          <color theme="9"/>
        </bottom>
      </border>
    </dxf>
    <dxf>
      <font>
        <b val="0"/>
        <i val="0"/>
        <strike val="0"/>
        <condense val="0"/>
        <extend val="0"/>
        <outline val="0"/>
        <shadow val="0"/>
        <u val="none"/>
        <vertAlign val="baseline"/>
        <sz val="11"/>
        <color theme="1"/>
        <name val="Segoe UI Semibold"/>
        <family val="2"/>
        <scheme val="none"/>
      </font>
      <fill>
        <patternFill patternType="solid">
          <fgColor theme="9" tint="0.79998168889431442"/>
          <bgColor theme="9"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b val="0"/>
        <i val="0"/>
        <strike val="0"/>
        <condense val="0"/>
        <extend val="0"/>
        <outline val="0"/>
        <shadow val="0"/>
        <u val="none"/>
        <vertAlign val="baseline"/>
        <sz val="11"/>
        <color theme="1"/>
        <name val="Segoe UI Semibold"/>
        <family val="2"/>
        <scheme val="none"/>
      </font>
      <fill>
        <patternFill patternType="solid">
          <fgColor theme="9" tint="0.79998168889431442"/>
          <bgColor theme="9"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b val="0"/>
        <i val="0"/>
        <strike val="0"/>
        <condense val="0"/>
        <extend val="0"/>
        <outline val="0"/>
        <shadow val="0"/>
        <u val="none"/>
        <vertAlign val="baseline"/>
        <sz val="11"/>
        <color theme="1"/>
        <name val="Segoe UI Semibold"/>
        <family val="2"/>
        <scheme val="none"/>
      </font>
      <fill>
        <patternFill patternType="solid">
          <fgColor theme="9" tint="0.79998168889431442"/>
          <bgColor theme="9"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b val="0"/>
        <i val="0"/>
        <strike val="0"/>
        <condense val="0"/>
        <extend val="0"/>
        <outline val="0"/>
        <shadow val="0"/>
        <u val="none"/>
        <vertAlign val="baseline"/>
        <sz val="11"/>
        <color theme="1"/>
        <name val="Segoe UI Semibold"/>
        <family val="2"/>
        <scheme val="none"/>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outline="0">
        <left style="thin">
          <color theme="9"/>
        </left>
        <right/>
        <top/>
        <bottom/>
      </border>
    </dxf>
    <dxf>
      <font>
        <b val="0"/>
        <i val="0"/>
        <strike val="0"/>
        <condense val="0"/>
        <extend val="0"/>
        <outline val="0"/>
        <shadow val="0"/>
        <u val="none"/>
        <vertAlign val="baseline"/>
        <sz val="11"/>
        <color theme="1"/>
        <name val="Segoe UI Semibold"/>
        <family val="2"/>
        <scheme val="none"/>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center" textRotation="0" wrapText="1" indent="0" justifyLastLine="0" shrinkToFit="0" readingOrder="0"/>
      <border diagonalUp="0" diagonalDown="0" outline="0">
        <left style="thin">
          <color indexed="6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Segoe UI Semibold"/>
        <family val="2"/>
        <scheme val="none"/>
      </font>
      <fill>
        <patternFill patternType="solid">
          <fgColor theme="9" tint="0.79998168889431442"/>
          <bgColor theme="9"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Segoe UI Semibold"/>
        <family val="2"/>
        <scheme val="none"/>
      </font>
      <fill>
        <patternFill patternType="solid">
          <fgColor theme="9" tint="0.79998168889431442"/>
          <bgColor theme="9" tint="0.79998168889431442"/>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0C2E86-271E-4DB7-AF11-1A540F5B1C9A}" name="Table2" displayName="Table2" ref="A3:U13" headerRowCount="0" totalsRowShown="0" headerRowDxfId="45" dataDxfId="44" tableBorderDxfId="43" totalsRowBorderDxfId="42">
  <tableColumns count="21">
    <tableColumn id="1" xr3:uid="{70570AEE-15C3-4678-AA49-59D47E192B38}" name="Column1" headerRowDxfId="41" dataDxfId="40"/>
    <tableColumn id="2" xr3:uid="{622DE153-CAAE-4CF1-9F92-A0FB818528E5}" name="Column2" headerRowDxfId="39" dataDxfId="38"/>
    <tableColumn id="3" xr3:uid="{12C359B9-B01B-449A-A572-9D2CE33E56CF}" name="Column3" headerRowDxfId="37" dataDxfId="36"/>
    <tableColumn id="19" xr3:uid="{73E1B6B7-F577-4135-ABC6-F7C7A420D121}" name="Column17" headerRowDxfId="35" dataDxfId="34"/>
    <tableColumn id="20" xr3:uid="{19126A9A-FABF-4092-AA5B-5133902B38A3}" name="Column18" headerRowDxfId="33" dataDxfId="32"/>
    <tableColumn id="4" xr3:uid="{A84D18BE-3445-41AB-AD83-BDC8AF695687}" name="Column4" headerRowDxfId="31" dataDxfId="30" dataCellStyle="Good"/>
    <tableColumn id="5" xr3:uid="{20A12717-53E0-4E23-8A3F-C9392A8B9835}" name="Column5" headerRowDxfId="29" dataDxfId="28" dataCellStyle="Good"/>
    <tableColumn id="6" xr3:uid="{D76BEA7D-C7BA-4DBC-9B85-845D3F8C1291}" name="Column6" headerRowDxfId="27" dataDxfId="26" dataCellStyle="Good"/>
    <tableColumn id="7" xr3:uid="{2D42B722-6A01-4101-91AD-05A9B7FF8BCB}" name="Column7" headerRowDxfId="25" dataDxfId="24" dataCellStyle="Neutral"/>
    <tableColumn id="8" xr3:uid="{95F1941C-C3C7-4618-968A-7F89DDDC006C}" name="Column8" headerRowDxfId="23" dataDxfId="22" dataCellStyle="Neutral"/>
    <tableColumn id="9" xr3:uid="{6B4CD0F4-AC1F-4D80-8F92-FD3E19BE078E}" name="Column9" headerRowDxfId="21" dataDxfId="20"/>
    <tableColumn id="21" xr3:uid="{F7C051D5-AC21-45FE-A43E-60ACB1FD0B0E}" name="Column19" headerRowDxfId="19" dataDxfId="18" dataCellStyle="Good"/>
    <tableColumn id="18" xr3:uid="{72F4F22D-0D32-4902-8CCB-C2989E210C1B}" name="Column13" headerRowDxfId="17" dataDxfId="16" dataCellStyle="Good"/>
    <tableColumn id="22" xr3:uid="{51E247F9-98A8-4CA6-BCBD-746934F2DEA3}" name="Column20" headerRowDxfId="15" dataDxfId="14" dataCellStyle="Neutral"/>
    <tableColumn id="23" xr3:uid="{7CF9D6B1-9C30-4FFA-8E92-FEE57A9C69FA}" name="Column21" headerRowDxfId="13" dataDxfId="12" dataCellStyle="Neutral"/>
    <tableColumn id="10" xr3:uid="{67E463E3-5D18-43B6-8B9D-23978B890369}" name="Column10" headerRowDxfId="11" dataDxfId="10" dataCellStyle="Bad"/>
    <tableColumn id="11" xr3:uid="{7A949435-51FF-43D2-AA9E-5DDB37B3E46C}" name="Column11" headerRowDxfId="9" dataDxfId="8"/>
    <tableColumn id="12" xr3:uid="{45D5A25D-800E-49AB-9967-DF505170BDF5}" name="Column12" headerRowDxfId="7" dataDxfId="6">
      <calculatedColumnFormula>Table2[[#This Row],[Column11]]*Table2[[#This Row],[Column19]]</calculatedColumnFormula>
    </tableColumn>
    <tableColumn id="14" xr3:uid="{AB8A2622-DAF5-475A-BE9A-5BD9E038C4E9}" name="Column14" headerRowDxfId="5" dataDxfId="4"/>
    <tableColumn id="15" xr3:uid="{A0D08028-898A-48C7-AF57-145E9064E179}" name="Column15" headerRowDxfId="3" dataDxfId="2"/>
    <tableColumn id="16" xr3:uid="{F2DEA95C-7C8A-4F82-A639-4FB300959261}" name="Column16"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5" Type="http://schemas.microsoft.com/office/2011/relationships/webextension" Target="webextension5.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0" width="350" row="1">
    <wetp:webextensionref xmlns:r="http://schemas.openxmlformats.org/officeDocument/2006/relationships" r:id="rId2"/>
  </wetp:taskpane>
  <wetp:taskpane dockstate="right" visibility="0" width="350" row="3">
    <wetp:webextensionref xmlns:r="http://schemas.openxmlformats.org/officeDocument/2006/relationships" r:id="rId3"/>
  </wetp:taskpane>
  <wetp:taskpane dockstate="right" visibility="0" width="350" row="2">
    <wetp:webextensionref xmlns:r="http://schemas.openxmlformats.org/officeDocument/2006/relationships" r:id="rId4"/>
  </wetp:taskpane>
  <wetp:taskpane dockstate="right" visibility="0" width="350" row="1">
    <wetp:webextensionref xmlns:r="http://schemas.openxmlformats.org/officeDocument/2006/relationships" r:id="rId5"/>
  </wetp:taskpane>
</wetp:taskpanes>
</file>

<file path=xl/webextensions/webextension1.xml><?xml version="1.0" encoding="utf-8"?>
<we:webextension xmlns:we="http://schemas.microsoft.com/office/webextensions/webextension/2010/11" id="{1965194F-283D-4E8C-84DB-102BDF70A57D}">
  <we:reference id="wa200005502" version="1.0.0.12" store="en-US" storeType="OMEX"/>
  <we:alternateReferences>
    <we:reference id="wa200005502" version="1.0.0.12" store="wa200005502" storeType="OMEX"/>
  </we:alternateReferences>
  <we:properties>
    <we:property name="docId" value="&quot;LsA93wpUBa4UMceMiqPnY&quot;"/>
  </we:properties>
  <we:bindings/>
  <we:snapshot xmlns:r="http://schemas.openxmlformats.org/officeDocument/2006/relationships"/>
</we:webextension>
</file>

<file path=xl/webextensions/webextension2.xml><?xml version="1.0" encoding="utf-8"?>
<we:webextension xmlns:we="http://schemas.microsoft.com/office/webextensions/webextension/2010/11" id="{5083413F-94B4-4ECE-91D7-00D8C50FC1CD}">
  <we:reference id="wa200005669" version="2.0.0.0" store="en-US" storeType="OMEX"/>
  <we:alternateReferences>
    <we:reference id="wa200005669" version="2.0.0.0" store="wa200005669" storeType="OMEX"/>
  </we:alternateReferences>
  <we:properties/>
  <we:bindings/>
  <we:snapshot xmlns:r="http://schemas.openxmlformats.org/officeDocument/2006/relationships"/>
</we:webextension>
</file>

<file path=xl/webextensions/webextension3.xml><?xml version="1.0" encoding="utf-8"?>
<we:webextension xmlns:we="http://schemas.microsoft.com/office/webextensions/webextension/2010/11" id="{21F025BC-7161-4285-AC92-355D7FE6CB69}">
  <we:reference id="wa200001841" version="1.0.0.0" store="en-US" storeType="OMEX"/>
  <we:alternateReferences>
    <we:reference id="wa200001841" version="1.0.0.0" store="wa200001841" storeType="OMEX"/>
  </we:alternateReferences>
  <we:properties/>
  <we:bindings/>
  <we:snapshot xmlns:r="http://schemas.openxmlformats.org/officeDocument/2006/relationships"/>
</we:webextension>
</file>

<file path=xl/webextensions/webextension4.xml><?xml version="1.0" encoding="utf-8"?>
<we:webextension xmlns:we="http://schemas.microsoft.com/office/webextensions/webextension/2010/11" id="{D28D5B39-713B-43AE-AFE3-E66B61BB9DA9}">
  <we:reference id="wa200005271" version="2.6.1.0" store="en-US" storeType="OMEX"/>
  <we:alternateReferences>
    <we:reference id="wa200005271" version="2.6.1.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ebextensions/webextension5.xml><?xml version="1.0" encoding="utf-8"?>
<we:webextension xmlns:we="http://schemas.microsoft.com/office/webextensions/webextension/2010/11" id="{C1D72C2E-4E0F-433C-A758-09CA16684004}">
  <we:reference id="wa200006067" version="1.0.0.9" store="en-US" storeType="OMEX"/>
  <we:alternateReferences>
    <we:reference id="wa200006067" version="1.0.0.9" store="wa200006067" storeType="OMEX"/>
  </we:alternateReferences>
  <we:properties/>
  <we:bindings/>
  <we:snapshot xmlns:r="http://schemas.openxmlformats.org/officeDocument/2006/relationships"/>
  <we:extLst>
    <a:ext xmlns:a="http://schemas.openxmlformats.org/drawingml/2006/main" uri="{0858819E-0033-43BF-8937-05EC82904868}">
      <we:backgroundApp state="1" runtimeId=""/>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A3F9A-28EC-4089-9026-945DFAD1425E}">
  <dimension ref="A1:AB28"/>
  <sheetViews>
    <sheetView tabSelected="1" zoomScaleNormal="100" workbookViewId="0">
      <selection activeCell="C11" sqref="C11"/>
    </sheetView>
  </sheetViews>
  <sheetFormatPr defaultRowHeight="16.5" x14ac:dyDescent="0.3"/>
  <cols>
    <col min="1" max="1" width="9.28515625" style="2" customWidth="1"/>
    <col min="2" max="2" width="23.28515625" style="2" customWidth="1"/>
    <col min="3" max="3" width="52" style="3" customWidth="1"/>
    <col min="4" max="4" width="23.28515625" style="3" customWidth="1"/>
    <col min="5" max="5" width="31" style="2" customWidth="1"/>
    <col min="6" max="8" width="10.7109375" style="2" customWidth="1"/>
    <col min="9" max="10" width="10.85546875" style="2" customWidth="1"/>
    <col min="11" max="11" width="11.140625" style="2" customWidth="1"/>
    <col min="12" max="13" width="11.42578125" style="2" customWidth="1"/>
    <col min="14" max="15" width="12.28515625" style="2" customWidth="1"/>
    <col min="16" max="16" width="13.5703125" style="2" customWidth="1"/>
    <col min="17" max="17" width="16.85546875" style="3" customWidth="1"/>
    <col min="18" max="18" width="15" style="2" customWidth="1"/>
    <col min="19" max="19" width="28.28515625" style="2" customWidth="1"/>
    <col min="20" max="20" width="21.28515625" style="2" customWidth="1"/>
    <col min="21" max="21" width="12.42578125" style="2" customWidth="1"/>
    <col min="22" max="22" width="10.7109375" style="2" customWidth="1"/>
    <col min="23" max="23" width="9.85546875" style="2" bestFit="1" customWidth="1"/>
    <col min="24" max="24" width="11.42578125" style="2" bestFit="1" customWidth="1"/>
    <col min="25" max="25" width="12.28515625" style="2" bestFit="1" customWidth="1"/>
    <col min="26" max="26" width="12.5703125" style="2" bestFit="1" customWidth="1"/>
    <col min="27" max="27" width="27.28515625" style="2" bestFit="1" customWidth="1"/>
    <col min="28" max="28" width="10.140625" style="2" bestFit="1" customWidth="1"/>
    <col min="29" max="29" width="18.140625" style="2" bestFit="1" customWidth="1"/>
    <col min="30" max="30" width="30.42578125" style="2" bestFit="1" customWidth="1"/>
    <col min="31" max="31" width="6.42578125" style="2" bestFit="1" customWidth="1"/>
    <col min="32" max="16384" width="9.140625" style="2"/>
  </cols>
  <sheetData>
    <row r="1" spans="1:21" ht="25.5" x14ac:dyDescent="0.5">
      <c r="A1" s="30" t="s">
        <v>60</v>
      </c>
      <c r="B1" s="31"/>
      <c r="C1" s="31"/>
      <c r="D1" s="31"/>
      <c r="E1" s="31"/>
      <c r="F1" s="31"/>
      <c r="G1" s="31"/>
      <c r="H1" s="31"/>
      <c r="I1" s="31"/>
      <c r="J1" s="31"/>
      <c r="K1" s="31"/>
      <c r="L1" s="31"/>
      <c r="M1" s="31"/>
      <c r="N1" s="31"/>
      <c r="O1" s="31"/>
      <c r="P1" s="31"/>
      <c r="Q1" s="31"/>
      <c r="R1" s="31"/>
      <c r="S1" s="31"/>
      <c r="T1" s="31"/>
      <c r="U1" s="31"/>
    </row>
    <row r="2" spans="1:21" s="1" customFormat="1" ht="46.5" customHeight="1" x14ac:dyDescent="0.25">
      <c r="A2" s="6" t="s">
        <v>0</v>
      </c>
      <c r="B2" s="7" t="s">
        <v>11</v>
      </c>
      <c r="C2" s="6" t="s">
        <v>20</v>
      </c>
      <c r="D2" s="6" t="s">
        <v>10</v>
      </c>
      <c r="E2" s="7" t="s">
        <v>13</v>
      </c>
      <c r="F2" s="28" t="s">
        <v>21</v>
      </c>
      <c r="G2" s="28"/>
      <c r="H2" s="28"/>
      <c r="I2" s="29" t="s">
        <v>4</v>
      </c>
      <c r="J2" s="29"/>
      <c r="K2" s="6" t="s">
        <v>14</v>
      </c>
      <c r="L2" s="6" t="s">
        <v>16</v>
      </c>
      <c r="M2" s="7" t="s">
        <v>18</v>
      </c>
      <c r="N2" s="25" t="s">
        <v>7</v>
      </c>
      <c r="O2" s="26" t="s">
        <v>18</v>
      </c>
      <c r="P2" s="27" t="s">
        <v>13</v>
      </c>
      <c r="Q2" s="6" t="s">
        <v>22</v>
      </c>
      <c r="R2" s="7" t="s">
        <v>23</v>
      </c>
      <c r="S2" s="7" t="s">
        <v>8</v>
      </c>
      <c r="T2" s="7" t="s">
        <v>24</v>
      </c>
      <c r="U2" s="7" t="s">
        <v>9</v>
      </c>
    </row>
    <row r="3" spans="1:21" ht="30" customHeight="1" x14ac:dyDescent="0.3">
      <c r="A3" s="8"/>
      <c r="B3" s="9"/>
      <c r="C3" s="10"/>
      <c r="D3" s="10"/>
      <c r="E3" s="10"/>
      <c r="F3" s="11" t="s">
        <v>1</v>
      </c>
      <c r="G3" s="11" t="s">
        <v>2</v>
      </c>
      <c r="H3" s="11" t="s">
        <v>3</v>
      </c>
      <c r="I3" s="12" t="s">
        <v>5</v>
      </c>
      <c r="J3" s="12" t="s">
        <v>6</v>
      </c>
      <c r="K3" s="9"/>
      <c r="L3" s="11"/>
      <c r="M3" s="11"/>
      <c r="N3" s="12"/>
      <c r="O3" s="12"/>
      <c r="P3" s="13"/>
      <c r="Q3" s="10"/>
      <c r="R3" s="9"/>
      <c r="S3" s="9"/>
      <c r="T3" s="10"/>
      <c r="U3" s="5"/>
    </row>
    <row r="4" spans="1:21" s="4" customFormat="1" ht="49.5" x14ac:dyDescent="0.3">
      <c r="A4" s="14" t="s">
        <v>25</v>
      </c>
      <c r="B4" s="15" t="s">
        <v>26</v>
      </c>
      <c r="C4" s="15" t="s">
        <v>39</v>
      </c>
      <c r="D4" s="15" t="s">
        <v>44</v>
      </c>
      <c r="E4" s="15" t="s">
        <v>46</v>
      </c>
      <c r="F4" s="16">
        <v>3</v>
      </c>
      <c r="G4" s="16">
        <v>3</v>
      </c>
      <c r="H4" s="16">
        <v>2</v>
      </c>
      <c r="I4" s="17">
        <v>3</v>
      </c>
      <c r="J4" s="17">
        <v>3</v>
      </c>
      <c r="K4" s="18">
        <f>Table2[[#This Row],[Column7]]*Table2[[#This Row],[Column8]]</f>
        <v>9</v>
      </c>
      <c r="L4" s="16">
        <f>SUM(Table2[[#This Row],[Column4]]+Table2[[#This Row],[Column5]]+Table2[[#This Row],[Column6]])</f>
        <v>8</v>
      </c>
      <c r="M4" s="16" t="str" cm="1">
        <f t="array" ref="M4">_xlfn.IFS(OR(Table2[[#This Row],[Column19]]=3,Table2[[#This Row],[Column19]]=4),"Low",OR(Table2[[#This Row],[Column19]]=5,Table2[[#This Row],[Column19]]=6),"Medium",Table2[[#This Row],[Column19]]=7,"High",OR(Table2[[#This Row],[Column19]]=8,Table2[[#This Row],[Column19]]=9),"Very High")</f>
        <v>Very High</v>
      </c>
      <c r="N4" s="17">
        <f>Table2[[#This Row],[Column7]]+Table2[[#This Row],[Column8]]</f>
        <v>6</v>
      </c>
      <c r="O4" s="17" t="str">
        <f>IF(Table2[[#This Row],[Column20]]&lt;=2,"Low",IF(Table2[[#This Row],[Column20]]&lt;=4,"Medium",IF(Table2[[#This Row],[Column20]]&lt;=6,"High","")))</f>
        <v>High</v>
      </c>
      <c r="P4" s="19" t="s">
        <v>15</v>
      </c>
      <c r="Q4" s="20">
        <v>8</v>
      </c>
      <c r="R4" s="18">
        <f>Table2[[#This Row],[Column11]]*Table2[[#This Row],[Column19]]</f>
        <v>64</v>
      </c>
      <c r="S4" s="21" t="s">
        <v>27</v>
      </c>
      <c r="T4" s="20" t="s">
        <v>49</v>
      </c>
      <c r="U4" s="22" t="s">
        <v>28</v>
      </c>
    </row>
    <row r="5" spans="1:21" s="4" customFormat="1" ht="49.5" x14ac:dyDescent="0.3">
      <c r="A5" s="23" t="s">
        <v>29</v>
      </c>
      <c r="B5" s="18" t="s">
        <v>31</v>
      </c>
      <c r="C5" s="20" t="s">
        <v>40</v>
      </c>
      <c r="D5" s="15" t="s">
        <v>56</v>
      </c>
      <c r="E5" s="20" t="s">
        <v>30</v>
      </c>
      <c r="F5" s="16">
        <v>3</v>
      </c>
      <c r="G5" s="16">
        <v>2</v>
      </c>
      <c r="H5" s="16">
        <v>1</v>
      </c>
      <c r="I5" s="17">
        <v>3</v>
      </c>
      <c r="J5" s="17">
        <v>3</v>
      </c>
      <c r="K5" s="18">
        <f>Table2[[#This Row],[Column7]]*Table2[[#This Row],[Column8]]</f>
        <v>9</v>
      </c>
      <c r="L5" s="16">
        <f>SUM(Table2[[#This Row],[Column4]]+Table2[[#This Row],[Column5]]+Table2[[#This Row],[Column6]])</f>
        <v>6</v>
      </c>
      <c r="M5" s="16" t="str" cm="1">
        <f t="array" ref="M5">_xlfn.IFS(OR(Table2[[#This Row],[Column19]]=3,Table2[[#This Row],[Column19]]=4),"Low",OR(Table2[[#This Row],[Column19]]=5,Table2[[#This Row],[Column19]]=6),"Medium",Table2[[#This Row],[Column19]]=7,"High",OR(Table2[[#This Row],[Column19]]=8,Table2[[#This Row],[Column19]]=9),"Very High")</f>
        <v>Medium</v>
      </c>
      <c r="N5" s="17">
        <f>Table2[[#This Row],[Column7]]+Table2[[#This Row],[Column8]]</f>
        <v>6</v>
      </c>
      <c r="O5" s="17" t="str">
        <f>IF(Table2[[#This Row],[Column20]]&lt;=2,"Low",IF(Table2[[#This Row],[Column20]]&lt;=4,"Medium",IF(Table2[[#This Row],[Column20]]&lt;=6,"High","")))</f>
        <v>High</v>
      </c>
      <c r="P5" s="19" t="s">
        <v>41</v>
      </c>
      <c r="Q5" s="20">
        <v>7</v>
      </c>
      <c r="R5" s="18">
        <f>Table2[[#This Row],[Column11]]*Table2[[#This Row],[Column19]]</f>
        <v>42</v>
      </c>
      <c r="S5" s="18" t="s">
        <v>32</v>
      </c>
      <c r="T5" s="20" t="s">
        <v>33</v>
      </c>
      <c r="U5" s="22" t="s">
        <v>28</v>
      </c>
    </row>
    <row r="6" spans="1:21" s="4" customFormat="1" ht="66" x14ac:dyDescent="0.3">
      <c r="A6" s="14" t="s">
        <v>34</v>
      </c>
      <c r="B6" s="21" t="s">
        <v>50</v>
      </c>
      <c r="C6" s="24" t="s">
        <v>51</v>
      </c>
      <c r="D6" s="24" t="s">
        <v>45</v>
      </c>
      <c r="E6" s="24" t="s">
        <v>43</v>
      </c>
      <c r="F6" s="16">
        <v>3</v>
      </c>
      <c r="G6" s="16">
        <v>1</v>
      </c>
      <c r="H6" s="16">
        <v>1</v>
      </c>
      <c r="I6" s="17">
        <v>3</v>
      </c>
      <c r="J6" s="17">
        <v>1</v>
      </c>
      <c r="K6" s="18">
        <f>Table2[[#This Row],[Column7]]*Table2[[#This Row],[Column8]]</f>
        <v>3</v>
      </c>
      <c r="L6" s="16">
        <f>SUM(Table2[[#This Row],[Column4]]+Table2[[#This Row],[Column5]]+Table2[[#This Row],[Column6]])</f>
        <v>5</v>
      </c>
      <c r="M6" s="16" t="str" cm="1">
        <f t="array" ref="M6">_xlfn.IFS(OR(Table2[[#This Row],[Column19]]=3,Table2[[#This Row],[Column19]]=4),"Low",OR(Table2[[#This Row],[Column19]]=5,Table2[[#This Row],[Column19]]=6),"Medium",Table2[[#This Row],[Column19]]=7,"High",OR(Table2[[#This Row],[Column19]]=8,Table2[[#This Row],[Column19]]=9),"Very High")</f>
        <v>Medium</v>
      </c>
      <c r="N6" s="17">
        <f>Table2[[#This Row],[Column7]]+Table2[[#This Row],[Column8]]</f>
        <v>4</v>
      </c>
      <c r="O6" s="17" t="str">
        <f>IF(Table2[[#This Row],[Column20]]&lt;=2,"Low",IF(Table2[[#This Row],[Column20]]&lt;=4,"Medium",IF(Table2[[#This Row],[Column20]]&lt;=6,"High","")))</f>
        <v>Medium</v>
      </c>
      <c r="P6" s="19" t="s">
        <v>15</v>
      </c>
      <c r="Q6" s="20">
        <v>5</v>
      </c>
      <c r="R6" s="18">
        <f>Table2[[#This Row],[Column11]]*Table2[[#This Row],[Column19]]</f>
        <v>25</v>
      </c>
      <c r="S6" s="18" t="s">
        <v>42</v>
      </c>
      <c r="T6" s="20" t="s">
        <v>33</v>
      </c>
      <c r="U6" s="22" t="s">
        <v>28</v>
      </c>
    </row>
    <row r="7" spans="1:21" s="4" customFormat="1" ht="66" x14ac:dyDescent="0.3">
      <c r="A7" s="23" t="s">
        <v>35</v>
      </c>
      <c r="B7" s="18" t="s">
        <v>47</v>
      </c>
      <c r="C7" s="20" t="s">
        <v>52</v>
      </c>
      <c r="D7" s="20" t="s">
        <v>55</v>
      </c>
      <c r="E7" s="20" t="s">
        <v>54</v>
      </c>
      <c r="F7" s="16">
        <v>3</v>
      </c>
      <c r="G7" s="16">
        <v>3</v>
      </c>
      <c r="H7" s="16">
        <v>3</v>
      </c>
      <c r="I7" s="17">
        <v>3</v>
      </c>
      <c r="J7" s="17">
        <v>3</v>
      </c>
      <c r="K7" s="18">
        <f>Table2[[#This Row],[Column7]]*Table2[[#This Row],[Column8]]</f>
        <v>9</v>
      </c>
      <c r="L7" s="16">
        <f>SUM(Table2[[#This Row],[Column4]]+Table2[[#This Row],[Column5]]+Table2[[#This Row],[Column6]])</f>
        <v>9</v>
      </c>
      <c r="M7" s="16" t="str" cm="1">
        <f t="array" ref="M7">_xlfn.IFS(OR(Table2[[#This Row],[Column19]]=3,Table2[[#This Row],[Column19]]=4),"Low",OR(Table2[[#This Row],[Column19]]=5,Table2[[#This Row],[Column19]]=6),"Medium",Table2[[#This Row],[Column19]]=7,"High",OR(Table2[[#This Row],[Column19]]=8,Table2[[#This Row],[Column19]]=9),"Very High")</f>
        <v>Very High</v>
      </c>
      <c r="N7" s="17">
        <f>Table2[[#This Row],[Column7]]+Table2[[#This Row],[Column8]]</f>
        <v>6</v>
      </c>
      <c r="O7" s="17" t="str">
        <f>IF(Table2[[#This Row],[Column20]]&lt;=2,"Low",IF(Table2[[#This Row],[Column20]]&lt;=4,"Medium",IF(Table2[[#This Row],[Column20]]&lt;=6,"High","")))</f>
        <v>High</v>
      </c>
      <c r="P7" s="19" t="s">
        <v>41</v>
      </c>
      <c r="Q7" s="20">
        <v>9</v>
      </c>
      <c r="R7" s="18">
        <f>Table2[[#This Row],[Column11]]*Table2[[#This Row],[Column19]]</f>
        <v>81</v>
      </c>
      <c r="S7" s="20" t="s">
        <v>48</v>
      </c>
      <c r="T7" s="20" t="s">
        <v>53</v>
      </c>
      <c r="U7" s="22" t="s">
        <v>28</v>
      </c>
    </row>
    <row r="8" spans="1:21" s="4" customFormat="1" ht="66" x14ac:dyDescent="0.3">
      <c r="A8" s="14" t="s">
        <v>36</v>
      </c>
      <c r="B8" s="21" t="s">
        <v>17</v>
      </c>
      <c r="C8" s="24" t="s">
        <v>79</v>
      </c>
      <c r="D8" s="24" t="s">
        <v>80</v>
      </c>
      <c r="E8" s="24" t="s">
        <v>62</v>
      </c>
      <c r="F8" s="16">
        <v>3</v>
      </c>
      <c r="G8" s="16">
        <v>3</v>
      </c>
      <c r="H8" s="16">
        <v>1</v>
      </c>
      <c r="I8" s="17">
        <v>3</v>
      </c>
      <c r="J8" s="17">
        <v>3</v>
      </c>
      <c r="K8" s="18">
        <f>Table2[[#This Row],[Column7]]*Table2[[#This Row],[Column8]]</f>
        <v>9</v>
      </c>
      <c r="L8" s="16">
        <f>SUM(Table2[[#This Row],[Column4]]+Table2[[#This Row],[Column5]]+Table2[[#This Row],[Column6]])</f>
        <v>7</v>
      </c>
      <c r="M8" s="16" t="str" cm="1">
        <f t="array" ref="M8">_xlfn.IFS(OR(Table2[[#This Row],[Column19]]=3,Table2[[#This Row],[Column19]]=4),"Low",OR(Table2[[#This Row],[Column19]]=5,Table2[[#This Row],[Column19]]=6),"Medium",Table2[[#This Row],[Column19]]=7,"High",OR(Table2[[#This Row],[Column19]]=8,Table2[[#This Row],[Column19]]=9),"Very High")</f>
        <v>High</v>
      </c>
      <c r="N8" s="17">
        <f>Table2[[#This Row],[Column7]]+Table2[[#This Row],[Column8]]</f>
        <v>6</v>
      </c>
      <c r="O8" s="17" t="str">
        <f>IF(Table2[[#This Row],[Column20]]&lt;=2,"Low",IF(Table2[[#This Row],[Column20]]&lt;=4,"Medium",IF(Table2[[#This Row],[Column20]]&lt;=6,"High","")))</f>
        <v>High</v>
      </c>
      <c r="P8" s="19" t="s">
        <v>41</v>
      </c>
      <c r="Q8" s="20">
        <v>8</v>
      </c>
      <c r="R8" s="18">
        <f>Table2[[#This Row],[Column11]]*Table2[[#This Row],[Column19]]</f>
        <v>56</v>
      </c>
      <c r="S8" s="20" t="s">
        <v>19</v>
      </c>
      <c r="T8" s="20" t="s">
        <v>33</v>
      </c>
      <c r="U8" s="22" t="s">
        <v>28</v>
      </c>
    </row>
    <row r="9" spans="1:21" s="4" customFormat="1" ht="66" x14ac:dyDescent="0.3">
      <c r="A9" s="14" t="s">
        <v>37</v>
      </c>
      <c r="B9" s="18" t="s">
        <v>81</v>
      </c>
      <c r="C9" s="20" t="s">
        <v>78</v>
      </c>
      <c r="D9" s="20" t="s">
        <v>61</v>
      </c>
      <c r="E9" s="20" t="s">
        <v>63</v>
      </c>
      <c r="F9" s="16">
        <v>3</v>
      </c>
      <c r="G9" s="16">
        <v>3</v>
      </c>
      <c r="H9" s="16">
        <v>1</v>
      </c>
      <c r="I9" s="17">
        <v>3</v>
      </c>
      <c r="J9" s="17">
        <v>3</v>
      </c>
      <c r="K9" s="18">
        <f>Table2[[#This Row],[Column7]]*Table2[[#This Row],[Column8]]</f>
        <v>9</v>
      </c>
      <c r="L9" s="16">
        <f>SUM(Table2[[#This Row],[Column4]]+Table2[[#This Row],[Column5]]+Table2[[#This Row],[Column6]])</f>
        <v>7</v>
      </c>
      <c r="M9" s="16" t="str" cm="1">
        <f t="array" ref="M9">_xlfn.IFS(OR(Table2[[#This Row],[Column19]]=3,Table2[[#This Row],[Column19]]=4),"Low",OR(Table2[[#This Row],[Column19]]=5,Table2[[#This Row],[Column19]]=6),"Medium",Table2[[#This Row],[Column19]]=7,"High",OR(Table2[[#This Row],[Column19]]=8,Table2[[#This Row],[Column19]]=9),"Very High")</f>
        <v>High</v>
      </c>
      <c r="N9" s="17">
        <f>Table2[[#This Row],[Column7]]+Table2[[#This Row],[Column8]]</f>
        <v>6</v>
      </c>
      <c r="O9" s="17" t="str">
        <f>IF(Table2[[#This Row],[Column20]]&lt;=2,"Low",IF(Table2[[#This Row],[Column20]]&lt;=4,"Medium",IF(Table2[[#This Row],[Column20]]&lt;=6,"High","")))</f>
        <v>High</v>
      </c>
      <c r="P9" s="19" t="s">
        <v>41</v>
      </c>
      <c r="Q9" s="20">
        <v>8</v>
      </c>
      <c r="R9" s="18">
        <f>Table2[[#This Row],[Column11]]*Table2[[#This Row],[Column19]]</f>
        <v>56</v>
      </c>
      <c r="S9" s="18" t="s">
        <v>64</v>
      </c>
      <c r="T9" s="20" t="s">
        <v>33</v>
      </c>
      <c r="U9" s="22" t="s">
        <v>28</v>
      </c>
    </row>
    <row r="10" spans="1:21" s="4" customFormat="1" ht="66" x14ac:dyDescent="0.3">
      <c r="A10" s="14" t="s">
        <v>38</v>
      </c>
      <c r="B10" s="20" t="s">
        <v>82</v>
      </c>
      <c r="C10" s="20" t="s">
        <v>83</v>
      </c>
      <c r="D10" s="20" t="s">
        <v>55</v>
      </c>
      <c r="E10" s="20" t="s">
        <v>84</v>
      </c>
      <c r="F10" s="16">
        <v>3</v>
      </c>
      <c r="G10" s="16">
        <v>3</v>
      </c>
      <c r="H10" s="16">
        <v>3</v>
      </c>
      <c r="I10" s="17">
        <v>3</v>
      </c>
      <c r="J10" s="17">
        <v>3</v>
      </c>
      <c r="K10" s="18">
        <f>Table2[[#This Row],[Column7]]*Table2[[#This Row],[Column8]]</f>
        <v>9</v>
      </c>
      <c r="L10" s="16">
        <f>SUM(Table2[[#This Row],[Column4]]+Table2[[#This Row],[Column5]]+Table2[[#This Row],[Column6]])</f>
        <v>9</v>
      </c>
      <c r="M10" s="16" t="str" cm="1">
        <f t="array" ref="M10">_xlfn.IFS(OR(Table2[[#This Row],[Column19]]=3,Table2[[#This Row],[Column19]]=4),"Low",OR(Table2[[#This Row],[Column19]]=5,Table2[[#This Row],[Column19]]=6),"Medium",Table2[[#This Row],[Column19]]=7,"High",OR(Table2[[#This Row],[Column19]]=8,Table2[[#This Row],[Column19]]=9),"Very High")</f>
        <v>Very High</v>
      </c>
      <c r="N10" s="17">
        <f>Table2[[#This Row],[Column7]]+Table2[[#This Row],[Column8]]</f>
        <v>6</v>
      </c>
      <c r="O10" s="17" t="str">
        <f>IF(Table2[[#This Row],[Column20]]&lt;=2,"Low",IF(Table2[[#This Row],[Column20]]&lt;=4,"Medium",IF(Table2[[#This Row],[Column20]]&lt;=6,"High","")))</f>
        <v>High</v>
      </c>
      <c r="P10" s="19" t="s">
        <v>41</v>
      </c>
      <c r="Q10" s="20">
        <v>9</v>
      </c>
      <c r="R10" s="18">
        <f>Table2[[#This Row],[Column11]]*Table2[[#This Row],[Column19]]</f>
        <v>81</v>
      </c>
      <c r="S10" s="18" t="s">
        <v>65</v>
      </c>
      <c r="T10" s="20" t="s">
        <v>66</v>
      </c>
      <c r="U10" s="22" t="s">
        <v>28</v>
      </c>
    </row>
    <row r="11" spans="1:21" s="4" customFormat="1" ht="66" x14ac:dyDescent="0.3">
      <c r="A11" s="14" t="s">
        <v>57</v>
      </c>
      <c r="B11" s="18" t="s">
        <v>12</v>
      </c>
      <c r="C11" s="20" t="s">
        <v>89</v>
      </c>
      <c r="D11" s="20" t="s">
        <v>85</v>
      </c>
      <c r="E11" s="20" t="s">
        <v>67</v>
      </c>
      <c r="F11" s="16">
        <v>3</v>
      </c>
      <c r="G11" s="16">
        <v>3</v>
      </c>
      <c r="H11" s="16">
        <v>3</v>
      </c>
      <c r="I11" s="17">
        <v>3</v>
      </c>
      <c r="J11" s="17">
        <v>3</v>
      </c>
      <c r="K11" s="18">
        <f>Table2[[#This Row],[Column7]]*Table2[[#This Row],[Column8]]</f>
        <v>9</v>
      </c>
      <c r="L11" s="16">
        <f>SUM(Table2[[#This Row],[Column4]]+Table2[[#This Row],[Column5]]+Table2[[#This Row],[Column6]])</f>
        <v>9</v>
      </c>
      <c r="M11" s="16" t="str" cm="1">
        <f t="array" ref="M11">_xlfn.IFS(OR(Table2[[#This Row],[Column19]]=3,Table2[[#This Row],[Column19]]=4),"Low",OR(Table2[[#This Row],[Column19]]=5,Table2[[#This Row],[Column19]]=6),"Medium",Table2[[#This Row],[Column19]]=7,"High",OR(Table2[[#This Row],[Column19]]=8,Table2[[#This Row],[Column19]]=9),"Very High")</f>
        <v>Very High</v>
      </c>
      <c r="N11" s="17">
        <f>Table2[[#This Row],[Column7]]+Table2[[#This Row],[Column8]]</f>
        <v>6</v>
      </c>
      <c r="O11" s="17" t="str">
        <f>IF(Table2[[#This Row],[Column20]]&lt;=2,"Low",IF(Table2[[#This Row],[Column20]]&lt;=4,"Medium",IF(Table2[[#This Row],[Column20]]&lt;=6,"High","")))</f>
        <v>High</v>
      </c>
      <c r="P11" s="19" t="s">
        <v>41</v>
      </c>
      <c r="Q11" s="20">
        <v>9</v>
      </c>
      <c r="R11" s="18">
        <f>Table2[[#This Row],[Column11]]*Table2[[#This Row],[Column19]]</f>
        <v>81</v>
      </c>
      <c r="S11" s="18" t="s">
        <v>68</v>
      </c>
      <c r="T11" s="20" t="s">
        <v>69</v>
      </c>
      <c r="U11" s="22" t="s">
        <v>28</v>
      </c>
    </row>
    <row r="12" spans="1:21" s="4" customFormat="1" ht="82.5" x14ac:dyDescent="0.3">
      <c r="A12" s="14" t="s">
        <v>58</v>
      </c>
      <c r="B12" s="18" t="s">
        <v>70</v>
      </c>
      <c r="C12" s="20" t="s">
        <v>86</v>
      </c>
      <c r="D12" s="20" t="s">
        <v>71</v>
      </c>
      <c r="E12" s="20" t="s">
        <v>88</v>
      </c>
      <c r="F12" s="16">
        <v>3</v>
      </c>
      <c r="G12" s="16">
        <v>1</v>
      </c>
      <c r="H12" s="16">
        <v>3</v>
      </c>
      <c r="I12" s="17">
        <v>3</v>
      </c>
      <c r="J12" s="17">
        <v>2</v>
      </c>
      <c r="K12" s="18">
        <f>Table2[[#This Row],[Column7]]*Table2[[#This Row],[Column8]]</f>
        <v>6</v>
      </c>
      <c r="L12" s="16">
        <f>SUM(Table2[[#This Row],[Column4]]+Table2[[#This Row],[Column5]]+Table2[[#This Row],[Column6]])</f>
        <v>7</v>
      </c>
      <c r="M12" s="16" t="str" cm="1">
        <f t="array" ref="M12">_xlfn.IFS(OR(Table2[[#This Row],[Column19]]=3,Table2[[#This Row],[Column19]]=4),"Low",OR(Table2[[#This Row],[Column19]]=5,Table2[[#This Row],[Column19]]=6),"Medium",Table2[[#This Row],[Column19]]=7,"High",OR(Table2[[#This Row],[Column19]]=8,Table2[[#This Row],[Column19]]=9),"Very High")</f>
        <v>High</v>
      </c>
      <c r="N12" s="17">
        <f>Table2[[#This Row],[Column7]]+Table2[[#This Row],[Column8]]</f>
        <v>5</v>
      </c>
      <c r="O12" s="17" t="str">
        <f>IF(Table2[[#This Row],[Column20]]&lt;=2,"Low",IF(Table2[[#This Row],[Column20]]&lt;=4,"Medium",IF(Table2[[#This Row],[Column20]]&lt;=6,"High","")))</f>
        <v>High</v>
      </c>
      <c r="P12" s="19" t="s">
        <v>41</v>
      </c>
      <c r="Q12" s="20">
        <v>8</v>
      </c>
      <c r="R12" s="18">
        <f>Table2[[#This Row],[Column11]]*Table2[[#This Row],[Column19]]</f>
        <v>56</v>
      </c>
      <c r="S12" s="20" t="s">
        <v>72</v>
      </c>
      <c r="T12" s="20" t="s">
        <v>33</v>
      </c>
      <c r="U12" s="22" t="s">
        <v>28</v>
      </c>
    </row>
    <row r="13" spans="1:21" s="4" customFormat="1" ht="82.5" x14ac:dyDescent="0.3">
      <c r="A13" s="14" t="s">
        <v>59</v>
      </c>
      <c r="B13" s="18" t="s">
        <v>73</v>
      </c>
      <c r="C13" s="20" t="s">
        <v>87</v>
      </c>
      <c r="D13" s="20" t="s">
        <v>74</v>
      </c>
      <c r="E13" s="20" t="s">
        <v>75</v>
      </c>
      <c r="F13" s="16">
        <v>3</v>
      </c>
      <c r="G13" s="16">
        <v>3</v>
      </c>
      <c r="H13" s="16">
        <v>3</v>
      </c>
      <c r="I13" s="17">
        <v>2</v>
      </c>
      <c r="J13" s="17">
        <v>3</v>
      </c>
      <c r="K13" s="18">
        <f>Table2[[#This Row],[Column7]]*Table2[[#This Row],[Column8]]</f>
        <v>6</v>
      </c>
      <c r="L13" s="16">
        <f>SUM(Table2[[#This Row],[Column4]]+Table2[[#This Row],[Column5]]+Table2[[#This Row],[Column6]])</f>
        <v>9</v>
      </c>
      <c r="M13" s="16" t="str" cm="1">
        <f t="array" ref="M13">_xlfn.IFS(OR(Table2[[#This Row],[Column19]]=3,Table2[[#This Row],[Column19]]=4),"Low",OR(Table2[[#This Row],[Column19]]=5,Table2[[#This Row],[Column19]]=6),"Medium",Table2[[#This Row],[Column19]]=7,"High",OR(Table2[[#This Row],[Column19]]=8,Table2[[#This Row],[Column19]]=9),"Very High")</f>
        <v>Very High</v>
      </c>
      <c r="N13" s="17">
        <f>Table2[[#This Row],[Column7]]+Table2[[#This Row],[Column8]]</f>
        <v>5</v>
      </c>
      <c r="O13" s="17" t="str">
        <f>IF(Table2[[#This Row],[Column20]]&lt;=2,"Low",IF(Table2[[#This Row],[Column20]]&lt;=4,"Medium",IF(Table2[[#This Row],[Column20]]&lt;=6,"High","")))</f>
        <v>High</v>
      </c>
      <c r="P13" s="19" t="s">
        <v>41</v>
      </c>
      <c r="Q13" s="20">
        <v>9</v>
      </c>
      <c r="R13" s="18">
        <f>Table2[[#This Row],[Column11]]*Table2[[#This Row],[Column19]]</f>
        <v>81</v>
      </c>
      <c r="S13" s="18" t="s">
        <v>76</v>
      </c>
      <c r="T13" s="20" t="s">
        <v>77</v>
      </c>
      <c r="U13" s="22" t="s">
        <v>28</v>
      </c>
    </row>
    <row r="28" spans="28:28" x14ac:dyDescent="0.3">
      <c r="AB28" s="2">
        <f>N31</f>
        <v>0</v>
      </c>
    </row>
  </sheetData>
  <mergeCells count="3">
    <mergeCell ref="F2:H2"/>
    <mergeCell ref="I2:J2"/>
    <mergeCell ref="A1:U1"/>
  </mergeCells>
  <phoneticPr fontId="1" type="noConversion"/>
  <conditionalFormatting sqref="R4:R13">
    <cfRule type="dataBar" priority="4">
      <dataBar>
        <cfvo type="min"/>
        <cfvo type="max"/>
        <color rgb="FF638EC6"/>
      </dataBar>
      <extLst>
        <ext xmlns:x14="http://schemas.microsoft.com/office/spreadsheetml/2009/9/main" uri="{B025F937-C7B1-47D3-B67F-A62EFF666E3E}">
          <x14:id>{0C84B191-3B47-4549-ACB4-CE2330E2DEFB}</x14:id>
        </ext>
      </extLst>
    </cfRule>
  </conditionalFormatting>
  <conditionalFormatting sqref="R6:R13">
    <cfRule type="dataBar" priority="5">
      <dataBar>
        <cfvo type="min"/>
        <cfvo type="max"/>
        <color rgb="FF638EC6"/>
      </dataBar>
      <extLst>
        <ext xmlns:x14="http://schemas.microsoft.com/office/spreadsheetml/2009/9/main" uri="{B025F937-C7B1-47D3-B67F-A62EFF666E3E}">
          <x14:id>{FA863611-B872-43ED-AA49-18AFD9FE340A}</x14:id>
        </ext>
      </extLs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C84B191-3B47-4549-ACB4-CE2330E2DEFB}">
            <x14:dataBar minLength="0" maxLength="100" gradient="0">
              <x14:cfvo type="autoMin"/>
              <x14:cfvo type="autoMax"/>
              <x14:negativeFillColor rgb="FFFF0000"/>
              <x14:axisColor rgb="FF000000"/>
            </x14:dataBar>
          </x14:cfRule>
          <xm:sqref>R4:R13</xm:sqref>
        </x14:conditionalFormatting>
        <x14:conditionalFormatting xmlns:xm="http://schemas.microsoft.com/office/excel/2006/main">
          <x14:cfRule type="dataBar" id="{FA863611-B872-43ED-AA49-18AFD9FE340A}">
            <x14:dataBar minLength="0" maxLength="100" gradient="0">
              <x14:cfvo type="autoMin"/>
              <x14:cfvo type="autoMax"/>
              <x14:negativeFillColor rgb="FFFF0000"/>
              <x14:axisColor rgb="FF000000"/>
            </x14:dataBar>
          </x14:cfRule>
          <xm:sqref>R6:R13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Rishikesh Beliya</dc:creator>
  <cp:lastModifiedBy>Rishikesh Beliya</cp:lastModifiedBy>
  <dcterms:created xsi:type="dcterms:W3CDTF">2025-09-18T10:21:11Z</dcterms:created>
  <dcterms:modified xsi:type="dcterms:W3CDTF">2025-09-30T11:15:20Z</dcterms:modified>
</cp:coreProperties>
</file>