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kesh\Downloads\"/>
    </mc:Choice>
  </mc:AlternateContent>
  <xr:revisionPtr revIDLastSave="0" documentId="13_ncr:1_{7CD4958E-2FE4-4676-9E4C-02367DB12EFB}" xr6:coauthVersionLast="47" xr6:coauthVersionMax="47" xr10:uidLastSave="{00000000-0000-0000-0000-000000000000}"/>
  <bookViews>
    <workbookView xWindow="-108" yWindow="-108" windowWidth="16608" windowHeight="9432" activeTab="1" xr2:uid="{00000000-000D-0000-FFFF-FFFF00000000}"/>
  </bookViews>
  <sheets>
    <sheet name="carinventory" sheetId="1" r:id="rId1"/>
    <sheet name="task1" sheetId="3" r:id="rId2"/>
    <sheet name="task2" sheetId="2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" i="3" l="1"/>
  <c r="I56" i="3"/>
  <c r="G56" i="3"/>
  <c r="F56" i="3"/>
  <c r="D56" i="3"/>
  <c r="E56" i="3" s="1"/>
  <c r="C56" i="3"/>
  <c r="B56" i="3"/>
  <c r="N56" i="3" s="1"/>
  <c r="M55" i="3"/>
  <c r="F55" i="3"/>
  <c r="G55" i="3" s="1"/>
  <c r="I55" i="3" s="1"/>
  <c r="E55" i="3"/>
  <c r="D55" i="3"/>
  <c r="B55" i="3"/>
  <c r="C55" i="3" s="1"/>
  <c r="M54" i="3"/>
  <c r="F54" i="3"/>
  <c r="G54" i="3" s="1"/>
  <c r="I54" i="3" s="1"/>
  <c r="E54" i="3"/>
  <c r="D54" i="3"/>
  <c r="B54" i="3"/>
  <c r="N54" i="3" s="1"/>
  <c r="M53" i="3"/>
  <c r="G53" i="3"/>
  <c r="I53" i="3" s="1"/>
  <c r="F53" i="3"/>
  <c r="D53" i="3"/>
  <c r="E53" i="3" s="1"/>
  <c r="C53" i="3"/>
  <c r="B53" i="3"/>
  <c r="N53" i="3" s="1"/>
  <c r="M52" i="3"/>
  <c r="I52" i="3"/>
  <c r="G52" i="3"/>
  <c r="F52" i="3"/>
  <c r="D52" i="3"/>
  <c r="E52" i="3" s="1"/>
  <c r="C52" i="3"/>
  <c r="B52" i="3"/>
  <c r="N52" i="3" s="1"/>
  <c r="M51" i="3"/>
  <c r="F51" i="3"/>
  <c r="G51" i="3" s="1"/>
  <c r="I51" i="3" s="1"/>
  <c r="E51" i="3"/>
  <c r="D51" i="3"/>
  <c r="B51" i="3"/>
  <c r="C51" i="3" s="1"/>
  <c r="M50" i="3"/>
  <c r="F50" i="3"/>
  <c r="G50" i="3" s="1"/>
  <c r="I50" i="3" s="1"/>
  <c r="E50" i="3"/>
  <c r="D50" i="3"/>
  <c r="B50" i="3"/>
  <c r="C50" i="3" s="1"/>
  <c r="M49" i="3"/>
  <c r="G49" i="3"/>
  <c r="I49" i="3" s="1"/>
  <c r="F49" i="3"/>
  <c r="D49" i="3"/>
  <c r="E49" i="3" s="1"/>
  <c r="C49" i="3"/>
  <c r="B49" i="3"/>
  <c r="N49" i="3" s="1"/>
  <c r="M48" i="3"/>
  <c r="I48" i="3"/>
  <c r="G48" i="3"/>
  <c r="F48" i="3"/>
  <c r="D48" i="3"/>
  <c r="E48" i="3" s="1"/>
  <c r="C48" i="3"/>
  <c r="B48" i="3"/>
  <c r="N48" i="3" s="1"/>
  <c r="M47" i="3"/>
  <c r="F47" i="3"/>
  <c r="G47" i="3" s="1"/>
  <c r="I47" i="3" s="1"/>
  <c r="E47" i="3"/>
  <c r="D47" i="3"/>
  <c r="B47" i="3"/>
  <c r="C47" i="3" s="1"/>
  <c r="M46" i="3"/>
  <c r="F46" i="3"/>
  <c r="G46" i="3" s="1"/>
  <c r="I46" i="3" s="1"/>
  <c r="E46" i="3"/>
  <c r="D46" i="3"/>
  <c r="B46" i="3"/>
  <c r="C46" i="3" s="1"/>
  <c r="M45" i="3"/>
  <c r="G45" i="3"/>
  <c r="I45" i="3" s="1"/>
  <c r="F45" i="3"/>
  <c r="D45" i="3"/>
  <c r="E45" i="3" s="1"/>
  <c r="C45" i="3"/>
  <c r="B45" i="3"/>
  <c r="N45" i="3" s="1"/>
  <c r="M44" i="3"/>
  <c r="I44" i="3"/>
  <c r="G44" i="3"/>
  <c r="F44" i="3"/>
  <c r="D44" i="3"/>
  <c r="E44" i="3" s="1"/>
  <c r="C44" i="3"/>
  <c r="B44" i="3"/>
  <c r="N44" i="3" s="1"/>
  <c r="M43" i="3"/>
  <c r="F43" i="3"/>
  <c r="G43" i="3" s="1"/>
  <c r="I43" i="3" s="1"/>
  <c r="E43" i="3"/>
  <c r="D43" i="3"/>
  <c r="B43" i="3"/>
  <c r="C43" i="3" s="1"/>
  <c r="M42" i="3"/>
  <c r="F42" i="3"/>
  <c r="G42" i="3" s="1"/>
  <c r="I42" i="3" s="1"/>
  <c r="E42" i="3"/>
  <c r="D42" i="3"/>
  <c r="B42" i="3"/>
  <c r="C42" i="3" s="1"/>
  <c r="M41" i="3"/>
  <c r="G41" i="3"/>
  <c r="I41" i="3" s="1"/>
  <c r="F41" i="3"/>
  <c r="D41" i="3"/>
  <c r="E41" i="3" s="1"/>
  <c r="C41" i="3"/>
  <c r="B41" i="3"/>
  <c r="N41" i="3" s="1"/>
  <c r="M40" i="3"/>
  <c r="I40" i="3"/>
  <c r="G40" i="3"/>
  <c r="F40" i="3"/>
  <c r="D40" i="3"/>
  <c r="E40" i="3" s="1"/>
  <c r="C40" i="3"/>
  <c r="B40" i="3"/>
  <c r="N40" i="3" s="1"/>
  <c r="M39" i="3"/>
  <c r="F39" i="3"/>
  <c r="G39" i="3" s="1"/>
  <c r="I39" i="3" s="1"/>
  <c r="E39" i="3"/>
  <c r="D39" i="3"/>
  <c r="B39" i="3"/>
  <c r="C39" i="3" s="1"/>
  <c r="M38" i="3"/>
  <c r="F38" i="3"/>
  <c r="G38" i="3" s="1"/>
  <c r="I38" i="3" s="1"/>
  <c r="E38" i="3"/>
  <c r="D38" i="3"/>
  <c r="B38" i="3"/>
  <c r="C38" i="3" s="1"/>
  <c r="M37" i="3"/>
  <c r="G37" i="3"/>
  <c r="I37" i="3" s="1"/>
  <c r="F37" i="3"/>
  <c r="D37" i="3"/>
  <c r="E37" i="3" s="1"/>
  <c r="C37" i="3"/>
  <c r="B37" i="3"/>
  <c r="N37" i="3" s="1"/>
  <c r="M36" i="3"/>
  <c r="I36" i="3"/>
  <c r="G36" i="3"/>
  <c r="F36" i="3"/>
  <c r="D36" i="3"/>
  <c r="E36" i="3" s="1"/>
  <c r="C36" i="3"/>
  <c r="B36" i="3"/>
  <c r="N36" i="3" s="1"/>
  <c r="M35" i="3"/>
  <c r="F35" i="3"/>
  <c r="G35" i="3" s="1"/>
  <c r="I35" i="3" s="1"/>
  <c r="E35" i="3"/>
  <c r="D35" i="3"/>
  <c r="B35" i="3"/>
  <c r="C35" i="3" s="1"/>
  <c r="M34" i="3"/>
  <c r="F34" i="3"/>
  <c r="G34" i="3" s="1"/>
  <c r="I34" i="3" s="1"/>
  <c r="E34" i="3"/>
  <c r="D34" i="3"/>
  <c r="B34" i="3"/>
  <c r="C34" i="3" s="1"/>
  <c r="M33" i="3"/>
  <c r="G33" i="3"/>
  <c r="I33" i="3" s="1"/>
  <c r="F33" i="3"/>
  <c r="D33" i="3"/>
  <c r="E33" i="3" s="1"/>
  <c r="C33" i="3"/>
  <c r="B33" i="3"/>
  <c r="N33" i="3" s="1"/>
  <c r="M32" i="3"/>
  <c r="I32" i="3"/>
  <c r="G32" i="3"/>
  <c r="F32" i="3"/>
  <c r="D32" i="3"/>
  <c r="E32" i="3" s="1"/>
  <c r="C32" i="3"/>
  <c r="B32" i="3"/>
  <c r="N32" i="3" s="1"/>
  <c r="M31" i="3"/>
  <c r="F31" i="3"/>
  <c r="G31" i="3" s="1"/>
  <c r="I31" i="3" s="1"/>
  <c r="E31" i="3"/>
  <c r="D31" i="3"/>
  <c r="B31" i="3"/>
  <c r="C31" i="3" s="1"/>
  <c r="M30" i="3"/>
  <c r="F30" i="3"/>
  <c r="G30" i="3" s="1"/>
  <c r="I30" i="3" s="1"/>
  <c r="E30" i="3"/>
  <c r="D30" i="3"/>
  <c r="B30" i="3"/>
  <c r="N30" i="3" s="1"/>
  <c r="M29" i="3"/>
  <c r="G29" i="3"/>
  <c r="I29" i="3" s="1"/>
  <c r="F29" i="3"/>
  <c r="D29" i="3"/>
  <c r="E29" i="3" s="1"/>
  <c r="C29" i="3"/>
  <c r="B29" i="3"/>
  <c r="N29" i="3" s="1"/>
  <c r="M28" i="3"/>
  <c r="I28" i="3"/>
  <c r="G28" i="3"/>
  <c r="F28" i="3"/>
  <c r="D28" i="3"/>
  <c r="E28" i="3" s="1"/>
  <c r="C28" i="3"/>
  <c r="B28" i="3"/>
  <c r="N28" i="3" s="1"/>
  <c r="M27" i="3"/>
  <c r="F27" i="3"/>
  <c r="G27" i="3" s="1"/>
  <c r="I27" i="3" s="1"/>
  <c r="E27" i="3"/>
  <c r="D27" i="3"/>
  <c r="B27" i="3"/>
  <c r="C27" i="3" s="1"/>
  <c r="M26" i="3"/>
  <c r="F26" i="3"/>
  <c r="G26" i="3" s="1"/>
  <c r="I26" i="3" s="1"/>
  <c r="E26" i="3"/>
  <c r="D26" i="3"/>
  <c r="B26" i="3"/>
  <c r="N26" i="3" s="1"/>
  <c r="M25" i="3"/>
  <c r="G25" i="3"/>
  <c r="I25" i="3" s="1"/>
  <c r="F25" i="3"/>
  <c r="D25" i="3"/>
  <c r="E25" i="3" s="1"/>
  <c r="C25" i="3"/>
  <c r="B25" i="3"/>
  <c r="N25" i="3" s="1"/>
  <c r="M24" i="3"/>
  <c r="I24" i="3"/>
  <c r="G24" i="3"/>
  <c r="F24" i="3"/>
  <c r="D24" i="3"/>
  <c r="E24" i="3" s="1"/>
  <c r="C24" i="3"/>
  <c r="B24" i="3"/>
  <c r="N24" i="3" s="1"/>
  <c r="M23" i="3"/>
  <c r="F23" i="3"/>
  <c r="G23" i="3" s="1"/>
  <c r="I23" i="3" s="1"/>
  <c r="E23" i="3"/>
  <c r="D23" i="3"/>
  <c r="B23" i="3"/>
  <c r="C23" i="3" s="1"/>
  <c r="M22" i="3"/>
  <c r="F22" i="3"/>
  <c r="G22" i="3" s="1"/>
  <c r="I22" i="3" s="1"/>
  <c r="E22" i="3"/>
  <c r="D22" i="3"/>
  <c r="B22" i="3"/>
  <c r="N22" i="3" s="1"/>
  <c r="M21" i="3"/>
  <c r="G21" i="3"/>
  <c r="I21" i="3" s="1"/>
  <c r="F21" i="3"/>
  <c r="D21" i="3"/>
  <c r="E21" i="3" s="1"/>
  <c r="C21" i="3"/>
  <c r="B21" i="3"/>
  <c r="N21" i="3" s="1"/>
  <c r="M20" i="3"/>
  <c r="I20" i="3"/>
  <c r="G20" i="3"/>
  <c r="F20" i="3"/>
  <c r="D20" i="3"/>
  <c r="E20" i="3" s="1"/>
  <c r="C20" i="3"/>
  <c r="B20" i="3"/>
  <c r="N20" i="3" s="1"/>
  <c r="M19" i="3"/>
  <c r="F19" i="3"/>
  <c r="G19" i="3" s="1"/>
  <c r="I19" i="3" s="1"/>
  <c r="E19" i="3"/>
  <c r="D19" i="3"/>
  <c r="B19" i="3"/>
  <c r="C19" i="3" s="1"/>
  <c r="M18" i="3"/>
  <c r="F18" i="3"/>
  <c r="G18" i="3" s="1"/>
  <c r="I18" i="3" s="1"/>
  <c r="E18" i="3"/>
  <c r="D18" i="3"/>
  <c r="B18" i="3"/>
  <c r="C18" i="3" s="1"/>
  <c r="M17" i="3"/>
  <c r="G17" i="3"/>
  <c r="I17" i="3" s="1"/>
  <c r="F17" i="3"/>
  <c r="D17" i="3"/>
  <c r="E17" i="3" s="1"/>
  <c r="C17" i="3"/>
  <c r="B17" i="3"/>
  <c r="N17" i="3" s="1"/>
  <c r="M16" i="3"/>
  <c r="I16" i="3"/>
  <c r="G16" i="3"/>
  <c r="F16" i="3"/>
  <c r="D16" i="3"/>
  <c r="E16" i="3" s="1"/>
  <c r="C16" i="3"/>
  <c r="B16" i="3"/>
  <c r="N16" i="3" s="1"/>
  <c r="M15" i="3"/>
  <c r="F15" i="3"/>
  <c r="G15" i="3" s="1"/>
  <c r="I15" i="3" s="1"/>
  <c r="E15" i="3"/>
  <c r="D15" i="3"/>
  <c r="B15" i="3"/>
  <c r="C15" i="3" s="1"/>
  <c r="M14" i="3"/>
  <c r="F14" i="3"/>
  <c r="G14" i="3" s="1"/>
  <c r="I14" i="3" s="1"/>
  <c r="E14" i="3"/>
  <c r="D14" i="3"/>
  <c r="B14" i="3"/>
  <c r="C14" i="3" s="1"/>
  <c r="M13" i="3"/>
  <c r="G13" i="3"/>
  <c r="I13" i="3" s="1"/>
  <c r="F13" i="3"/>
  <c r="D13" i="3"/>
  <c r="E13" i="3" s="1"/>
  <c r="C13" i="3"/>
  <c r="B13" i="3"/>
  <c r="N13" i="3" s="1"/>
  <c r="M12" i="3"/>
  <c r="I12" i="3"/>
  <c r="G12" i="3"/>
  <c r="F12" i="3"/>
  <c r="D12" i="3"/>
  <c r="E12" i="3" s="1"/>
  <c r="C12" i="3"/>
  <c r="B12" i="3"/>
  <c r="N12" i="3" s="1"/>
  <c r="M11" i="3"/>
  <c r="F11" i="3"/>
  <c r="G11" i="3" s="1"/>
  <c r="I11" i="3" s="1"/>
  <c r="E11" i="3"/>
  <c r="D11" i="3"/>
  <c r="B11" i="3"/>
  <c r="C11" i="3" s="1"/>
  <c r="M10" i="3"/>
  <c r="F10" i="3"/>
  <c r="G10" i="3" s="1"/>
  <c r="I10" i="3" s="1"/>
  <c r="E10" i="3"/>
  <c r="D10" i="3"/>
  <c r="B10" i="3"/>
  <c r="N10" i="3" s="1"/>
  <c r="M9" i="3"/>
  <c r="G9" i="3"/>
  <c r="I9" i="3" s="1"/>
  <c r="F9" i="3"/>
  <c r="D9" i="3"/>
  <c r="E9" i="3" s="1"/>
  <c r="C9" i="3"/>
  <c r="B9" i="3"/>
  <c r="N9" i="3" s="1"/>
  <c r="M8" i="3"/>
  <c r="I8" i="3"/>
  <c r="G8" i="3"/>
  <c r="F8" i="3"/>
  <c r="D8" i="3"/>
  <c r="E8" i="3" s="1"/>
  <c r="C8" i="3"/>
  <c r="B8" i="3"/>
  <c r="N8" i="3" s="1"/>
  <c r="M7" i="3"/>
  <c r="F7" i="3"/>
  <c r="G7" i="3" s="1"/>
  <c r="I7" i="3" s="1"/>
  <c r="E7" i="3"/>
  <c r="D7" i="3"/>
  <c r="B7" i="3"/>
  <c r="C7" i="3" s="1"/>
  <c r="M6" i="3"/>
  <c r="F6" i="3"/>
  <c r="G6" i="3" s="1"/>
  <c r="I6" i="3" s="1"/>
  <c r="E6" i="3"/>
  <c r="D6" i="3"/>
  <c r="B6" i="3"/>
  <c r="C6" i="3" s="1"/>
  <c r="M5" i="3"/>
  <c r="G5" i="3"/>
  <c r="I5" i="3" s="1"/>
  <c r="F5" i="3"/>
  <c r="D5" i="3"/>
  <c r="E5" i="3" s="1"/>
  <c r="C5" i="3"/>
  <c r="B5" i="3"/>
  <c r="N5" i="3" s="1"/>
  <c r="M23" i="1"/>
  <c r="M24" i="1"/>
  <c r="M28" i="1"/>
  <c r="M29" i="1"/>
  <c r="M22" i="1"/>
  <c r="M19" i="1"/>
  <c r="M30" i="1"/>
  <c r="M37" i="1"/>
  <c r="M38" i="1"/>
  <c r="M48" i="1"/>
  <c r="M42" i="1"/>
  <c r="M52" i="1"/>
  <c r="M36" i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7" i="1"/>
  <c r="F27" i="1"/>
  <c r="G27" i="1" s="1"/>
  <c r="I27" i="1" s="1"/>
  <c r="F23" i="1"/>
  <c r="G23" i="1" s="1"/>
  <c r="I23" i="1" s="1"/>
  <c r="F24" i="1"/>
  <c r="G24" i="1" s="1"/>
  <c r="I24" i="1" s="1"/>
  <c r="F28" i="1"/>
  <c r="G28" i="1" s="1"/>
  <c r="I28" i="1" s="1"/>
  <c r="F29" i="1"/>
  <c r="G29" i="1" s="1"/>
  <c r="I29" i="1" s="1"/>
  <c r="F22" i="1"/>
  <c r="G22" i="1" s="1"/>
  <c r="I22" i="1" s="1"/>
  <c r="F19" i="1"/>
  <c r="G19" i="1" s="1"/>
  <c r="I19" i="1" s="1"/>
  <c r="F30" i="1"/>
  <c r="G30" i="1" s="1"/>
  <c r="I30" i="1" s="1"/>
  <c r="F37" i="1"/>
  <c r="G37" i="1" s="1"/>
  <c r="I37" i="1" s="1"/>
  <c r="F38" i="1"/>
  <c r="G38" i="1" s="1"/>
  <c r="I38" i="1" s="1"/>
  <c r="F48" i="1"/>
  <c r="G48" i="1" s="1"/>
  <c r="I48" i="1" s="1"/>
  <c r="F42" i="1"/>
  <c r="G42" i="1" s="1"/>
  <c r="I42" i="1" s="1"/>
  <c r="F52" i="1"/>
  <c r="G52" i="1" s="1"/>
  <c r="I52" i="1" s="1"/>
  <c r="F36" i="1"/>
  <c r="G36" i="1" s="1"/>
  <c r="I36" i="1" s="1"/>
  <c r="F47" i="1"/>
  <c r="G47" i="1" s="1"/>
  <c r="I47" i="1" s="1"/>
  <c r="F50" i="1"/>
  <c r="G50" i="1" s="1"/>
  <c r="I50" i="1" s="1"/>
  <c r="F32" i="1"/>
  <c r="G32" i="1" s="1"/>
  <c r="I32" i="1" s="1"/>
  <c r="F5" i="1"/>
  <c r="G5" i="1" s="1"/>
  <c r="I5" i="1" s="1"/>
  <c r="F7" i="1"/>
  <c r="G7" i="1" s="1"/>
  <c r="I7" i="1" s="1"/>
  <c r="F2" i="1"/>
  <c r="G2" i="1" s="1"/>
  <c r="I2" i="1" s="1"/>
  <c r="F3" i="1"/>
  <c r="G3" i="1" s="1"/>
  <c r="I3" i="1" s="1"/>
  <c r="F4" i="1"/>
  <c r="G4" i="1" s="1"/>
  <c r="I4" i="1" s="1"/>
  <c r="F14" i="1"/>
  <c r="G14" i="1" s="1"/>
  <c r="I14" i="1" s="1"/>
  <c r="F21" i="1"/>
  <c r="G21" i="1" s="1"/>
  <c r="I21" i="1" s="1"/>
  <c r="F16" i="1"/>
  <c r="G16" i="1" s="1"/>
  <c r="I16" i="1" s="1"/>
  <c r="F10" i="1"/>
  <c r="G10" i="1" s="1"/>
  <c r="I10" i="1" s="1"/>
  <c r="F49" i="1"/>
  <c r="G49" i="1" s="1"/>
  <c r="I49" i="1" s="1"/>
  <c r="F34" i="1"/>
  <c r="G34" i="1" s="1"/>
  <c r="I34" i="1" s="1"/>
  <c r="F45" i="1"/>
  <c r="G45" i="1" s="1"/>
  <c r="I45" i="1" s="1"/>
  <c r="F6" i="1"/>
  <c r="G6" i="1" s="1"/>
  <c r="I6" i="1" s="1"/>
  <c r="F12" i="1"/>
  <c r="G12" i="1" s="1"/>
  <c r="I12" i="1" s="1"/>
  <c r="F41" i="1"/>
  <c r="G41" i="1" s="1"/>
  <c r="I41" i="1" s="1"/>
  <c r="F31" i="1"/>
  <c r="G31" i="1" s="1"/>
  <c r="I31" i="1" s="1"/>
  <c r="F33" i="1"/>
  <c r="G33" i="1" s="1"/>
  <c r="I33" i="1" s="1"/>
  <c r="F40" i="1"/>
  <c r="G40" i="1" s="1"/>
  <c r="I40" i="1" s="1"/>
  <c r="F51" i="1"/>
  <c r="G51" i="1" s="1"/>
  <c r="I51" i="1" s="1"/>
  <c r="F17" i="1"/>
  <c r="G17" i="1" s="1"/>
  <c r="I17" i="1" s="1"/>
  <c r="F20" i="1"/>
  <c r="G20" i="1" s="1"/>
  <c r="I20" i="1" s="1"/>
  <c r="F25" i="1"/>
  <c r="G25" i="1" s="1"/>
  <c r="I25" i="1" s="1"/>
  <c r="F13" i="1"/>
  <c r="G13" i="1" s="1"/>
  <c r="I13" i="1" s="1"/>
  <c r="F53" i="1"/>
  <c r="G53" i="1" s="1"/>
  <c r="I53" i="1" s="1"/>
  <c r="F15" i="1"/>
  <c r="G15" i="1" s="1"/>
  <c r="I15" i="1" s="1"/>
  <c r="F26" i="1"/>
  <c r="G26" i="1" s="1"/>
  <c r="I26" i="1" s="1"/>
  <c r="F39" i="1"/>
  <c r="G39" i="1" s="1"/>
  <c r="I39" i="1" s="1"/>
  <c r="F8" i="1"/>
  <c r="G8" i="1" s="1"/>
  <c r="I8" i="1" s="1"/>
  <c r="F9" i="1"/>
  <c r="G9" i="1" s="1"/>
  <c r="I9" i="1" s="1"/>
  <c r="F11" i="1"/>
  <c r="G11" i="1" s="1"/>
  <c r="I11" i="1" s="1"/>
  <c r="F18" i="1"/>
  <c r="G18" i="1" s="1"/>
  <c r="I18" i="1" s="1"/>
  <c r="F35" i="1"/>
  <c r="G35" i="1" s="1"/>
  <c r="I35" i="1" s="1"/>
  <c r="F43" i="1"/>
  <c r="G43" i="1" s="1"/>
  <c r="I43" i="1" s="1"/>
  <c r="F46" i="1"/>
  <c r="G46" i="1" s="1"/>
  <c r="I46" i="1" s="1"/>
  <c r="F44" i="1"/>
  <c r="G44" i="1" s="1"/>
  <c r="I44" i="1" s="1"/>
  <c r="E12" i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E32" i="1" s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D41" i="1"/>
  <c r="E41" i="1" s="1"/>
  <c r="D31" i="1"/>
  <c r="E31" i="1" s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13" i="1"/>
  <c r="E13" i="1" s="1"/>
  <c r="D53" i="1"/>
  <c r="E53" i="1" s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7" i="1"/>
  <c r="E27" i="1" s="1"/>
  <c r="C50" i="1"/>
  <c r="B23" i="1"/>
  <c r="N23" i="1" s="1"/>
  <c r="B24" i="1"/>
  <c r="N24" i="1" s="1"/>
  <c r="B28" i="1"/>
  <c r="C28" i="1" s="1"/>
  <c r="B29" i="1"/>
  <c r="C29" i="1" s="1"/>
  <c r="B22" i="1"/>
  <c r="C22" i="1" s="1"/>
  <c r="B19" i="1"/>
  <c r="N19" i="1" s="1"/>
  <c r="B30" i="1"/>
  <c r="C30" i="1" s="1"/>
  <c r="B37" i="1"/>
  <c r="C37" i="1" s="1"/>
  <c r="B38" i="1"/>
  <c r="N38" i="1" s="1"/>
  <c r="B48" i="1"/>
  <c r="N48" i="1" s="1"/>
  <c r="B42" i="1"/>
  <c r="C42" i="1" s="1"/>
  <c r="B52" i="1"/>
  <c r="C52" i="1" s="1"/>
  <c r="B36" i="1"/>
  <c r="C36" i="1" s="1"/>
  <c r="B47" i="1"/>
  <c r="N47" i="1" s="1"/>
  <c r="B50" i="1"/>
  <c r="B32" i="1"/>
  <c r="C32" i="1" s="1"/>
  <c r="B5" i="1"/>
  <c r="N5" i="1" s="1"/>
  <c r="B7" i="1"/>
  <c r="N7" i="1" s="1"/>
  <c r="B2" i="1"/>
  <c r="B3" i="1"/>
  <c r="C3" i="1" s="1"/>
  <c r="B4" i="1"/>
  <c r="N4" i="1" s="1"/>
  <c r="B14" i="1"/>
  <c r="N14" i="1" s="1"/>
  <c r="B21" i="1"/>
  <c r="C21" i="1" s="1"/>
  <c r="B16" i="1"/>
  <c r="C16" i="1" s="1"/>
  <c r="B10" i="1"/>
  <c r="N10" i="1" s="1"/>
  <c r="B49" i="1"/>
  <c r="N49" i="1" s="1"/>
  <c r="B34" i="1"/>
  <c r="B45" i="1"/>
  <c r="C45" i="1" s="1"/>
  <c r="B6" i="1"/>
  <c r="N6" i="1" s="1"/>
  <c r="B12" i="1"/>
  <c r="N12" i="1" s="1"/>
  <c r="B41" i="1"/>
  <c r="C41" i="1" s="1"/>
  <c r="B31" i="1"/>
  <c r="C31" i="1" s="1"/>
  <c r="B33" i="1"/>
  <c r="N33" i="1" s="1"/>
  <c r="B40" i="1"/>
  <c r="N40" i="1" s="1"/>
  <c r="B51" i="1"/>
  <c r="B17" i="1"/>
  <c r="C17" i="1" s="1"/>
  <c r="B20" i="1"/>
  <c r="N20" i="1" s="1"/>
  <c r="B25" i="1"/>
  <c r="N25" i="1" s="1"/>
  <c r="B13" i="1"/>
  <c r="C13" i="1" s="1"/>
  <c r="B53" i="1"/>
  <c r="B15" i="1"/>
  <c r="N15" i="1" s="1"/>
  <c r="B26" i="1"/>
  <c r="N26" i="1" s="1"/>
  <c r="B39" i="1"/>
  <c r="B8" i="1"/>
  <c r="C8" i="1" s="1"/>
  <c r="B9" i="1"/>
  <c r="N9" i="1" s="1"/>
  <c r="B11" i="1"/>
  <c r="N11" i="1" s="1"/>
  <c r="B18" i="1"/>
  <c r="C18" i="1" s="1"/>
  <c r="B35" i="1"/>
  <c r="C35" i="1" s="1"/>
  <c r="B43" i="1"/>
  <c r="N43" i="1" s="1"/>
  <c r="B46" i="1"/>
  <c r="N46" i="1" s="1"/>
  <c r="B44" i="1"/>
  <c r="C44" i="1" s="1"/>
  <c r="B27" i="1"/>
  <c r="C27" i="1" s="1"/>
  <c r="N38" i="3" l="1"/>
  <c r="N42" i="3"/>
  <c r="N46" i="3"/>
  <c r="N50" i="3"/>
  <c r="N6" i="3"/>
  <c r="N14" i="3"/>
  <c r="N18" i="3"/>
  <c r="N34" i="3"/>
  <c r="N7" i="3"/>
  <c r="C10" i="3"/>
  <c r="N11" i="3"/>
  <c r="N15" i="3"/>
  <c r="N19" i="3"/>
  <c r="C22" i="3"/>
  <c r="N23" i="3"/>
  <c r="C26" i="3"/>
  <c r="N27" i="3"/>
  <c r="C30" i="3"/>
  <c r="N31" i="3"/>
  <c r="N35" i="3"/>
  <c r="N39" i="3"/>
  <c r="N43" i="3"/>
  <c r="N47" i="3"/>
  <c r="N51" i="3"/>
  <c r="C54" i="3"/>
  <c r="N55" i="3"/>
  <c r="N53" i="1"/>
  <c r="C25" i="1"/>
  <c r="C12" i="1"/>
  <c r="C14" i="1"/>
  <c r="C47" i="1"/>
  <c r="N39" i="1"/>
  <c r="N51" i="1"/>
  <c r="N41" i="1"/>
  <c r="N34" i="1"/>
  <c r="N21" i="1"/>
  <c r="N2" i="1"/>
  <c r="N50" i="1"/>
  <c r="C51" i="1"/>
  <c r="C34" i="1"/>
  <c r="C2" i="1"/>
  <c r="C48" i="1"/>
  <c r="C40" i="1"/>
  <c r="C49" i="1"/>
  <c r="C7" i="1"/>
  <c r="C19" i="1"/>
  <c r="C53" i="1"/>
  <c r="C38" i="1"/>
  <c r="N27" i="1"/>
  <c r="N35" i="1"/>
  <c r="N8" i="1"/>
  <c r="N17" i="1"/>
  <c r="N31" i="1"/>
  <c r="N45" i="1"/>
  <c r="N16" i="1"/>
  <c r="N3" i="1"/>
  <c r="N32" i="1"/>
  <c r="N52" i="1"/>
  <c r="N37" i="1"/>
  <c r="N29" i="1"/>
  <c r="C39" i="1"/>
  <c r="N44" i="1"/>
  <c r="N18" i="1"/>
  <c r="N13" i="1"/>
  <c r="N42" i="1"/>
  <c r="N30" i="1"/>
  <c r="N28" i="1"/>
  <c r="C15" i="1"/>
  <c r="C33" i="1"/>
  <c r="C6" i="1"/>
  <c r="C10" i="1"/>
  <c r="C4" i="1"/>
  <c r="C5" i="1"/>
  <c r="C46" i="1"/>
  <c r="C11" i="1"/>
  <c r="C26" i="1"/>
  <c r="C20" i="1"/>
  <c r="C24" i="1"/>
  <c r="C43" i="1"/>
  <c r="C9" i="1"/>
  <c r="C23" i="1"/>
  <c r="N36" i="1"/>
  <c r="N22" i="1"/>
</calcChain>
</file>

<file path=xl/sharedStrings.xml><?xml version="1.0" encoding="utf-8"?>
<sst xmlns="http://schemas.openxmlformats.org/spreadsheetml/2006/main" count="432" uniqueCount="129">
  <si>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</si>
  <si>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</si>
  <si>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</si>
  <si>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</si>
  <si>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</si>
  <si>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</si>
  <si>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</si>
  <si>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</si>
  <si>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</si>
  <si>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</si>
  <si>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</si>
  <si>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</si>
  <si>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</si>
  <si>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</si>
  <si>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</si>
  <si>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</si>
  <si>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</si>
  <si>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</si>
  <si>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</si>
  <si>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</si>
  <si>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</si>
  <si>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</si>
  <si>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</si>
  <si>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</si>
  <si>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</si>
  <si>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</si>
  <si>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</si>
  <si>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</si>
  <si>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</si>
  <si>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</si>
  <si>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</si>
  <si>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</si>
  <si>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</si>
  <si>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</si>
  <si>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</si>
  <si>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</si>
  <si>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</si>
  <si>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</si>
  <si>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</si>
  <si>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</si>
  <si>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</si>
  <si>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</si>
  <si>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</si>
  <si>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</si>
  <si>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</si>
  <si>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</si>
  <si>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</si>
  <si>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</si>
  <si>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</si>
  <si>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</si>
  <si>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</si>
  <si>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</si>
  <si>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</si>
  <si>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</si>
  <si>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</si>
  <si>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</si>
  <si>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</si>
  <si>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</si>
  <si>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</si>
  <si>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</si>
  <si>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</si>
  <si>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</si>
  <si>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</si>
  <si>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</si>
  <si>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</si>
  <si>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</si>
  <si>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</si>
  <si>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</si>
  <si>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</si>
  <si>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</si>
  <si>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</si>
  <si>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</si>
  <si>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</si>
  <si>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</si>
  <si>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</si>
  <si>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</si>
  <si>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</si>
  <si>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</si>
  <si>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</si>
  <si>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</si>
  <si>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</si>
  <si>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</si>
  <si>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</si>
  <si>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</si>
  <si>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</si>
  <si>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</si>
  <si>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</si>
  <si>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</si>
  <si>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</si>
  <si>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</si>
  <si>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</si>
  <si>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</si>
  <si>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</si>
  <si>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</si>
  <si>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</si>
  <si>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</si>
  <si>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</si>
  <si>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CMR</t>
  </si>
  <si>
    <t>COR</t>
  </si>
  <si>
    <t>CAR</t>
  </si>
  <si>
    <t>CIV</t>
  </si>
  <si>
    <t>MTG</t>
  </si>
  <si>
    <t>ODY</t>
  </si>
  <si>
    <t>PTC</t>
  </si>
  <si>
    <t>SLV</t>
  </si>
  <si>
    <t>ELA</t>
  </si>
  <si>
    <t>FCS</t>
  </si>
  <si>
    <t>Elantra</t>
  </si>
  <si>
    <t>Focus</t>
  </si>
  <si>
    <t>Camero</t>
  </si>
  <si>
    <t>Corolla</t>
  </si>
  <si>
    <t>Carvan</t>
  </si>
  <si>
    <t>Civic</t>
  </si>
  <si>
    <t>Mustang</t>
  </si>
  <si>
    <t>Odyessey</t>
  </si>
  <si>
    <t>PT Cruiser</t>
  </si>
  <si>
    <t>Silverado</t>
  </si>
  <si>
    <t>Camary</t>
  </si>
  <si>
    <t>HO01ODY040</t>
  </si>
  <si>
    <t>FD06FCS006</t>
  </si>
  <si>
    <t>HO05ODY037</t>
  </si>
  <si>
    <t>GM09CMR014</t>
  </si>
  <si>
    <t>Row Labels</t>
  </si>
  <si>
    <t>Grand Total</t>
  </si>
  <si>
    <t>Sum of Miles</t>
  </si>
  <si>
    <t>TASK : Find the Driver who has driven most miles</t>
  </si>
  <si>
    <t>TASK : Convert sales data from text file into a readable format</t>
  </si>
  <si>
    <t>Refrence Table 1</t>
  </si>
  <si>
    <t>Refrence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</si>
</sst>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8" fillId="33" borderId="0" xfId="0" applyFont="1" applyFill="1"/>
    <xf numFmtId="0" fontId="0" fillId="0" borderId="10" xfId="0" applyBorder="1" applyAlignment="1">
      <alignment wrapText="1"/>
    </xf>
    <xf numFmtId="164" fontId="0" fillId="0" borderId="10" xfId="1" applyFont="1" applyBorder="1" applyAlignment="1">
      <alignment wrapText="1"/>
    </xf>
    <xf numFmtId="0" fontId="0" fillId="0" borderId="10" xfId="0" applyBorder="1"/>
    <xf numFmtId="164" fontId="0" fillId="0" borderId="10" xfId="1" applyFont="1" applyBorder="1"/>
    <xf numFmtId="0" fontId="0" fillId="34" borderId="0" xfId="0" applyFill="1"/>
    <xf numFmtId="0" fontId="16" fillId="34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45647419072616"/>
          <c:y val="0.21800925925925929"/>
          <c:w val="0.72521019247594054"/>
          <c:h val="0.5662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carinventory!$H$1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carinventory!$G$2:$G$53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carinventory!$H$2:$H$53</c:f>
              <c:numCache>
                <c:formatCode>_ * #,##0.00_ ;_ * \-#,##0.00_ ;_ * "-"??_ ;_ @_ 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9-4AD0-9B38-BBBB2AD8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5776"/>
        <c:axId val="872283264"/>
      </c:scatterChart>
      <c:valAx>
        <c:axId val="872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3264"/>
        <c:crosses val="autoZero"/>
        <c:crossBetween val="midCat"/>
      </c:valAx>
      <c:valAx>
        <c:axId val="872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45647419072616"/>
          <c:y val="0.21800925925925929"/>
          <c:w val="0.72521019247594054"/>
          <c:h val="0.5662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carinventory!$H$1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carinventory!$G$2:$G$53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carinventory!$H$2:$H$53</c:f>
              <c:numCache>
                <c:formatCode>_ * #,##0.00_ ;_ * \-#,##0.00_ ;_ * "-"??_ ;_ @_ 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C-461E-BAD6-1FF825AE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75776"/>
        <c:axId val="872283264"/>
      </c:scatterChart>
      <c:valAx>
        <c:axId val="872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3264"/>
        <c:crosses val="autoZero"/>
        <c:crossBetween val="midCat"/>
      </c:valAx>
      <c:valAx>
        <c:axId val="872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[carinventory.xlsx]task2!PivotTable1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task2!$B$4:$B$21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3-4E07-A60F-B97CAF32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137984"/>
        <c:axId val="810141728"/>
      </c:barChart>
      <c:catAx>
        <c:axId val="8101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41728"/>
        <c:crosses val="autoZero"/>
        <c:auto val="1"/>
        <c:lblAlgn val="ctr"/>
        <c:lblOffset val="100"/>
        <c:noMultiLvlLbl val="0"/>
      </c:catAx>
      <c:valAx>
        <c:axId val="8101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31</xdr:row>
      <xdr:rowOff>171450</xdr:rowOff>
    </xdr:from>
    <xdr:to>
      <xdr:col>22</xdr:col>
      <xdr:colOff>304800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1A282-8903-AAAA-53E0-B752214B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12</xdr:row>
      <xdr:rowOff>0</xdr:rowOff>
    </xdr:from>
    <xdr:to>
      <xdr:col>23</xdr:col>
      <xdr:colOff>304800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8804-6376-4E1A-BF85-35931F24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19050</xdr:rowOff>
    </xdr:from>
    <xdr:to>
      <xdr:col>10</xdr:col>
      <xdr:colOff>304800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9B903-238A-4FAD-E581-4580BC263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an Godambe" refreshedDate="44933.932835416665" createdVersion="8" refreshedVersion="8" minRefreshableVersion="3" recordCount="52" xr:uid="{00000000-000A-0000-FFFF-FFFF02000000}">
  <cacheSource type="worksheet">
    <worksheetSource ref="A1:N53" sheet="car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164">
      <sharedItems containsSemiMixedTypes="0" containsString="0" containsNumber="1" minValue="3708.1" maxValue="114660.6"/>
    </cacheField>
    <cacheField name="Miles / Year" numFmtId="164">
      <sharedItems containsSemiMixedTypes="0" containsString="0" containsNumber="1" minValue="436.24705882352941" maxValue="4326.815094339623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444.0484848484848"/>
    <s v="Black"/>
    <x v="0"/>
    <n v="50000"/>
    <s v="Yes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es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es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es"/>
    <s v="FD08MTGBLA004"/>
  </r>
  <r>
    <s v="FD08MTG005"/>
    <s v="FD"/>
    <s v="Ford"/>
    <s v="MTG"/>
    <s v="Mustang"/>
    <s v="08"/>
    <n v="14"/>
    <n v="36438.5"/>
    <n v="2513"/>
    <s v="White"/>
    <x v="0"/>
    <n v="50000"/>
    <s v="Yes"/>
    <s v="FD08MTGWHI005"/>
  </r>
  <r>
    <s v="FD06FCS006"/>
    <s v="FD"/>
    <s v="Ford"/>
    <s v="FCS"/>
    <s v="Focus"/>
    <s v="06"/>
    <n v="16"/>
    <n v="46311.4"/>
    <n v="2806.7515151515154"/>
    <s v="Green"/>
    <x v="4"/>
    <n v="75000"/>
    <s v="Yes"/>
    <s v="FD06FCSGRE006"/>
  </r>
  <r>
    <s v="FD06FCS007"/>
    <s v="FD"/>
    <s v="Ford"/>
    <s v="FCS"/>
    <s v="Focus"/>
    <s v="06"/>
    <n v="16"/>
    <n v="52229.5"/>
    <n v="3165.4242424242425"/>
    <s v="Green"/>
    <x v="2"/>
    <n v="75000"/>
    <s v="Yes"/>
    <s v="FD06FCSGRE007"/>
  </r>
  <r>
    <s v="FD09FCS008"/>
    <s v="FD"/>
    <s v="Ford"/>
    <s v="FCS"/>
    <s v="Focus"/>
    <s v="09"/>
    <n v="13"/>
    <n v="35137"/>
    <n v="2602.7407407407409"/>
    <s v="Black"/>
    <x v="5"/>
    <n v="75000"/>
    <s v="Yes"/>
    <s v="FD09FCSBLA008"/>
  </r>
  <r>
    <s v="FD13FCS009"/>
    <s v="FD"/>
    <s v="Ford"/>
    <s v="FCS"/>
    <s v="Focus"/>
    <s v="13"/>
    <n v="9"/>
    <n v="27637.1"/>
    <n v="2909.1684210526314"/>
    <s v="Black"/>
    <x v="0"/>
    <n v="75000"/>
    <s v="Yes"/>
    <s v="FD13FCSBLA009"/>
  </r>
  <r>
    <s v="FD13FCS010"/>
    <s v="FD"/>
    <s v="Ford"/>
    <s v="FCS"/>
    <s v="Focus"/>
    <s v="13"/>
    <n v="9"/>
    <n v="27534.799999999999"/>
    <n v="2898.4"/>
    <s v="White"/>
    <x v="6"/>
    <n v="75000"/>
    <s v="Yes"/>
    <s v="FD13FCSWHI010"/>
  </r>
  <r>
    <s v="FD12FCS011"/>
    <s v="FD"/>
    <s v="Ford"/>
    <s v="FCS"/>
    <s v="Focus"/>
    <s v="12"/>
    <n v="10"/>
    <n v="19341.7"/>
    <n v="1842.0666666666668"/>
    <s v="White"/>
    <x v="7"/>
    <n v="75000"/>
    <s v="Yes"/>
    <s v="FD12FCSWHI011"/>
  </r>
  <r>
    <s v="FD13FCS012"/>
    <s v="FD"/>
    <s v="Ford"/>
    <s v="FCS"/>
    <s v="Focus"/>
    <s v="13"/>
    <n v="9"/>
    <n v="22521.599999999999"/>
    <n v="2370.6947368421052"/>
    <s v="Black"/>
    <x v="8"/>
    <n v="75000"/>
    <s v="Yes"/>
    <s v="FD13FCSBLA012"/>
  </r>
  <r>
    <s v="FD13FCS013"/>
    <s v="FD"/>
    <s v="Ford"/>
    <s v="FCS"/>
    <s v="Focus"/>
    <s v="13"/>
    <n v="9"/>
    <n v="13682.9"/>
    <n v="1440.3052631578946"/>
    <s v="Black"/>
    <x v="9"/>
    <n v="75000"/>
    <s v="Yes"/>
    <s v="FD13FCSBLA013"/>
  </r>
  <r>
    <s v="GM09CMR014"/>
    <s v="GM"/>
    <s v="General Motors"/>
    <s v="CMR"/>
    <s v="Camero"/>
    <s v="09"/>
    <n v="13"/>
    <n v="28464.799999999999"/>
    <n v="2108.5037037037036"/>
    <s v="White"/>
    <x v="10"/>
    <n v="100000"/>
    <s v="Yes"/>
    <s v="GM09CMRWHI014"/>
  </r>
  <r>
    <s v="GM12CMR015"/>
    <s v="GM"/>
    <s v="General Motors"/>
    <s v="CMR"/>
    <s v="Camero"/>
    <s v="12"/>
    <n v="10"/>
    <n v="19421.099999999999"/>
    <n v="1849.6285714285714"/>
    <s v="Black"/>
    <x v="11"/>
    <n v="100000"/>
    <s v="Yes"/>
    <s v="GM12CMRBLA015"/>
  </r>
  <r>
    <s v="GM14CMR016"/>
    <s v="GM"/>
    <s v="General Motors"/>
    <s v="CMR"/>
    <s v="Camero"/>
    <s v="14"/>
    <n v="8"/>
    <n v="14289.6"/>
    <n v="1681.129411764706"/>
    <s v="White"/>
    <x v="12"/>
    <n v="100000"/>
    <s v="Yes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es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es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es"/>
    <s v="GM00SLVBLU019"/>
  </r>
  <r>
    <s v="TY96CAM020"/>
    <s v="TY"/>
    <s v="Toyota"/>
    <s v="CAM"/>
    <s v="Camary"/>
    <s v="96"/>
    <n v="26"/>
    <n v="114660.6"/>
    <n v="4326.8150943396231"/>
    <s v="Green"/>
    <x v="14"/>
    <n v="100000"/>
    <s v="No"/>
    <s v="TY96CAMGRE020"/>
  </r>
  <r>
    <s v="TY98CAM021"/>
    <s v="TY"/>
    <s v="Toyota"/>
    <s v="CAM"/>
    <s v="Camary"/>
    <s v="98"/>
    <n v="24"/>
    <n v="93382.6"/>
    <n v="3811.534693877551"/>
    <s v="Black"/>
    <x v="15"/>
    <n v="100000"/>
    <s v="Yes"/>
    <s v="TY98CAMBLA021"/>
  </r>
  <r>
    <s v="TY00CAM022"/>
    <s v="TY"/>
    <s v="Toyota"/>
    <s v="CAM"/>
    <s v="Camary"/>
    <s v="00"/>
    <n v="22"/>
    <n v="85928"/>
    <n v="3819.0222222222224"/>
    <s v="Green"/>
    <x v="4"/>
    <n v="100000"/>
    <s v="Yes"/>
    <s v="TY00CAMGRE022"/>
  </r>
  <r>
    <s v="TY02CAM023"/>
    <s v="TY"/>
    <s v="Toyota"/>
    <s v="CAM"/>
    <s v="Camary"/>
    <s v="02"/>
    <n v="20"/>
    <n v="67829.100000000006"/>
    <n v="3308.7365853658539"/>
    <s v="Black"/>
    <x v="0"/>
    <n v="100000"/>
    <s v="Yes"/>
    <s v="TY02CAMBLA023"/>
  </r>
  <r>
    <s v="TY09CAM024"/>
    <s v="TY"/>
    <s v="Toyota"/>
    <s v="CAM"/>
    <s v="Camary"/>
    <s v="09"/>
    <n v="13"/>
    <n v="48114.2"/>
    <n v="3564.0148148148146"/>
    <s v="White"/>
    <x v="5"/>
    <n v="100000"/>
    <s v="Yes"/>
    <s v="TY09CAMWHI024"/>
  </r>
  <r>
    <s v="TY02COR025"/>
    <s v="TY"/>
    <s v="Toyota"/>
    <s v="COR"/>
    <s v="Corolla"/>
    <s v="02"/>
    <n v="20"/>
    <n v="64467.4"/>
    <n v="3144.7512195121953"/>
    <s v="Red"/>
    <x v="16"/>
    <n v="100000"/>
    <s v="Yes"/>
    <s v="TY02CORRED025"/>
  </r>
  <r>
    <s v="TY03COR026"/>
    <s v="TY"/>
    <s v="Toyota"/>
    <s v="COR"/>
    <s v="Corolla"/>
    <s v="03"/>
    <n v="19"/>
    <n v="73444.399999999994"/>
    <n v="3766.3794871794867"/>
    <s v="Black"/>
    <x v="16"/>
    <n v="100000"/>
    <s v="Yes"/>
    <s v="TY03CORBLA026"/>
  </r>
  <r>
    <s v="TY14COR027"/>
    <s v="TY"/>
    <s v="Toyota"/>
    <s v="COR"/>
    <s v="Corolla"/>
    <s v="14"/>
    <n v="8"/>
    <n v="17556.3"/>
    <n v="2065.4470588235295"/>
    <s v="Blue"/>
    <x v="6"/>
    <n v="100000"/>
    <s v="Yes"/>
    <s v="TY14CORBLU027"/>
  </r>
  <r>
    <s v="TY12COR028"/>
    <s v="TY"/>
    <s v="Toyota"/>
    <s v="COR"/>
    <s v="Corolla"/>
    <s v="12"/>
    <n v="10"/>
    <n v="29601.9"/>
    <n v="2819.2285714285717"/>
    <s v="Black"/>
    <x v="10"/>
    <n v="100000"/>
    <s v="Yes"/>
    <s v="TY12CORBLA028"/>
  </r>
  <r>
    <s v="TY12CAM029"/>
    <s v="TY"/>
    <s v="Toyota"/>
    <s v="CAM"/>
    <s v="Camary"/>
    <s v="12"/>
    <n v="10"/>
    <n v="22128.2"/>
    <n v="2107.4476190476189"/>
    <s v="Blue"/>
    <x v="14"/>
    <n v="100000"/>
    <s v="Yes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es"/>
    <s v="HO01CIVBLU031"/>
  </r>
  <r>
    <s v="HO10CIV032"/>
    <s v="HO"/>
    <s v="Honda"/>
    <s v="CIV"/>
    <s v="Civic"/>
    <s v="10"/>
    <n v="12"/>
    <n v="22573"/>
    <n v="1805.84"/>
    <s v="Blue"/>
    <x v="12"/>
    <n v="75000"/>
    <s v="Yes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es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es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es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es"/>
    <s v="HO13CIVBLA036"/>
  </r>
  <r>
    <s v="HO05ODY037"/>
    <s v="HO"/>
    <s v="Honda"/>
    <s v="ODY"/>
    <s v="Odyessey"/>
    <s v="05"/>
    <n v="17"/>
    <n v="60389.5"/>
    <n v="3450.8285714285716"/>
    <s v="White"/>
    <x v="5"/>
    <n v="100000"/>
    <s v="Yes"/>
    <s v="HO05ODYWHI037"/>
  </r>
  <r>
    <s v="HO07ODY038"/>
    <s v="HO"/>
    <s v="Honda"/>
    <s v="ODY"/>
    <s v="Odyessey"/>
    <s v="07"/>
    <n v="15"/>
    <n v="50854.1"/>
    <n v="3280.9096774193549"/>
    <s v="Black"/>
    <x v="15"/>
    <n v="100000"/>
    <s v="Yes"/>
    <s v="HO07ODYBLA038"/>
  </r>
  <r>
    <s v="HO08ODY039"/>
    <s v="HO"/>
    <s v="Honda"/>
    <s v="ODY"/>
    <s v="Odyessey"/>
    <s v="08"/>
    <n v="14"/>
    <n v="42504.6"/>
    <n v="2931.3517241379309"/>
    <s v="White"/>
    <x v="9"/>
    <n v="100000"/>
    <s v="Yes"/>
    <s v="HO08ODYWHI039"/>
  </r>
  <r>
    <s v="HO01ODY040"/>
    <s v="HO"/>
    <s v="Honda"/>
    <s v="ODY"/>
    <s v="Odyessey"/>
    <s v="01"/>
    <n v="21"/>
    <n v="68658.899999999994"/>
    <n v="3193.4372093023253"/>
    <s v="Black"/>
    <x v="0"/>
    <n v="100000"/>
    <s v="Yes"/>
    <s v="HO01ODYBLA040"/>
  </r>
  <r>
    <s v="HO14ODY041"/>
    <s v="HO"/>
    <s v="Honda"/>
    <s v="ODY"/>
    <s v="Odyessey"/>
    <s v="14"/>
    <n v="8"/>
    <n v="3708.1"/>
    <n v="436.24705882352941"/>
    <s v="Black"/>
    <x v="1"/>
    <n v="100000"/>
    <s v="Yes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es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es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es"/>
    <s v="CR11PTCBLA044"/>
  </r>
  <r>
    <s v="CR99CAR045"/>
    <s v="CR"/>
    <s v="Chrysler"/>
    <s v="CAR"/>
    <s v="Carvan"/>
    <s v="99"/>
    <n v="23"/>
    <n v="79420.600000000006"/>
    <n v="3379.6000000000004"/>
    <s v="Green"/>
    <x v="13"/>
    <n v="75000"/>
    <s v="No"/>
    <s v="CR99CARGRE045"/>
  </r>
  <r>
    <s v="CR00CAR046"/>
    <s v="CR"/>
    <s v="Chrysler"/>
    <s v="CAR"/>
    <s v="Carvan"/>
    <s v="00"/>
    <n v="22"/>
    <n v="77243.100000000006"/>
    <n v="3433.0266666666671"/>
    <s v="Black"/>
    <x v="3"/>
    <n v="75000"/>
    <s v="No"/>
    <s v="CR00CARBLA046"/>
  </r>
  <r>
    <s v="CR04CAR047"/>
    <s v="CR"/>
    <s v="Chrysler"/>
    <s v="CAR"/>
    <s v="Carvan"/>
    <s v="04"/>
    <n v="18"/>
    <n v="72527.199999999997"/>
    <n v="3920.389189189189"/>
    <s v="White"/>
    <x v="11"/>
    <n v="75000"/>
    <s v="Yes"/>
    <s v="CR04CARWHI047"/>
  </r>
  <r>
    <s v="CR04CAR048"/>
    <s v="CR"/>
    <s v="Chrysler"/>
    <s v="CAR"/>
    <s v="Carvan"/>
    <s v="04"/>
    <n v="18"/>
    <n v="52699.4"/>
    <n v="2848.6162162162163"/>
    <s v="Red"/>
    <x v="11"/>
    <n v="75000"/>
    <s v="Yes"/>
    <s v="CR04CARRED048"/>
  </r>
  <r>
    <s v="HY11ELA049"/>
    <s v="HY"/>
    <s v="Hyundai"/>
    <s v="ELA"/>
    <s v="Elantra"/>
    <s v="11"/>
    <n v="11"/>
    <n v="29102.3"/>
    <n v="2530.6347826086958"/>
    <s v="Black"/>
    <x v="12"/>
    <n v="100000"/>
    <s v="Yes"/>
    <s v="HY11ELABLA049"/>
  </r>
  <r>
    <s v="HY12ELA050"/>
    <s v="HY"/>
    <s v="Hyundai"/>
    <s v="ELA"/>
    <s v="Elantra"/>
    <s v="12"/>
    <n v="10"/>
    <n v="22282"/>
    <n v="2122.0952380952381"/>
    <s v="Blue"/>
    <x v="1"/>
    <n v="100000"/>
    <s v="Yes"/>
    <s v="HY12ELABLU050"/>
  </r>
  <r>
    <s v="HY13ELA051"/>
    <s v="HY"/>
    <s v="Hyundai"/>
    <s v="ELA"/>
    <s v="Elantra"/>
    <s v="13"/>
    <n v="9"/>
    <n v="20223.900000000001"/>
    <n v="2128.8315789473686"/>
    <s v="Black"/>
    <x v="6"/>
    <n v="100000"/>
    <s v="Yes"/>
    <s v="HY13ELABLA051"/>
  </r>
  <r>
    <s v="HY13ELA052"/>
    <s v="HY"/>
    <s v="Hyundai"/>
    <s v="ELA"/>
    <s v="Elantra"/>
    <s v="13"/>
    <n v="9"/>
    <n v="22188.5"/>
    <n v="2335.6315789473683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workbookViewId="0">
      <selection activeCell="Q51" sqref="Q51"/>
    </sheetView>
  </sheetViews>
  <sheetFormatPr defaultRowHeight="14.4" x14ac:dyDescent="0.3"/>
  <cols>
    <col min="1" max="1" width="13.5546875" bestFit="1" customWidth="1"/>
    <col min="2" max="2" width="5.88671875" bestFit="1" customWidth="1"/>
    <col min="3" max="3" width="14.88671875" bestFit="1" customWidth="1"/>
    <col min="4" max="4" width="6.6640625" bestFit="1" customWidth="1"/>
    <col min="5" max="5" width="14.88671875" bestFit="1" customWidth="1"/>
    <col min="6" max="6" width="9" bestFit="1" customWidth="1"/>
    <col min="7" max="7" width="4.44140625" bestFit="1" customWidth="1"/>
    <col min="8" max="8" width="11.5546875" bestFit="1" customWidth="1"/>
    <col min="9" max="9" width="9" bestFit="1" customWidth="1"/>
    <col min="10" max="10" width="6.44140625" bestFit="1" customWidth="1"/>
    <col min="11" max="11" width="9.88671875" bestFit="1" customWidth="1"/>
    <col min="12" max="12" width="8.5546875" bestFit="1" customWidth="1"/>
    <col min="13" max="14" width="8.44140625" bestFit="1" customWidth="1"/>
  </cols>
  <sheetData>
    <row r="1" spans="1:14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 t="shared" ref="B2:B33" si="0">LEFT(A2,2)</f>
        <v>FD</v>
      </c>
      <c r="C2" t="str">
        <f t="shared" ref="C2:C33" si="1">VLOOKUP(B2,D$58:E$63,2)</f>
        <v>Ford</v>
      </c>
      <c r="D2" t="str">
        <f t="shared" ref="D2:D33" si="2">MID(A2,5,3)</f>
        <v>MTG</v>
      </c>
      <c r="E2" t="str">
        <f t="shared" ref="E2:E33" si="3">VLOOKUP(D2,H$57:I$67,2)</f>
        <v>Mustang</v>
      </c>
      <c r="F2" t="str">
        <f t="shared" ref="F2:F33" si="4">MID(A2,3,2)</f>
        <v>06</v>
      </c>
      <c r="G2">
        <f t="shared" ref="G2:G33" si="5" xml:space="preserve"> IF(22-F2&lt;0,100-F2+22,22-F2)</f>
        <v>16</v>
      </c>
      <c r="H2" s="3">
        <v>114660.6</v>
      </c>
      <c r="I2" s="3">
        <f t="shared" ref="I2:I33" si="6">H2/(G2+0.5)</f>
        <v>6949.1272727272735</v>
      </c>
      <c r="J2" t="s">
        <v>21</v>
      </c>
      <c r="K2" t="s">
        <v>50</v>
      </c>
      <c r="L2">
        <v>100000</v>
      </c>
      <c r="M2" t="str">
        <f t="shared" ref="M2:M33" si="7">IF(H2&lt;=L2, "Yes", "No")</f>
        <v>No</v>
      </c>
      <c r="N2" t="str">
        <f t="shared" ref="N2:N33" si="8">CONCATENATE(B2,F2,D2,UPPER(LEFT(J2,3)),RIGHT(A2,3))</f>
        <v>FD06MTGGRE001</v>
      </c>
    </row>
    <row r="3" spans="1:14" x14ac:dyDescent="0.3">
      <c r="A3" t="s">
        <v>17</v>
      </c>
      <c r="B3" t="str">
        <f t="shared" si="0"/>
        <v>FD</v>
      </c>
      <c r="C3" t="str">
        <f t="shared" si="1"/>
        <v>Ford</v>
      </c>
      <c r="D3" t="str">
        <f t="shared" si="2"/>
        <v>MTG</v>
      </c>
      <c r="E3" t="str">
        <f t="shared" si="3"/>
        <v>Mustang</v>
      </c>
      <c r="F3" t="str">
        <f t="shared" si="4"/>
        <v>06</v>
      </c>
      <c r="G3">
        <f t="shared" si="5"/>
        <v>16</v>
      </c>
      <c r="H3" s="3">
        <v>93382.6</v>
      </c>
      <c r="I3" s="3">
        <f t="shared" si="6"/>
        <v>5659.5515151515156</v>
      </c>
      <c r="J3" t="s">
        <v>15</v>
      </c>
      <c r="K3" t="s">
        <v>52</v>
      </c>
      <c r="L3">
        <v>100000</v>
      </c>
      <c r="M3" t="str">
        <f t="shared" si="7"/>
        <v>Yes</v>
      </c>
      <c r="N3" t="str">
        <f t="shared" si="8"/>
        <v>FD06MTGBLA002</v>
      </c>
    </row>
    <row r="4" spans="1:14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14</v>
      </c>
      <c r="H4" s="3">
        <v>85928</v>
      </c>
      <c r="I4" s="3">
        <f t="shared" si="6"/>
        <v>5926.0689655172409</v>
      </c>
      <c r="J4" t="s">
        <v>21</v>
      </c>
      <c r="K4" t="s">
        <v>26</v>
      </c>
      <c r="L4">
        <v>100000</v>
      </c>
      <c r="M4" t="str">
        <f t="shared" si="7"/>
        <v>Yes</v>
      </c>
      <c r="N4" t="str">
        <f t="shared" si="8"/>
        <v>FD08MTGGRE003</v>
      </c>
    </row>
    <row r="5" spans="1:14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14</v>
      </c>
      <c r="H5" s="3">
        <v>83162.7</v>
      </c>
      <c r="I5" s="3">
        <f t="shared" si="6"/>
        <v>5735.3586206896553</v>
      </c>
      <c r="J5" t="s">
        <v>15</v>
      </c>
      <c r="K5" t="s">
        <v>39</v>
      </c>
      <c r="L5">
        <v>100000</v>
      </c>
      <c r="M5" t="str">
        <f t="shared" si="7"/>
        <v>Yes</v>
      </c>
      <c r="N5" t="str">
        <f t="shared" si="8"/>
        <v>FD08MTGBLA004</v>
      </c>
    </row>
    <row r="6" spans="1:14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14</v>
      </c>
      <c r="H6" s="3">
        <v>82374</v>
      </c>
      <c r="I6" s="3">
        <f t="shared" si="6"/>
        <v>5680.9655172413795</v>
      </c>
      <c r="J6" t="s">
        <v>18</v>
      </c>
      <c r="K6" t="s">
        <v>38</v>
      </c>
      <c r="L6">
        <v>75000</v>
      </c>
      <c r="M6" t="str">
        <f t="shared" si="7"/>
        <v>No</v>
      </c>
      <c r="N6" t="str">
        <f t="shared" si="8"/>
        <v>FD08MTGWHI005</v>
      </c>
    </row>
    <row r="7" spans="1:14" x14ac:dyDescent="0.3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16</v>
      </c>
      <c r="H7" s="3">
        <v>80685.8</v>
      </c>
      <c r="I7" s="3">
        <f t="shared" si="6"/>
        <v>4890.0484848484848</v>
      </c>
      <c r="J7" t="s">
        <v>48</v>
      </c>
      <c r="K7" t="s">
        <v>36</v>
      </c>
      <c r="L7">
        <v>100000</v>
      </c>
      <c r="M7" t="str">
        <f t="shared" si="7"/>
        <v>Yes</v>
      </c>
      <c r="N7" t="str">
        <f t="shared" si="8"/>
        <v>FD06FCSBLU006</v>
      </c>
    </row>
    <row r="8" spans="1:14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16</v>
      </c>
      <c r="H8" s="3">
        <v>79420.600000000006</v>
      </c>
      <c r="I8" s="3">
        <f t="shared" si="6"/>
        <v>4813.3696969696975</v>
      </c>
      <c r="J8" t="s">
        <v>21</v>
      </c>
      <c r="K8" t="s">
        <v>45</v>
      </c>
      <c r="L8">
        <v>75000</v>
      </c>
      <c r="M8" t="str">
        <f t="shared" si="7"/>
        <v>No</v>
      </c>
      <c r="N8" t="str">
        <f t="shared" si="8"/>
        <v>FD06FCSGRE007</v>
      </c>
    </row>
    <row r="9" spans="1:14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13</v>
      </c>
      <c r="H9" s="3">
        <v>77243.100000000006</v>
      </c>
      <c r="I9" s="3">
        <f t="shared" si="6"/>
        <v>5721.7111111111117</v>
      </c>
      <c r="J9" t="s">
        <v>15</v>
      </c>
      <c r="K9" t="s">
        <v>24</v>
      </c>
      <c r="L9">
        <v>75000</v>
      </c>
      <c r="M9" t="str">
        <f t="shared" si="7"/>
        <v>No</v>
      </c>
      <c r="N9" t="str">
        <f t="shared" si="8"/>
        <v>FD09FCSBLA008</v>
      </c>
    </row>
    <row r="10" spans="1:14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9</v>
      </c>
      <c r="H10" s="3">
        <v>73444.399999999994</v>
      </c>
      <c r="I10" s="3">
        <f t="shared" si="6"/>
        <v>7730.9894736842098</v>
      </c>
      <c r="J10" t="s">
        <v>15</v>
      </c>
      <c r="K10" t="s">
        <v>58</v>
      </c>
      <c r="L10">
        <v>100000</v>
      </c>
      <c r="M10" t="str">
        <f t="shared" si="7"/>
        <v>Yes</v>
      </c>
      <c r="N10" t="str">
        <f t="shared" si="8"/>
        <v>FD13FCSBLA009</v>
      </c>
    </row>
    <row r="11" spans="1:14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9</v>
      </c>
      <c r="H11" s="3">
        <v>72527.199999999997</v>
      </c>
      <c r="I11" s="3">
        <f t="shared" si="6"/>
        <v>7634.4421052631578</v>
      </c>
      <c r="J11" t="s">
        <v>18</v>
      </c>
      <c r="K11" t="s">
        <v>41</v>
      </c>
      <c r="L11">
        <v>75000</v>
      </c>
      <c r="M11" t="str">
        <f t="shared" si="7"/>
        <v>Yes</v>
      </c>
      <c r="N11" t="str">
        <f t="shared" si="8"/>
        <v>FD13FCSWHI010</v>
      </c>
    </row>
    <row r="12" spans="1:14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10</v>
      </c>
      <c r="H12" s="3">
        <v>69891.899999999994</v>
      </c>
      <c r="I12" s="3">
        <f t="shared" si="6"/>
        <v>6656.3714285714277</v>
      </c>
      <c r="J12" t="s">
        <v>48</v>
      </c>
      <c r="K12" t="s">
        <v>24</v>
      </c>
      <c r="L12">
        <v>75000</v>
      </c>
      <c r="M12" t="str">
        <f t="shared" si="7"/>
        <v>Yes</v>
      </c>
      <c r="N12" t="str">
        <f t="shared" si="8"/>
        <v>FD12FCSBLU011</v>
      </c>
    </row>
    <row r="13" spans="1:14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9</v>
      </c>
      <c r="H13" s="3">
        <v>68658.899999999994</v>
      </c>
      <c r="I13" s="3">
        <f t="shared" si="6"/>
        <v>7227.2526315789464</v>
      </c>
      <c r="J13" t="s">
        <v>15</v>
      </c>
      <c r="K13" t="s">
        <v>16</v>
      </c>
      <c r="L13">
        <v>100000</v>
      </c>
      <c r="M13" t="str">
        <f t="shared" si="7"/>
        <v>Yes</v>
      </c>
      <c r="N13" t="str">
        <f t="shared" si="8"/>
        <v>FD13FCSBLA012</v>
      </c>
    </row>
    <row r="14" spans="1:14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9</v>
      </c>
      <c r="H14" s="3">
        <v>67829.100000000006</v>
      </c>
      <c r="I14" s="3">
        <f t="shared" si="6"/>
        <v>7139.9052631578952</v>
      </c>
      <c r="J14" t="s">
        <v>15</v>
      </c>
      <c r="K14" t="s">
        <v>16</v>
      </c>
      <c r="L14">
        <v>100000</v>
      </c>
      <c r="M14" t="str">
        <f t="shared" si="7"/>
        <v>Yes</v>
      </c>
      <c r="N14" t="str">
        <f t="shared" si="8"/>
        <v>FD13FCSBLA013</v>
      </c>
    </row>
    <row r="15" spans="1:14" x14ac:dyDescent="0.3">
      <c r="A15" t="s">
        <v>121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13</v>
      </c>
      <c r="H15" s="3">
        <v>64542</v>
      </c>
      <c r="I15" s="3">
        <f t="shared" si="6"/>
        <v>4780.8888888888887</v>
      </c>
      <c r="J15" t="s">
        <v>48</v>
      </c>
      <c r="K15" t="s">
        <v>16</v>
      </c>
      <c r="L15">
        <v>75000</v>
      </c>
      <c r="M15" t="str">
        <f t="shared" si="7"/>
        <v>Yes</v>
      </c>
      <c r="N15" t="str">
        <f t="shared" si="8"/>
        <v>GM09CMRBLU014</v>
      </c>
    </row>
    <row r="16" spans="1:14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10</v>
      </c>
      <c r="H16" s="3">
        <v>64467.4</v>
      </c>
      <c r="I16" s="3">
        <f t="shared" si="6"/>
        <v>6139.7523809523809</v>
      </c>
      <c r="J16" t="s">
        <v>57</v>
      </c>
      <c r="K16" t="s">
        <v>58</v>
      </c>
      <c r="L16">
        <v>100000</v>
      </c>
      <c r="M16" t="str">
        <f t="shared" si="7"/>
        <v>Yes</v>
      </c>
      <c r="N16" t="str">
        <f t="shared" si="8"/>
        <v>GM12CMRRED015</v>
      </c>
    </row>
    <row r="17" spans="1:14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8</v>
      </c>
      <c r="H17" s="3">
        <v>60389.5</v>
      </c>
      <c r="I17" s="3">
        <f t="shared" si="6"/>
        <v>7104.6470588235297</v>
      </c>
      <c r="J17" t="s">
        <v>18</v>
      </c>
      <c r="K17" t="s">
        <v>29</v>
      </c>
      <c r="L17">
        <v>100000</v>
      </c>
      <c r="M17" t="str">
        <f t="shared" si="7"/>
        <v>Yes</v>
      </c>
      <c r="N17" t="str">
        <f t="shared" si="8"/>
        <v>GM14CMRWHI016</v>
      </c>
    </row>
    <row r="18" spans="1:14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12</v>
      </c>
      <c r="H18" s="3">
        <v>52699.4</v>
      </c>
      <c r="I18" s="3">
        <f t="shared" si="6"/>
        <v>4215.9520000000002</v>
      </c>
      <c r="J18" t="s">
        <v>57</v>
      </c>
      <c r="K18" t="s">
        <v>41</v>
      </c>
      <c r="L18">
        <v>75000</v>
      </c>
      <c r="M18" t="str">
        <f t="shared" si="7"/>
        <v>Yes</v>
      </c>
      <c r="N18" t="str">
        <f t="shared" si="8"/>
        <v>GM10SLVRED017</v>
      </c>
    </row>
    <row r="19" spans="1:14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24</v>
      </c>
      <c r="H19" s="3">
        <v>52229.5</v>
      </c>
      <c r="I19" s="3">
        <f t="shared" si="6"/>
        <v>2131.8163265306121</v>
      </c>
      <c r="J19" t="s">
        <v>21</v>
      </c>
      <c r="K19" t="s">
        <v>22</v>
      </c>
      <c r="L19">
        <v>75000</v>
      </c>
      <c r="M19" t="str">
        <f t="shared" si="7"/>
        <v>Yes</v>
      </c>
      <c r="N19" t="str">
        <f t="shared" si="8"/>
        <v>GM98SLVGRE018</v>
      </c>
    </row>
    <row r="20" spans="1:14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22</v>
      </c>
      <c r="H20" s="3">
        <v>50854.1</v>
      </c>
      <c r="I20" s="3">
        <f t="shared" si="6"/>
        <v>2260.1822222222222</v>
      </c>
      <c r="J20" t="s">
        <v>15</v>
      </c>
      <c r="K20" t="s">
        <v>52</v>
      </c>
      <c r="L20">
        <v>100000</v>
      </c>
      <c r="M20" t="str">
        <f t="shared" si="7"/>
        <v>Yes</v>
      </c>
      <c r="N20" t="str">
        <f t="shared" si="8"/>
        <v>GM00SLVBLA019</v>
      </c>
    </row>
    <row r="21" spans="1:14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Camary</v>
      </c>
      <c r="F21" t="str">
        <f t="shared" si="4"/>
        <v>96</v>
      </c>
      <c r="G21">
        <f t="shared" si="5"/>
        <v>26</v>
      </c>
      <c r="H21" s="3">
        <v>48114.2</v>
      </c>
      <c r="I21" s="3">
        <f t="shared" si="6"/>
        <v>1815.6301886792451</v>
      </c>
      <c r="J21" t="s">
        <v>18</v>
      </c>
      <c r="K21" t="s">
        <v>29</v>
      </c>
      <c r="L21">
        <v>100000</v>
      </c>
      <c r="M21" t="str">
        <f t="shared" si="7"/>
        <v>Yes</v>
      </c>
      <c r="N21" t="str">
        <f t="shared" si="8"/>
        <v>TY96CAMWHI020</v>
      </c>
    </row>
    <row r="22" spans="1:14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Camary</v>
      </c>
      <c r="F22" t="str">
        <f t="shared" si="4"/>
        <v>98</v>
      </c>
      <c r="G22">
        <f t="shared" si="5"/>
        <v>24</v>
      </c>
      <c r="H22" s="3">
        <v>46311.4</v>
      </c>
      <c r="I22" s="3">
        <f t="shared" si="6"/>
        <v>1890.2612244897959</v>
      </c>
      <c r="J22" t="s">
        <v>21</v>
      </c>
      <c r="K22" t="s">
        <v>26</v>
      </c>
      <c r="L22">
        <v>75000</v>
      </c>
      <c r="M22" t="str">
        <f t="shared" si="7"/>
        <v>Yes</v>
      </c>
      <c r="N22" t="str">
        <f t="shared" si="8"/>
        <v>TY98CAMGRE021</v>
      </c>
    </row>
    <row r="23" spans="1:14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Camary</v>
      </c>
      <c r="F23" t="str">
        <f t="shared" si="4"/>
        <v>00</v>
      </c>
      <c r="G23">
        <f t="shared" si="5"/>
        <v>22</v>
      </c>
      <c r="H23" s="3">
        <v>44974.8</v>
      </c>
      <c r="I23" s="3">
        <f t="shared" si="6"/>
        <v>1998.88</v>
      </c>
      <c r="J23" t="s">
        <v>18</v>
      </c>
      <c r="K23" t="s">
        <v>19</v>
      </c>
      <c r="L23">
        <v>50000</v>
      </c>
      <c r="M23" t="str">
        <f t="shared" si="7"/>
        <v>Yes</v>
      </c>
      <c r="N23" t="str">
        <f t="shared" si="8"/>
        <v>TY00CAMWHI022</v>
      </c>
    </row>
    <row r="24" spans="1:14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Camary</v>
      </c>
      <c r="F24" t="str">
        <f t="shared" si="4"/>
        <v>02</v>
      </c>
      <c r="G24">
        <f t="shared" si="5"/>
        <v>20</v>
      </c>
      <c r="H24" s="3">
        <v>44946.5</v>
      </c>
      <c r="I24" s="3">
        <f t="shared" si="6"/>
        <v>2192.5121951219512</v>
      </c>
      <c r="J24" t="s">
        <v>21</v>
      </c>
      <c r="K24" t="s">
        <v>22</v>
      </c>
      <c r="L24">
        <v>50000</v>
      </c>
      <c r="M24" t="str">
        <f t="shared" si="7"/>
        <v>Yes</v>
      </c>
      <c r="N24" t="str">
        <f t="shared" si="8"/>
        <v>TY02CAMGRE023</v>
      </c>
    </row>
    <row r="25" spans="1:14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Camary</v>
      </c>
      <c r="F25" t="str">
        <f t="shared" si="4"/>
        <v>09</v>
      </c>
      <c r="G25">
        <f t="shared" si="5"/>
        <v>13</v>
      </c>
      <c r="H25" s="3">
        <v>42504.6</v>
      </c>
      <c r="I25" s="3">
        <f t="shared" si="6"/>
        <v>3148.4888888888886</v>
      </c>
      <c r="J25" t="s">
        <v>18</v>
      </c>
      <c r="K25" t="s">
        <v>38</v>
      </c>
      <c r="L25">
        <v>100000</v>
      </c>
      <c r="M25" t="str">
        <f t="shared" si="7"/>
        <v>Yes</v>
      </c>
      <c r="N25" t="str">
        <f t="shared" si="8"/>
        <v>TY09CAMWHI024</v>
      </c>
    </row>
    <row r="26" spans="1:14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20</v>
      </c>
      <c r="H26" s="3">
        <v>42074.2</v>
      </c>
      <c r="I26" s="3">
        <f t="shared" si="6"/>
        <v>2052.3999999999996</v>
      </c>
      <c r="J26" t="s">
        <v>21</v>
      </c>
      <c r="K26" t="s">
        <v>58</v>
      </c>
      <c r="L26">
        <v>75000</v>
      </c>
      <c r="M26" t="str">
        <f t="shared" si="7"/>
        <v>Yes</v>
      </c>
      <c r="N26" t="str">
        <f t="shared" si="8"/>
        <v>TY02CORGRE025</v>
      </c>
    </row>
    <row r="27" spans="1:14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19</v>
      </c>
      <c r="H27" s="3">
        <v>40326.800000000003</v>
      </c>
      <c r="I27" s="3">
        <f t="shared" si="6"/>
        <v>2068.041025641026</v>
      </c>
      <c r="J27" t="s">
        <v>15</v>
      </c>
      <c r="K27" t="s">
        <v>16</v>
      </c>
      <c r="L27">
        <v>50000</v>
      </c>
      <c r="M27" t="str">
        <f t="shared" si="7"/>
        <v>Yes</v>
      </c>
      <c r="N27" t="str">
        <f t="shared" si="8"/>
        <v>TY03CORBLA026</v>
      </c>
    </row>
    <row r="28" spans="1:14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8</v>
      </c>
      <c r="H28" s="3">
        <v>37558.800000000003</v>
      </c>
      <c r="I28" s="3">
        <f t="shared" si="6"/>
        <v>4418.6823529411768</v>
      </c>
      <c r="J28" t="s">
        <v>15</v>
      </c>
      <c r="K28" t="s">
        <v>24</v>
      </c>
      <c r="L28">
        <v>50000</v>
      </c>
      <c r="M28" t="str">
        <f t="shared" si="7"/>
        <v>Yes</v>
      </c>
      <c r="N28" t="str">
        <f t="shared" si="8"/>
        <v>TY14CORBLA027</v>
      </c>
    </row>
    <row r="29" spans="1:14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10</v>
      </c>
      <c r="H29" s="3">
        <v>36438.5</v>
      </c>
      <c r="I29" s="3">
        <f t="shared" si="6"/>
        <v>3470.3333333333335</v>
      </c>
      <c r="J29" t="s">
        <v>18</v>
      </c>
      <c r="K29" t="s">
        <v>16</v>
      </c>
      <c r="L29">
        <v>50000</v>
      </c>
      <c r="M29" t="str">
        <f t="shared" si="7"/>
        <v>Yes</v>
      </c>
      <c r="N29" t="str">
        <f t="shared" si="8"/>
        <v>TY12CORWHI028</v>
      </c>
    </row>
    <row r="30" spans="1:14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Camary</v>
      </c>
      <c r="F30" t="str">
        <f t="shared" si="4"/>
        <v>12</v>
      </c>
      <c r="G30">
        <f t="shared" si="5"/>
        <v>10</v>
      </c>
      <c r="H30" s="3">
        <v>35137</v>
      </c>
      <c r="I30" s="3">
        <f t="shared" si="6"/>
        <v>3346.3809523809523</v>
      </c>
      <c r="J30" t="s">
        <v>15</v>
      </c>
      <c r="K30" t="s">
        <v>29</v>
      </c>
      <c r="L30">
        <v>75000</v>
      </c>
      <c r="M30" t="str">
        <f t="shared" si="7"/>
        <v>Yes</v>
      </c>
      <c r="N30" t="str">
        <f t="shared" si="8"/>
        <v>TY12CAMBLA029</v>
      </c>
    </row>
    <row r="31" spans="1:14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23</v>
      </c>
      <c r="H31" s="3">
        <v>33477.199999999997</v>
      </c>
      <c r="I31" s="3">
        <f t="shared" si="6"/>
        <v>1424.5617021276594</v>
      </c>
      <c r="J31" t="s">
        <v>15</v>
      </c>
      <c r="K31" t="s">
        <v>52</v>
      </c>
      <c r="L31">
        <v>75000</v>
      </c>
      <c r="M31" t="str">
        <f t="shared" si="7"/>
        <v>Yes</v>
      </c>
      <c r="N31" t="str">
        <f t="shared" si="8"/>
        <v>HO99CIVBLA030</v>
      </c>
    </row>
    <row r="32" spans="1:14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21</v>
      </c>
      <c r="H32" s="3">
        <v>31144.400000000001</v>
      </c>
      <c r="I32" s="3">
        <f t="shared" si="6"/>
        <v>1448.5767441860467</v>
      </c>
      <c r="J32" t="s">
        <v>15</v>
      </c>
      <c r="K32" t="s">
        <v>45</v>
      </c>
      <c r="L32">
        <v>100000</v>
      </c>
      <c r="M32" t="str">
        <f t="shared" si="7"/>
        <v>Yes</v>
      </c>
      <c r="N32" t="str">
        <f t="shared" si="8"/>
        <v>HO01CIVBLA031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12</v>
      </c>
      <c r="H33" s="3">
        <v>30555.3</v>
      </c>
      <c r="I33" s="3">
        <f t="shared" si="6"/>
        <v>2444.424</v>
      </c>
      <c r="J33" t="s">
        <v>15</v>
      </c>
      <c r="K33" t="s">
        <v>22</v>
      </c>
      <c r="L33">
        <v>75000</v>
      </c>
      <c r="M33" t="str">
        <f t="shared" si="7"/>
        <v>Yes</v>
      </c>
      <c r="N33" t="str">
        <f t="shared" si="8"/>
        <v>HO10CIVBLA032</v>
      </c>
    </row>
    <row r="34" spans="1:14" x14ac:dyDescent="0.3">
      <c r="A34" t="s">
        <v>66</v>
      </c>
      <c r="B34" t="str">
        <f t="shared" ref="B34:B65" si="9">LEFT(A34,2)</f>
        <v>HO</v>
      </c>
      <c r="C34" t="str">
        <f t="shared" ref="C34:C65" si="10">VLOOKUP(B34,D$58:E$63,2)</f>
        <v>Honda</v>
      </c>
      <c r="D34" t="str">
        <f t="shared" ref="D34:D53" si="11">MID(A34,5,3)</f>
        <v>CIV</v>
      </c>
      <c r="E34" t="str">
        <f t="shared" ref="E34:E65" si="12">VLOOKUP(D34,H$57:I$67,2)</f>
        <v>Civic</v>
      </c>
      <c r="F34" t="str">
        <f t="shared" ref="F34:F53" si="13">MID(A34,3,2)</f>
        <v>10</v>
      </c>
      <c r="G34">
        <f t="shared" ref="G34:G65" si="14" xml:space="preserve"> IF(22-F34&lt;0,100-F34+22,22-F34)</f>
        <v>12</v>
      </c>
      <c r="H34" s="3">
        <v>29601.9</v>
      </c>
      <c r="I34" s="3">
        <f t="shared" ref="I34:I65" si="15">H34/(G34+0.5)</f>
        <v>2368.152</v>
      </c>
      <c r="J34" t="s">
        <v>15</v>
      </c>
      <c r="K34" t="s">
        <v>39</v>
      </c>
      <c r="L34">
        <v>100000</v>
      </c>
      <c r="M34" t="str">
        <f t="shared" ref="M34:M65" si="16">IF(H34&lt;=L34, "Yes", "No")</f>
        <v>Yes</v>
      </c>
      <c r="N34" t="str">
        <f t="shared" ref="N34:N53" si="17">CONCATENATE(B34,F34,D34,UPPER(LEFT(J34,3)),RIGHT(A34,3))</f>
        <v>HO10CIVBLA033</v>
      </c>
    </row>
    <row r="35" spans="1:14" x14ac:dyDescent="0.3">
      <c r="A35" t="s">
        <v>67</v>
      </c>
      <c r="B35" t="str">
        <f t="shared" si="9"/>
        <v>HO</v>
      </c>
      <c r="C35" t="str">
        <f t="shared" si="10"/>
        <v>Honda</v>
      </c>
      <c r="D35" t="str">
        <f t="shared" si="11"/>
        <v>CIV</v>
      </c>
      <c r="E35" t="str">
        <f t="shared" si="12"/>
        <v>Civic</v>
      </c>
      <c r="F35" t="str">
        <f t="shared" si="13"/>
        <v>11</v>
      </c>
      <c r="G35">
        <f t="shared" si="14"/>
        <v>11</v>
      </c>
      <c r="H35" s="3">
        <v>29102.3</v>
      </c>
      <c r="I35" s="3">
        <f t="shared" si="15"/>
        <v>2530.6347826086958</v>
      </c>
      <c r="J35" t="s">
        <v>15</v>
      </c>
      <c r="K35" t="s">
        <v>43</v>
      </c>
      <c r="L35">
        <v>100000</v>
      </c>
      <c r="M35" t="str">
        <f t="shared" si="16"/>
        <v>Yes</v>
      </c>
      <c r="N35" t="str">
        <f t="shared" si="17"/>
        <v>HO11CIVBLA034</v>
      </c>
    </row>
    <row r="36" spans="1:14" x14ac:dyDescent="0.3">
      <c r="A36" t="s">
        <v>68</v>
      </c>
      <c r="B36" t="str">
        <f t="shared" si="9"/>
        <v>HO</v>
      </c>
      <c r="C36" t="str">
        <f t="shared" si="10"/>
        <v>Honda</v>
      </c>
      <c r="D36" t="str">
        <f t="shared" si="11"/>
        <v>CIV</v>
      </c>
      <c r="E36" t="str">
        <f t="shared" si="12"/>
        <v>Civic</v>
      </c>
      <c r="F36" t="str">
        <f t="shared" si="13"/>
        <v>12</v>
      </c>
      <c r="G36">
        <f t="shared" si="14"/>
        <v>10</v>
      </c>
      <c r="H36" s="3">
        <v>28464.799999999999</v>
      </c>
      <c r="I36" s="3">
        <f t="shared" si="15"/>
        <v>2710.9333333333334</v>
      </c>
      <c r="J36" t="s">
        <v>18</v>
      </c>
      <c r="K36" t="s">
        <v>39</v>
      </c>
      <c r="L36">
        <v>100000</v>
      </c>
      <c r="M36" t="str">
        <f t="shared" si="16"/>
        <v>Yes</v>
      </c>
      <c r="N36" t="str">
        <f t="shared" si="17"/>
        <v>HO12CIVWHI035</v>
      </c>
    </row>
    <row r="37" spans="1:14" x14ac:dyDescent="0.3">
      <c r="A37" t="s">
        <v>69</v>
      </c>
      <c r="B37" t="str">
        <f t="shared" si="9"/>
        <v>HO</v>
      </c>
      <c r="C37" t="str">
        <f t="shared" si="10"/>
        <v>Honda</v>
      </c>
      <c r="D37" t="str">
        <f t="shared" si="11"/>
        <v>CIV</v>
      </c>
      <c r="E37" t="str">
        <f t="shared" si="12"/>
        <v>Civic</v>
      </c>
      <c r="F37" t="str">
        <f t="shared" si="13"/>
        <v>13</v>
      </c>
      <c r="G37">
        <f t="shared" si="14"/>
        <v>9</v>
      </c>
      <c r="H37" s="3">
        <v>27637.1</v>
      </c>
      <c r="I37" s="3">
        <f t="shared" si="15"/>
        <v>2909.1684210526314</v>
      </c>
      <c r="J37" t="s">
        <v>15</v>
      </c>
      <c r="K37" t="s">
        <v>16</v>
      </c>
      <c r="L37">
        <v>75000</v>
      </c>
      <c r="M37" t="str">
        <f t="shared" si="16"/>
        <v>Yes</v>
      </c>
      <c r="N37" t="str">
        <f t="shared" si="17"/>
        <v>HO13CIVBLA036</v>
      </c>
    </row>
    <row r="38" spans="1:14" x14ac:dyDescent="0.3">
      <c r="A38" t="s">
        <v>120</v>
      </c>
      <c r="B38" t="str">
        <f t="shared" si="9"/>
        <v>HO</v>
      </c>
      <c r="C38" t="str">
        <f t="shared" si="10"/>
        <v>Honda</v>
      </c>
      <c r="D38" t="str">
        <f t="shared" si="11"/>
        <v>ODY</v>
      </c>
      <c r="E38" t="str">
        <f t="shared" si="12"/>
        <v>Odyessey</v>
      </c>
      <c r="F38" t="str">
        <f t="shared" si="13"/>
        <v>05</v>
      </c>
      <c r="G38">
        <f t="shared" si="14"/>
        <v>17</v>
      </c>
      <c r="H38" s="3">
        <v>27534.799999999999</v>
      </c>
      <c r="I38" s="3">
        <f t="shared" si="15"/>
        <v>1573.4171428571428</v>
      </c>
      <c r="J38" t="s">
        <v>18</v>
      </c>
      <c r="K38" t="s">
        <v>32</v>
      </c>
      <c r="L38">
        <v>75000</v>
      </c>
      <c r="M38" t="str">
        <f t="shared" si="16"/>
        <v>Yes</v>
      </c>
      <c r="N38" t="str">
        <f t="shared" si="17"/>
        <v>HO05ODYWHI037</v>
      </c>
    </row>
    <row r="39" spans="1:14" x14ac:dyDescent="0.3">
      <c r="A39" t="s">
        <v>70</v>
      </c>
      <c r="B39" t="str">
        <f t="shared" si="9"/>
        <v>HO</v>
      </c>
      <c r="C39" t="str">
        <f t="shared" si="10"/>
        <v>Honda</v>
      </c>
      <c r="D39" t="str">
        <f t="shared" si="11"/>
        <v>ODY</v>
      </c>
      <c r="E39" t="str">
        <f t="shared" si="12"/>
        <v>Odyessey</v>
      </c>
      <c r="F39" t="str">
        <f t="shared" si="13"/>
        <v>07</v>
      </c>
      <c r="G39">
        <f t="shared" si="14"/>
        <v>15</v>
      </c>
      <c r="H39" s="3">
        <v>27394.2</v>
      </c>
      <c r="I39" s="3">
        <f t="shared" si="15"/>
        <v>1767.367741935484</v>
      </c>
      <c r="J39" t="s">
        <v>15</v>
      </c>
      <c r="K39" t="s">
        <v>36</v>
      </c>
      <c r="L39">
        <v>75000</v>
      </c>
      <c r="M39" t="str">
        <f t="shared" si="16"/>
        <v>Yes</v>
      </c>
      <c r="N39" t="str">
        <f t="shared" si="17"/>
        <v>HO07ODYBLA038</v>
      </c>
    </row>
    <row r="40" spans="1:14" x14ac:dyDescent="0.3">
      <c r="A40" t="s">
        <v>71</v>
      </c>
      <c r="B40" t="str">
        <f t="shared" si="9"/>
        <v>HO</v>
      </c>
      <c r="C40" t="str">
        <f t="shared" si="10"/>
        <v>Honda</v>
      </c>
      <c r="D40" t="str">
        <f t="shared" si="11"/>
        <v>ODY</v>
      </c>
      <c r="E40" t="str">
        <f t="shared" si="12"/>
        <v>Odyessey</v>
      </c>
      <c r="F40" t="str">
        <f t="shared" si="13"/>
        <v>08</v>
      </c>
      <c r="G40">
        <f t="shared" si="14"/>
        <v>14</v>
      </c>
      <c r="H40" s="3">
        <v>24513.200000000001</v>
      </c>
      <c r="I40" s="3">
        <f t="shared" si="15"/>
        <v>1690.5655172413794</v>
      </c>
      <c r="J40" t="s">
        <v>15</v>
      </c>
      <c r="K40" t="s">
        <v>45</v>
      </c>
      <c r="L40">
        <v>75000</v>
      </c>
      <c r="M40" t="str">
        <f t="shared" si="16"/>
        <v>Yes</v>
      </c>
      <c r="N40" t="str">
        <f t="shared" si="17"/>
        <v>HO08ODYBLA039</v>
      </c>
    </row>
    <row r="41" spans="1:14" x14ac:dyDescent="0.3">
      <c r="A41" t="s">
        <v>118</v>
      </c>
      <c r="B41" t="str">
        <f t="shared" si="9"/>
        <v>HO</v>
      </c>
      <c r="C41" t="str">
        <f t="shared" si="10"/>
        <v>Honda</v>
      </c>
      <c r="D41" t="str">
        <f t="shared" si="11"/>
        <v>ODY</v>
      </c>
      <c r="E41" t="str">
        <f t="shared" si="12"/>
        <v>Odyessey</v>
      </c>
      <c r="F41" t="str">
        <f t="shared" si="13"/>
        <v>01</v>
      </c>
      <c r="G41">
        <f t="shared" si="14"/>
        <v>21</v>
      </c>
      <c r="H41" s="3">
        <v>22573</v>
      </c>
      <c r="I41" s="3">
        <f t="shared" si="15"/>
        <v>1049.9069767441861</v>
      </c>
      <c r="J41" t="s">
        <v>48</v>
      </c>
      <c r="K41" t="s">
        <v>43</v>
      </c>
      <c r="L41">
        <v>75000</v>
      </c>
      <c r="M41" t="str">
        <f t="shared" si="16"/>
        <v>Yes</v>
      </c>
      <c r="N41" t="str">
        <f t="shared" si="17"/>
        <v>HO01ODYBLU040</v>
      </c>
    </row>
    <row r="42" spans="1:14" x14ac:dyDescent="0.3">
      <c r="A42" t="s">
        <v>72</v>
      </c>
      <c r="B42" t="str">
        <f t="shared" si="9"/>
        <v>HO</v>
      </c>
      <c r="C42" t="str">
        <f t="shared" si="10"/>
        <v>Honda</v>
      </c>
      <c r="D42" t="str">
        <f t="shared" si="11"/>
        <v>ODY</v>
      </c>
      <c r="E42" t="str">
        <f t="shared" si="12"/>
        <v>Odyessey</v>
      </c>
      <c r="F42" t="str">
        <f t="shared" si="13"/>
        <v>14</v>
      </c>
      <c r="G42">
        <f t="shared" si="14"/>
        <v>8</v>
      </c>
      <c r="H42" s="3">
        <v>22521.599999999999</v>
      </c>
      <c r="I42" s="3">
        <f t="shared" si="15"/>
        <v>2649.6</v>
      </c>
      <c r="J42" t="s">
        <v>15</v>
      </c>
      <c r="K42" t="s">
        <v>36</v>
      </c>
      <c r="L42">
        <v>75000</v>
      </c>
      <c r="M42" t="str">
        <f t="shared" si="16"/>
        <v>Yes</v>
      </c>
      <c r="N42" t="str">
        <f t="shared" si="17"/>
        <v>HO14ODYBLA041</v>
      </c>
    </row>
    <row r="43" spans="1:14" x14ac:dyDescent="0.3">
      <c r="A43" t="s">
        <v>73</v>
      </c>
      <c r="B43" t="str">
        <f t="shared" si="9"/>
        <v>CR</v>
      </c>
      <c r="C43" t="str">
        <f t="shared" si="10"/>
        <v>Chrysler</v>
      </c>
      <c r="D43" t="str">
        <f t="shared" si="11"/>
        <v>PTC</v>
      </c>
      <c r="E43" t="str">
        <f t="shared" si="12"/>
        <v>PT Cruiser</v>
      </c>
      <c r="F43" t="str">
        <f t="shared" si="13"/>
        <v>04</v>
      </c>
      <c r="G43">
        <f t="shared" si="14"/>
        <v>18</v>
      </c>
      <c r="H43" s="3">
        <v>22282</v>
      </c>
      <c r="I43" s="3">
        <f t="shared" si="15"/>
        <v>1204.4324324324325</v>
      </c>
      <c r="J43" t="s">
        <v>48</v>
      </c>
      <c r="K43" t="s">
        <v>19</v>
      </c>
      <c r="L43">
        <v>100000</v>
      </c>
      <c r="M43" t="str">
        <f t="shared" si="16"/>
        <v>Yes</v>
      </c>
      <c r="N43" t="str">
        <f t="shared" si="17"/>
        <v>CR04PTCBLU042</v>
      </c>
    </row>
    <row r="44" spans="1:14" x14ac:dyDescent="0.3">
      <c r="A44" t="s">
        <v>74</v>
      </c>
      <c r="B44" t="str">
        <f t="shared" si="9"/>
        <v>CR</v>
      </c>
      <c r="C44" t="str">
        <f t="shared" si="10"/>
        <v>Chrysler</v>
      </c>
      <c r="D44" t="str">
        <f t="shared" si="11"/>
        <v>PTC</v>
      </c>
      <c r="E44" t="str">
        <f t="shared" si="12"/>
        <v>PT Cruiser</v>
      </c>
      <c r="F44" t="str">
        <f t="shared" si="13"/>
        <v>07</v>
      </c>
      <c r="G44">
        <f t="shared" si="14"/>
        <v>15</v>
      </c>
      <c r="H44" s="3">
        <v>22188.5</v>
      </c>
      <c r="I44" s="3">
        <f t="shared" si="15"/>
        <v>1431.516129032258</v>
      </c>
      <c r="J44" t="s">
        <v>48</v>
      </c>
      <c r="K44" t="s">
        <v>26</v>
      </c>
      <c r="L44">
        <v>100000</v>
      </c>
      <c r="M44" t="str">
        <f t="shared" si="16"/>
        <v>Yes</v>
      </c>
      <c r="N44" t="str">
        <f t="shared" si="17"/>
        <v>CR07PTCBLU043</v>
      </c>
    </row>
    <row r="45" spans="1:14" x14ac:dyDescent="0.3">
      <c r="A45" t="s">
        <v>75</v>
      </c>
      <c r="B45" t="str">
        <f t="shared" si="9"/>
        <v>CR</v>
      </c>
      <c r="C45" t="str">
        <f t="shared" si="10"/>
        <v>Chrysler</v>
      </c>
      <c r="D45" t="str">
        <f t="shared" si="11"/>
        <v>PTC</v>
      </c>
      <c r="E45" t="str">
        <f t="shared" si="12"/>
        <v>PT Cruiser</v>
      </c>
      <c r="F45" t="str">
        <f t="shared" si="13"/>
        <v>11</v>
      </c>
      <c r="G45">
        <f t="shared" si="14"/>
        <v>11</v>
      </c>
      <c r="H45" s="3">
        <v>22128.2</v>
      </c>
      <c r="I45" s="3">
        <f t="shared" si="15"/>
        <v>1924.1913043478262</v>
      </c>
      <c r="J45" t="s">
        <v>48</v>
      </c>
      <c r="K45" t="s">
        <v>50</v>
      </c>
      <c r="L45">
        <v>100000</v>
      </c>
      <c r="M45" t="str">
        <f t="shared" si="16"/>
        <v>Yes</v>
      </c>
      <c r="N45" t="str">
        <f t="shared" si="17"/>
        <v>CR11PTCBLU044</v>
      </c>
    </row>
    <row r="46" spans="1:14" x14ac:dyDescent="0.3">
      <c r="A46" t="s">
        <v>76</v>
      </c>
      <c r="B46" t="str">
        <f t="shared" si="9"/>
        <v>CR</v>
      </c>
      <c r="C46" t="str">
        <f t="shared" si="10"/>
        <v>Chrysler</v>
      </c>
      <c r="D46" t="str">
        <f t="shared" si="11"/>
        <v>CAR</v>
      </c>
      <c r="E46" t="str">
        <f t="shared" si="12"/>
        <v>Carvan</v>
      </c>
      <c r="F46" t="str">
        <f t="shared" si="13"/>
        <v>99</v>
      </c>
      <c r="G46">
        <f t="shared" si="14"/>
        <v>23</v>
      </c>
      <c r="H46" s="3">
        <v>20223.900000000001</v>
      </c>
      <c r="I46" s="3">
        <f t="shared" si="15"/>
        <v>860.5914893617022</v>
      </c>
      <c r="J46" t="s">
        <v>15</v>
      </c>
      <c r="K46" t="s">
        <v>32</v>
      </c>
      <c r="L46">
        <v>100000</v>
      </c>
      <c r="M46" t="str">
        <f t="shared" si="16"/>
        <v>Yes</v>
      </c>
      <c r="N46" t="str">
        <f t="shared" si="17"/>
        <v>CR99CARBLA045</v>
      </c>
    </row>
    <row r="47" spans="1:14" x14ac:dyDescent="0.3">
      <c r="A47" t="s">
        <v>77</v>
      </c>
      <c r="B47" t="str">
        <f t="shared" si="9"/>
        <v>CR</v>
      </c>
      <c r="C47" t="str">
        <f t="shared" si="10"/>
        <v>Chrysler</v>
      </c>
      <c r="D47" t="str">
        <f t="shared" si="11"/>
        <v>CAR</v>
      </c>
      <c r="E47" t="str">
        <f t="shared" si="12"/>
        <v>Carvan</v>
      </c>
      <c r="F47" t="str">
        <f t="shared" si="13"/>
        <v>00</v>
      </c>
      <c r="G47">
        <f t="shared" si="14"/>
        <v>22</v>
      </c>
      <c r="H47" s="3">
        <v>19421.099999999999</v>
      </c>
      <c r="I47" s="3">
        <f t="shared" si="15"/>
        <v>863.16</v>
      </c>
      <c r="J47" t="s">
        <v>15</v>
      </c>
      <c r="K47" t="s">
        <v>41</v>
      </c>
      <c r="L47">
        <v>100000</v>
      </c>
      <c r="M47" t="str">
        <f t="shared" si="16"/>
        <v>Yes</v>
      </c>
      <c r="N47" t="str">
        <f t="shared" si="17"/>
        <v>CR00CARBLA046</v>
      </c>
    </row>
    <row r="48" spans="1:14" x14ac:dyDescent="0.3">
      <c r="A48" t="s">
        <v>78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Carvan</v>
      </c>
      <c r="F48" t="str">
        <f t="shared" si="13"/>
        <v>04</v>
      </c>
      <c r="G48">
        <f t="shared" si="14"/>
        <v>18</v>
      </c>
      <c r="H48" s="3">
        <v>19341.7</v>
      </c>
      <c r="I48" s="3">
        <f t="shared" si="15"/>
        <v>1045.4972972972973</v>
      </c>
      <c r="J48" t="s">
        <v>18</v>
      </c>
      <c r="K48" t="s">
        <v>34</v>
      </c>
      <c r="L48">
        <v>75000</v>
      </c>
      <c r="M48" t="str">
        <f t="shared" si="16"/>
        <v>Yes</v>
      </c>
      <c r="N48" t="str">
        <f t="shared" si="17"/>
        <v>CR04CARWHI047</v>
      </c>
    </row>
    <row r="49" spans="1:14" x14ac:dyDescent="0.3">
      <c r="A49" t="s">
        <v>79</v>
      </c>
      <c r="B49" t="str">
        <f t="shared" si="9"/>
        <v>CR</v>
      </c>
      <c r="C49" t="str">
        <f t="shared" si="10"/>
        <v>Chrysler</v>
      </c>
      <c r="D49" t="str">
        <f t="shared" si="11"/>
        <v>CAR</v>
      </c>
      <c r="E49" t="str">
        <f t="shared" si="12"/>
        <v>Carvan</v>
      </c>
      <c r="F49" t="str">
        <f t="shared" si="13"/>
        <v>04</v>
      </c>
      <c r="G49">
        <f t="shared" si="14"/>
        <v>18</v>
      </c>
      <c r="H49" s="3">
        <v>17556.3</v>
      </c>
      <c r="I49" s="3">
        <f t="shared" si="15"/>
        <v>948.98918918918912</v>
      </c>
      <c r="J49" t="s">
        <v>48</v>
      </c>
      <c r="K49" t="s">
        <v>32</v>
      </c>
      <c r="L49">
        <v>100000</v>
      </c>
      <c r="M49" t="str">
        <f t="shared" si="16"/>
        <v>Yes</v>
      </c>
      <c r="N49" t="str">
        <f t="shared" si="17"/>
        <v>CR04CARBLU048</v>
      </c>
    </row>
    <row r="50" spans="1:14" x14ac:dyDescent="0.3">
      <c r="A50" t="s">
        <v>80</v>
      </c>
      <c r="B50" t="str">
        <f t="shared" si="9"/>
        <v>HY</v>
      </c>
      <c r="C50" t="str">
        <f t="shared" si="10"/>
        <v>Hyundai</v>
      </c>
      <c r="D50" t="str">
        <f t="shared" si="11"/>
        <v>ELA</v>
      </c>
      <c r="E50" t="str">
        <f t="shared" si="12"/>
        <v>Elantra</v>
      </c>
      <c r="F50" t="str">
        <f t="shared" si="13"/>
        <v>11</v>
      </c>
      <c r="G50">
        <f t="shared" si="14"/>
        <v>11</v>
      </c>
      <c r="H50" s="3">
        <v>14289.6</v>
      </c>
      <c r="I50" s="3">
        <f t="shared" si="15"/>
        <v>1242.5739130434783</v>
      </c>
      <c r="J50" t="s">
        <v>18</v>
      </c>
      <c r="K50" t="s">
        <v>43</v>
      </c>
      <c r="L50">
        <v>100000</v>
      </c>
      <c r="M50" t="str">
        <f t="shared" si="16"/>
        <v>Yes</v>
      </c>
      <c r="N50" t="str">
        <f t="shared" si="17"/>
        <v>HY11ELAWHI049</v>
      </c>
    </row>
    <row r="51" spans="1:14" x14ac:dyDescent="0.3">
      <c r="A51" t="s">
        <v>81</v>
      </c>
      <c r="B51" t="str">
        <f t="shared" si="9"/>
        <v>HY</v>
      </c>
      <c r="C51" t="str">
        <f t="shared" si="10"/>
        <v>Hyundai</v>
      </c>
      <c r="D51" t="str">
        <f t="shared" si="11"/>
        <v>ELA</v>
      </c>
      <c r="E51" t="str">
        <f t="shared" si="12"/>
        <v>Elantra</v>
      </c>
      <c r="F51" t="str">
        <f t="shared" si="13"/>
        <v>12</v>
      </c>
      <c r="G51">
        <f t="shared" si="14"/>
        <v>10</v>
      </c>
      <c r="H51" s="3">
        <v>13867.6</v>
      </c>
      <c r="I51" s="3">
        <f t="shared" si="15"/>
        <v>1320.7238095238095</v>
      </c>
      <c r="J51" t="s">
        <v>15</v>
      </c>
      <c r="K51" t="s">
        <v>50</v>
      </c>
      <c r="L51">
        <v>75000</v>
      </c>
      <c r="M51" t="str">
        <f t="shared" si="16"/>
        <v>Yes</v>
      </c>
      <c r="N51" t="str">
        <f t="shared" si="17"/>
        <v>HY12ELABLA050</v>
      </c>
    </row>
    <row r="52" spans="1:14" x14ac:dyDescent="0.3">
      <c r="A52" t="s">
        <v>82</v>
      </c>
      <c r="B52" t="str">
        <f t="shared" si="9"/>
        <v>HY</v>
      </c>
      <c r="C52" t="str">
        <f t="shared" si="10"/>
        <v>Hyundai</v>
      </c>
      <c r="D52" t="str">
        <f t="shared" si="11"/>
        <v>ELA</v>
      </c>
      <c r="E52" t="str">
        <f t="shared" si="12"/>
        <v>Elantra</v>
      </c>
      <c r="F52" t="str">
        <f t="shared" si="13"/>
        <v>13</v>
      </c>
      <c r="G52">
        <f t="shared" si="14"/>
        <v>9</v>
      </c>
      <c r="H52" s="3">
        <v>13682.9</v>
      </c>
      <c r="I52" s="3">
        <f t="shared" si="15"/>
        <v>1440.3052631578946</v>
      </c>
      <c r="J52" t="s">
        <v>15</v>
      </c>
      <c r="K52" t="s">
        <v>38</v>
      </c>
      <c r="L52">
        <v>75000</v>
      </c>
      <c r="M52" t="str">
        <f t="shared" si="16"/>
        <v>Yes</v>
      </c>
      <c r="N52" t="str">
        <f t="shared" si="17"/>
        <v>HY13ELABLA051</v>
      </c>
    </row>
    <row r="53" spans="1:14" x14ac:dyDescent="0.3">
      <c r="A53" t="s">
        <v>83</v>
      </c>
      <c r="B53" t="str">
        <f t="shared" si="9"/>
        <v>HY</v>
      </c>
      <c r="C53" t="str">
        <f t="shared" si="10"/>
        <v>Hyundai</v>
      </c>
      <c r="D53" t="str">
        <f t="shared" si="11"/>
        <v>ELA</v>
      </c>
      <c r="E53" t="str">
        <f t="shared" si="12"/>
        <v>Elantra</v>
      </c>
      <c r="F53" t="str">
        <f t="shared" si="13"/>
        <v>13</v>
      </c>
      <c r="G53">
        <f t="shared" si="14"/>
        <v>9</v>
      </c>
      <c r="H53" s="3">
        <v>3708.1</v>
      </c>
      <c r="I53" s="3">
        <f t="shared" si="15"/>
        <v>390.32631578947365</v>
      </c>
      <c r="J53" t="s">
        <v>15</v>
      </c>
      <c r="K53" t="s">
        <v>19</v>
      </c>
      <c r="L53">
        <v>100000</v>
      </c>
      <c r="M53" t="str">
        <f t="shared" si="16"/>
        <v>Yes</v>
      </c>
      <c r="N53" t="str">
        <f t="shared" si="17"/>
        <v>HY13ELABLA052</v>
      </c>
    </row>
    <row r="57" spans="1:14" x14ac:dyDescent="0.3">
      <c r="H57" t="s">
        <v>96</v>
      </c>
      <c r="I57" t="s">
        <v>117</v>
      </c>
    </row>
    <row r="58" spans="1:14" x14ac:dyDescent="0.3">
      <c r="D58" t="s">
        <v>84</v>
      </c>
      <c r="E58" t="s">
        <v>90</v>
      </c>
      <c r="H58" t="s">
        <v>99</v>
      </c>
      <c r="I58" t="s">
        <v>111</v>
      </c>
    </row>
    <row r="59" spans="1:14" x14ac:dyDescent="0.3">
      <c r="D59" t="s">
        <v>89</v>
      </c>
      <c r="E59" t="s">
        <v>95</v>
      </c>
      <c r="H59" t="s">
        <v>100</v>
      </c>
      <c r="I59" t="s">
        <v>112</v>
      </c>
    </row>
    <row r="60" spans="1:14" x14ac:dyDescent="0.3">
      <c r="D60" t="s">
        <v>88</v>
      </c>
      <c r="E60" t="s">
        <v>94</v>
      </c>
      <c r="H60" t="s">
        <v>97</v>
      </c>
      <c r="I60" t="s">
        <v>109</v>
      </c>
    </row>
    <row r="61" spans="1:14" x14ac:dyDescent="0.3">
      <c r="D61" t="s">
        <v>87</v>
      </c>
      <c r="E61" t="s">
        <v>93</v>
      </c>
      <c r="H61" t="s">
        <v>98</v>
      </c>
      <c r="I61" t="s">
        <v>110</v>
      </c>
    </row>
    <row r="62" spans="1:14" x14ac:dyDescent="0.3">
      <c r="D62" t="s">
        <v>85</v>
      </c>
      <c r="E62" t="s">
        <v>91</v>
      </c>
      <c r="H62" t="s">
        <v>105</v>
      </c>
      <c r="I62" t="s">
        <v>107</v>
      </c>
    </row>
    <row r="63" spans="1:14" x14ac:dyDescent="0.3">
      <c r="D63" t="s">
        <v>86</v>
      </c>
      <c r="E63" t="s">
        <v>92</v>
      </c>
      <c r="H63" t="s">
        <v>106</v>
      </c>
      <c r="I63" t="s">
        <v>108</v>
      </c>
    </row>
    <row r="64" spans="1:14" x14ac:dyDescent="0.3">
      <c r="H64" t="s">
        <v>101</v>
      </c>
      <c r="I64" t="s">
        <v>113</v>
      </c>
    </row>
    <row r="65" spans="8:9" x14ac:dyDescent="0.3">
      <c r="H65" t="s">
        <v>102</v>
      </c>
      <c r="I65" t="s">
        <v>114</v>
      </c>
    </row>
    <row r="66" spans="8:9" x14ac:dyDescent="0.3">
      <c r="H66" t="s">
        <v>103</v>
      </c>
      <c r="I66" t="s">
        <v>115</v>
      </c>
    </row>
    <row r="67" spans="8:9" x14ac:dyDescent="0.3">
      <c r="H67" t="s">
        <v>104</v>
      </c>
      <c r="I67" t="s">
        <v>116</v>
      </c>
    </row>
  </sheetData>
  <sortState xmlns:xlrd2="http://schemas.microsoft.com/office/spreadsheetml/2017/richdata2" ref="B2:O53">
    <sortCondition descending="1" ref="H2:H53"/>
  </sortState>
  <conditionalFormatting sqref="I1:I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8A8F-F90A-428C-8E86-423B0BE0EE3B}">
  <dimension ref="A1:O70"/>
  <sheetViews>
    <sheetView tabSelected="1" workbookViewId="0">
      <selection activeCell="N2" sqref="N2"/>
    </sheetView>
  </sheetViews>
  <sheetFormatPr defaultRowHeight="14.4" x14ac:dyDescent="0.3"/>
  <cols>
    <col min="8" max="8" width="11.5546875" bestFit="1" customWidth="1"/>
  </cols>
  <sheetData>
    <row r="1" spans="1:15" s="6" customFormat="1" ht="18" x14ac:dyDescent="0.35">
      <c r="D1" s="7" t="s">
        <v>126</v>
      </c>
    </row>
    <row r="4" spans="1:15" ht="43.2" x14ac:dyDescent="0.3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9" t="s">
        <v>7</v>
      </c>
      <c r="I4" s="9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/>
    </row>
    <row r="5" spans="1:15" x14ac:dyDescent="0.3">
      <c r="A5" s="10" t="s">
        <v>14</v>
      </c>
      <c r="B5" s="10" t="str">
        <f t="shared" ref="B5:B36" si="0">LEFT(A5,2)</f>
        <v>FD</v>
      </c>
      <c r="C5" s="10" t="str">
        <f t="shared" ref="C5:C36" si="1">VLOOKUP(B5,D$58:E$63,2)</f>
        <v>Ford</v>
      </c>
      <c r="D5" s="10" t="str">
        <f t="shared" ref="D5:D36" si="2">MID(A5,5,3)</f>
        <v>MTG</v>
      </c>
      <c r="E5" s="10" t="str">
        <f t="shared" ref="E5:E36" si="3">VLOOKUP(D5,H$57:I$67,2)</f>
        <v>Mustang</v>
      </c>
      <c r="F5" s="10" t="str">
        <f t="shared" ref="F5:F36" si="4">MID(A5,3,2)</f>
        <v>06</v>
      </c>
      <c r="G5" s="10">
        <f t="shared" ref="G5:G36" si="5" xml:space="preserve"> IF(22-F5&lt;0,100-F5+22,22-F5)</f>
        <v>16</v>
      </c>
      <c r="H5" s="11">
        <v>114660.6</v>
      </c>
      <c r="I5" s="11">
        <f t="shared" ref="I5:I36" si="6">H5/(G5+0.5)</f>
        <v>6949.1272727272735</v>
      </c>
      <c r="J5" s="10" t="s">
        <v>21</v>
      </c>
      <c r="K5" s="10" t="s">
        <v>50</v>
      </c>
      <c r="L5" s="10">
        <v>100000</v>
      </c>
      <c r="M5" s="10" t="str">
        <f t="shared" ref="M5:M36" si="7">IF(H5&lt;=L5, "Yes", "No")</f>
        <v>No</v>
      </c>
      <c r="N5" s="10" t="str">
        <f t="shared" ref="N5:N36" si="8">CONCATENATE(B5,F5,D5,UPPER(LEFT(J5,3)),RIGHT(A5,3))</f>
        <v>FD06MTGGRE001</v>
      </c>
      <c r="O5" s="10"/>
    </row>
    <row r="6" spans="1:15" x14ac:dyDescent="0.3">
      <c r="A6" s="10" t="s">
        <v>17</v>
      </c>
      <c r="B6" s="10" t="str">
        <f t="shared" si="0"/>
        <v>FD</v>
      </c>
      <c r="C6" s="10" t="str">
        <f t="shared" si="1"/>
        <v>Ford</v>
      </c>
      <c r="D6" s="10" t="str">
        <f t="shared" si="2"/>
        <v>MTG</v>
      </c>
      <c r="E6" s="10" t="str">
        <f t="shared" si="3"/>
        <v>Mustang</v>
      </c>
      <c r="F6" s="10" t="str">
        <f t="shared" si="4"/>
        <v>06</v>
      </c>
      <c r="G6" s="10">
        <f t="shared" si="5"/>
        <v>16</v>
      </c>
      <c r="H6" s="11">
        <v>93382.6</v>
      </c>
      <c r="I6" s="11">
        <f t="shared" si="6"/>
        <v>5659.5515151515156</v>
      </c>
      <c r="J6" s="10" t="s">
        <v>15</v>
      </c>
      <c r="K6" s="10" t="s">
        <v>52</v>
      </c>
      <c r="L6" s="10">
        <v>100000</v>
      </c>
      <c r="M6" s="10" t="str">
        <f t="shared" si="7"/>
        <v>Yes</v>
      </c>
      <c r="N6" s="10" t="str">
        <f t="shared" si="8"/>
        <v>FD06MTGBLA002</v>
      </c>
      <c r="O6" s="10"/>
    </row>
    <row r="7" spans="1:15" x14ac:dyDescent="0.3">
      <c r="A7" s="10" t="s">
        <v>20</v>
      </c>
      <c r="B7" s="10" t="str">
        <f t="shared" si="0"/>
        <v>FD</v>
      </c>
      <c r="C7" s="10" t="str">
        <f t="shared" si="1"/>
        <v>Ford</v>
      </c>
      <c r="D7" s="10" t="str">
        <f t="shared" si="2"/>
        <v>MTG</v>
      </c>
      <c r="E7" s="10" t="str">
        <f t="shared" si="3"/>
        <v>Mustang</v>
      </c>
      <c r="F7" s="10" t="str">
        <f t="shared" si="4"/>
        <v>08</v>
      </c>
      <c r="G7" s="10">
        <f t="shared" si="5"/>
        <v>14</v>
      </c>
      <c r="H7" s="11">
        <v>85928</v>
      </c>
      <c r="I7" s="11">
        <f t="shared" si="6"/>
        <v>5926.0689655172409</v>
      </c>
      <c r="J7" s="10" t="s">
        <v>21</v>
      </c>
      <c r="K7" s="10" t="s">
        <v>26</v>
      </c>
      <c r="L7" s="10">
        <v>100000</v>
      </c>
      <c r="M7" s="10" t="str">
        <f t="shared" si="7"/>
        <v>Yes</v>
      </c>
      <c r="N7" s="10" t="str">
        <f t="shared" si="8"/>
        <v>FD08MTGGRE003</v>
      </c>
      <c r="O7" s="10"/>
    </row>
    <row r="8" spans="1:15" x14ac:dyDescent="0.3">
      <c r="A8" s="10" t="s">
        <v>23</v>
      </c>
      <c r="B8" s="10" t="str">
        <f t="shared" si="0"/>
        <v>FD</v>
      </c>
      <c r="C8" s="10" t="str">
        <f t="shared" si="1"/>
        <v>Ford</v>
      </c>
      <c r="D8" s="10" t="str">
        <f t="shared" si="2"/>
        <v>MTG</v>
      </c>
      <c r="E8" s="10" t="str">
        <f t="shared" si="3"/>
        <v>Mustang</v>
      </c>
      <c r="F8" s="10" t="str">
        <f t="shared" si="4"/>
        <v>08</v>
      </c>
      <c r="G8" s="10">
        <f t="shared" si="5"/>
        <v>14</v>
      </c>
      <c r="H8" s="11">
        <v>83162.7</v>
      </c>
      <c r="I8" s="11">
        <f t="shared" si="6"/>
        <v>5735.3586206896553</v>
      </c>
      <c r="J8" s="10" t="s">
        <v>15</v>
      </c>
      <c r="K8" s="10" t="s">
        <v>39</v>
      </c>
      <c r="L8" s="10">
        <v>100000</v>
      </c>
      <c r="M8" s="10" t="str">
        <f t="shared" si="7"/>
        <v>Yes</v>
      </c>
      <c r="N8" s="10" t="str">
        <f t="shared" si="8"/>
        <v>FD08MTGBLA004</v>
      </c>
      <c r="O8" s="10"/>
    </row>
    <row r="9" spans="1:15" x14ac:dyDescent="0.3">
      <c r="A9" s="10" t="s">
        <v>25</v>
      </c>
      <c r="B9" s="10" t="str">
        <f t="shared" si="0"/>
        <v>FD</v>
      </c>
      <c r="C9" s="10" t="str">
        <f t="shared" si="1"/>
        <v>Ford</v>
      </c>
      <c r="D9" s="10" t="str">
        <f t="shared" si="2"/>
        <v>MTG</v>
      </c>
      <c r="E9" s="10" t="str">
        <f t="shared" si="3"/>
        <v>Mustang</v>
      </c>
      <c r="F9" s="10" t="str">
        <f t="shared" si="4"/>
        <v>08</v>
      </c>
      <c r="G9" s="10">
        <f t="shared" si="5"/>
        <v>14</v>
      </c>
      <c r="H9" s="11">
        <v>82374</v>
      </c>
      <c r="I9" s="11">
        <f t="shared" si="6"/>
        <v>5680.9655172413795</v>
      </c>
      <c r="J9" s="10" t="s">
        <v>18</v>
      </c>
      <c r="K9" s="10" t="s">
        <v>38</v>
      </c>
      <c r="L9" s="10">
        <v>75000</v>
      </c>
      <c r="M9" s="10" t="str">
        <f t="shared" si="7"/>
        <v>No</v>
      </c>
      <c r="N9" s="10" t="str">
        <f t="shared" si="8"/>
        <v>FD08MTGWHI005</v>
      </c>
      <c r="O9" s="10"/>
    </row>
    <row r="10" spans="1:15" x14ac:dyDescent="0.3">
      <c r="A10" s="10" t="s">
        <v>119</v>
      </c>
      <c r="B10" s="10" t="str">
        <f t="shared" si="0"/>
        <v>FD</v>
      </c>
      <c r="C10" s="10" t="str">
        <f t="shared" si="1"/>
        <v>Ford</v>
      </c>
      <c r="D10" s="10" t="str">
        <f t="shared" si="2"/>
        <v>FCS</v>
      </c>
      <c r="E10" s="10" t="str">
        <f t="shared" si="3"/>
        <v>Focus</v>
      </c>
      <c r="F10" s="10" t="str">
        <f t="shared" si="4"/>
        <v>06</v>
      </c>
      <c r="G10" s="10">
        <f t="shared" si="5"/>
        <v>16</v>
      </c>
      <c r="H10" s="11">
        <v>80685.8</v>
      </c>
      <c r="I10" s="11">
        <f t="shared" si="6"/>
        <v>4890.0484848484848</v>
      </c>
      <c r="J10" s="10" t="s">
        <v>48</v>
      </c>
      <c r="K10" s="10" t="s">
        <v>36</v>
      </c>
      <c r="L10" s="10">
        <v>100000</v>
      </c>
      <c r="M10" s="10" t="str">
        <f t="shared" si="7"/>
        <v>Yes</v>
      </c>
      <c r="N10" s="10" t="str">
        <f t="shared" si="8"/>
        <v>FD06FCSBLU006</v>
      </c>
      <c r="O10" s="10"/>
    </row>
    <row r="11" spans="1:15" x14ac:dyDescent="0.3">
      <c r="A11" s="10" t="s">
        <v>27</v>
      </c>
      <c r="B11" s="10" t="str">
        <f t="shared" si="0"/>
        <v>FD</v>
      </c>
      <c r="C11" s="10" t="str">
        <f t="shared" si="1"/>
        <v>Ford</v>
      </c>
      <c r="D11" s="10" t="str">
        <f t="shared" si="2"/>
        <v>FCS</v>
      </c>
      <c r="E11" s="10" t="str">
        <f t="shared" si="3"/>
        <v>Focus</v>
      </c>
      <c r="F11" s="10" t="str">
        <f t="shared" si="4"/>
        <v>06</v>
      </c>
      <c r="G11" s="10">
        <f t="shared" si="5"/>
        <v>16</v>
      </c>
      <c r="H11" s="11">
        <v>79420.600000000006</v>
      </c>
      <c r="I11" s="11">
        <f t="shared" si="6"/>
        <v>4813.3696969696975</v>
      </c>
      <c r="J11" s="10" t="s">
        <v>21</v>
      </c>
      <c r="K11" s="10" t="s">
        <v>45</v>
      </c>
      <c r="L11" s="10">
        <v>75000</v>
      </c>
      <c r="M11" s="10" t="str">
        <f t="shared" si="7"/>
        <v>No</v>
      </c>
      <c r="N11" s="10" t="str">
        <f t="shared" si="8"/>
        <v>FD06FCSGRE007</v>
      </c>
      <c r="O11" s="10"/>
    </row>
    <row r="12" spans="1:15" x14ac:dyDescent="0.3">
      <c r="A12" s="10" t="s">
        <v>28</v>
      </c>
      <c r="B12" s="10" t="str">
        <f t="shared" si="0"/>
        <v>FD</v>
      </c>
      <c r="C12" s="10" t="str">
        <f t="shared" si="1"/>
        <v>Ford</v>
      </c>
      <c r="D12" s="10" t="str">
        <f t="shared" si="2"/>
        <v>FCS</v>
      </c>
      <c r="E12" s="10" t="str">
        <f t="shared" si="3"/>
        <v>Focus</v>
      </c>
      <c r="F12" s="10" t="str">
        <f t="shared" si="4"/>
        <v>09</v>
      </c>
      <c r="G12" s="10">
        <f t="shared" si="5"/>
        <v>13</v>
      </c>
      <c r="H12" s="11">
        <v>77243.100000000006</v>
      </c>
      <c r="I12" s="11">
        <f t="shared" si="6"/>
        <v>5721.7111111111117</v>
      </c>
      <c r="J12" s="10" t="s">
        <v>15</v>
      </c>
      <c r="K12" s="10" t="s">
        <v>24</v>
      </c>
      <c r="L12" s="10">
        <v>75000</v>
      </c>
      <c r="M12" s="10" t="str">
        <f t="shared" si="7"/>
        <v>No</v>
      </c>
      <c r="N12" s="10" t="str">
        <f t="shared" si="8"/>
        <v>FD09FCSBLA008</v>
      </c>
      <c r="O12" s="10"/>
    </row>
    <row r="13" spans="1:15" x14ac:dyDescent="0.3">
      <c r="A13" s="10" t="s">
        <v>30</v>
      </c>
      <c r="B13" s="10" t="str">
        <f t="shared" si="0"/>
        <v>FD</v>
      </c>
      <c r="C13" s="10" t="str">
        <f t="shared" si="1"/>
        <v>Ford</v>
      </c>
      <c r="D13" s="10" t="str">
        <f t="shared" si="2"/>
        <v>FCS</v>
      </c>
      <c r="E13" s="10" t="str">
        <f t="shared" si="3"/>
        <v>Focus</v>
      </c>
      <c r="F13" s="10" t="str">
        <f t="shared" si="4"/>
        <v>13</v>
      </c>
      <c r="G13" s="10">
        <f t="shared" si="5"/>
        <v>9</v>
      </c>
      <c r="H13" s="11">
        <v>73444.399999999994</v>
      </c>
      <c r="I13" s="11">
        <f t="shared" si="6"/>
        <v>7730.9894736842098</v>
      </c>
      <c r="J13" s="10" t="s">
        <v>15</v>
      </c>
      <c r="K13" s="10" t="s">
        <v>58</v>
      </c>
      <c r="L13" s="10">
        <v>100000</v>
      </c>
      <c r="M13" s="10" t="str">
        <f t="shared" si="7"/>
        <v>Yes</v>
      </c>
      <c r="N13" s="10" t="str">
        <f t="shared" si="8"/>
        <v>FD13FCSBLA009</v>
      </c>
      <c r="O13" s="10"/>
    </row>
    <row r="14" spans="1:15" x14ac:dyDescent="0.3">
      <c r="A14" s="10" t="s">
        <v>31</v>
      </c>
      <c r="B14" s="10" t="str">
        <f t="shared" si="0"/>
        <v>FD</v>
      </c>
      <c r="C14" s="10" t="str">
        <f t="shared" si="1"/>
        <v>Ford</v>
      </c>
      <c r="D14" s="10" t="str">
        <f t="shared" si="2"/>
        <v>FCS</v>
      </c>
      <c r="E14" s="10" t="str">
        <f t="shared" si="3"/>
        <v>Focus</v>
      </c>
      <c r="F14" s="10" t="str">
        <f t="shared" si="4"/>
        <v>13</v>
      </c>
      <c r="G14" s="10">
        <f t="shared" si="5"/>
        <v>9</v>
      </c>
      <c r="H14" s="11">
        <v>72527.199999999997</v>
      </c>
      <c r="I14" s="11">
        <f t="shared" si="6"/>
        <v>7634.4421052631578</v>
      </c>
      <c r="J14" s="10" t="s">
        <v>18</v>
      </c>
      <c r="K14" s="10" t="s">
        <v>41</v>
      </c>
      <c r="L14" s="10">
        <v>75000</v>
      </c>
      <c r="M14" s="10" t="str">
        <f t="shared" si="7"/>
        <v>Yes</v>
      </c>
      <c r="N14" s="10" t="str">
        <f t="shared" si="8"/>
        <v>FD13FCSWHI010</v>
      </c>
      <c r="O14" s="10"/>
    </row>
    <row r="15" spans="1:15" x14ac:dyDescent="0.3">
      <c r="A15" s="10" t="s">
        <v>33</v>
      </c>
      <c r="B15" s="10" t="str">
        <f t="shared" si="0"/>
        <v>FD</v>
      </c>
      <c r="C15" s="10" t="str">
        <f t="shared" si="1"/>
        <v>Ford</v>
      </c>
      <c r="D15" s="10" t="str">
        <f t="shared" si="2"/>
        <v>FCS</v>
      </c>
      <c r="E15" s="10" t="str">
        <f t="shared" si="3"/>
        <v>Focus</v>
      </c>
      <c r="F15" s="10" t="str">
        <f t="shared" si="4"/>
        <v>12</v>
      </c>
      <c r="G15" s="10">
        <f t="shared" si="5"/>
        <v>10</v>
      </c>
      <c r="H15" s="11">
        <v>69891.899999999994</v>
      </c>
      <c r="I15" s="11">
        <f t="shared" si="6"/>
        <v>6656.3714285714277</v>
      </c>
      <c r="J15" s="10" t="s">
        <v>48</v>
      </c>
      <c r="K15" s="10" t="s">
        <v>24</v>
      </c>
      <c r="L15" s="10">
        <v>75000</v>
      </c>
      <c r="M15" s="10" t="str">
        <f t="shared" si="7"/>
        <v>Yes</v>
      </c>
      <c r="N15" s="10" t="str">
        <f t="shared" si="8"/>
        <v>FD12FCSBLU011</v>
      </c>
      <c r="O15" s="10"/>
    </row>
    <row r="16" spans="1:15" x14ac:dyDescent="0.3">
      <c r="A16" s="10" t="s">
        <v>35</v>
      </c>
      <c r="B16" s="10" t="str">
        <f t="shared" si="0"/>
        <v>FD</v>
      </c>
      <c r="C16" s="10" t="str">
        <f t="shared" si="1"/>
        <v>Ford</v>
      </c>
      <c r="D16" s="10" t="str">
        <f t="shared" si="2"/>
        <v>FCS</v>
      </c>
      <c r="E16" s="10" t="str">
        <f t="shared" si="3"/>
        <v>Focus</v>
      </c>
      <c r="F16" s="10" t="str">
        <f t="shared" si="4"/>
        <v>13</v>
      </c>
      <c r="G16" s="10">
        <f t="shared" si="5"/>
        <v>9</v>
      </c>
      <c r="H16" s="11">
        <v>68658.899999999994</v>
      </c>
      <c r="I16" s="11">
        <f t="shared" si="6"/>
        <v>7227.2526315789464</v>
      </c>
      <c r="J16" s="10" t="s">
        <v>15</v>
      </c>
      <c r="K16" s="10" t="s">
        <v>16</v>
      </c>
      <c r="L16" s="10">
        <v>100000</v>
      </c>
      <c r="M16" s="10" t="str">
        <f t="shared" si="7"/>
        <v>Yes</v>
      </c>
      <c r="N16" s="10" t="str">
        <f t="shared" si="8"/>
        <v>FD13FCSBLA012</v>
      </c>
      <c r="O16" s="10"/>
    </row>
    <row r="17" spans="1:15" x14ac:dyDescent="0.3">
      <c r="A17" s="10" t="s">
        <v>37</v>
      </c>
      <c r="B17" s="10" t="str">
        <f t="shared" si="0"/>
        <v>FD</v>
      </c>
      <c r="C17" s="10" t="str">
        <f t="shared" si="1"/>
        <v>Ford</v>
      </c>
      <c r="D17" s="10" t="str">
        <f t="shared" si="2"/>
        <v>FCS</v>
      </c>
      <c r="E17" s="10" t="str">
        <f t="shared" si="3"/>
        <v>Focus</v>
      </c>
      <c r="F17" s="10" t="str">
        <f t="shared" si="4"/>
        <v>13</v>
      </c>
      <c r="G17" s="10">
        <f t="shared" si="5"/>
        <v>9</v>
      </c>
      <c r="H17" s="11">
        <v>67829.100000000006</v>
      </c>
      <c r="I17" s="11">
        <f t="shared" si="6"/>
        <v>7139.9052631578952</v>
      </c>
      <c r="J17" s="10" t="s">
        <v>15</v>
      </c>
      <c r="K17" s="10" t="s">
        <v>16</v>
      </c>
      <c r="L17" s="10">
        <v>100000</v>
      </c>
      <c r="M17" s="10" t="str">
        <f t="shared" si="7"/>
        <v>Yes</v>
      </c>
      <c r="N17" s="10" t="str">
        <f t="shared" si="8"/>
        <v>FD13FCSBLA013</v>
      </c>
      <c r="O17" s="10"/>
    </row>
    <row r="18" spans="1:15" x14ac:dyDescent="0.3">
      <c r="A18" s="10" t="s">
        <v>121</v>
      </c>
      <c r="B18" s="10" t="str">
        <f t="shared" si="0"/>
        <v>GM</v>
      </c>
      <c r="C18" s="10" t="str">
        <f t="shared" si="1"/>
        <v>General Motors</v>
      </c>
      <c r="D18" s="10" t="str">
        <f t="shared" si="2"/>
        <v>CMR</v>
      </c>
      <c r="E18" s="10" t="str">
        <f t="shared" si="3"/>
        <v>Camero</v>
      </c>
      <c r="F18" s="10" t="str">
        <f t="shared" si="4"/>
        <v>09</v>
      </c>
      <c r="G18" s="10">
        <f t="shared" si="5"/>
        <v>13</v>
      </c>
      <c r="H18" s="11">
        <v>64542</v>
      </c>
      <c r="I18" s="11">
        <f t="shared" si="6"/>
        <v>4780.8888888888887</v>
      </c>
      <c r="J18" s="10" t="s">
        <v>48</v>
      </c>
      <c r="K18" s="10" t="s">
        <v>16</v>
      </c>
      <c r="L18" s="10">
        <v>75000</v>
      </c>
      <c r="M18" s="10" t="str">
        <f t="shared" si="7"/>
        <v>Yes</v>
      </c>
      <c r="N18" s="10" t="str">
        <f t="shared" si="8"/>
        <v>GM09CMRBLU014</v>
      </c>
      <c r="O18" s="10"/>
    </row>
    <row r="19" spans="1:15" x14ac:dyDescent="0.3">
      <c r="A19" s="10" t="s">
        <v>40</v>
      </c>
      <c r="B19" s="10" t="str">
        <f t="shared" si="0"/>
        <v>GM</v>
      </c>
      <c r="C19" s="10" t="str">
        <f t="shared" si="1"/>
        <v>General Motors</v>
      </c>
      <c r="D19" s="10" t="str">
        <f t="shared" si="2"/>
        <v>CMR</v>
      </c>
      <c r="E19" s="10" t="str">
        <f t="shared" si="3"/>
        <v>Camero</v>
      </c>
      <c r="F19" s="10" t="str">
        <f t="shared" si="4"/>
        <v>12</v>
      </c>
      <c r="G19" s="10">
        <f t="shared" si="5"/>
        <v>10</v>
      </c>
      <c r="H19" s="11">
        <v>64467.4</v>
      </c>
      <c r="I19" s="11">
        <f t="shared" si="6"/>
        <v>6139.7523809523809</v>
      </c>
      <c r="J19" s="10" t="s">
        <v>57</v>
      </c>
      <c r="K19" s="10" t="s">
        <v>58</v>
      </c>
      <c r="L19" s="10">
        <v>100000</v>
      </c>
      <c r="M19" s="10" t="str">
        <f t="shared" si="7"/>
        <v>Yes</v>
      </c>
      <c r="N19" s="10" t="str">
        <f t="shared" si="8"/>
        <v>GM12CMRRED015</v>
      </c>
      <c r="O19" s="10"/>
    </row>
    <row r="20" spans="1:15" x14ac:dyDescent="0.3">
      <c r="A20" s="10" t="s">
        <v>42</v>
      </c>
      <c r="B20" s="10" t="str">
        <f t="shared" si="0"/>
        <v>GM</v>
      </c>
      <c r="C20" s="10" t="str">
        <f t="shared" si="1"/>
        <v>General Motors</v>
      </c>
      <c r="D20" s="10" t="str">
        <f t="shared" si="2"/>
        <v>CMR</v>
      </c>
      <c r="E20" s="10" t="str">
        <f t="shared" si="3"/>
        <v>Camero</v>
      </c>
      <c r="F20" s="10" t="str">
        <f t="shared" si="4"/>
        <v>14</v>
      </c>
      <c r="G20" s="10">
        <f t="shared" si="5"/>
        <v>8</v>
      </c>
      <c r="H20" s="11">
        <v>60389.5</v>
      </c>
      <c r="I20" s="11">
        <f t="shared" si="6"/>
        <v>7104.6470588235297</v>
      </c>
      <c r="J20" s="10" t="s">
        <v>18</v>
      </c>
      <c r="K20" s="10" t="s">
        <v>29</v>
      </c>
      <c r="L20" s="10">
        <v>100000</v>
      </c>
      <c r="M20" s="10" t="str">
        <f t="shared" si="7"/>
        <v>Yes</v>
      </c>
      <c r="N20" s="10" t="str">
        <f t="shared" si="8"/>
        <v>GM14CMRWHI016</v>
      </c>
      <c r="O20" s="10"/>
    </row>
    <row r="21" spans="1:15" x14ac:dyDescent="0.3">
      <c r="A21" s="10" t="s">
        <v>44</v>
      </c>
      <c r="B21" s="10" t="str">
        <f t="shared" si="0"/>
        <v>GM</v>
      </c>
      <c r="C21" s="10" t="str">
        <f t="shared" si="1"/>
        <v>General Motors</v>
      </c>
      <c r="D21" s="10" t="str">
        <f t="shared" si="2"/>
        <v>SLV</v>
      </c>
      <c r="E21" s="10" t="str">
        <f t="shared" si="3"/>
        <v>Mustang</v>
      </c>
      <c r="F21" s="10" t="str">
        <f t="shared" si="4"/>
        <v>10</v>
      </c>
      <c r="G21" s="10">
        <f t="shared" si="5"/>
        <v>12</v>
      </c>
      <c r="H21" s="11">
        <v>52699.4</v>
      </c>
      <c r="I21" s="11">
        <f t="shared" si="6"/>
        <v>4215.9520000000002</v>
      </c>
      <c r="J21" s="10" t="s">
        <v>57</v>
      </c>
      <c r="K21" s="10" t="s">
        <v>41</v>
      </c>
      <c r="L21" s="10">
        <v>75000</v>
      </c>
      <c r="M21" s="10" t="str">
        <f t="shared" si="7"/>
        <v>Yes</v>
      </c>
      <c r="N21" s="10" t="str">
        <f t="shared" si="8"/>
        <v>GM10SLVRED017</v>
      </c>
      <c r="O21" s="10"/>
    </row>
    <row r="22" spans="1:15" x14ac:dyDescent="0.3">
      <c r="A22" s="10" t="s">
        <v>46</v>
      </c>
      <c r="B22" s="10" t="str">
        <f t="shared" si="0"/>
        <v>GM</v>
      </c>
      <c r="C22" s="10" t="str">
        <f t="shared" si="1"/>
        <v>General Motors</v>
      </c>
      <c r="D22" s="10" t="str">
        <f t="shared" si="2"/>
        <v>SLV</v>
      </c>
      <c r="E22" s="10" t="str">
        <f t="shared" si="3"/>
        <v>Mustang</v>
      </c>
      <c r="F22" s="10" t="str">
        <f t="shared" si="4"/>
        <v>98</v>
      </c>
      <c r="G22" s="10">
        <f t="shared" si="5"/>
        <v>24</v>
      </c>
      <c r="H22" s="11">
        <v>52229.5</v>
      </c>
      <c r="I22" s="11">
        <f t="shared" si="6"/>
        <v>2131.8163265306121</v>
      </c>
      <c r="J22" s="10" t="s">
        <v>21</v>
      </c>
      <c r="K22" s="10" t="s">
        <v>22</v>
      </c>
      <c r="L22" s="10">
        <v>75000</v>
      </c>
      <c r="M22" s="10" t="str">
        <f t="shared" si="7"/>
        <v>Yes</v>
      </c>
      <c r="N22" s="10" t="str">
        <f t="shared" si="8"/>
        <v>GM98SLVGRE018</v>
      </c>
      <c r="O22" s="10"/>
    </row>
    <row r="23" spans="1:15" x14ac:dyDescent="0.3">
      <c r="A23" s="10" t="s">
        <v>47</v>
      </c>
      <c r="B23" s="10" t="str">
        <f t="shared" si="0"/>
        <v>GM</v>
      </c>
      <c r="C23" s="10" t="str">
        <f t="shared" si="1"/>
        <v>General Motors</v>
      </c>
      <c r="D23" s="10" t="str">
        <f t="shared" si="2"/>
        <v>SLV</v>
      </c>
      <c r="E23" s="10" t="str">
        <f t="shared" si="3"/>
        <v>Mustang</v>
      </c>
      <c r="F23" s="10" t="str">
        <f t="shared" si="4"/>
        <v>00</v>
      </c>
      <c r="G23" s="10">
        <f t="shared" si="5"/>
        <v>22</v>
      </c>
      <c r="H23" s="11">
        <v>50854.1</v>
      </c>
      <c r="I23" s="11">
        <f t="shared" si="6"/>
        <v>2260.1822222222222</v>
      </c>
      <c r="J23" s="10" t="s">
        <v>15</v>
      </c>
      <c r="K23" s="10" t="s">
        <v>52</v>
      </c>
      <c r="L23" s="10">
        <v>100000</v>
      </c>
      <c r="M23" s="10" t="str">
        <f t="shared" si="7"/>
        <v>Yes</v>
      </c>
      <c r="N23" s="10" t="str">
        <f t="shared" si="8"/>
        <v>GM00SLVBLA019</v>
      </c>
      <c r="O23" s="10"/>
    </row>
    <row r="24" spans="1:15" x14ac:dyDescent="0.3">
      <c r="A24" s="10" t="s">
        <v>49</v>
      </c>
      <c r="B24" s="10" t="str">
        <f t="shared" si="0"/>
        <v>TY</v>
      </c>
      <c r="C24" s="10" t="str">
        <f t="shared" si="1"/>
        <v>General Motors</v>
      </c>
      <c r="D24" s="10" t="str">
        <f t="shared" si="2"/>
        <v>CAM</v>
      </c>
      <c r="E24" s="10" t="e">
        <f t="shared" si="3"/>
        <v>#N/A</v>
      </c>
      <c r="F24" s="10" t="str">
        <f t="shared" si="4"/>
        <v>96</v>
      </c>
      <c r="G24" s="10">
        <f t="shared" si="5"/>
        <v>26</v>
      </c>
      <c r="H24" s="11">
        <v>48114.2</v>
      </c>
      <c r="I24" s="11">
        <f t="shared" si="6"/>
        <v>1815.6301886792451</v>
      </c>
      <c r="J24" s="10" t="s">
        <v>18</v>
      </c>
      <c r="K24" s="10" t="s">
        <v>29</v>
      </c>
      <c r="L24" s="10">
        <v>100000</v>
      </c>
      <c r="M24" s="10" t="str">
        <f t="shared" si="7"/>
        <v>Yes</v>
      </c>
      <c r="N24" s="10" t="str">
        <f t="shared" si="8"/>
        <v>TY96CAMWHI020</v>
      </c>
      <c r="O24" s="10"/>
    </row>
    <row r="25" spans="1:15" x14ac:dyDescent="0.3">
      <c r="A25" s="10" t="s">
        <v>51</v>
      </c>
      <c r="B25" s="10" t="str">
        <f t="shared" si="0"/>
        <v>TY</v>
      </c>
      <c r="C25" s="10" t="str">
        <f t="shared" si="1"/>
        <v>General Motors</v>
      </c>
      <c r="D25" s="10" t="str">
        <f t="shared" si="2"/>
        <v>CAM</v>
      </c>
      <c r="E25" s="10" t="e">
        <f t="shared" si="3"/>
        <v>#N/A</v>
      </c>
      <c r="F25" s="10" t="str">
        <f t="shared" si="4"/>
        <v>98</v>
      </c>
      <c r="G25" s="10">
        <f t="shared" si="5"/>
        <v>24</v>
      </c>
      <c r="H25" s="11">
        <v>46311.4</v>
      </c>
      <c r="I25" s="11">
        <f t="shared" si="6"/>
        <v>1890.2612244897959</v>
      </c>
      <c r="J25" s="10" t="s">
        <v>21</v>
      </c>
      <c r="K25" s="10" t="s">
        <v>26</v>
      </c>
      <c r="L25" s="10">
        <v>75000</v>
      </c>
      <c r="M25" s="10" t="str">
        <f t="shared" si="7"/>
        <v>Yes</v>
      </c>
      <c r="N25" s="10" t="str">
        <f t="shared" si="8"/>
        <v>TY98CAMGRE021</v>
      </c>
      <c r="O25" s="10"/>
    </row>
    <row r="26" spans="1:15" x14ac:dyDescent="0.3">
      <c r="A26" s="10" t="s">
        <v>53</v>
      </c>
      <c r="B26" s="10" t="str">
        <f t="shared" si="0"/>
        <v>TY</v>
      </c>
      <c r="C26" s="10" t="str">
        <f t="shared" si="1"/>
        <v>General Motors</v>
      </c>
      <c r="D26" s="10" t="str">
        <f t="shared" si="2"/>
        <v>CAM</v>
      </c>
      <c r="E26" s="10" t="e">
        <f t="shared" si="3"/>
        <v>#N/A</v>
      </c>
      <c r="F26" s="10" t="str">
        <f t="shared" si="4"/>
        <v>00</v>
      </c>
      <c r="G26" s="10">
        <f t="shared" si="5"/>
        <v>22</v>
      </c>
      <c r="H26" s="11">
        <v>44974.8</v>
      </c>
      <c r="I26" s="11">
        <f t="shared" si="6"/>
        <v>1998.88</v>
      </c>
      <c r="J26" s="10" t="s">
        <v>18</v>
      </c>
      <c r="K26" s="10" t="s">
        <v>19</v>
      </c>
      <c r="L26" s="10">
        <v>50000</v>
      </c>
      <c r="M26" s="10" t="str">
        <f t="shared" si="7"/>
        <v>Yes</v>
      </c>
      <c r="N26" s="10" t="str">
        <f t="shared" si="8"/>
        <v>TY00CAMWHI022</v>
      </c>
      <c r="O26" s="10"/>
    </row>
    <row r="27" spans="1:15" x14ac:dyDescent="0.3">
      <c r="A27" s="10" t="s">
        <v>54</v>
      </c>
      <c r="B27" s="10" t="str">
        <f t="shared" si="0"/>
        <v>TY</v>
      </c>
      <c r="C27" s="10" t="str">
        <f t="shared" si="1"/>
        <v>General Motors</v>
      </c>
      <c r="D27" s="10" t="str">
        <f t="shared" si="2"/>
        <v>CAM</v>
      </c>
      <c r="E27" s="10" t="e">
        <f t="shared" si="3"/>
        <v>#N/A</v>
      </c>
      <c r="F27" s="10" t="str">
        <f t="shared" si="4"/>
        <v>02</v>
      </c>
      <c r="G27" s="10">
        <f t="shared" si="5"/>
        <v>20</v>
      </c>
      <c r="H27" s="11">
        <v>44946.5</v>
      </c>
      <c r="I27" s="11">
        <f t="shared" si="6"/>
        <v>2192.5121951219512</v>
      </c>
      <c r="J27" s="10" t="s">
        <v>21</v>
      </c>
      <c r="K27" s="10" t="s">
        <v>22</v>
      </c>
      <c r="L27" s="10">
        <v>50000</v>
      </c>
      <c r="M27" s="10" t="str">
        <f t="shared" si="7"/>
        <v>Yes</v>
      </c>
      <c r="N27" s="10" t="str">
        <f t="shared" si="8"/>
        <v>TY02CAMGRE023</v>
      </c>
      <c r="O27" s="10"/>
    </row>
    <row r="28" spans="1:15" x14ac:dyDescent="0.3">
      <c r="A28" s="10" t="s">
        <v>55</v>
      </c>
      <c r="B28" s="10" t="str">
        <f t="shared" si="0"/>
        <v>TY</v>
      </c>
      <c r="C28" s="10" t="str">
        <f t="shared" si="1"/>
        <v>General Motors</v>
      </c>
      <c r="D28" s="10" t="str">
        <f t="shared" si="2"/>
        <v>CAM</v>
      </c>
      <c r="E28" s="10" t="e">
        <f t="shared" si="3"/>
        <v>#N/A</v>
      </c>
      <c r="F28" s="10" t="str">
        <f t="shared" si="4"/>
        <v>09</v>
      </c>
      <c r="G28" s="10">
        <f t="shared" si="5"/>
        <v>13</v>
      </c>
      <c r="H28" s="11">
        <v>42504.6</v>
      </c>
      <c r="I28" s="11">
        <f t="shared" si="6"/>
        <v>3148.4888888888886</v>
      </c>
      <c r="J28" s="10" t="s">
        <v>18</v>
      </c>
      <c r="K28" s="10" t="s">
        <v>38</v>
      </c>
      <c r="L28" s="10">
        <v>100000</v>
      </c>
      <c r="M28" s="10" t="str">
        <f t="shared" si="7"/>
        <v>Yes</v>
      </c>
      <c r="N28" s="10" t="str">
        <f t="shared" si="8"/>
        <v>TY09CAMWHI024</v>
      </c>
      <c r="O28" s="10"/>
    </row>
    <row r="29" spans="1:15" x14ac:dyDescent="0.3">
      <c r="A29" s="10" t="s">
        <v>56</v>
      </c>
      <c r="B29" s="10" t="str">
        <f t="shared" si="0"/>
        <v>TY</v>
      </c>
      <c r="C29" s="10" t="str">
        <f t="shared" si="1"/>
        <v>General Motors</v>
      </c>
      <c r="D29" s="10" t="str">
        <f t="shared" si="2"/>
        <v>COR</v>
      </c>
      <c r="E29" s="10" t="str">
        <f t="shared" si="3"/>
        <v>Corolla</v>
      </c>
      <c r="F29" s="10" t="str">
        <f t="shared" si="4"/>
        <v>02</v>
      </c>
      <c r="G29" s="10">
        <f t="shared" si="5"/>
        <v>20</v>
      </c>
      <c r="H29" s="11">
        <v>42074.2</v>
      </c>
      <c r="I29" s="11">
        <f t="shared" si="6"/>
        <v>2052.3999999999996</v>
      </c>
      <c r="J29" s="10" t="s">
        <v>21</v>
      </c>
      <c r="K29" s="10" t="s">
        <v>58</v>
      </c>
      <c r="L29" s="10">
        <v>75000</v>
      </c>
      <c r="M29" s="10" t="str">
        <f t="shared" si="7"/>
        <v>Yes</v>
      </c>
      <c r="N29" s="10" t="str">
        <f t="shared" si="8"/>
        <v>TY02CORGRE025</v>
      </c>
      <c r="O29" s="10"/>
    </row>
    <row r="30" spans="1:15" x14ac:dyDescent="0.3">
      <c r="A30" s="10" t="s">
        <v>59</v>
      </c>
      <c r="B30" s="10" t="str">
        <f t="shared" si="0"/>
        <v>TY</v>
      </c>
      <c r="C30" s="10" t="str">
        <f t="shared" si="1"/>
        <v>General Motors</v>
      </c>
      <c r="D30" s="10" t="str">
        <f t="shared" si="2"/>
        <v>COR</v>
      </c>
      <c r="E30" s="10" t="str">
        <f t="shared" si="3"/>
        <v>Corolla</v>
      </c>
      <c r="F30" s="10" t="str">
        <f t="shared" si="4"/>
        <v>03</v>
      </c>
      <c r="G30" s="10">
        <f t="shared" si="5"/>
        <v>19</v>
      </c>
      <c r="H30" s="11">
        <v>40326.800000000003</v>
      </c>
      <c r="I30" s="11">
        <f t="shared" si="6"/>
        <v>2068.041025641026</v>
      </c>
      <c r="J30" s="10" t="s">
        <v>15</v>
      </c>
      <c r="K30" s="10" t="s">
        <v>16</v>
      </c>
      <c r="L30" s="10">
        <v>50000</v>
      </c>
      <c r="M30" s="10" t="str">
        <f t="shared" si="7"/>
        <v>Yes</v>
      </c>
      <c r="N30" s="10" t="str">
        <f t="shared" si="8"/>
        <v>TY03CORBLA026</v>
      </c>
      <c r="O30" s="10"/>
    </row>
    <row r="31" spans="1:15" x14ac:dyDescent="0.3">
      <c r="A31" s="10" t="s">
        <v>60</v>
      </c>
      <c r="B31" s="10" t="str">
        <f t="shared" si="0"/>
        <v>TY</v>
      </c>
      <c r="C31" s="10" t="str">
        <f t="shared" si="1"/>
        <v>General Motors</v>
      </c>
      <c r="D31" s="10" t="str">
        <f t="shared" si="2"/>
        <v>COR</v>
      </c>
      <c r="E31" s="10" t="str">
        <f t="shared" si="3"/>
        <v>Corolla</v>
      </c>
      <c r="F31" s="10" t="str">
        <f t="shared" si="4"/>
        <v>14</v>
      </c>
      <c r="G31" s="10">
        <f t="shared" si="5"/>
        <v>8</v>
      </c>
      <c r="H31" s="11">
        <v>37558.800000000003</v>
      </c>
      <c r="I31" s="11">
        <f t="shared" si="6"/>
        <v>4418.6823529411768</v>
      </c>
      <c r="J31" s="10" t="s">
        <v>15</v>
      </c>
      <c r="K31" s="10" t="s">
        <v>24</v>
      </c>
      <c r="L31" s="10">
        <v>50000</v>
      </c>
      <c r="M31" s="10" t="str">
        <f t="shared" si="7"/>
        <v>Yes</v>
      </c>
      <c r="N31" s="10" t="str">
        <f t="shared" si="8"/>
        <v>TY14CORBLA027</v>
      </c>
      <c r="O31" s="10"/>
    </row>
    <row r="32" spans="1:15" x14ac:dyDescent="0.3">
      <c r="A32" s="10" t="s">
        <v>61</v>
      </c>
      <c r="B32" s="10" t="str">
        <f t="shared" si="0"/>
        <v>TY</v>
      </c>
      <c r="C32" s="10" t="str">
        <f t="shared" si="1"/>
        <v>General Motors</v>
      </c>
      <c r="D32" s="10" t="str">
        <f t="shared" si="2"/>
        <v>COR</v>
      </c>
      <c r="E32" s="10" t="str">
        <f t="shared" si="3"/>
        <v>Corolla</v>
      </c>
      <c r="F32" s="10" t="str">
        <f t="shared" si="4"/>
        <v>12</v>
      </c>
      <c r="G32" s="10">
        <f t="shared" si="5"/>
        <v>10</v>
      </c>
      <c r="H32" s="11">
        <v>36438.5</v>
      </c>
      <c r="I32" s="11">
        <f t="shared" si="6"/>
        <v>3470.3333333333335</v>
      </c>
      <c r="J32" s="10" t="s">
        <v>18</v>
      </c>
      <c r="K32" s="10" t="s">
        <v>16</v>
      </c>
      <c r="L32" s="10">
        <v>50000</v>
      </c>
      <c r="M32" s="10" t="str">
        <f t="shared" si="7"/>
        <v>Yes</v>
      </c>
      <c r="N32" s="10" t="str">
        <f t="shared" si="8"/>
        <v>TY12CORWHI028</v>
      </c>
      <c r="O32" s="10"/>
    </row>
    <row r="33" spans="1:15" x14ac:dyDescent="0.3">
      <c r="A33" s="10" t="s">
        <v>62</v>
      </c>
      <c r="B33" s="10" t="str">
        <f t="shared" si="0"/>
        <v>TY</v>
      </c>
      <c r="C33" s="10" t="str">
        <f t="shared" si="1"/>
        <v>General Motors</v>
      </c>
      <c r="D33" s="10" t="str">
        <f t="shared" si="2"/>
        <v>CAM</v>
      </c>
      <c r="E33" s="10" t="e">
        <f t="shared" si="3"/>
        <v>#N/A</v>
      </c>
      <c r="F33" s="10" t="str">
        <f t="shared" si="4"/>
        <v>12</v>
      </c>
      <c r="G33" s="10">
        <f t="shared" si="5"/>
        <v>10</v>
      </c>
      <c r="H33" s="11">
        <v>35137</v>
      </c>
      <c r="I33" s="11">
        <f t="shared" si="6"/>
        <v>3346.3809523809523</v>
      </c>
      <c r="J33" s="10" t="s">
        <v>15</v>
      </c>
      <c r="K33" s="10" t="s">
        <v>29</v>
      </c>
      <c r="L33" s="10">
        <v>75000</v>
      </c>
      <c r="M33" s="10" t="str">
        <f t="shared" si="7"/>
        <v>Yes</v>
      </c>
      <c r="N33" s="10" t="str">
        <f t="shared" si="8"/>
        <v>TY12CAMBLA029</v>
      </c>
      <c r="O33" s="10"/>
    </row>
    <row r="34" spans="1:15" x14ac:dyDescent="0.3">
      <c r="A34" s="10" t="s">
        <v>63</v>
      </c>
      <c r="B34" s="10" t="str">
        <f t="shared" si="0"/>
        <v>HO</v>
      </c>
      <c r="C34" s="10" t="str">
        <f t="shared" si="1"/>
        <v>General Motors</v>
      </c>
      <c r="D34" s="10" t="str">
        <f t="shared" si="2"/>
        <v>CIV</v>
      </c>
      <c r="E34" s="10" t="str">
        <f t="shared" si="3"/>
        <v>Civic</v>
      </c>
      <c r="F34" s="10" t="str">
        <f t="shared" si="4"/>
        <v>99</v>
      </c>
      <c r="G34" s="10">
        <f t="shared" si="5"/>
        <v>23</v>
      </c>
      <c r="H34" s="11">
        <v>33477.199999999997</v>
      </c>
      <c r="I34" s="11">
        <f t="shared" si="6"/>
        <v>1424.5617021276594</v>
      </c>
      <c r="J34" s="10" t="s">
        <v>15</v>
      </c>
      <c r="K34" s="10" t="s">
        <v>52</v>
      </c>
      <c r="L34" s="10">
        <v>75000</v>
      </c>
      <c r="M34" s="10" t="str">
        <f t="shared" si="7"/>
        <v>Yes</v>
      </c>
      <c r="N34" s="10" t="str">
        <f t="shared" si="8"/>
        <v>HO99CIVBLA030</v>
      </c>
      <c r="O34" s="10"/>
    </row>
    <row r="35" spans="1:15" x14ac:dyDescent="0.3">
      <c r="A35" s="10" t="s">
        <v>64</v>
      </c>
      <c r="B35" s="10" t="str">
        <f t="shared" si="0"/>
        <v>HO</v>
      </c>
      <c r="C35" s="10" t="str">
        <f t="shared" si="1"/>
        <v>General Motors</v>
      </c>
      <c r="D35" s="10" t="str">
        <f t="shared" si="2"/>
        <v>CIV</v>
      </c>
      <c r="E35" s="10" t="str">
        <f t="shared" si="3"/>
        <v>Civic</v>
      </c>
      <c r="F35" s="10" t="str">
        <f t="shared" si="4"/>
        <v>01</v>
      </c>
      <c r="G35" s="10">
        <f t="shared" si="5"/>
        <v>21</v>
      </c>
      <c r="H35" s="11">
        <v>31144.400000000001</v>
      </c>
      <c r="I35" s="11">
        <f t="shared" si="6"/>
        <v>1448.5767441860467</v>
      </c>
      <c r="J35" s="10" t="s">
        <v>15</v>
      </c>
      <c r="K35" s="10" t="s">
        <v>45</v>
      </c>
      <c r="L35" s="10">
        <v>100000</v>
      </c>
      <c r="M35" s="10" t="str">
        <f t="shared" si="7"/>
        <v>Yes</v>
      </c>
      <c r="N35" s="10" t="str">
        <f t="shared" si="8"/>
        <v>HO01CIVBLA031</v>
      </c>
      <c r="O35" s="10"/>
    </row>
    <row r="36" spans="1:15" x14ac:dyDescent="0.3">
      <c r="A36" s="10" t="s">
        <v>65</v>
      </c>
      <c r="B36" s="10" t="str">
        <f t="shared" si="0"/>
        <v>HO</v>
      </c>
      <c r="C36" s="10" t="str">
        <f t="shared" si="1"/>
        <v>General Motors</v>
      </c>
      <c r="D36" s="10" t="str">
        <f t="shared" si="2"/>
        <v>CIV</v>
      </c>
      <c r="E36" s="10" t="str">
        <f t="shared" si="3"/>
        <v>Civic</v>
      </c>
      <c r="F36" s="10" t="str">
        <f t="shared" si="4"/>
        <v>10</v>
      </c>
      <c r="G36" s="10">
        <f t="shared" si="5"/>
        <v>12</v>
      </c>
      <c r="H36" s="11">
        <v>30555.3</v>
      </c>
      <c r="I36" s="11">
        <f t="shared" si="6"/>
        <v>2444.424</v>
      </c>
      <c r="J36" s="10" t="s">
        <v>15</v>
      </c>
      <c r="K36" s="10" t="s">
        <v>22</v>
      </c>
      <c r="L36" s="10">
        <v>75000</v>
      </c>
      <c r="M36" s="10" t="str">
        <f t="shared" si="7"/>
        <v>Yes</v>
      </c>
      <c r="N36" s="10" t="str">
        <f t="shared" si="8"/>
        <v>HO10CIVBLA032</v>
      </c>
      <c r="O36" s="10"/>
    </row>
    <row r="37" spans="1:15" x14ac:dyDescent="0.3">
      <c r="A37" s="10" t="s">
        <v>66</v>
      </c>
      <c r="B37" s="10" t="str">
        <f t="shared" ref="B37:B68" si="9">LEFT(A37,2)</f>
        <v>HO</v>
      </c>
      <c r="C37" s="10" t="str">
        <f t="shared" ref="C37:C68" si="10">VLOOKUP(B37,D$58:E$63,2)</f>
        <v>General Motors</v>
      </c>
      <c r="D37" s="10" t="str">
        <f t="shared" ref="D37:D56" si="11">MID(A37,5,3)</f>
        <v>CIV</v>
      </c>
      <c r="E37" s="10" t="str">
        <f t="shared" ref="E37:E68" si="12">VLOOKUP(D37,H$57:I$67,2)</f>
        <v>Civic</v>
      </c>
      <c r="F37" s="10" t="str">
        <f t="shared" ref="F37:F56" si="13">MID(A37,3,2)</f>
        <v>10</v>
      </c>
      <c r="G37" s="10">
        <f t="shared" ref="G37:G68" si="14" xml:space="preserve"> IF(22-F37&lt;0,100-F37+22,22-F37)</f>
        <v>12</v>
      </c>
      <c r="H37" s="11">
        <v>29601.9</v>
      </c>
      <c r="I37" s="11">
        <f t="shared" ref="I37:I68" si="15">H37/(G37+0.5)</f>
        <v>2368.152</v>
      </c>
      <c r="J37" s="10" t="s">
        <v>15</v>
      </c>
      <c r="K37" s="10" t="s">
        <v>39</v>
      </c>
      <c r="L37" s="10">
        <v>100000</v>
      </c>
      <c r="M37" s="10" t="str">
        <f t="shared" ref="M37:M68" si="16">IF(H37&lt;=L37, "Yes", "No")</f>
        <v>Yes</v>
      </c>
      <c r="N37" s="10" t="str">
        <f t="shared" ref="N37:N56" si="17">CONCATENATE(B37,F37,D37,UPPER(LEFT(J37,3)),RIGHT(A37,3))</f>
        <v>HO10CIVBLA033</v>
      </c>
      <c r="O37" s="10"/>
    </row>
    <row r="38" spans="1:15" x14ac:dyDescent="0.3">
      <c r="A38" s="10" t="s">
        <v>67</v>
      </c>
      <c r="B38" s="10" t="str">
        <f t="shared" si="9"/>
        <v>HO</v>
      </c>
      <c r="C38" s="10" t="str">
        <f t="shared" si="10"/>
        <v>General Motors</v>
      </c>
      <c r="D38" s="10" t="str">
        <f t="shared" si="11"/>
        <v>CIV</v>
      </c>
      <c r="E38" s="10" t="str">
        <f t="shared" si="12"/>
        <v>Civic</v>
      </c>
      <c r="F38" s="10" t="str">
        <f t="shared" si="13"/>
        <v>11</v>
      </c>
      <c r="G38" s="10">
        <f t="shared" si="14"/>
        <v>11</v>
      </c>
      <c r="H38" s="11">
        <v>29102.3</v>
      </c>
      <c r="I38" s="11">
        <f t="shared" si="15"/>
        <v>2530.6347826086958</v>
      </c>
      <c r="J38" s="10" t="s">
        <v>15</v>
      </c>
      <c r="K38" s="10" t="s">
        <v>43</v>
      </c>
      <c r="L38" s="10">
        <v>100000</v>
      </c>
      <c r="M38" s="10" t="str">
        <f t="shared" si="16"/>
        <v>Yes</v>
      </c>
      <c r="N38" s="10" t="str">
        <f t="shared" si="17"/>
        <v>HO11CIVBLA034</v>
      </c>
      <c r="O38" s="10"/>
    </row>
    <row r="39" spans="1:15" x14ac:dyDescent="0.3">
      <c r="A39" s="10" t="s">
        <v>68</v>
      </c>
      <c r="B39" s="10" t="str">
        <f t="shared" si="9"/>
        <v>HO</v>
      </c>
      <c r="C39" s="10" t="str">
        <f t="shared" si="10"/>
        <v>General Motors</v>
      </c>
      <c r="D39" s="10" t="str">
        <f t="shared" si="11"/>
        <v>CIV</v>
      </c>
      <c r="E39" s="10" t="str">
        <f t="shared" si="12"/>
        <v>Civic</v>
      </c>
      <c r="F39" s="10" t="str">
        <f t="shared" si="13"/>
        <v>12</v>
      </c>
      <c r="G39" s="10">
        <f t="shared" si="14"/>
        <v>10</v>
      </c>
      <c r="H39" s="11">
        <v>28464.799999999999</v>
      </c>
      <c r="I39" s="11">
        <f t="shared" si="15"/>
        <v>2710.9333333333334</v>
      </c>
      <c r="J39" s="10" t="s">
        <v>18</v>
      </c>
      <c r="K39" s="10" t="s">
        <v>39</v>
      </c>
      <c r="L39" s="10">
        <v>100000</v>
      </c>
      <c r="M39" s="10" t="str">
        <f t="shared" si="16"/>
        <v>Yes</v>
      </c>
      <c r="N39" s="10" t="str">
        <f t="shared" si="17"/>
        <v>HO12CIVWHI035</v>
      </c>
      <c r="O39" s="10"/>
    </row>
    <row r="40" spans="1:15" x14ac:dyDescent="0.3">
      <c r="A40" s="10" t="s">
        <v>69</v>
      </c>
      <c r="B40" s="10" t="str">
        <f t="shared" si="9"/>
        <v>HO</v>
      </c>
      <c r="C40" s="10" t="str">
        <f t="shared" si="10"/>
        <v>General Motors</v>
      </c>
      <c r="D40" s="10" t="str">
        <f t="shared" si="11"/>
        <v>CIV</v>
      </c>
      <c r="E40" s="10" t="str">
        <f t="shared" si="12"/>
        <v>Civic</v>
      </c>
      <c r="F40" s="10" t="str">
        <f t="shared" si="13"/>
        <v>13</v>
      </c>
      <c r="G40" s="10">
        <f t="shared" si="14"/>
        <v>9</v>
      </c>
      <c r="H40" s="11">
        <v>27637.1</v>
      </c>
      <c r="I40" s="11">
        <f t="shared" si="15"/>
        <v>2909.1684210526314</v>
      </c>
      <c r="J40" s="10" t="s">
        <v>15</v>
      </c>
      <c r="K40" s="10" t="s">
        <v>16</v>
      </c>
      <c r="L40" s="10">
        <v>75000</v>
      </c>
      <c r="M40" s="10" t="str">
        <f t="shared" si="16"/>
        <v>Yes</v>
      </c>
      <c r="N40" s="10" t="str">
        <f t="shared" si="17"/>
        <v>HO13CIVBLA036</v>
      </c>
      <c r="O40" s="10"/>
    </row>
    <row r="41" spans="1:15" x14ac:dyDescent="0.3">
      <c r="A41" s="10" t="s">
        <v>120</v>
      </c>
      <c r="B41" s="10" t="str">
        <f t="shared" si="9"/>
        <v>HO</v>
      </c>
      <c r="C41" s="10" t="str">
        <f t="shared" si="10"/>
        <v>General Motors</v>
      </c>
      <c r="D41" s="10" t="str">
        <f t="shared" si="11"/>
        <v>ODY</v>
      </c>
      <c r="E41" s="10" t="str">
        <f t="shared" si="12"/>
        <v>Mustang</v>
      </c>
      <c r="F41" s="10" t="str">
        <f t="shared" si="13"/>
        <v>05</v>
      </c>
      <c r="G41" s="10">
        <f t="shared" si="14"/>
        <v>17</v>
      </c>
      <c r="H41" s="11">
        <v>27534.799999999999</v>
      </c>
      <c r="I41" s="11">
        <f t="shared" si="15"/>
        <v>1573.4171428571428</v>
      </c>
      <c r="J41" s="10" t="s">
        <v>18</v>
      </c>
      <c r="K41" s="10" t="s">
        <v>32</v>
      </c>
      <c r="L41" s="10">
        <v>75000</v>
      </c>
      <c r="M41" s="10" t="str">
        <f t="shared" si="16"/>
        <v>Yes</v>
      </c>
      <c r="N41" s="10" t="str">
        <f t="shared" si="17"/>
        <v>HO05ODYWHI037</v>
      </c>
      <c r="O41" s="10"/>
    </row>
    <row r="42" spans="1:15" x14ac:dyDescent="0.3">
      <c r="A42" s="10" t="s">
        <v>70</v>
      </c>
      <c r="B42" s="10" t="str">
        <f t="shared" si="9"/>
        <v>HO</v>
      </c>
      <c r="C42" s="10" t="str">
        <f t="shared" si="10"/>
        <v>General Motors</v>
      </c>
      <c r="D42" s="10" t="str">
        <f t="shared" si="11"/>
        <v>ODY</v>
      </c>
      <c r="E42" s="10" t="str">
        <f t="shared" si="12"/>
        <v>Mustang</v>
      </c>
      <c r="F42" s="10" t="str">
        <f t="shared" si="13"/>
        <v>07</v>
      </c>
      <c r="G42" s="10">
        <f t="shared" si="14"/>
        <v>15</v>
      </c>
      <c r="H42" s="11">
        <v>27394.2</v>
      </c>
      <c r="I42" s="11">
        <f t="shared" si="15"/>
        <v>1767.367741935484</v>
      </c>
      <c r="J42" s="10" t="s">
        <v>15</v>
      </c>
      <c r="K42" s="10" t="s">
        <v>36</v>
      </c>
      <c r="L42" s="10">
        <v>75000</v>
      </c>
      <c r="M42" s="10" t="str">
        <f t="shared" si="16"/>
        <v>Yes</v>
      </c>
      <c r="N42" s="10" t="str">
        <f t="shared" si="17"/>
        <v>HO07ODYBLA038</v>
      </c>
      <c r="O42" s="10"/>
    </row>
    <row r="43" spans="1:15" x14ac:dyDescent="0.3">
      <c r="A43" s="10" t="s">
        <v>71</v>
      </c>
      <c r="B43" s="10" t="str">
        <f t="shared" si="9"/>
        <v>HO</v>
      </c>
      <c r="C43" s="10" t="str">
        <f t="shared" si="10"/>
        <v>General Motors</v>
      </c>
      <c r="D43" s="10" t="str">
        <f t="shared" si="11"/>
        <v>ODY</v>
      </c>
      <c r="E43" s="10" t="str">
        <f t="shared" si="12"/>
        <v>Mustang</v>
      </c>
      <c r="F43" s="10" t="str">
        <f t="shared" si="13"/>
        <v>08</v>
      </c>
      <c r="G43" s="10">
        <f t="shared" si="14"/>
        <v>14</v>
      </c>
      <c r="H43" s="11">
        <v>24513.200000000001</v>
      </c>
      <c r="I43" s="11">
        <f t="shared" si="15"/>
        <v>1690.5655172413794</v>
      </c>
      <c r="J43" s="10" t="s">
        <v>15</v>
      </c>
      <c r="K43" s="10" t="s">
        <v>45</v>
      </c>
      <c r="L43" s="10">
        <v>75000</v>
      </c>
      <c r="M43" s="10" t="str">
        <f t="shared" si="16"/>
        <v>Yes</v>
      </c>
      <c r="N43" s="10" t="str">
        <f t="shared" si="17"/>
        <v>HO08ODYBLA039</v>
      </c>
      <c r="O43" s="10"/>
    </row>
    <row r="44" spans="1:15" x14ac:dyDescent="0.3">
      <c r="A44" s="10" t="s">
        <v>118</v>
      </c>
      <c r="B44" s="10" t="str">
        <f t="shared" si="9"/>
        <v>HO</v>
      </c>
      <c r="C44" s="10" t="str">
        <f t="shared" si="10"/>
        <v>General Motors</v>
      </c>
      <c r="D44" s="10" t="str">
        <f t="shared" si="11"/>
        <v>ODY</v>
      </c>
      <c r="E44" s="10" t="str">
        <f t="shared" si="12"/>
        <v>Mustang</v>
      </c>
      <c r="F44" s="10" t="str">
        <f t="shared" si="13"/>
        <v>01</v>
      </c>
      <c r="G44" s="10">
        <f t="shared" si="14"/>
        <v>21</v>
      </c>
      <c r="H44" s="11">
        <v>22573</v>
      </c>
      <c r="I44" s="11">
        <f t="shared" si="15"/>
        <v>1049.9069767441861</v>
      </c>
      <c r="J44" s="10" t="s">
        <v>48</v>
      </c>
      <c r="K44" s="10" t="s">
        <v>43</v>
      </c>
      <c r="L44" s="10">
        <v>75000</v>
      </c>
      <c r="M44" s="10" t="str">
        <f t="shared" si="16"/>
        <v>Yes</v>
      </c>
      <c r="N44" s="10" t="str">
        <f t="shared" si="17"/>
        <v>HO01ODYBLU040</v>
      </c>
      <c r="O44" s="10"/>
    </row>
    <row r="45" spans="1:15" x14ac:dyDescent="0.3">
      <c r="A45" s="10" t="s">
        <v>72</v>
      </c>
      <c r="B45" s="10" t="str">
        <f t="shared" si="9"/>
        <v>HO</v>
      </c>
      <c r="C45" s="10" t="str">
        <f t="shared" si="10"/>
        <v>General Motors</v>
      </c>
      <c r="D45" s="10" t="str">
        <f t="shared" si="11"/>
        <v>ODY</v>
      </c>
      <c r="E45" s="10" t="str">
        <f t="shared" si="12"/>
        <v>Mustang</v>
      </c>
      <c r="F45" s="10" t="str">
        <f t="shared" si="13"/>
        <v>14</v>
      </c>
      <c r="G45" s="10">
        <f t="shared" si="14"/>
        <v>8</v>
      </c>
      <c r="H45" s="11">
        <v>22521.599999999999</v>
      </c>
      <c r="I45" s="11">
        <f t="shared" si="15"/>
        <v>2649.6</v>
      </c>
      <c r="J45" s="10" t="s">
        <v>15</v>
      </c>
      <c r="K45" s="10" t="s">
        <v>36</v>
      </c>
      <c r="L45" s="10">
        <v>75000</v>
      </c>
      <c r="M45" s="10" t="str">
        <f t="shared" si="16"/>
        <v>Yes</v>
      </c>
      <c r="N45" s="10" t="str">
        <f t="shared" si="17"/>
        <v>HO14ODYBLA041</v>
      </c>
      <c r="O45" s="10"/>
    </row>
    <row r="46" spans="1:15" x14ac:dyDescent="0.3">
      <c r="A46" s="10" t="s">
        <v>73</v>
      </c>
      <c r="B46" s="10" t="str">
        <f t="shared" si="9"/>
        <v>CR</v>
      </c>
      <c r="C46" s="10" t="str">
        <f t="shared" si="10"/>
        <v>Chrysler</v>
      </c>
      <c r="D46" s="10" t="str">
        <f t="shared" si="11"/>
        <v>PTC</v>
      </c>
      <c r="E46" s="10" t="str">
        <f t="shared" si="12"/>
        <v>Mustang</v>
      </c>
      <c r="F46" s="10" t="str">
        <f t="shared" si="13"/>
        <v>04</v>
      </c>
      <c r="G46" s="10">
        <f t="shared" si="14"/>
        <v>18</v>
      </c>
      <c r="H46" s="11">
        <v>22282</v>
      </c>
      <c r="I46" s="11">
        <f t="shared" si="15"/>
        <v>1204.4324324324325</v>
      </c>
      <c r="J46" s="10" t="s">
        <v>48</v>
      </c>
      <c r="K46" s="10" t="s">
        <v>19</v>
      </c>
      <c r="L46" s="10">
        <v>100000</v>
      </c>
      <c r="M46" s="10" t="str">
        <f t="shared" si="16"/>
        <v>Yes</v>
      </c>
      <c r="N46" s="10" t="str">
        <f t="shared" si="17"/>
        <v>CR04PTCBLU042</v>
      </c>
      <c r="O46" s="10"/>
    </row>
    <row r="47" spans="1:15" x14ac:dyDescent="0.3">
      <c r="A47" s="10" t="s">
        <v>74</v>
      </c>
      <c r="B47" s="10" t="str">
        <f t="shared" si="9"/>
        <v>CR</v>
      </c>
      <c r="C47" s="10" t="str">
        <f t="shared" si="10"/>
        <v>Chrysler</v>
      </c>
      <c r="D47" s="10" t="str">
        <f t="shared" si="11"/>
        <v>PTC</v>
      </c>
      <c r="E47" s="10" t="str">
        <f t="shared" si="12"/>
        <v>Mustang</v>
      </c>
      <c r="F47" s="10" t="str">
        <f t="shared" si="13"/>
        <v>07</v>
      </c>
      <c r="G47" s="10">
        <f t="shared" si="14"/>
        <v>15</v>
      </c>
      <c r="H47" s="11">
        <v>22188.5</v>
      </c>
      <c r="I47" s="11">
        <f t="shared" si="15"/>
        <v>1431.516129032258</v>
      </c>
      <c r="J47" s="10" t="s">
        <v>48</v>
      </c>
      <c r="K47" s="10" t="s">
        <v>26</v>
      </c>
      <c r="L47" s="10">
        <v>100000</v>
      </c>
      <c r="M47" s="10" t="str">
        <f t="shared" si="16"/>
        <v>Yes</v>
      </c>
      <c r="N47" s="10" t="str">
        <f t="shared" si="17"/>
        <v>CR07PTCBLU043</v>
      </c>
      <c r="O47" s="10"/>
    </row>
    <row r="48" spans="1:15" x14ac:dyDescent="0.3">
      <c r="A48" s="10" t="s">
        <v>75</v>
      </c>
      <c r="B48" s="10" t="str">
        <f t="shared" si="9"/>
        <v>CR</v>
      </c>
      <c r="C48" s="10" t="str">
        <f t="shared" si="10"/>
        <v>Chrysler</v>
      </c>
      <c r="D48" s="10" t="str">
        <f t="shared" si="11"/>
        <v>PTC</v>
      </c>
      <c r="E48" s="10" t="str">
        <f t="shared" si="12"/>
        <v>Mustang</v>
      </c>
      <c r="F48" s="10" t="str">
        <f t="shared" si="13"/>
        <v>11</v>
      </c>
      <c r="G48" s="10">
        <f t="shared" si="14"/>
        <v>11</v>
      </c>
      <c r="H48" s="11">
        <v>22128.2</v>
      </c>
      <c r="I48" s="11">
        <f t="shared" si="15"/>
        <v>1924.1913043478262</v>
      </c>
      <c r="J48" s="10" t="s">
        <v>48</v>
      </c>
      <c r="K48" s="10" t="s">
        <v>50</v>
      </c>
      <c r="L48" s="10">
        <v>100000</v>
      </c>
      <c r="M48" s="10" t="str">
        <f t="shared" si="16"/>
        <v>Yes</v>
      </c>
      <c r="N48" s="10" t="str">
        <f t="shared" si="17"/>
        <v>CR11PTCBLU044</v>
      </c>
      <c r="O48" s="10"/>
    </row>
    <row r="49" spans="1:15" x14ac:dyDescent="0.3">
      <c r="A49" s="10" t="s">
        <v>76</v>
      </c>
      <c r="B49" s="10" t="str">
        <f t="shared" si="9"/>
        <v>CR</v>
      </c>
      <c r="C49" s="10" t="str">
        <f t="shared" si="10"/>
        <v>Chrysler</v>
      </c>
      <c r="D49" s="10" t="str">
        <f t="shared" si="11"/>
        <v>CAR</v>
      </c>
      <c r="E49" s="10" t="e">
        <f t="shared" si="12"/>
        <v>#N/A</v>
      </c>
      <c r="F49" s="10" t="str">
        <f t="shared" si="13"/>
        <v>99</v>
      </c>
      <c r="G49" s="10">
        <f t="shared" si="14"/>
        <v>23</v>
      </c>
      <c r="H49" s="11">
        <v>20223.900000000001</v>
      </c>
      <c r="I49" s="11">
        <f t="shared" si="15"/>
        <v>860.5914893617022</v>
      </c>
      <c r="J49" s="10" t="s">
        <v>15</v>
      </c>
      <c r="K49" s="10" t="s">
        <v>32</v>
      </c>
      <c r="L49" s="10">
        <v>100000</v>
      </c>
      <c r="M49" s="10" t="str">
        <f t="shared" si="16"/>
        <v>Yes</v>
      </c>
      <c r="N49" s="10" t="str">
        <f t="shared" si="17"/>
        <v>CR99CARBLA045</v>
      </c>
      <c r="O49" s="10"/>
    </row>
    <row r="50" spans="1:15" x14ac:dyDescent="0.3">
      <c r="A50" s="10" t="s">
        <v>77</v>
      </c>
      <c r="B50" s="10" t="str">
        <f t="shared" si="9"/>
        <v>CR</v>
      </c>
      <c r="C50" s="10" t="str">
        <f t="shared" si="10"/>
        <v>Chrysler</v>
      </c>
      <c r="D50" s="10" t="str">
        <f t="shared" si="11"/>
        <v>CAR</v>
      </c>
      <c r="E50" s="10" t="e">
        <f t="shared" si="12"/>
        <v>#N/A</v>
      </c>
      <c r="F50" s="10" t="str">
        <f t="shared" si="13"/>
        <v>00</v>
      </c>
      <c r="G50" s="10">
        <f t="shared" si="14"/>
        <v>22</v>
      </c>
      <c r="H50" s="11">
        <v>19421.099999999999</v>
      </c>
      <c r="I50" s="11">
        <f t="shared" si="15"/>
        <v>863.16</v>
      </c>
      <c r="J50" s="10" t="s">
        <v>15</v>
      </c>
      <c r="K50" s="10" t="s">
        <v>41</v>
      </c>
      <c r="L50" s="10">
        <v>100000</v>
      </c>
      <c r="M50" s="10" t="str">
        <f t="shared" si="16"/>
        <v>Yes</v>
      </c>
      <c r="N50" s="10" t="str">
        <f t="shared" si="17"/>
        <v>CR00CARBLA046</v>
      </c>
      <c r="O50" s="10"/>
    </row>
    <row r="51" spans="1:15" x14ac:dyDescent="0.3">
      <c r="A51" s="10" t="s">
        <v>78</v>
      </c>
      <c r="B51" s="10" t="str">
        <f t="shared" si="9"/>
        <v>CR</v>
      </c>
      <c r="C51" s="10" t="str">
        <f t="shared" si="10"/>
        <v>Chrysler</v>
      </c>
      <c r="D51" s="10" t="str">
        <f t="shared" si="11"/>
        <v>CAR</v>
      </c>
      <c r="E51" s="10" t="e">
        <f t="shared" si="12"/>
        <v>#N/A</v>
      </c>
      <c r="F51" s="10" t="str">
        <f t="shared" si="13"/>
        <v>04</v>
      </c>
      <c r="G51" s="10">
        <f t="shared" si="14"/>
        <v>18</v>
      </c>
      <c r="H51" s="11">
        <v>19341.7</v>
      </c>
      <c r="I51" s="11">
        <f t="shared" si="15"/>
        <v>1045.4972972972973</v>
      </c>
      <c r="J51" s="10" t="s">
        <v>18</v>
      </c>
      <c r="K51" s="10" t="s">
        <v>34</v>
      </c>
      <c r="L51" s="10">
        <v>75000</v>
      </c>
      <c r="M51" s="10" t="str">
        <f t="shared" si="16"/>
        <v>Yes</v>
      </c>
      <c r="N51" s="10" t="str">
        <f t="shared" si="17"/>
        <v>CR04CARWHI047</v>
      </c>
      <c r="O51" s="10"/>
    </row>
    <row r="52" spans="1:15" x14ac:dyDescent="0.3">
      <c r="A52" s="10" t="s">
        <v>79</v>
      </c>
      <c r="B52" s="10" t="str">
        <f t="shared" si="9"/>
        <v>CR</v>
      </c>
      <c r="C52" s="10" t="str">
        <f t="shared" si="10"/>
        <v>Chrysler</v>
      </c>
      <c r="D52" s="10" t="str">
        <f t="shared" si="11"/>
        <v>CAR</v>
      </c>
      <c r="E52" s="10" t="e">
        <f t="shared" si="12"/>
        <v>#N/A</v>
      </c>
      <c r="F52" s="10" t="str">
        <f t="shared" si="13"/>
        <v>04</v>
      </c>
      <c r="G52" s="10">
        <f t="shared" si="14"/>
        <v>18</v>
      </c>
      <c r="H52" s="11">
        <v>17556.3</v>
      </c>
      <c r="I52" s="11">
        <f t="shared" si="15"/>
        <v>948.98918918918912</v>
      </c>
      <c r="J52" s="10" t="s">
        <v>48</v>
      </c>
      <c r="K52" s="10" t="s">
        <v>32</v>
      </c>
      <c r="L52" s="10">
        <v>100000</v>
      </c>
      <c r="M52" s="10" t="str">
        <f t="shared" si="16"/>
        <v>Yes</v>
      </c>
      <c r="N52" s="10" t="str">
        <f t="shared" si="17"/>
        <v>CR04CARBLU048</v>
      </c>
      <c r="O52" s="10"/>
    </row>
    <row r="53" spans="1:15" x14ac:dyDescent="0.3">
      <c r="A53" s="10" t="s">
        <v>80</v>
      </c>
      <c r="B53" s="10" t="str">
        <f t="shared" si="9"/>
        <v>HY</v>
      </c>
      <c r="C53" s="10" t="str">
        <f t="shared" si="10"/>
        <v>General Motors</v>
      </c>
      <c r="D53" s="10" t="str">
        <f t="shared" si="11"/>
        <v>ELA</v>
      </c>
      <c r="E53" s="10" t="str">
        <f t="shared" si="12"/>
        <v>Elantra</v>
      </c>
      <c r="F53" s="10" t="str">
        <f t="shared" si="13"/>
        <v>11</v>
      </c>
      <c r="G53" s="10">
        <f t="shared" si="14"/>
        <v>11</v>
      </c>
      <c r="H53" s="11">
        <v>14289.6</v>
      </c>
      <c r="I53" s="11">
        <f t="shared" si="15"/>
        <v>1242.5739130434783</v>
      </c>
      <c r="J53" s="10" t="s">
        <v>18</v>
      </c>
      <c r="K53" s="10" t="s">
        <v>43</v>
      </c>
      <c r="L53" s="10">
        <v>100000</v>
      </c>
      <c r="M53" s="10" t="str">
        <f t="shared" si="16"/>
        <v>Yes</v>
      </c>
      <c r="N53" s="10" t="str">
        <f t="shared" si="17"/>
        <v>HY11ELAWHI049</v>
      </c>
      <c r="O53" s="10"/>
    </row>
    <row r="54" spans="1:15" x14ac:dyDescent="0.3">
      <c r="A54" s="10" t="s">
        <v>81</v>
      </c>
      <c r="B54" s="10" t="str">
        <f t="shared" si="9"/>
        <v>HY</v>
      </c>
      <c r="C54" s="10" t="str">
        <f t="shared" si="10"/>
        <v>General Motors</v>
      </c>
      <c r="D54" s="10" t="str">
        <f t="shared" si="11"/>
        <v>ELA</v>
      </c>
      <c r="E54" s="10" t="str">
        <f t="shared" si="12"/>
        <v>Elantra</v>
      </c>
      <c r="F54" s="10" t="str">
        <f t="shared" si="13"/>
        <v>12</v>
      </c>
      <c r="G54" s="10">
        <f t="shared" si="14"/>
        <v>10</v>
      </c>
      <c r="H54" s="11">
        <v>13867.6</v>
      </c>
      <c r="I54" s="11">
        <f t="shared" si="15"/>
        <v>1320.7238095238095</v>
      </c>
      <c r="J54" s="10" t="s">
        <v>15</v>
      </c>
      <c r="K54" s="10" t="s">
        <v>50</v>
      </c>
      <c r="L54" s="10">
        <v>75000</v>
      </c>
      <c r="M54" s="10" t="str">
        <f t="shared" si="16"/>
        <v>Yes</v>
      </c>
      <c r="N54" s="10" t="str">
        <f t="shared" si="17"/>
        <v>HY12ELABLA050</v>
      </c>
      <c r="O54" s="10"/>
    </row>
    <row r="55" spans="1:15" x14ac:dyDescent="0.3">
      <c r="A55" s="10" t="s">
        <v>82</v>
      </c>
      <c r="B55" s="10" t="str">
        <f t="shared" si="9"/>
        <v>HY</v>
      </c>
      <c r="C55" s="10" t="str">
        <f t="shared" si="10"/>
        <v>General Motors</v>
      </c>
      <c r="D55" s="10" t="str">
        <f t="shared" si="11"/>
        <v>ELA</v>
      </c>
      <c r="E55" s="10" t="str">
        <f t="shared" si="12"/>
        <v>Elantra</v>
      </c>
      <c r="F55" s="10" t="str">
        <f t="shared" si="13"/>
        <v>13</v>
      </c>
      <c r="G55" s="10">
        <f t="shared" si="14"/>
        <v>9</v>
      </c>
      <c r="H55" s="11">
        <v>13682.9</v>
      </c>
      <c r="I55" s="11">
        <f t="shared" si="15"/>
        <v>1440.3052631578946</v>
      </c>
      <c r="J55" s="10" t="s">
        <v>15</v>
      </c>
      <c r="K55" s="10" t="s">
        <v>38</v>
      </c>
      <c r="L55" s="10">
        <v>75000</v>
      </c>
      <c r="M55" s="10" t="str">
        <f t="shared" si="16"/>
        <v>Yes</v>
      </c>
      <c r="N55" s="10" t="str">
        <f t="shared" si="17"/>
        <v>HY13ELABLA051</v>
      </c>
      <c r="O55" s="10"/>
    </row>
    <row r="56" spans="1:15" x14ac:dyDescent="0.3">
      <c r="A56" s="10" t="s">
        <v>83</v>
      </c>
      <c r="B56" s="10" t="str">
        <f t="shared" si="9"/>
        <v>HY</v>
      </c>
      <c r="C56" s="10" t="str">
        <f t="shared" si="10"/>
        <v>General Motors</v>
      </c>
      <c r="D56" s="10" t="str">
        <f t="shared" si="11"/>
        <v>ELA</v>
      </c>
      <c r="E56" s="10" t="str">
        <f t="shared" si="12"/>
        <v>Elantra</v>
      </c>
      <c r="F56" s="10" t="str">
        <f t="shared" si="13"/>
        <v>13</v>
      </c>
      <c r="G56" s="10">
        <f t="shared" si="14"/>
        <v>9</v>
      </c>
      <c r="H56" s="11">
        <v>3708.1</v>
      </c>
      <c r="I56" s="11">
        <f t="shared" si="15"/>
        <v>390.32631578947365</v>
      </c>
      <c r="J56" s="10" t="s">
        <v>15</v>
      </c>
      <c r="K56" s="10" t="s">
        <v>19</v>
      </c>
      <c r="L56" s="10">
        <v>100000</v>
      </c>
      <c r="M56" s="10" t="str">
        <f t="shared" si="16"/>
        <v>Yes</v>
      </c>
      <c r="N56" s="10" t="str">
        <f t="shared" si="17"/>
        <v>HY13ELABLA052</v>
      </c>
      <c r="O56" s="10"/>
    </row>
    <row r="59" spans="1:15" x14ac:dyDescent="0.3">
      <c r="D59" s="13" t="s">
        <v>127</v>
      </c>
      <c r="E59" s="12"/>
      <c r="H59" s="13" t="s">
        <v>128</v>
      </c>
      <c r="I59" s="12"/>
    </row>
    <row r="60" spans="1:15" x14ac:dyDescent="0.3">
      <c r="H60" s="10" t="s">
        <v>96</v>
      </c>
      <c r="I60" s="10" t="s">
        <v>117</v>
      </c>
    </row>
    <row r="61" spans="1:15" x14ac:dyDescent="0.3">
      <c r="D61" s="10" t="s">
        <v>84</v>
      </c>
      <c r="E61" s="10" t="s">
        <v>90</v>
      </c>
      <c r="H61" s="10" t="s">
        <v>99</v>
      </c>
      <c r="I61" s="10" t="s">
        <v>111</v>
      </c>
    </row>
    <row r="62" spans="1:15" x14ac:dyDescent="0.3">
      <c r="D62" s="10" t="s">
        <v>89</v>
      </c>
      <c r="E62" s="10" t="s">
        <v>95</v>
      </c>
      <c r="H62" s="10" t="s">
        <v>100</v>
      </c>
      <c r="I62" s="10" t="s">
        <v>112</v>
      </c>
    </row>
    <row r="63" spans="1:15" x14ac:dyDescent="0.3">
      <c r="D63" s="10" t="s">
        <v>88</v>
      </c>
      <c r="E63" s="10" t="s">
        <v>94</v>
      </c>
      <c r="F63" s="10"/>
      <c r="H63" s="10" t="s">
        <v>97</v>
      </c>
      <c r="I63" s="10" t="s">
        <v>109</v>
      </c>
    </row>
    <row r="64" spans="1:15" x14ac:dyDescent="0.3">
      <c r="D64" s="10" t="s">
        <v>87</v>
      </c>
      <c r="E64" s="10" t="s">
        <v>93</v>
      </c>
      <c r="H64" s="10" t="s">
        <v>98</v>
      </c>
      <c r="I64" s="10" t="s">
        <v>110</v>
      </c>
    </row>
    <row r="65" spans="4:9" x14ac:dyDescent="0.3">
      <c r="D65" s="10" t="s">
        <v>85</v>
      </c>
      <c r="E65" s="10" t="s">
        <v>91</v>
      </c>
      <c r="H65" s="10" t="s">
        <v>105</v>
      </c>
      <c r="I65" s="10" t="s">
        <v>107</v>
      </c>
    </row>
    <row r="66" spans="4:9" x14ac:dyDescent="0.3">
      <c r="D66" s="10" t="s">
        <v>86</v>
      </c>
      <c r="E66" s="10" t="s">
        <v>92</v>
      </c>
      <c r="H66" s="10" t="s">
        <v>106</v>
      </c>
      <c r="I66" s="10" t="s">
        <v>108</v>
      </c>
    </row>
    <row r="67" spans="4:9" x14ac:dyDescent="0.3">
      <c r="H67" s="10" t="s">
        <v>101</v>
      </c>
      <c r="I67" s="10" t="s">
        <v>113</v>
      </c>
    </row>
    <row r="68" spans="4:9" x14ac:dyDescent="0.3">
      <c r="H68" s="10" t="s">
        <v>102</v>
      </c>
      <c r="I68" s="10" t="s">
        <v>114</v>
      </c>
    </row>
    <row r="69" spans="4:9" x14ac:dyDescent="0.3">
      <c r="H69" s="10" t="s">
        <v>103</v>
      </c>
      <c r="I69" s="10" t="s">
        <v>115</v>
      </c>
    </row>
    <row r="70" spans="4:9" x14ac:dyDescent="0.3">
      <c r="H70" s="10" t="s">
        <v>104</v>
      </c>
      <c r="I70" s="10" t="s">
        <v>116</v>
      </c>
    </row>
  </sheetData>
  <conditionalFormatting sqref="I4:I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N4" sqref="N4"/>
    </sheetView>
  </sheetViews>
  <sheetFormatPr defaultRowHeight="14.4" x14ac:dyDescent="0.3"/>
  <cols>
    <col min="1" max="1" width="13.109375" bestFit="1" customWidth="1"/>
    <col min="2" max="2" width="12.5546875" bestFit="1" customWidth="1"/>
  </cols>
  <sheetData>
    <row r="1" spans="1:4" s="6" customFormat="1" ht="18" x14ac:dyDescent="0.35">
      <c r="D1" s="7" t="s">
        <v>125</v>
      </c>
    </row>
    <row r="3" spans="1:4" x14ac:dyDescent="0.3">
      <c r="A3" s="4" t="s">
        <v>122</v>
      </c>
      <c r="B3" t="s">
        <v>124</v>
      </c>
    </row>
    <row r="4" spans="1:4" x14ac:dyDescent="0.3">
      <c r="A4" s="5" t="s">
        <v>41</v>
      </c>
      <c r="B4">
        <v>144647.69999999998</v>
      </c>
    </row>
    <row r="5" spans="1:4" x14ac:dyDescent="0.3">
      <c r="A5" s="5" t="s">
        <v>50</v>
      </c>
      <c r="B5">
        <v>150656.40000000002</v>
      </c>
    </row>
    <row r="6" spans="1:4" x14ac:dyDescent="0.3">
      <c r="A6" s="5" t="s">
        <v>26</v>
      </c>
      <c r="B6">
        <v>154427.9</v>
      </c>
    </row>
    <row r="7" spans="1:4" x14ac:dyDescent="0.3">
      <c r="A7" s="5" t="s">
        <v>58</v>
      </c>
      <c r="B7">
        <v>179986</v>
      </c>
    </row>
    <row r="8" spans="1:4" x14ac:dyDescent="0.3">
      <c r="A8" s="5" t="s">
        <v>29</v>
      </c>
      <c r="B8">
        <v>143640.70000000001</v>
      </c>
    </row>
    <row r="9" spans="1:4" x14ac:dyDescent="0.3">
      <c r="A9" s="5" t="s">
        <v>45</v>
      </c>
      <c r="B9">
        <v>135078.20000000001</v>
      </c>
    </row>
    <row r="10" spans="1:4" x14ac:dyDescent="0.3">
      <c r="A10" s="5" t="s">
        <v>24</v>
      </c>
      <c r="B10">
        <v>184693.8</v>
      </c>
    </row>
    <row r="11" spans="1:4" x14ac:dyDescent="0.3">
      <c r="A11" s="5" t="s">
        <v>22</v>
      </c>
      <c r="B11">
        <v>127731.3</v>
      </c>
    </row>
    <row r="12" spans="1:4" x14ac:dyDescent="0.3">
      <c r="A12" s="5" t="s">
        <v>19</v>
      </c>
      <c r="B12">
        <v>70964.899999999994</v>
      </c>
    </row>
    <row r="13" spans="1:4" x14ac:dyDescent="0.3">
      <c r="A13" s="5" t="s">
        <v>32</v>
      </c>
      <c r="B13">
        <v>65315</v>
      </c>
    </row>
    <row r="14" spans="1:4" x14ac:dyDescent="0.3">
      <c r="A14" s="5" t="s">
        <v>38</v>
      </c>
      <c r="B14">
        <v>138561.5</v>
      </c>
    </row>
    <row r="15" spans="1:4" x14ac:dyDescent="0.3">
      <c r="A15" s="5" t="s">
        <v>39</v>
      </c>
      <c r="B15">
        <v>141229.4</v>
      </c>
    </row>
    <row r="16" spans="1:4" x14ac:dyDescent="0.3">
      <c r="A16" s="5" t="s">
        <v>16</v>
      </c>
      <c r="B16">
        <v>305432.40000000002</v>
      </c>
    </row>
    <row r="17" spans="1:2" x14ac:dyDescent="0.3">
      <c r="A17" s="5" t="s">
        <v>52</v>
      </c>
      <c r="B17">
        <v>177713.9</v>
      </c>
    </row>
    <row r="18" spans="1:2" x14ac:dyDescent="0.3">
      <c r="A18" s="5" t="s">
        <v>43</v>
      </c>
      <c r="B18">
        <v>65964.899999999994</v>
      </c>
    </row>
    <row r="19" spans="1:2" x14ac:dyDescent="0.3">
      <c r="A19" s="5" t="s">
        <v>36</v>
      </c>
      <c r="B19">
        <v>130601.59999999999</v>
      </c>
    </row>
    <row r="20" spans="1:2" x14ac:dyDescent="0.3">
      <c r="A20" s="5" t="s">
        <v>34</v>
      </c>
      <c r="B20">
        <v>19341.7</v>
      </c>
    </row>
    <row r="21" spans="1:2" x14ac:dyDescent="0.3">
      <c r="A21" s="5" t="s">
        <v>123</v>
      </c>
      <c r="B21">
        <v>2335987.2999999998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carinventory</vt:lpstr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Nutan Godambe</dc:creator>
  <cp:lastModifiedBy>Rishikesh</cp:lastModifiedBy>
  <dcterms:created xsi:type="dcterms:W3CDTF">2023-01-07T12:01:07Z</dcterms:created>
  <dcterms:modified xsi:type="dcterms:W3CDTF">2023-01-11T03:02:42Z</dcterms:modified>
</cp:coreProperties>
</file>