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rishikkumar/Documents/Maths year 2/"/>
    </mc:Choice>
  </mc:AlternateContent>
  <bookViews>
    <workbookView xWindow="0" yWindow="460" windowWidth="28800" windowHeight="16680"/>
  </bookViews>
  <sheets>
    <sheet name="Capacity_Runs_Util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70" i="1" l="1"/>
  <c r="CV70" i="1"/>
  <c r="CU70" i="1"/>
  <c r="CT70" i="1"/>
  <c r="CS70" i="1"/>
  <c r="CR70" i="1"/>
  <c r="CF70" i="1"/>
  <c r="CE70" i="1"/>
  <c r="CD70" i="1"/>
  <c r="CC70" i="1"/>
  <c r="CB70" i="1"/>
  <c r="BN70" i="1"/>
  <c r="BM70" i="1"/>
  <c r="BL70" i="1"/>
  <c r="AZ70" i="1"/>
  <c r="AY70" i="1"/>
  <c r="AX70" i="1"/>
  <c r="AW70" i="1"/>
  <c r="AV70" i="1"/>
  <c r="AJ70" i="1"/>
  <c r="AI70" i="1"/>
  <c r="AH70" i="1"/>
  <c r="AG70" i="1"/>
  <c r="AF70" i="1"/>
  <c r="R70" i="1"/>
  <c r="Q70" i="1"/>
  <c r="P70" i="1"/>
  <c r="R69" i="1"/>
  <c r="S69" i="1"/>
  <c r="H67" i="1"/>
  <c r="CX66" i="1"/>
  <c r="CE66" i="1"/>
  <c r="BQ66" i="1"/>
  <c r="BP66" i="1"/>
  <c r="BO66" i="1"/>
  <c r="BB66" i="1"/>
  <c r="BA66" i="1"/>
  <c r="AZ66" i="1"/>
  <c r="AY66" i="1"/>
  <c r="AL66" i="1"/>
  <c r="S66" i="1"/>
  <c r="E66" i="1"/>
  <c r="P63" i="1"/>
  <c r="O63" i="1"/>
  <c r="N63" i="1"/>
  <c r="N67" i="1"/>
  <c r="M63" i="1"/>
  <c r="M67" i="1"/>
  <c r="L63" i="1"/>
  <c r="L67" i="1"/>
  <c r="K63" i="1"/>
  <c r="K67" i="1"/>
  <c r="J63" i="1"/>
  <c r="I63" i="1"/>
  <c r="H63" i="1"/>
  <c r="G63" i="1"/>
  <c r="F63" i="1"/>
  <c r="E63" i="1"/>
  <c r="E67" i="1"/>
  <c r="DH62" i="1"/>
  <c r="DH66" i="1"/>
  <c r="DG62" i="1"/>
  <c r="DG70" i="1"/>
  <c r="DF62" i="1"/>
  <c r="DF70" i="1"/>
  <c r="DE62" i="1"/>
  <c r="DE70" i="1"/>
  <c r="DD62" i="1"/>
  <c r="DD70" i="1"/>
  <c r="DC62" i="1"/>
  <c r="DC70" i="1"/>
  <c r="DB62" i="1"/>
  <c r="DB70" i="1"/>
  <c r="DA62" i="1"/>
  <c r="DA70" i="1"/>
  <c r="CZ62" i="1"/>
  <c r="CZ70" i="1"/>
  <c r="CY62" i="1"/>
  <c r="CY70" i="1"/>
  <c r="CX62" i="1"/>
  <c r="CX70" i="1"/>
  <c r="CW62" i="1"/>
  <c r="CW70" i="1"/>
  <c r="CV62" i="1"/>
  <c r="CV66" i="1"/>
  <c r="CU62" i="1"/>
  <c r="CU66" i="1"/>
  <c r="CT62" i="1"/>
  <c r="CT66" i="1"/>
  <c r="CS62" i="1"/>
  <c r="CS66" i="1"/>
  <c r="CR62" i="1"/>
  <c r="CR66" i="1"/>
  <c r="CQ62" i="1"/>
  <c r="CQ70" i="1"/>
  <c r="CP62" i="1"/>
  <c r="CP70" i="1"/>
  <c r="CO62" i="1"/>
  <c r="CO70" i="1"/>
  <c r="CN62" i="1"/>
  <c r="CN70" i="1"/>
  <c r="CM62" i="1"/>
  <c r="CM70" i="1"/>
  <c r="CL62" i="1"/>
  <c r="CL70" i="1"/>
  <c r="CK62" i="1"/>
  <c r="CK70" i="1"/>
  <c r="CJ62" i="1"/>
  <c r="CJ70" i="1"/>
  <c r="CI62" i="1"/>
  <c r="CI70" i="1"/>
  <c r="CH62" i="1"/>
  <c r="CH70" i="1"/>
  <c r="CG62" i="1"/>
  <c r="CG70" i="1"/>
  <c r="CF62" i="1"/>
  <c r="CF66" i="1"/>
  <c r="CE62" i="1"/>
  <c r="CD62" i="1"/>
  <c r="CD66" i="1"/>
  <c r="CC62" i="1"/>
  <c r="CC66" i="1"/>
  <c r="CB62" i="1"/>
  <c r="CB66" i="1"/>
  <c r="CA62" i="1"/>
  <c r="CA70" i="1"/>
  <c r="BZ62" i="1"/>
  <c r="BZ70" i="1"/>
  <c r="BY62" i="1"/>
  <c r="BY70" i="1"/>
  <c r="BX62" i="1"/>
  <c r="BX70" i="1"/>
  <c r="BW62" i="1"/>
  <c r="BW70" i="1"/>
  <c r="BV62" i="1"/>
  <c r="BV70" i="1"/>
  <c r="BU62" i="1"/>
  <c r="BU70" i="1"/>
  <c r="BT62" i="1"/>
  <c r="BT70" i="1"/>
  <c r="BS62" i="1"/>
  <c r="BS70" i="1"/>
  <c r="BR62" i="1"/>
  <c r="BR70" i="1"/>
  <c r="BQ62" i="1"/>
  <c r="BQ70" i="1"/>
  <c r="BP62" i="1"/>
  <c r="BP70" i="1"/>
  <c r="BO62" i="1"/>
  <c r="BO70" i="1"/>
  <c r="BN62" i="1"/>
  <c r="BN66" i="1"/>
  <c r="BM62" i="1"/>
  <c r="BM66" i="1"/>
  <c r="BL62" i="1"/>
  <c r="BL66" i="1"/>
  <c r="BK62" i="1"/>
  <c r="BK70" i="1"/>
  <c r="BJ62" i="1"/>
  <c r="BJ70" i="1"/>
  <c r="BI62" i="1"/>
  <c r="BI70" i="1"/>
  <c r="BH62" i="1"/>
  <c r="BH70" i="1"/>
  <c r="BG62" i="1"/>
  <c r="BG70" i="1"/>
  <c r="BF62" i="1"/>
  <c r="BF70" i="1"/>
  <c r="BE62" i="1"/>
  <c r="BE70" i="1"/>
  <c r="BD62" i="1"/>
  <c r="BD70" i="1"/>
  <c r="BC62" i="1"/>
  <c r="BC70" i="1"/>
  <c r="BB62" i="1"/>
  <c r="BB70" i="1"/>
  <c r="BA62" i="1"/>
  <c r="BA70" i="1"/>
  <c r="AZ62" i="1"/>
  <c r="AY62" i="1"/>
  <c r="AX62" i="1"/>
  <c r="AX66" i="1"/>
  <c r="AW62" i="1"/>
  <c r="AW66" i="1"/>
  <c r="AV62" i="1"/>
  <c r="AV66" i="1"/>
  <c r="AU62" i="1"/>
  <c r="AU70" i="1"/>
  <c r="AT62" i="1"/>
  <c r="AT70" i="1"/>
  <c r="AS62" i="1"/>
  <c r="AS70" i="1"/>
  <c r="AR62" i="1"/>
  <c r="AR70" i="1"/>
  <c r="AQ62" i="1"/>
  <c r="AQ70" i="1"/>
  <c r="AP62" i="1"/>
  <c r="AP70" i="1"/>
  <c r="AO62" i="1"/>
  <c r="AO70" i="1"/>
  <c r="AN62" i="1"/>
  <c r="AN70" i="1"/>
  <c r="AM62" i="1"/>
  <c r="AM70" i="1"/>
  <c r="AL62" i="1"/>
  <c r="AL70" i="1"/>
  <c r="AK62" i="1"/>
  <c r="AK70" i="1"/>
  <c r="AJ62" i="1"/>
  <c r="AJ66" i="1"/>
  <c r="AI62" i="1"/>
  <c r="AI66" i="1"/>
  <c r="AH62" i="1"/>
  <c r="AH66" i="1"/>
  <c r="AG62" i="1"/>
  <c r="AG66" i="1"/>
  <c r="AF62" i="1"/>
  <c r="AF66" i="1"/>
  <c r="AE62" i="1"/>
  <c r="AE70" i="1"/>
  <c r="AD62" i="1"/>
  <c r="AD70" i="1"/>
  <c r="AC62" i="1"/>
  <c r="AC70" i="1"/>
  <c r="AB62" i="1"/>
  <c r="AB70" i="1"/>
  <c r="AA62" i="1"/>
  <c r="AA70" i="1"/>
  <c r="Z62" i="1"/>
  <c r="Z70" i="1"/>
  <c r="Y62" i="1"/>
  <c r="Y70" i="1"/>
  <c r="X62" i="1"/>
  <c r="X70" i="1"/>
  <c r="W62" i="1"/>
  <c r="W70" i="1"/>
  <c r="V62" i="1"/>
  <c r="V70" i="1"/>
  <c r="U62" i="1"/>
  <c r="U70" i="1"/>
  <c r="T62" i="1"/>
  <c r="T70" i="1"/>
  <c r="S62" i="1"/>
  <c r="S70" i="1"/>
  <c r="R62" i="1"/>
  <c r="R66" i="1"/>
  <c r="Q62" i="1"/>
  <c r="Q66" i="1"/>
  <c r="P62" i="1"/>
  <c r="P66" i="1"/>
  <c r="O62" i="1"/>
  <c r="O70" i="1"/>
  <c r="N62" i="1"/>
  <c r="N70" i="1"/>
  <c r="M62" i="1"/>
  <c r="M70" i="1"/>
  <c r="L62" i="1"/>
  <c r="L70" i="1"/>
  <c r="K62" i="1"/>
  <c r="K70" i="1"/>
  <c r="J62" i="1"/>
  <c r="J70" i="1"/>
  <c r="I62" i="1"/>
  <c r="I70" i="1"/>
  <c r="H62" i="1"/>
  <c r="H70" i="1"/>
  <c r="G62" i="1"/>
  <c r="G70" i="1"/>
  <c r="F62" i="1"/>
  <c r="F70" i="1"/>
  <c r="E62" i="1"/>
  <c r="E70" i="1"/>
  <c r="N60" i="1"/>
  <c r="M60" i="1"/>
  <c r="L60" i="1"/>
  <c r="K60" i="1"/>
  <c r="J60" i="1"/>
  <c r="J67" i="1"/>
  <c r="I60" i="1"/>
  <c r="I67" i="1"/>
  <c r="H60" i="1"/>
  <c r="G60" i="1"/>
  <c r="G67" i="1"/>
  <c r="D60" i="1"/>
  <c r="D58" i="1"/>
  <c r="DC57" i="1"/>
  <c r="DB57" i="1"/>
  <c r="DA57" i="1"/>
  <c r="CZ57" i="1"/>
  <c r="CY57" i="1"/>
  <c r="CX57" i="1"/>
  <c r="CW57" i="1"/>
  <c r="CM57" i="1"/>
  <c r="CL57" i="1"/>
  <c r="CK57" i="1"/>
  <c r="CJ57" i="1"/>
  <c r="CI57" i="1"/>
  <c r="CH57" i="1"/>
  <c r="CG57" i="1"/>
  <c r="BW57" i="1"/>
  <c r="BV57" i="1"/>
  <c r="BU57" i="1"/>
  <c r="BT57" i="1"/>
  <c r="BS57" i="1"/>
  <c r="BR57" i="1"/>
  <c r="BQ57" i="1"/>
  <c r="BG57" i="1"/>
  <c r="BF57" i="1"/>
  <c r="BE57" i="1"/>
  <c r="BD57" i="1"/>
  <c r="BC57" i="1"/>
  <c r="BB57" i="1"/>
  <c r="BA57" i="1"/>
  <c r="AQ57" i="1"/>
  <c r="AP57" i="1"/>
  <c r="AO57" i="1"/>
  <c r="AN57" i="1"/>
  <c r="AM57" i="1"/>
  <c r="AL57" i="1"/>
  <c r="AK57" i="1"/>
  <c r="AA57" i="1"/>
  <c r="Z57" i="1"/>
  <c r="Y57" i="1"/>
  <c r="X57" i="1"/>
  <c r="W57" i="1"/>
  <c r="V57" i="1"/>
  <c r="U57" i="1"/>
  <c r="K57" i="1"/>
  <c r="J57" i="1"/>
  <c r="I57" i="1"/>
  <c r="H57" i="1"/>
  <c r="G57" i="1"/>
  <c r="F57" i="1"/>
  <c r="E57" i="1"/>
  <c r="P55" i="1"/>
  <c r="P60" i="1"/>
  <c r="O55" i="1"/>
  <c r="O60" i="1"/>
  <c r="N55" i="1"/>
  <c r="M55" i="1"/>
  <c r="L55" i="1"/>
  <c r="K55" i="1"/>
  <c r="J55" i="1"/>
  <c r="I55" i="1"/>
  <c r="H55" i="1"/>
  <c r="G55" i="1"/>
  <c r="F55" i="1"/>
  <c r="F60" i="1"/>
  <c r="E55" i="1"/>
  <c r="E60" i="1"/>
  <c r="D55" i="1"/>
  <c r="DH54" i="1"/>
  <c r="DH57" i="1"/>
  <c r="DG54" i="1"/>
  <c r="DG57" i="1"/>
  <c r="DF54" i="1"/>
  <c r="DF57" i="1"/>
  <c r="DE54" i="1"/>
  <c r="DE57" i="1"/>
  <c r="DD54" i="1"/>
  <c r="DD57" i="1"/>
  <c r="DC54" i="1"/>
  <c r="DB54" i="1"/>
  <c r="DA54" i="1"/>
  <c r="CZ54" i="1"/>
  <c r="CY54" i="1"/>
  <c r="CX54" i="1"/>
  <c r="CW54" i="1"/>
  <c r="CV54" i="1"/>
  <c r="CV57" i="1"/>
  <c r="CU54" i="1"/>
  <c r="CU57" i="1"/>
  <c r="CT54" i="1"/>
  <c r="CT57" i="1"/>
  <c r="CS54" i="1"/>
  <c r="CS57" i="1"/>
  <c r="CR54" i="1"/>
  <c r="CR57" i="1"/>
  <c r="CQ54" i="1"/>
  <c r="CQ57" i="1"/>
  <c r="CP54" i="1"/>
  <c r="CP57" i="1"/>
  <c r="CO54" i="1"/>
  <c r="CO57" i="1"/>
  <c r="CN54" i="1"/>
  <c r="CN57" i="1"/>
  <c r="CM54" i="1"/>
  <c r="CL54" i="1"/>
  <c r="CK54" i="1"/>
  <c r="CJ54" i="1"/>
  <c r="CI54" i="1"/>
  <c r="CH54" i="1"/>
  <c r="CG54" i="1"/>
  <c r="CF54" i="1"/>
  <c r="CF57" i="1"/>
  <c r="CE54" i="1"/>
  <c r="CE57" i="1"/>
  <c r="CD54" i="1"/>
  <c r="CD57" i="1"/>
  <c r="CC54" i="1"/>
  <c r="CC57" i="1"/>
  <c r="CB54" i="1"/>
  <c r="CB57" i="1"/>
  <c r="CA54" i="1"/>
  <c r="CA57" i="1"/>
  <c r="BZ54" i="1"/>
  <c r="BZ57" i="1"/>
  <c r="BY54" i="1"/>
  <c r="BY57" i="1"/>
  <c r="BX54" i="1"/>
  <c r="BX57" i="1"/>
  <c r="BW54" i="1"/>
  <c r="BV54" i="1"/>
  <c r="BU54" i="1"/>
  <c r="BT54" i="1"/>
  <c r="BS54" i="1"/>
  <c r="BR54" i="1"/>
  <c r="BQ54" i="1"/>
  <c r="BP54" i="1"/>
  <c r="BP57" i="1"/>
  <c r="BO54" i="1"/>
  <c r="BO57" i="1"/>
  <c r="BN54" i="1"/>
  <c r="BN57" i="1"/>
  <c r="BM54" i="1"/>
  <c r="BM57" i="1"/>
  <c r="BL54" i="1"/>
  <c r="BL57" i="1"/>
  <c r="BK54" i="1"/>
  <c r="BK57" i="1"/>
  <c r="BJ54" i="1"/>
  <c r="BJ57" i="1"/>
  <c r="BI54" i="1"/>
  <c r="BI57" i="1"/>
  <c r="BH54" i="1"/>
  <c r="BH57" i="1"/>
  <c r="BG54" i="1"/>
  <c r="BF54" i="1"/>
  <c r="BE54" i="1"/>
  <c r="BD54" i="1"/>
  <c r="BC54" i="1"/>
  <c r="BB54" i="1"/>
  <c r="BA54" i="1"/>
  <c r="AZ54" i="1"/>
  <c r="AZ57" i="1"/>
  <c r="AY54" i="1"/>
  <c r="AY57" i="1"/>
  <c r="AX54" i="1"/>
  <c r="AX57" i="1"/>
  <c r="AW54" i="1"/>
  <c r="AW57" i="1"/>
  <c r="AV54" i="1"/>
  <c r="AV57" i="1"/>
  <c r="AU54" i="1"/>
  <c r="AU57" i="1"/>
  <c r="AT54" i="1"/>
  <c r="AT57" i="1"/>
  <c r="AS54" i="1"/>
  <c r="AS57" i="1"/>
  <c r="AR54" i="1"/>
  <c r="AR57" i="1"/>
  <c r="AQ54" i="1"/>
  <c r="AP54" i="1"/>
  <c r="AO54" i="1"/>
  <c r="AN54" i="1"/>
  <c r="AM54" i="1"/>
  <c r="AL54" i="1"/>
  <c r="AK54" i="1"/>
  <c r="AJ54" i="1"/>
  <c r="AJ57" i="1"/>
  <c r="AI54" i="1"/>
  <c r="AI57" i="1"/>
  <c r="AH54" i="1"/>
  <c r="AH57" i="1"/>
  <c r="AG54" i="1"/>
  <c r="AG57" i="1"/>
  <c r="AF54" i="1"/>
  <c r="AF57" i="1"/>
  <c r="AE54" i="1"/>
  <c r="AE57" i="1"/>
  <c r="AD54" i="1"/>
  <c r="AD57" i="1"/>
  <c r="AC54" i="1"/>
  <c r="AC57" i="1"/>
  <c r="AB54" i="1"/>
  <c r="AB57" i="1"/>
  <c r="AA54" i="1"/>
  <c r="Z54" i="1"/>
  <c r="Y54" i="1"/>
  <c r="X54" i="1"/>
  <c r="W54" i="1"/>
  <c r="V54" i="1"/>
  <c r="U54" i="1"/>
  <c r="T54" i="1"/>
  <c r="T57" i="1"/>
  <c r="S54" i="1"/>
  <c r="S57" i="1"/>
  <c r="R54" i="1"/>
  <c r="R57" i="1"/>
  <c r="Q54" i="1"/>
  <c r="Q57" i="1"/>
  <c r="P54" i="1"/>
  <c r="P57" i="1"/>
  <c r="O54" i="1"/>
  <c r="O57" i="1"/>
  <c r="N54" i="1"/>
  <c r="N57" i="1"/>
  <c r="M54" i="1"/>
  <c r="M57" i="1"/>
  <c r="L54" i="1"/>
  <c r="L57" i="1"/>
  <c r="K54" i="1"/>
  <c r="J54" i="1"/>
  <c r="I54" i="1"/>
  <c r="H54" i="1"/>
  <c r="G54" i="1"/>
  <c r="F54" i="1"/>
  <c r="E54" i="1"/>
  <c r="D52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R50" i="1"/>
  <c r="S50" i="1"/>
  <c r="R35" i="1"/>
  <c r="S34" i="1"/>
  <c r="R34" i="1"/>
  <c r="V33" i="1"/>
  <c r="S33" i="1"/>
  <c r="R33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A48" i="1"/>
  <c r="CK48" i="1"/>
  <c r="BD48" i="1"/>
  <c r="AN48" i="1"/>
  <c r="X48" i="1"/>
  <c r="H48" i="1"/>
  <c r="CZ48" i="1"/>
  <c r="BC48" i="1"/>
  <c r="AM48" i="1"/>
  <c r="W48" i="1"/>
  <c r="G48" i="1"/>
  <c r="CZ47" i="1"/>
  <c r="CY48" i="1"/>
  <c r="BB48" i="1"/>
  <c r="AL48" i="1"/>
  <c r="V48" i="1"/>
  <c r="F48" i="1"/>
  <c r="CY47" i="1"/>
  <c r="BC47" i="1"/>
  <c r="AM47" i="1"/>
  <c r="W47" i="1"/>
  <c r="G47" i="1"/>
  <c r="CZ46" i="1"/>
  <c r="BD46" i="1"/>
  <c r="AN46" i="1"/>
  <c r="X46" i="1"/>
  <c r="H46" i="1"/>
  <c r="DA45" i="1"/>
  <c r="CK45" i="1"/>
  <c r="BE45" i="1"/>
  <c r="AO45" i="1"/>
  <c r="Y45" i="1"/>
  <c r="I45" i="1"/>
  <c r="DB44" i="1"/>
  <c r="CL44" i="1"/>
  <c r="BF44" i="1"/>
  <c r="AP44" i="1"/>
  <c r="Z44" i="1"/>
  <c r="J44" i="1"/>
  <c r="DC43" i="1"/>
  <c r="CM43" i="1"/>
  <c r="BG43" i="1"/>
  <c r="AQ43" i="1"/>
  <c r="AA43" i="1"/>
  <c r="CX48" i="1"/>
  <c r="BQ48" i="1"/>
  <c r="BA48" i="1"/>
  <c r="AK48" i="1"/>
  <c r="U48" i="1"/>
  <c r="E48" i="1"/>
  <c r="CX47" i="1"/>
  <c r="BR47" i="1"/>
  <c r="BB47" i="1"/>
  <c r="AL47" i="1"/>
  <c r="V47" i="1"/>
  <c r="F47" i="1"/>
  <c r="CY46" i="1"/>
  <c r="BC46" i="1"/>
  <c r="AM46" i="1"/>
  <c r="W46" i="1"/>
  <c r="G46" i="1"/>
  <c r="CW48" i="1"/>
  <c r="BP48" i="1"/>
  <c r="AZ48" i="1"/>
  <c r="AJ48" i="1"/>
  <c r="T48" i="1"/>
  <c r="CW47" i="1"/>
  <c r="BQ47" i="1"/>
  <c r="BA47" i="1"/>
  <c r="AK47" i="1"/>
  <c r="U47" i="1"/>
  <c r="E47" i="1"/>
  <c r="CX46" i="1"/>
  <c r="BR46" i="1"/>
  <c r="BB46" i="1"/>
  <c r="AL46" i="1"/>
  <c r="V46" i="1"/>
  <c r="F46" i="1"/>
  <c r="CY45" i="1"/>
  <c r="BC45" i="1"/>
  <c r="AM45" i="1"/>
  <c r="W45" i="1"/>
  <c r="G45" i="1"/>
  <c r="CZ44" i="1"/>
  <c r="BD44" i="1"/>
  <c r="AN44" i="1"/>
  <c r="X44" i="1"/>
  <c r="H44" i="1"/>
  <c r="DA43" i="1"/>
  <c r="CK43" i="1"/>
  <c r="BE43" i="1"/>
  <c r="AO43" i="1"/>
  <c r="CV48" i="1"/>
  <c r="BO48" i="1"/>
  <c r="AY48" i="1"/>
  <c r="AI48" i="1"/>
  <c r="S48" i="1"/>
  <c r="CV47" i="1"/>
  <c r="BP47" i="1"/>
  <c r="AZ47" i="1"/>
  <c r="AJ47" i="1"/>
  <c r="T47" i="1"/>
  <c r="CW46" i="1"/>
  <c r="BQ46" i="1"/>
  <c r="BA46" i="1"/>
  <c r="AK46" i="1"/>
  <c r="U46" i="1"/>
  <c r="E46" i="1"/>
  <c r="CX45" i="1"/>
  <c r="BR45" i="1"/>
  <c r="BB45" i="1"/>
  <c r="AL45" i="1"/>
  <c r="V45" i="1"/>
  <c r="F45" i="1"/>
  <c r="CY44" i="1"/>
  <c r="BC44" i="1"/>
  <c r="AM44" i="1"/>
  <c r="W44" i="1"/>
  <c r="G44" i="1"/>
  <c r="CZ43" i="1"/>
  <c r="BD43" i="1"/>
  <c r="AN43" i="1"/>
  <c r="CU48" i="1"/>
  <c r="BN48" i="1"/>
  <c r="AX48" i="1"/>
  <c r="AH48" i="1"/>
  <c r="R48" i="1"/>
  <c r="CT48" i="1"/>
  <c r="BM48" i="1"/>
  <c r="AW48" i="1"/>
  <c r="AG48" i="1"/>
  <c r="Q48" i="1"/>
  <c r="CT47" i="1"/>
  <c r="BN47" i="1"/>
  <c r="AX47" i="1"/>
  <c r="AH47" i="1"/>
  <c r="R47" i="1"/>
  <c r="CU46" i="1"/>
  <c r="BO46" i="1"/>
  <c r="AY46" i="1"/>
  <c r="AI46" i="1"/>
  <c r="S46" i="1"/>
  <c r="CV45" i="1"/>
  <c r="BP45" i="1"/>
  <c r="AZ45" i="1"/>
  <c r="AJ45" i="1"/>
  <c r="T45" i="1"/>
  <c r="CW44" i="1"/>
  <c r="BQ44" i="1"/>
  <c r="BA44" i="1"/>
  <c r="AK44" i="1"/>
  <c r="U44" i="1"/>
  <c r="E44" i="1"/>
  <c r="DH48" i="1"/>
  <c r="CR48" i="1"/>
  <c r="DF48" i="1"/>
  <c r="CP48" i="1"/>
  <c r="BI48" i="1"/>
  <c r="AS48" i="1"/>
  <c r="AC48" i="1"/>
  <c r="M48" i="1"/>
  <c r="DF47" i="1"/>
  <c r="CP47" i="1"/>
  <c r="BJ47" i="1"/>
  <c r="AT47" i="1"/>
  <c r="AD47" i="1"/>
  <c r="N47" i="1"/>
  <c r="DG46" i="1"/>
  <c r="CQ46" i="1"/>
  <c r="BK46" i="1"/>
  <c r="AU46" i="1"/>
  <c r="AE46" i="1"/>
  <c r="O46" i="1"/>
  <c r="DH45" i="1"/>
  <c r="CR45" i="1"/>
  <c r="BL45" i="1"/>
  <c r="AV45" i="1"/>
  <c r="AF45" i="1"/>
  <c r="P45" i="1"/>
  <c r="CS44" i="1"/>
  <c r="BM44" i="1"/>
  <c r="AW44" i="1"/>
  <c r="AG44" i="1"/>
  <c r="Q44" i="1"/>
  <c r="CS48" i="1"/>
  <c r="BG48" i="1"/>
  <c r="Y48" i="1"/>
  <c r="CU47" i="1"/>
  <c r="AU47" i="1"/>
  <c r="X47" i="1"/>
  <c r="DE46" i="1"/>
  <c r="BG46" i="1"/>
  <c r="AF46" i="1"/>
  <c r="I46" i="1"/>
  <c r="CQ45" i="1"/>
  <c r="AW45" i="1"/>
  <c r="AA45" i="1"/>
  <c r="CO44" i="1"/>
  <c r="BP44" i="1"/>
  <c r="AT44" i="1"/>
  <c r="V44" i="1"/>
  <c r="DH43" i="1"/>
  <c r="CO43" i="1"/>
  <c r="AZ43" i="1"/>
  <c r="AG43" i="1"/>
  <c r="P43" i="1"/>
  <c r="CS42" i="1"/>
  <c r="BM42" i="1"/>
  <c r="AW42" i="1"/>
  <c r="AG42" i="1"/>
  <c r="Q42" i="1"/>
  <c r="CQ48" i="1"/>
  <c r="BF48" i="1"/>
  <c r="P48" i="1"/>
  <c r="CS47" i="1"/>
  <c r="AS47" i="1"/>
  <c r="S47" i="1"/>
  <c r="DD46" i="1"/>
  <c r="BF46" i="1"/>
  <c r="AD46" i="1"/>
  <c r="CP45" i="1"/>
  <c r="AU45" i="1"/>
  <c r="Z45" i="1"/>
  <c r="CN44" i="1"/>
  <c r="BO44" i="1"/>
  <c r="AS44" i="1"/>
  <c r="T44" i="1"/>
  <c r="DG43" i="1"/>
  <c r="CN43" i="1"/>
  <c r="BR43" i="1"/>
  <c r="AY43" i="1"/>
  <c r="CO48" i="1"/>
  <c r="BE48" i="1"/>
  <c r="O48" i="1"/>
  <c r="CR47" i="1"/>
  <c r="AR47" i="1"/>
  <c r="Q47" i="1"/>
  <c r="DC46" i="1"/>
  <c r="BE46" i="1"/>
  <c r="AC46" i="1"/>
  <c r="CO45" i="1"/>
  <c r="BQ45" i="1"/>
  <c r="AT45" i="1"/>
  <c r="X45" i="1"/>
  <c r="DH44" i="1"/>
  <c r="CM44" i="1"/>
  <c r="BN44" i="1"/>
  <c r="AR44" i="1"/>
  <c r="S44" i="1"/>
  <c r="DF43" i="1"/>
  <c r="CL43" i="1"/>
  <c r="BQ43" i="1"/>
  <c r="AX43" i="1"/>
  <c r="AE43" i="1"/>
  <c r="N43" i="1"/>
  <c r="DG42" i="1"/>
  <c r="CQ42" i="1"/>
  <c r="BK42" i="1"/>
  <c r="AU42" i="1"/>
  <c r="AE42" i="1"/>
  <c r="O42" i="1"/>
  <c r="DH41" i="1"/>
  <c r="CR41" i="1"/>
  <c r="BL41" i="1"/>
  <c r="AV41" i="1"/>
  <c r="AF41" i="1"/>
  <c r="P41" i="1"/>
  <c r="CS40" i="1"/>
  <c r="BM40" i="1"/>
  <c r="AW40" i="1"/>
  <c r="AG40" i="1"/>
  <c r="Q40" i="1"/>
  <c r="DE39" i="1"/>
  <c r="CO39" i="1"/>
  <c r="BI39" i="1"/>
  <c r="AS39" i="1"/>
  <c r="AC39" i="1"/>
  <c r="M39" i="1"/>
  <c r="DA38" i="1"/>
  <c r="CK38" i="1"/>
  <c r="BE38" i="1"/>
  <c r="AO38" i="1"/>
  <c r="Y38" i="1"/>
  <c r="I38" i="1"/>
  <c r="CW37" i="1"/>
  <c r="BQ37" i="1"/>
  <c r="BA37" i="1"/>
  <c r="AK37" i="1"/>
  <c r="U37" i="1"/>
  <c r="CN48" i="1"/>
  <c r="AV48" i="1"/>
  <c r="N48" i="1"/>
  <c r="CQ47" i="1"/>
  <c r="BO47" i="1"/>
  <c r="AQ47" i="1"/>
  <c r="P47" i="1"/>
  <c r="DB46" i="1"/>
  <c r="AZ46" i="1"/>
  <c r="AB46" i="1"/>
  <c r="CN45" i="1"/>
  <c r="BO45" i="1"/>
  <c r="AS45" i="1"/>
  <c r="U45" i="1"/>
  <c r="DG44" i="1"/>
  <c r="CK44" i="1"/>
  <c r="BL44" i="1"/>
  <c r="AQ44" i="1"/>
  <c r="R44" i="1"/>
  <c r="DE43" i="1"/>
  <c r="BP43" i="1"/>
  <c r="AW43" i="1"/>
  <c r="AD43" i="1"/>
  <c r="M43" i="1"/>
  <c r="DF42" i="1"/>
  <c r="CP42" i="1"/>
  <c r="BJ42" i="1"/>
  <c r="AT42" i="1"/>
  <c r="AD42" i="1"/>
  <c r="N42" i="1"/>
  <c r="DG41" i="1"/>
  <c r="CQ41" i="1"/>
  <c r="BK41" i="1"/>
  <c r="AU41" i="1"/>
  <c r="AE41" i="1"/>
  <c r="O41" i="1"/>
  <c r="DH40" i="1"/>
  <c r="CR40" i="1"/>
  <c r="BL40" i="1"/>
  <c r="AV40" i="1"/>
  <c r="AF40" i="1"/>
  <c r="P40" i="1"/>
  <c r="DD39" i="1"/>
  <c r="CN39" i="1"/>
  <c r="BH39" i="1"/>
  <c r="AR39" i="1"/>
  <c r="AB39" i="1"/>
  <c r="L39" i="1"/>
  <c r="CM48" i="1"/>
  <c r="AU48" i="1"/>
  <c r="L48" i="1"/>
  <c r="CO47" i="1"/>
  <c r="BM47" i="1"/>
  <c r="AP47" i="1"/>
  <c r="O47" i="1"/>
  <c r="DA46" i="1"/>
  <c r="AX46" i="1"/>
  <c r="AA46" i="1"/>
  <c r="CM45" i="1"/>
  <c r="BN45" i="1"/>
  <c r="AR45" i="1"/>
  <c r="S45" i="1"/>
  <c r="DF44" i="1"/>
  <c r="BK44" i="1"/>
  <c r="AO44" i="1"/>
  <c r="P44" i="1"/>
  <c r="DD43" i="1"/>
  <c r="BO43" i="1"/>
  <c r="AV43" i="1"/>
  <c r="AC43" i="1"/>
  <c r="L43" i="1"/>
  <c r="DE42" i="1"/>
  <c r="CO42" i="1"/>
  <c r="BI42" i="1"/>
  <c r="AS42" i="1"/>
  <c r="AC42" i="1"/>
  <c r="M42" i="1"/>
  <c r="DF41" i="1"/>
  <c r="CP41" i="1"/>
  <c r="BJ41" i="1"/>
  <c r="AT41" i="1"/>
  <c r="AD41" i="1"/>
  <c r="N41" i="1"/>
  <c r="DG40" i="1"/>
  <c r="CQ40" i="1"/>
  <c r="BK40" i="1"/>
  <c r="AU40" i="1"/>
  <c r="AE40" i="1"/>
  <c r="O40" i="1"/>
  <c r="DC39" i="1"/>
  <c r="CM39" i="1"/>
  <c r="BG39" i="1"/>
  <c r="AQ39" i="1"/>
  <c r="AA39" i="1"/>
  <c r="K39" i="1"/>
  <c r="CL48" i="1"/>
  <c r="AT48" i="1"/>
  <c r="K48" i="1"/>
  <c r="CN47" i="1"/>
  <c r="BL47" i="1"/>
  <c r="AO47" i="1"/>
  <c r="M47" i="1"/>
  <c r="CV46" i="1"/>
  <c r="AW46" i="1"/>
  <c r="Z46" i="1"/>
  <c r="DG45" i="1"/>
  <c r="CL45" i="1"/>
  <c r="BM45" i="1"/>
  <c r="AQ45" i="1"/>
  <c r="R45" i="1"/>
  <c r="DE44" i="1"/>
  <c r="BJ44" i="1"/>
  <c r="AL44" i="1"/>
  <c r="O44" i="1"/>
  <c r="DB43" i="1"/>
  <c r="BN43" i="1"/>
  <c r="AU43" i="1"/>
  <c r="AB43" i="1"/>
  <c r="K43" i="1"/>
  <c r="DD42" i="1"/>
  <c r="CN42" i="1"/>
  <c r="BH42" i="1"/>
  <c r="AR42" i="1"/>
  <c r="AB42" i="1"/>
  <c r="L42" i="1"/>
  <c r="DE41" i="1"/>
  <c r="CO41" i="1"/>
  <c r="BI41" i="1"/>
  <c r="AS41" i="1"/>
  <c r="AC41" i="1"/>
  <c r="M41" i="1"/>
  <c r="DF40" i="1"/>
  <c r="CP40" i="1"/>
  <c r="AR48" i="1"/>
  <c r="J48" i="1"/>
  <c r="CM47" i="1"/>
  <c r="BK47" i="1"/>
  <c r="AN47" i="1"/>
  <c r="L47" i="1"/>
  <c r="CT46" i="1"/>
  <c r="AV46" i="1"/>
  <c r="Y46" i="1"/>
  <c r="DF45" i="1"/>
  <c r="BK45" i="1"/>
  <c r="AP45" i="1"/>
  <c r="Q45" i="1"/>
  <c r="DD44" i="1"/>
  <c r="BI44" i="1"/>
  <c r="AJ44" i="1"/>
  <c r="N44" i="1"/>
  <c r="AQ48" i="1"/>
  <c r="I48" i="1"/>
  <c r="CL47" i="1"/>
  <c r="BI47" i="1"/>
  <c r="AI47" i="1"/>
  <c r="K47" i="1"/>
  <c r="CS46" i="1"/>
  <c r="AT46" i="1"/>
  <c r="T46" i="1"/>
  <c r="DE45" i="1"/>
  <c r="BJ45" i="1"/>
  <c r="AN45" i="1"/>
  <c r="O45" i="1"/>
  <c r="DC44" i="1"/>
  <c r="BH44" i="1"/>
  <c r="AI44" i="1"/>
  <c r="M44" i="1"/>
  <c r="CX43" i="1"/>
  <c r="BL43" i="1"/>
  <c r="AS43" i="1"/>
  <c r="Y43" i="1"/>
  <c r="I43" i="1"/>
  <c r="DB42" i="1"/>
  <c r="CL42" i="1"/>
  <c r="BF42" i="1"/>
  <c r="AP42" i="1"/>
  <c r="Z42" i="1"/>
  <c r="J42" i="1"/>
  <c r="DC41" i="1"/>
  <c r="CM41" i="1"/>
  <c r="BG41" i="1"/>
  <c r="AQ41" i="1"/>
  <c r="AA41" i="1"/>
  <c r="K41" i="1"/>
  <c r="DD40" i="1"/>
  <c r="CN40" i="1"/>
  <c r="BH40" i="1"/>
  <c r="AR40" i="1"/>
  <c r="AB40" i="1"/>
  <c r="L40" i="1"/>
  <c r="CZ39" i="1"/>
  <c r="BD39" i="1"/>
  <c r="AN39" i="1"/>
  <c r="X39" i="1"/>
  <c r="H39" i="1"/>
  <c r="CV38" i="1"/>
  <c r="BP38" i="1"/>
  <c r="AZ38" i="1"/>
  <c r="AJ38" i="1"/>
  <c r="T38" i="1"/>
  <c r="DH37" i="1"/>
  <c r="CR37" i="1"/>
  <c r="BL37" i="1"/>
  <c r="AV37" i="1"/>
  <c r="AF37" i="1"/>
  <c r="P37" i="1"/>
  <c r="AP48" i="1"/>
  <c r="CK47" i="1"/>
  <c r="BH47" i="1"/>
  <c r="AG47" i="1"/>
  <c r="J47" i="1"/>
  <c r="CR46" i="1"/>
  <c r="AS46" i="1"/>
  <c r="R46" i="1"/>
  <c r="DD45" i="1"/>
  <c r="BI45" i="1"/>
  <c r="AK45" i="1"/>
  <c r="N45" i="1"/>
  <c r="DA44" i="1"/>
  <c r="BG44" i="1"/>
  <c r="AH44" i="1"/>
  <c r="L44" i="1"/>
  <c r="CW43" i="1"/>
  <c r="BK43" i="1"/>
  <c r="AR43" i="1"/>
  <c r="X43" i="1"/>
  <c r="H43" i="1"/>
  <c r="AO48" i="1"/>
  <c r="DH47" i="1"/>
  <c r="BG47" i="1"/>
  <c r="AF47" i="1"/>
  <c r="I47" i="1"/>
  <c r="CP46" i="1"/>
  <c r="BP46" i="1"/>
  <c r="AR46" i="1"/>
  <c r="Q46" i="1"/>
  <c r="DC45" i="1"/>
  <c r="BH45" i="1"/>
  <c r="AI45" i="1"/>
  <c r="M45" i="1"/>
  <c r="AF48" i="1"/>
  <c r="DG47" i="1"/>
  <c r="BF47" i="1"/>
  <c r="AE47" i="1"/>
  <c r="H47" i="1"/>
  <c r="CO46" i="1"/>
  <c r="BN46" i="1"/>
  <c r="AQ46" i="1"/>
  <c r="P46" i="1"/>
  <c r="DB45" i="1"/>
  <c r="BG45" i="1"/>
  <c r="AH45" i="1"/>
  <c r="L45" i="1"/>
  <c r="CV44" i="1"/>
  <c r="BB44" i="1"/>
  <c r="AE44" i="1"/>
  <c r="I44" i="1"/>
  <c r="DG48" i="1"/>
  <c r="AE48" i="1"/>
  <c r="DE47" i="1"/>
  <c r="BE47" i="1"/>
  <c r="AC47" i="1"/>
  <c r="CN46" i="1"/>
  <c r="BM46" i="1"/>
  <c r="AP46" i="1"/>
  <c r="N46" i="1"/>
  <c r="CZ45" i="1"/>
  <c r="BF45" i="1"/>
  <c r="AG45" i="1"/>
  <c r="K45" i="1"/>
  <c r="CU44" i="1"/>
  <c r="AZ44" i="1"/>
  <c r="AD44" i="1"/>
  <c r="F44" i="1"/>
  <c r="CT43" i="1"/>
  <c r="BH43" i="1"/>
  <c r="AL43" i="1"/>
  <c r="U43" i="1"/>
  <c r="E43" i="1"/>
  <c r="CX42" i="1"/>
  <c r="BR42" i="1"/>
  <c r="BB42" i="1"/>
  <c r="AL42" i="1"/>
  <c r="V42" i="1"/>
  <c r="F42" i="1"/>
  <c r="CY41" i="1"/>
  <c r="BC41" i="1"/>
  <c r="AM41" i="1"/>
  <c r="W41" i="1"/>
  <c r="G41" i="1"/>
  <c r="CZ40" i="1"/>
  <c r="BD40" i="1"/>
  <c r="AN40" i="1"/>
  <c r="X40" i="1"/>
  <c r="H40" i="1"/>
  <c r="CV39" i="1"/>
  <c r="BP39" i="1"/>
  <c r="AZ39" i="1"/>
  <c r="AJ39" i="1"/>
  <c r="T39" i="1"/>
  <c r="DH38" i="1"/>
  <c r="CR38" i="1"/>
  <c r="BL38" i="1"/>
  <c r="AV38" i="1"/>
  <c r="AF38" i="1"/>
  <c r="P38" i="1"/>
  <c r="DD37" i="1"/>
  <c r="CN37" i="1"/>
  <c r="BH37" i="1"/>
  <c r="AR37" i="1"/>
  <c r="AB37" i="1"/>
  <c r="L37" i="1"/>
  <c r="DE48" i="1"/>
  <c r="BL48" i="1"/>
  <c r="AD48" i="1"/>
  <c r="DD47" i="1"/>
  <c r="BD47" i="1"/>
  <c r="AB47" i="1"/>
  <c r="CM46" i="1"/>
  <c r="BL46" i="1"/>
  <c r="AO46" i="1"/>
  <c r="M46" i="1"/>
  <c r="CW45" i="1"/>
  <c r="BD45" i="1"/>
  <c r="AE45" i="1"/>
  <c r="J45" i="1"/>
  <c r="CT44" i="1"/>
  <c r="AY44" i="1"/>
  <c r="AC44" i="1"/>
  <c r="CS43" i="1"/>
  <c r="BF43" i="1"/>
  <c r="AK43" i="1"/>
  <c r="T43" i="1"/>
  <c r="DC48" i="1"/>
  <c r="BJ48" i="1"/>
  <c r="AA48" i="1"/>
  <c r="DB47" i="1"/>
  <c r="AW47" i="1"/>
  <c r="Z47" i="1"/>
  <c r="DH46" i="1"/>
  <c r="CK46" i="1"/>
  <c r="BI46" i="1"/>
  <c r="AH46" i="1"/>
  <c r="K46" i="1"/>
  <c r="CT45" i="1"/>
  <c r="AY45" i="1"/>
  <c r="AC45" i="1"/>
  <c r="E45" i="1"/>
  <c r="CQ44" i="1"/>
  <c r="AV44" i="1"/>
  <c r="AA44" i="1"/>
  <c r="CQ43" i="1"/>
  <c r="BB43" i="1"/>
  <c r="AI43" i="1"/>
  <c r="R43" i="1"/>
  <c r="CU42" i="1"/>
  <c r="BO42" i="1"/>
  <c r="AY42" i="1"/>
  <c r="AI42" i="1"/>
  <c r="S42" i="1"/>
  <c r="DB48" i="1"/>
  <c r="BH48" i="1"/>
  <c r="Z48" i="1"/>
  <c r="DA47" i="1"/>
  <c r="AV47" i="1"/>
  <c r="Y47" i="1"/>
  <c r="DF46" i="1"/>
  <c r="BH46" i="1"/>
  <c r="AG46" i="1"/>
  <c r="J46" i="1"/>
  <c r="CS45" i="1"/>
  <c r="AX45" i="1"/>
  <c r="AB45" i="1"/>
  <c r="CL46" i="1"/>
  <c r="AX44" i="1"/>
  <c r="S43" i="1"/>
  <c r="CR42" i="1"/>
  <c r="BL42" i="1"/>
  <c r="AF42" i="1"/>
  <c r="BF41" i="1"/>
  <c r="AI41" i="1"/>
  <c r="H41" i="1"/>
  <c r="CT40" i="1"/>
  <c r="AX40" i="1"/>
  <c r="Y40" i="1"/>
  <c r="DG39" i="1"/>
  <c r="BL39" i="1"/>
  <c r="AM39" i="1"/>
  <c r="Q39" i="1"/>
  <c r="CY38" i="1"/>
  <c r="BK38" i="1"/>
  <c r="AR38" i="1"/>
  <c r="X38" i="1"/>
  <c r="E38" i="1"/>
  <c r="CO37" i="1"/>
  <c r="BB37" i="1"/>
  <c r="AH37" i="1"/>
  <c r="N37" i="1"/>
  <c r="BJ46" i="1"/>
  <c r="AU44" i="1"/>
  <c r="Q43" i="1"/>
  <c r="CM42" i="1"/>
  <c r="BG42" i="1"/>
  <c r="AA42" i="1"/>
  <c r="DD41" i="1"/>
  <c r="BE41" i="1"/>
  <c r="AH41" i="1"/>
  <c r="F41" i="1"/>
  <c r="CO40" i="1"/>
  <c r="BR40" i="1"/>
  <c r="AT40" i="1"/>
  <c r="W40" i="1"/>
  <c r="AJ46" i="1"/>
  <c r="AF44" i="1"/>
  <c r="BM43" i="1"/>
  <c r="O43" i="1"/>
  <c r="CK42" i="1"/>
  <c r="BE42" i="1"/>
  <c r="Y42" i="1"/>
  <c r="DB41" i="1"/>
  <c r="BD41" i="1"/>
  <c r="AG41" i="1"/>
  <c r="E41" i="1"/>
  <c r="CM40" i="1"/>
  <c r="BQ40" i="1"/>
  <c r="AS40" i="1"/>
  <c r="V40" i="1"/>
  <c r="DB39" i="1"/>
  <c r="BJ39" i="1"/>
  <c r="AK39" i="1"/>
  <c r="O39" i="1"/>
  <c r="CW38" i="1"/>
  <c r="BI38" i="1"/>
  <c r="AP38" i="1"/>
  <c r="V38" i="1"/>
  <c r="DF37" i="1"/>
  <c r="CL37" i="1"/>
  <c r="AY37" i="1"/>
  <c r="AE37" i="1"/>
  <c r="K37" i="1"/>
  <c r="L46" i="1"/>
  <c r="AB44" i="1"/>
  <c r="BJ43" i="1"/>
  <c r="J43" i="1"/>
  <c r="BD42" i="1"/>
  <c r="X42" i="1"/>
  <c r="DA41" i="1"/>
  <c r="BB41" i="1"/>
  <c r="AB41" i="1"/>
  <c r="CL40" i="1"/>
  <c r="BP40" i="1"/>
  <c r="AQ40" i="1"/>
  <c r="U40" i="1"/>
  <c r="DA39" i="1"/>
  <c r="BF39" i="1"/>
  <c r="AI39" i="1"/>
  <c r="N39" i="1"/>
  <c r="CU38" i="1"/>
  <c r="BH38" i="1"/>
  <c r="AN38" i="1"/>
  <c r="U38" i="1"/>
  <c r="DE37" i="1"/>
  <c r="CK37" i="1"/>
  <c r="BR37" i="1"/>
  <c r="AX37" i="1"/>
  <c r="AD37" i="1"/>
  <c r="J37" i="1"/>
  <c r="CU45" i="1"/>
  <c r="Y44" i="1"/>
  <c r="BI43" i="1"/>
  <c r="G43" i="1"/>
  <c r="BC42" i="1"/>
  <c r="W42" i="1"/>
  <c r="CZ41" i="1"/>
  <c r="BA41" i="1"/>
  <c r="Z41" i="1"/>
  <c r="CK40" i="1"/>
  <c r="BO40" i="1"/>
  <c r="AP40" i="1"/>
  <c r="T40" i="1"/>
  <c r="CY39" i="1"/>
  <c r="BE39" i="1"/>
  <c r="AH39" i="1"/>
  <c r="J39" i="1"/>
  <c r="CT38" i="1"/>
  <c r="K44" i="1"/>
  <c r="BC43" i="1"/>
  <c r="F43" i="1"/>
  <c r="BA42" i="1"/>
  <c r="U42" i="1"/>
  <c r="CX41" i="1"/>
  <c r="AZ41" i="1"/>
  <c r="Y41" i="1"/>
  <c r="BN40" i="1"/>
  <c r="AO40" i="1"/>
  <c r="S40" i="1"/>
  <c r="CX39" i="1"/>
  <c r="BC39" i="1"/>
  <c r="AG39" i="1"/>
  <c r="I39" i="1"/>
  <c r="CS38" i="1"/>
  <c r="BF38" i="1"/>
  <c r="AL38" i="1"/>
  <c r="R38" i="1"/>
  <c r="DB37" i="1"/>
  <c r="BO37" i="1"/>
  <c r="AU37" i="1"/>
  <c r="AA37" i="1"/>
  <c r="H37" i="1"/>
  <c r="BK48" i="1"/>
  <c r="CX44" i="1"/>
  <c r="CV43" i="1"/>
  <c r="AM43" i="1"/>
  <c r="DC42" i="1"/>
  <c r="AQ42" i="1"/>
  <c r="K42" i="1"/>
  <c r="CT41" i="1"/>
  <c r="AB48" i="1"/>
  <c r="CR44" i="1"/>
  <c r="CU43" i="1"/>
  <c r="AJ43" i="1"/>
  <c r="DA42" i="1"/>
  <c r="AO42" i="1"/>
  <c r="I42" i="1"/>
  <c r="CS41" i="1"/>
  <c r="BQ41" i="1"/>
  <c r="AP41" i="1"/>
  <c r="S41" i="1"/>
  <c r="DA40" i="1"/>
  <c r="BE40" i="1"/>
  <c r="AI40" i="1"/>
  <c r="J40" i="1"/>
  <c r="CR39" i="1"/>
  <c r="AW39" i="1"/>
  <c r="Y39" i="1"/>
  <c r="DF38" i="1"/>
  <c r="CM38" i="1"/>
  <c r="AY38" i="1"/>
  <c r="AE38" i="1"/>
  <c r="L38" i="1"/>
  <c r="CV37" i="1"/>
  <c r="BI37" i="1"/>
  <c r="AO37" i="1"/>
  <c r="V37" i="1"/>
  <c r="DC47" i="1"/>
  <c r="CP44" i="1"/>
  <c r="CR43" i="1"/>
  <c r="AH43" i="1"/>
  <c r="CZ42" i="1"/>
  <c r="AN42" i="1"/>
  <c r="H42" i="1"/>
  <c r="CN41" i="1"/>
  <c r="BP41" i="1"/>
  <c r="AO41" i="1"/>
  <c r="R41" i="1"/>
  <c r="CY40" i="1"/>
  <c r="BC40" i="1"/>
  <c r="AH40" i="1"/>
  <c r="I40" i="1"/>
  <c r="CQ39" i="1"/>
  <c r="BR39" i="1"/>
  <c r="AV39" i="1"/>
  <c r="W39" i="1"/>
  <c r="DE38" i="1"/>
  <c r="CL38" i="1"/>
  <c r="BR38" i="1"/>
  <c r="AX38" i="1"/>
  <c r="AD38" i="1"/>
  <c r="K38" i="1"/>
  <c r="CU37" i="1"/>
  <c r="BG37" i="1"/>
  <c r="AN37" i="1"/>
  <c r="T37" i="1"/>
  <c r="CP43" i="1"/>
  <c r="AF43" i="1"/>
  <c r="CY42" i="1"/>
  <c r="AM42" i="1"/>
  <c r="G42" i="1"/>
  <c r="CL41" i="1"/>
  <c r="BO41" i="1"/>
  <c r="AN41" i="1"/>
  <c r="Q41" i="1"/>
  <c r="CX40" i="1"/>
  <c r="BB40" i="1"/>
  <c r="AD40" i="1"/>
  <c r="G40" i="1"/>
  <c r="CP39" i="1"/>
  <c r="BQ39" i="1"/>
  <c r="AU39" i="1"/>
  <c r="V39" i="1"/>
  <c r="DD38" i="1"/>
  <c r="BQ38" i="1"/>
  <c r="AW38" i="1"/>
  <c r="AC38" i="1"/>
  <c r="J38" i="1"/>
  <c r="CT37" i="1"/>
  <c r="BF37" i="1"/>
  <c r="AM37" i="1"/>
  <c r="S37" i="1"/>
  <c r="AW41" i="1"/>
  <c r="CW40" i="1"/>
  <c r="AY40" i="1"/>
  <c r="CW39" i="1"/>
  <c r="BB39" i="1"/>
  <c r="G39" i="1"/>
  <c r="AS38" i="1"/>
  <c r="H38" i="1"/>
  <c r="AT37" i="1"/>
  <c r="M37" i="1"/>
  <c r="AQ28" i="1"/>
  <c r="BG27" i="1"/>
  <c r="CZ25" i="1"/>
  <c r="AN25" i="1"/>
  <c r="CW41" i="1"/>
  <c r="AR41" i="1"/>
  <c r="CV40" i="1"/>
  <c r="AM40" i="1"/>
  <c r="CU39" i="1"/>
  <c r="BA39" i="1"/>
  <c r="F39" i="1"/>
  <c r="AQ38" i="1"/>
  <c r="G38" i="1"/>
  <c r="AS37" i="1"/>
  <c r="I37" i="1"/>
  <c r="BQ42" i="1"/>
  <c r="CV41" i="1"/>
  <c r="AL41" i="1"/>
  <c r="CU40" i="1"/>
  <c r="AL40" i="1"/>
  <c r="CT39" i="1"/>
  <c r="AY39" i="1"/>
  <c r="E39" i="1"/>
  <c r="AM38" i="1"/>
  <c r="F38" i="1"/>
  <c r="AQ37" i="1"/>
  <c r="G37" i="1"/>
  <c r="CY15" i="1"/>
  <c r="CI15" i="1"/>
  <c r="BS15" i="1"/>
  <c r="BC15" i="1"/>
  <c r="AM15" i="1"/>
  <c r="W15" i="1"/>
  <c r="G15" i="1"/>
  <c r="CU14" i="1"/>
  <c r="CE14" i="1"/>
  <c r="BO14" i="1"/>
  <c r="AY14" i="1"/>
  <c r="AI14" i="1"/>
  <c r="S14" i="1"/>
  <c r="DD48" i="1"/>
  <c r="BA43" i="1"/>
  <c r="BP42" i="1"/>
  <c r="CU41" i="1"/>
  <c r="AK41" i="1"/>
  <c r="AK40" i="1"/>
  <c r="CS39" i="1"/>
  <c r="AX39" i="1"/>
  <c r="DG38" i="1"/>
  <c r="AK38" i="1"/>
  <c r="DG37" i="1"/>
  <c r="AP37" i="1"/>
  <c r="CS26" i="1"/>
  <c r="AY47" i="1"/>
  <c r="AT43" i="1"/>
  <c r="BN42" i="1"/>
  <c r="CK41" i="1"/>
  <c r="AJ41" i="1"/>
  <c r="AJ40" i="1"/>
  <c r="CL39" i="1"/>
  <c r="AT39" i="1"/>
  <c r="DC38" i="1"/>
  <c r="AI38" i="1"/>
  <c r="DC37" i="1"/>
  <c r="AL37" i="1"/>
  <c r="CW15" i="1"/>
  <c r="AA47" i="1"/>
  <c r="AP43" i="1"/>
  <c r="AZ42" i="1"/>
  <c r="X41" i="1"/>
  <c r="AC40" i="1"/>
  <c r="CK39" i="1"/>
  <c r="AP39" i="1"/>
  <c r="DB38" i="1"/>
  <c r="BO38" i="1"/>
  <c r="AH38" i="1"/>
  <c r="DA37" i="1"/>
  <c r="AJ37" i="1"/>
  <c r="BG23" i="1"/>
  <c r="BT29" i="1"/>
  <c r="BD29" i="1"/>
  <c r="AN28" i="1"/>
  <c r="Z43" i="1"/>
  <c r="AX42" i="1"/>
  <c r="V41" i="1"/>
  <c r="AA40" i="1"/>
  <c r="AO39" i="1"/>
  <c r="CZ38" i="1"/>
  <c r="BN38" i="1"/>
  <c r="AG38" i="1"/>
  <c r="CZ37" i="1"/>
  <c r="BP37" i="1"/>
  <c r="AI37" i="1"/>
  <c r="BT27" i="1"/>
  <c r="BA45" i="1"/>
  <c r="W43" i="1"/>
  <c r="AV42" i="1"/>
  <c r="U41" i="1"/>
  <c r="Z40" i="1"/>
  <c r="AL39" i="1"/>
  <c r="CX38" i="1"/>
  <c r="BM38" i="1"/>
  <c r="AB38" i="1"/>
  <c r="CY37" i="1"/>
  <c r="BN37" i="1"/>
  <c r="AG37" i="1"/>
  <c r="F25" i="1"/>
  <c r="CT15" i="1"/>
  <c r="AD45" i="1"/>
  <c r="V43" i="1"/>
  <c r="AK42" i="1"/>
  <c r="T41" i="1"/>
  <c r="R40" i="1"/>
  <c r="AF39" i="1"/>
  <c r="CQ38" i="1"/>
  <c r="BJ38" i="1"/>
  <c r="AA38" i="1"/>
  <c r="CX37" i="1"/>
  <c r="BM37" i="1"/>
  <c r="AC37" i="1"/>
  <c r="H45" i="1"/>
  <c r="AJ42" i="1"/>
  <c r="L41" i="1"/>
  <c r="N40" i="1"/>
  <c r="AE39" i="1"/>
  <c r="CP38" i="1"/>
  <c r="BG38" i="1"/>
  <c r="AH42" i="1"/>
  <c r="BR41" i="1"/>
  <c r="J41" i="1"/>
  <c r="BJ40" i="1"/>
  <c r="M40" i="1"/>
  <c r="AD39" i="1"/>
  <c r="CO38" i="1"/>
  <c r="BD38" i="1"/>
  <c r="W38" i="1"/>
  <c r="CQ37" i="1"/>
  <c r="BJ37" i="1"/>
  <c r="Y37" i="1"/>
  <c r="BR44" i="1"/>
  <c r="DH42" i="1"/>
  <c r="T42" i="1"/>
  <c r="BN41" i="1"/>
  <c r="I41" i="1"/>
  <c r="BI40" i="1"/>
  <c r="K40" i="1"/>
  <c r="Z39" i="1"/>
  <c r="CN38" i="1"/>
  <c r="BC38" i="1"/>
  <c r="S38" i="1"/>
  <c r="CP37" i="1"/>
  <c r="BE37" i="1"/>
  <c r="X37" i="1"/>
  <c r="CM23" i="1"/>
  <c r="BG22" i="1"/>
  <c r="CX20" i="1"/>
  <c r="CH20" i="1"/>
  <c r="BR20" i="1"/>
  <c r="BE44" i="1"/>
  <c r="CW42" i="1"/>
  <c r="R42" i="1"/>
  <c r="BM41" i="1"/>
  <c r="BG40" i="1"/>
  <c r="F40" i="1"/>
  <c r="BO39" i="1"/>
  <c r="U39" i="1"/>
  <c r="BB38" i="1"/>
  <c r="Q38" i="1"/>
  <c r="CM37" i="1"/>
  <c r="BD37" i="1"/>
  <c r="W37" i="1"/>
  <c r="BW24" i="1"/>
  <c r="BW22" i="1"/>
  <c r="DE15" i="1"/>
  <c r="CO15" i="1"/>
  <c r="BY15" i="1"/>
  <c r="BI15" i="1"/>
  <c r="AS15" i="1"/>
  <c r="CV42" i="1"/>
  <c r="P42" i="1"/>
  <c r="BH41" i="1"/>
  <c r="DE40" i="1"/>
  <c r="BF40" i="1"/>
  <c r="E40" i="1"/>
  <c r="BN39" i="1"/>
  <c r="S39" i="1"/>
  <c r="BA38" i="1"/>
  <c r="O38" i="1"/>
  <c r="BC37" i="1"/>
  <c r="R37" i="1"/>
  <c r="DC30" i="1"/>
  <c r="BW30" i="1"/>
  <c r="CT42" i="1"/>
  <c r="E42" i="1"/>
  <c r="AY41" i="1"/>
  <c r="DC40" i="1"/>
  <c r="BA40" i="1"/>
  <c r="DH39" i="1"/>
  <c r="BM39" i="1"/>
  <c r="R39" i="1"/>
  <c r="AU38" i="1"/>
  <c r="N38" i="1"/>
  <c r="AZ37" i="1"/>
  <c r="Q37" i="1"/>
  <c r="DC23" i="1"/>
  <c r="K23" i="1"/>
  <c r="DC22" i="1"/>
  <c r="CS37" i="1"/>
  <c r="AO30" i="1"/>
  <c r="CK23" i="1"/>
  <c r="CM22" i="1"/>
  <c r="BE22" i="1"/>
  <c r="CZ21" i="1"/>
  <c r="AQ20" i="1"/>
  <c r="DA28" i="1"/>
  <c r="CK28" i="1"/>
  <c r="BU25" i="1"/>
  <c r="BE29" i="1"/>
  <c r="AO22" i="1"/>
  <c r="Y24" i="1"/>
  <c r="I25" i="1"/>
  <c r="CS15" i="1"/>
  <c r="CA15" i="1"/>
  <c r="BH15" i="1"/>
  <c r="AP15" i="1"/>
  <c r="Y15" i="1"/>
  <c r="H15" i="1"/>
  <c r="CT14" i="1"/>
  <c r="CC14" i="1"/>
  <c r="BL14" i="1"/>
  <c r="AU14" i="1"/>
  <c r="AD14" i="1"/>
  <c r="M14" i="1"/>
  <c r="DA13" i="1"/>
  <c r="CK13" i="1"/>
  <c r="BU13" i="1"/>
  <c r="BE13" i="1"/>
  <c r="AO13" i="1"/>
  <c r="Y13" i="1"/>
  <c r="I13" i="1"/>
  <c r="CW12" i="1"/>
  <c r="CG12" i="1"/>
  <c r="BQ12" i="1"/>
  <c r="BA12" i="1"/>
  <c r="AK12" i="1"/>
  <c r="U12" i="1"/>
  <c r="E12" i="1"/>
  <c r="CS11" i="1"/>
  <c r="CC11" i="1"/>
  <c r="BM11" i="1"/>
  <c r="AW11" i="1"/>
  <c r="AG11" i="1"/>
  <c r="Q11" i="1"/>
  <c r="DE10" i="1"/>
  <c r="CO10" i="1"/>
  <c r="BY10" i="1"/>
  <c r="BI10" i="1"/>
  <c r="AS10" i="1"/>
  <c r="AC10" i="1"/>
  <c r="M10" i="1"/>
  <c r="DA9" i="1"/>
  <c r="CK9" i="1"/>
  <c r="BU9" i="1"/>
  <c r="BE9" i="1"/>
  <c r="AO9" i="1"/>
  <c r="Y9" i="1"/>
  <c r="I9" i="1"/>
  <c r="CW8" i="1"/>
  <c r="CG8" i="1"/>
  <c r="BQ8" i="1"/>
  <c r="BA8" i="1"/>
  <c r="AK8" i="1"/>
  <c r="U8" i="1"/>
  <c r="E8" i="1"/>
  <c r="CS7" i="1"/>
  <c r="CC7" i="1"/>
  <c r="BM7" i="1"/>
  <c r="AW7" i="1"/>
  <c r="AG7" i="1"/>
  <c r="Q7" i="1"/>
  <c r="DE6" i="1"/>
  <c r="CO6" i="1"/>
  <c r="BY6" i="1"/>
  <c r="BI6" i="1"/>
  <c r="AS6" i="1"/>
  <c r="AC6" i="1"/>
  <c r="M6" i="1"/>
  <c r="DA5" i="1"/>
  <c r="CK5" i="1"/>
  <c r="BU5" i="1"/>
  <c r="BE5" i="1"/>
  <c r="AO5" i="1"/>
  <c r="Y5" i="1"/>
  <c r="I5" i="1"/>
  <c r="CW4" i="1"/>
  <c r="CG4" i="1"/>
  <c r="BQ4" i="1"/>
  <c r="BA4" i="1"/>
  <c r="AK4" i="1"/>
  <c r="U4" i="1"/>
  <c r="E4" i="1"/>
  <c r="BK14" i="1"/>
  <c r="AC14" i="1"/>
  <c r="CZ13" i="1"/>
  <c r="AW27" i="1"/>
  <c r="CK26" i="1"/>
  <c r="CK22" i="1"/>
  <c r="U22" i="1"/>
  <c r="CX21" i="1"/>
  <c r="BW21" i="1"/>
  <c r="AS21" i="1"/>
  <c r="CS20" i="1"/>
  <c r="AO20" i="1"/>
  <c r="Q20" i="1"/>
  <c r="CZ28" i="1"/>
  <c r="CJ28" i="1"/>
  <c r="BT23" i="1"/>
  <c r="BD31" i="1"/>
  <c r="AN26" i="1"/>
  <c r="CR15" i="1"/>
  <c r="BZ15" i="1"/>
  <c r="BG15" i="1"/>
  <c r="AO15" i="1"/>
  <c r="X15" i="1"/>
  <c r="F15" i="1"/>
  <c r="CS14" i="1"/>
  <c r="CB14" i="1"/>
  <c r="AT14" i="1"/>
  <c r="L14" i="1"/>
  <c r="BK37" i="1"/>
  <c r="Y29" i="1"/>
  <c r="CJ26" i="1"/>
  <c r="Y26" i="1"/>
  <c r="CM24" i="1"/>
  <c r="K24" i="1"/>
  <c r="CH23" i="1"/>
  <c r="AU23" i="1"/>
  <c r="I23" i="1"/>
  <c r="CJ22" i="1"/>
  <c r="BB22" i="1"/>
  <c r="CW21" i="1"/>
  <c r="BT21" i="1"/>
  <c r="AR21" i="1"/>
  <c r="O21" i="1"/>
  <c r="AN20" i="1"/>
  <c r="CQ15" i="1"/>
  <c r="BX15" i="1"/>
  <c r="BF15" i="1"/>
  <c r="AN15" i="1"/>
  <c r="V15" i="1"/>
  <c r="E15" i="1"/>
  <c r="CR14" i="1"/>
  <c r="CA14" i="1"/>
  <c r="BJ14" i="1"/>
  <c r="AS14" i="1"/>
  <c r="AB14" i="1"/>
  <c r="K14" i="1"/>
  <c r="CY13" i="1"/>
  <c r="CI13" i="1"/>
  <c r="BS13" i="1"/>
  <c r="BC13" i="1"/>
  <c r="AM13" i="1"/>
  <c r="CY43" i="1"/>
  <c r="AW37" i="1"/>
  <c r="V30" i="1"/>
  <c r="AA28" i="1"/>
  <c r="F23" i="1"/>
  <c r="Q22" i="1"/>
  <c r="BR21" i="1"/>
  <c r="AQ21" i="1"/>
  <c r="BM20" i="1"/>
  <c r="CX29" i="1"/>
  <c r="CH26" i="1"/>
  <c r="BB24" i="1"/>
  <c r="AL24" i="1"/>
  <c r="V28" i="1"/>
  <c r="F22" i="1"/>
  <c r="CP15" i="1"/>
  <c r="BW15" i="1"/>
  <c r="BE15" i="1"/>
  <c r="AL15" i="1"/>
  <c r="U15" i="1"/>
  <c r="DH14" i="1"/>
  <c r="CQ14" i="1"/>
  <c r="BZ14" i="1"/>
  <c r="BI14" i="1"/>
  <c r="AR14" i="1"/>
  <c r="AA14" i="1"/>
  <c r="J14" i="1"/>
  <c r="CX13" i="1"/>
  <c r="CH13" i="1"/>
  <c r="BR13" i="1"/>
  <c r="BB13" i="1"/>
  <c r="AL13" i="1"/>
  <c r="V13" i="1"/>
  <c r="F13" i="1"/>
  <c r="CT12" i="1"/>
  <c r="CD12" i="1"/>
  <c r="BN12" i="1"/>
  <c r="AX12" i="1"/>
  <c r="AH12" i="1"/>
  <c r="R12" i="1"/>
  <c r="DF11" i="1"/>
  <c r="CP11" i="1"/>
  <c r="BZ11" i="1"/>
  <c r="BJ11" i="1"/>
  <c r="AT11" i="1"/>
  <c r="AD11" i="1"/>
  <c r="N11" i="1"/>
  <c r="DB10" i="1"/>
  <c r="CL10" i="1"/>
  <c r="BV10" i="1"/>
  <c r="BF10" i="1"/>
  <c r="AP10" i="1"/>
  <c r="Z10" i="1"/>
  <c r="J10" i="1"/>
  <c r="CX9" i="1"/>
  <c r="CH9" i="1"/>
  <c r="BR9" i="1"/>
  <c r="BB9" i="1"/>
  <c r="AL9" i="1"/>
  <c r="V9" i="1"/>
  <c r="F9" i="1"/>
  <c r="CT8" i="1"/>
  <c r="CD8" i="1"/>
  <c r="BN8" i="1"/>
  <c r="AX8" i="1"/>
  <c r="AH8" i="1"/>
  <c r="R8" i="1"/>
  <c r="DF7" i="1"/>
  <c r="CP7" i="1"/>
  <c r="BZ7" i="1"/>
  <c r="BJ7" i="1"/>
  <c r="AT7" i="1"/>
  <c r="AD7" i="1"/>
  <c r="N7" i="1"/>
  <c r="DB6" i="1"/>
  <c r="CL6" i="1"/>
  <c r="BV6" i="1"/>
  <c r="BF6" i="1"/>
  <c r="AP6" i="1"/>
  <c r="Z6" i="1"/>
  <c r="J6" i="1"/>
  <c r="CX5" i="1"/>
  <c r="CH5" i="1"/>
  <c r="BR5" i="1"/>
  <c r="BB5" i="1"/>
  <c r="AL5" i="1"/>
  <c r="V5" i="1"/>
  <c r="F5" i="1"/>
  <c r="CT4" i="1"/>
  <c r="CD4" i="1"/>
  <c r="BN4" i="1"/>
  <c r="AX4" i="1"/>
  <c r="AH4" i="1"/>
  <c r="R4" i="1"/>
  <c r="Q4" i="1"/>
  <c r="Z37" i="1"/>
  <c r="V26" i="1"/>
  <c r="AQ24" i="1"/>
  <c r="AN21" i="1"/>
  <c r="CM20" i="1"/>
  <c r="AL20" i="1"/>
  <c r="K20" i="1"/>
  <c r="CN15" i="1"/>
  <c r="BV15" i="1"/>
  <c r="BD15" i="1"/>
  <c r="AK15" i="1"/>
  <c r="T15" i="1"/>
  <c r="DG14" i="1"/>
  <c r="CP14" i="1"/>
  <c r="BY14" i="1"/>
  <c r="BH14" i="1"/>
  <c r="AQ14" i="1"/>
  <c r="Z14" i="1"/>
  <c r="I14" i="1"/>
  <c r="CW13" i="1"/>
  <c r="CG13" i="1"/>
  <c r="BQ13" i="1"/>
  <c r="BA13" i="1"/>
  <c r="AK13" i="1"/>
  <c r="U13" i="1"/>
  <c r="E13" i="1"/>
  <c r="CS12" i="1"/>
  <c r="CC12" i="1"/>
  <c r="BM12" i="1"/>
  <c r="AW12" i="1"/>
  <c r="AG12" i="1"/>
  <c r="Q12" i="1"/>
  <c r="DE11" i="1"/>
  <c r="CO11" i="1"/>
  <c r="BY11" i="1"/>
  <c r="BI11" i="1"/>
  <c r="AS11" i="1"/>
  <c r="AC11" i="1"/>
  <c r="M11" i="1"/>
  <c r="DA10" i="1"/>
  <c r="CK10" i="1"/>
  <c r="BU10" i="1"/>
  <c r="BE10" i="1"/>
  <c r="AO10" i="1"/>
  <c r="Y10" i="1"/>
  <c r="I10" i="1"/>
  <c r="CW9" i="1"/>
  <c r="CG9" i="1"/>
  <c r="BQ9" i="1"/>
  <c r="BA9" i="1"/>
  <c r="AK9" i="1"/>
  <c r="U9" i="1"/>
  <c r="E9" i="1"/>
  <c r="CS8" i="1"/>
  <c r="CC8" i="1"/>
  <c r="BM8" i="1"/>
  <c r="AW8" i="1"/>
  <c r="AG8" i="1"/>
  <c r="Q8" i="1"/>
  <c r="DE7" i="1"/>
  <c r="CO7" i="1"/>
  <c r="BY7" i="1"/>
  <c r="BI7" i="1"/>
  <c r="AS7" i="1"/>
  <c r="AC7" i="1"/>
  <c r="M7" i="1"/>
  <c r="DA6" i="1"/>
  <c r="CK6" i="1"/>
  <c r="BU6" i="1"/>
  <c r="BE6" i="1"/>
  <c r="AO6" i="1"/>
  <c r="Y6" i="1"/>
  <c r="I6" i="1"/>
  <c r="CW5" i="1"/>
  <c r="CG5" i="1"/>
  <c r="BQ5" i="1"/>
  <c r="BA5" i="1"/>
  <c r="AK5" i="1"/>
  <c r="U5" i="1"/>
  <c r="E5" i="1"/>
  <c r="CS4" i="1"/>
  <c r="CC4" i="1"/>
  <c r="BM4" i="1"/>
  <c r="AW4" i="1"/>
  <c r="AG4" i="1"/>
  <c r="O37" i="1"/>
  <c r="U31" i="1"/>
  <c r="E28" i="1"/>
  <c r="AK27" i="1"/>
  <c r="BU26" i="1"/>
  <c r="BT25" i="1"/>
  <c r="S25" i="1"/>
  <c r="AO24" i="1"/>
  <c r="BW23" i="1"/>
  <c r="AK23" i="1"/>
  <c r="CB22" i="1"/>
  <c r="AS22" i="1"/>
  <c r="L22" i="1"/>
  <c r="CQ21" i="1"/>
  <c r="AL21" i="1"/>
  <c r="K21" i="1"/>
  <c r="CK20" i="1"/>
  <c r="I20" i="1"/>
  <c r="AX41" i="1"/>
  <c r="DA29" i="1"/>
  <c r="DG28" i="1"/>
  <c r="AA27" i="1"/>
  <c r="BR26" i="1"/>
  <c r="CC24" i="1"/>
  <c r="AN24" i="1"/>
  <c r="K22" i="1"/>
  <c r="AK21" i="1"/>
  <c r="CJ20" i="1"/>
  <c r="BG20" i="1"/>
  <c r="DG15" i="1"/>
  <c r="CL15" i="1"/>
  <c r="BT15" i="1"/>
  <c r="BA15" i="1"/>
  <c r="AI15" i="1"/>
  <c r="R15" i="1"/>
  <c r="DE14" i="1"/>
  <c r="CN14" i="1"/>
  <c r="BW14" i="1"/>
  <c r="BF14" i="1"/>
  <c r="AO14" i="1"/>
  <c r="X14" i="1"/>
  <c r="G14" i="1"/>
  <c r="CU13" i="1"/>
  <c r="CE13" i="1"/>
  <c r="BO13" i="1"/>
  <c r="AY13" i="1"/>
  <c r="AI13" i="1"/>
  <c r="S13" i="1"/>
  <c r="DG12" i="1"/>
  <c r="CQ12" i="1"/>
  <c r="CA12" i="1"/>
  <c r="BK12" i="1"/>
  <c r="AU12" i="1"/>
  <c r="AE12" i="1"/>
  <c r="O12" i="1"/>
  <c r="DC11" i="1"/>
  <c r="CM11" i="1"/>
  <c r="BW11" i="1"/>
  <c r="BG11" i="1"/>
  <c r="AQ11" i="1"/>
  <c r="AA11" i="1"/>
  <c r="K11" i="1"/>
  <c r="CY10" i="1"/>
  <c r="CI10" i="1"/>
  <c r="BS10" i="1"/>
  <c r="BC10" i="1"/>
  <c r="AM10" i="1"/>
  <c r="W10" i="1"/>
  <c r="G10" i="1"/>
  <c r="CU9" i="1"/>
  <c r="CE9" i="1"/>
  <c r="BO9" i="1"/>
  <c r="AY9" i="1"/>
  <c r="AI9" i="1"/>
  <c r="S9" i="1"/>
  <c r="DG8" i="1"/>
  <c r="CQ8" i="1"/>
  <c r="CA8" i="1"/>
  <c r="BK8" i="1"/>
  <c r="AU8" i="1"/>
  <c r="AE8" i="1"/>
  <c r="O8" i="1"/>
  <c r="DC7" i="1"/>
  <c r="CM7" i="1"/>
  <c r="BW7" i="1"/>
  <c r="BG7" i="1"/>
  <c r="AQ7" i="1"/>
  <c r="AA7" i="1"/>
  <c r="K7" i="1"/>
  <c r="CY6" i="1"/>
  <c r="CI6" i="1"/>
  <c r="BS6" i="1"/>
  <c r="BC6" i="1"/>
  <c r="AM6" i="1"/>
  <c r="W6" i="1"/>
  <c r="G6" i="1"/>
  <c r="CU5" i="1"/>
  <c r="CE5" i="1"/>
  <c r="DB40" i="1"/>
  <c r="DC28" i="1"/>
  <c r="BQ25" i="1"/>
  <c r="BU23" i="1"/>
  <c r="AI23" i="1"/>
  <c r="BY22" i="1"/>
  <c r="AQ22" i="1"/>
  <c r="CN21" i="1"/>
  <c r="BK21" i="1"/>
  <c r="F21" i="1"/>
  <c r="CI20" i="1"/>
  <c r="BE20" i="1"/>
  <c r="AG20" i="1"/>
  <c r="G20" i="1"/>
  <c r="DF15" i="1"/>
  <c r="CK15" i="1"/>
  <c r="BR15" i="1"/>
  <c r="AZ15" i="1"/>
  <c r="AH15" i="1"/>
  <c r="Q15" i="1"/>
  <c r="DD14" i="1"/>
  <c r="CM14" i="1"/>
  <c r="BV14" i="1"/>
  <c r="BE14" i="1"/>
  <c r="AN14" i="1"/>
  <c r="W14" i="1"/>
  <c r="F14" i="1"/>
  <c r="CT13" i="1"/>
  <c r="AZ40" i="1"/>
  <c r="CX30" i="1"/>
  <c r="DC27" i="1"/>
  <c r="V27" i="1"/>
  <c r="BM26" i="1"/>
  <c r="BR23" i="1"/>
  <c r="AN22" i="1"/>
  <c r="CM21" i="1"/>
  <c r="E21" i="1"/>
  <c r="BD20" i="1"/>
  <c r="F20" i="1"/>
  <c r="CS29" i="1"/>
  <c r="CC26" i="1"/>
  <c r="AW23" i="1"/>
  <c r="Q29" i="1"/>
  <c r="DD15" i="1"/>
  <c r="CJ15" i="1"/>
  <c r="BQ15" i="1"/>
  <c r="AY15" i="1"/>
  <c r="AG15" i="1"/>
  <c r="P15" i="1"/>
  <c r="DC14" i="1"/>
  <c r="CL14" i="1"/>
  <c r="BU14" i="1"/>
  <c r="BD14" i="1"/>
  <c r="AM14" i="1"/>
  <c r="V14" i="1"/>
  <c r="E14" i="1"/>
  <c r="CS13" i="1"/>
  <c r="CC13" i="1"/>
  <c r="BM13" i="1"/>
  <c r="AW13" i="1"/>
  <c r="AG13" i="1"/>
  <c r="Q13" i="1"/>
  <c r="DE12" i="1"/>
  <c r="CO12" i="1"/>
  <c r="BY12" i="1"/>
  <c r="BI12" i="1"/>
  <c r="AS12" i="1"/>
  <c r="AC12" i="1"/>
  <c r="M12" i="1"/>
  <c r="DA11" i="1"/>
  <c r="CK11" i="1"/>
  <c r="BU11" i="1"/>
  <c r="BE11" i="1"/>
  <c r="AO11" i="1"/>
  <c r="Y11" i="1"/>
  <c r="I11" i="1"/>
  <c r="CW10" i="1"/>
  <c r="CG10" i="1"/>
  <c r="BQ10" i="1"/>
  <c r="BA10" i="1"/>
  <c r="AK10" i="1"/>
  <c r="U10" i="1"/>
  <c r="E10" i="1"/>
  <c r="CS9" i="1"/>
  <c r="CC9" i="1"/>
  <c r="DF39" i="1"/>
  <c r="CG28" i="1"/>
  <c r="U27" i="1"/>
  <c r="BE25" i="1"/>
  <c r="BT24" i="1"/>
  <c r="AG24" i="1"/>
  <c r="AB23" i="1"/>
  <c r="BT22" i="1"/>
  <c r="AL22" i="1"/>
  <c r="E22" i="1"/>
  <c r="CJ21" i="1"/>
  <c r="BH21" i="1"/>
  <c r="AE21" i="1"/>
  <c r="BC20" i="1"/>
  <c r="DC15" i="1"/>
  <c r="CH15" i="1"/>
  <c r="BP15" i="1"/>
  <c r="AX15" i="1"/>
  <c r="AF15" i="1"/>
  <c r="O15" i="1"/>
  <c r="DB14" i="1"/>
  <c r="CK14" i="1"/>
  <c r="BT14" i="1"/>
  <c r="BC14" i="1"/>
  <c r="AL14" i="1"/>
  <c r="U14" i="1"/>
  <c r="DH13" i="1"/>
  <c r="CR13" i="1"/>
  <c r="CB13" i="1"/>
  <c r="BK39" i="1"/>
  <c r="BD26" i="1"/>
  <c r="DA23" i="1"/>
  <c r="AA23" i="1"/>
  <c r="DA22" i="1"/>
  <c r="CH21" i="1"/>
  <c r="BG21" i="1"/>
  <c r="CC20" i="1"/>
  <c r="BB20" i="1"/>
  <c r="AA20" i="1"/>
  <c r="DB15" i="1"/>
  <c r="CG15" i="1"/>
  <c r="BO15" i="1"/>
  <c r="AW15" i="1"/>
  <c r="AE15" i="1"/>
  <c r="N15" i="1"/>
  <c r="DA14" i="1"/>
  <c r="CJ14" i="1"/>
  <c r="BS14" i="1"/>
  <c r="BB14" i="1"/>
  <c r="AK14" i="1"/>
  <c r="T14" i="1"/>
  <c r="DG13" i="1"/>
  <c r="CQ13" i="1"/>
  <c r="CA13" i="1"/>
  <c r="BK13" i="1"/>
  <c r="AU13" i="1"/>
  <c r="AE13" i="1"/>
  <c r="O13" i="1"/>
  <c r="DC12" i="1"/>
  <c r="CM12" i="1"/>
  <c r="BW12" i="1"/>
  <c r="BG12" i="1"/>
  <c r="AQ12" i="1"/>
  <c r="AA12" i="1"/>
  <c r="K12" i="1"/>
  <c r="CY11" i="1"/>
  <c r="CI11" i="1"/>
  <c r="BS11" i="1"/>
  <c r="BC11" i="1"/>
  <c r="AM11" i="1"/>
  <c r="W11" i="1"/>
  <c r="G11" i="1"/>
  <c r="CU10" i="1"/>
  <c r="CE10" i="1"/>
  <c r="BO10" i="1"/>
  <c r="AY10" i="1"/>
  <c r="AI10" i="1"/>
  <c r="S10" i="1"/>
  <c r="DG9" i="1"/>
  <c r="CQ9" i="1"/>
  <c r="CA9" i="1"/>
  <c r="BK9" i="1"/>
  <c r="AU9" i="1"/>
  <c r="AE9" i="1"/>
  <c r="O9" i="1"/>
  <c r="DC8" i="1"/>
  <c r="CM8" i="1"/>
  <c r="BW8" i="1"/>
  <c r="BG8" i="1"/>
  <c r="AQ8" i="1"/>
  <c r="AA8" i="1"/>
  <c r="K8" i="1"/>
  <c r="CY7" i="1"/>
  <c r="CI7" i="1"/>
  <c r="BS7" i="1"/>
  <c r="BC7" i="1"/>
  <c r="AM7" i="1"/>
  <c r="W7" i="1"/>
  <c r="G7" i="1"/>
  <c r="CU6" i="1"/>
  <c r="CE6" i="1"/>
  <c r="BO6" i="1"/>
  <c r="AY6" i="1"/>
  <c r="AI6" i="1"/>
  <c r="S6" i="1"/>
  <c r="DG5" i="1"/>
  <c r="CQ5" i="1"/>
  <c r="CA5" i="1"/>
  <c r="BK5" i="1"/>
  <c r="AU5" i="1"/>
  <c r="AE5" i="1"/>
  <c r="O5" i="1"/>
  <c r="P39" i="1"/>
  <c r="CE30" i="1"/>
  <c r="CM27" i="1"/>
  <c r="AY26" i="1"/>
  <c r="AY25" i="1"/>
  <c r="AA24" i="1"/>
  <c r="CX23" i="1"/>
  <c r="BK23" i="1"/>
  <c r="X23" i="1"/>
  <c r="CX22" i="1"/>
  <c r="AH22" i="1"/>
  <c r="CG21" i="1"/>
  <c r="BD21" i="1"/>
  <c r="AB21" i="1"/>
  <c r="DC20" i="1"/>
  <c r="CB20" i="1"/>
  <c r="Y20" i="1"/>
  <c r="BU30" i="1"/>
  <c r="BT28" i="1"/>
  <c r="DA25" i="1"/>
  <c r="DG24" i="1"/>
  <c r="U23" i="1"/>
  <c r="BM22" i="1"/>
  <c r="DG21" i="1"/>
  <c r="BB21" i="1"/>
  <c r="AA21" i="1"/>
  <c r="DA20" i="1"/>
  <c r="CZ15" i="1"/>
  <c r="CE15" i="1"/>
  <c r="BM15" i="1"/>
  <c r="AU15" i="1"/>
  <c r="AC15" i="1"/>
  <c r="L15" i="1"/>
  <c r="CY14" i="1"/>
  <c r="CH14" i="1"/>
  <c r="BQ14" i="1"/>
  <c r="AZ14" i="1"/>
  <c r="AH14" i="1"/>
  <c r="Q14" i="1"/>
  <c r="DE13" i="1"/>
  <c r="CO13" i="1"/>
  <c r="BY13" i="1"/>
  <c r="BI13" i="1"/>
  <c r="AS13" i="1"/>
  <c r="AC13" i="1"/>
  <c r="M13" i="1"/>
  <c r="DA12" i="1"/>
  <c r="CK12" i="1"/>
  <c r="BU12" i="1"/>
  <c r="BE12" i="1"/>
  <c r="AO12" i="1"/>
  <c r="Y12" i="1"/>
  <c r="I12" i="1"/>
  <c r="CW11" i="1"/>
  <c r="CG11" i="1"/>
  <c r="BQ11" i="1"/>
  <c r="BA11" i="1"/>
  <c r="AK11" i="1"/>
  <c r="U11" i="1"/>
  <c r="E11" i="1"/>
  <c r="CS10" i="1"/>
  <c r="CC10" i="1"/>
  <c r="BM10" i="1"/>
  <c r="AW10" i="1"/>
  <c r="AG10" i="1"/>
  <c r="Q10" i="1"/>
  <c r="DE9" i="1"/>
  <c r="CO9" i="1"/>
  <c r="BY9" i="1"/>
  <c r="BI9" i="1"/>
  <c r="AS9" i="1"/>
  <c r="AC9" i="1"/>
  <c r="M9" i="1"/>
  <c r="DA8" i="1"/>
  <c r="CK8" i="1"/>
  <c r="BU8" i="1"/>
  <c r="BE8" i="1"/>
  <c r="AO8" i="1"/>
  <c r="Y8" i="1"/>
  <c r="I8" i="1"/>
  <c r="CW7" i="1"/>
  <c r="CG7" i="1"/>
  <c r="BQ7" i="1"/>
  <c r="BA7" i="1"/>
  <c r="AK7" i="1"/>
  <c r="U7" i="1"/>
  <c r="E7" i="1"/>
  <c r="CS6" i="1"/>
  <c r="CC6" i="1"/>
  <c r="BM6" i="1"/>
  <c r="AW6" i="1"/>
  <c r="AG6" i="1"/>
  <c r="Q6" i="1"/>
  <c r="DE5" i="1"/>
  <c r="CO5" i="1"/>
  <c r="BY5" i="1"/>
  <c r="AT38" i="1"/>
  <c r="BD30" i="1"/>
  <c r="BD28" i="1"/>
  <c r="BR27" i="1"/>
  <c r="DG26" i="1"/>
  <c r="V24" i="1"/>
  <c r="BD23" i="1"/>
  <c r="CS22" i="1"/>
  <c r="BA21" i="1"/>
  <c r="CZ20" i="1"/>
  <c r="BW20" i="1"/>
  <c r="AW20" i="1"/>
  <c r="CX15" i="1"/>
  <c r="CD15" i="1"/>
  <c r="BL15" i="1"/>
  <c r="AT15" i="1"/>
  <c r="AB15" i="1"/>
  <c r="K15" i="1"/>
  <c r="CX14" i="1"/>
  <c r="CG14" i="1"/>
  <c r="BP14" i="1"/>
  <c r="AX14" i="1"/>
  <c r="AG14" i="1"/>
  <c r="P14" i="1"/>
  <c r="DD13" i="1"/>
  <c r="CN13" i="1"/>
  <c r="BX13" i="1"/>
  <c r="BH13" i="1"/>
  <c r="AR13" i="1"/>
  <c r="AB13" i="1"/>
  <c r="L13" i="1"/>
  <c r="CZ12" i="1"/>
  <c r="CJ12" i="1"/>
  <c r="BT12" i="1"/>
  <c r="BD12" i="1"/>
  <c r="AN12" i="1"/>
  <c r="X12" i="1"/>
  <c r="H12" i="1"/>
  <c r="CV11" i="1"/>
  <c r="CF11" i="1"/>
  <c r="BP11" i="1"/>
  <c r="AZ11" i="1"/>
  <c r="AJ11" i="1"/>
  <c r="T11" i="1"/>
  <c r="DH10" i="1"/>
  <c r="CR10" i="1"/>
  <c r="CB10" i="1"/>
  <c r="BL10" i="1"/>
  <c r="AV10" i="1"/>
  <c r="AF10" i="1"/>
  <c r="P10" i="1"/>
  <c r="DD9" i="1"/>
  <c r="CN9" i="1"/>
  <c r="BX9" i="1"/>
  <c r="BH9" i="1"/>
  <c r="AR9" i="1"/>
  <c r="AX29" i="1"/>
  <c r="DC21" i="1"/>
  <c r="AU26" i="1"/>
  <c r="CF15" i="1"/>
  <c r="M15" i="1"/>
  <c r="BA14" i="1"/>
  <c r="CP13" i="1"/>
  <c r="BD13" i="1"/>
  <c r="T13" i="1"/>
  <c r="CR12" i="1"/>
  <c r="BL12" i="1"/>
  <c r="AF12" i="1"/>
  <c r="DD11" i="1"/>
  <c r="BX11" i="1"/>
  <c r="AR11" i="1"/>
  <c r="L11" i="1"/>
  <c r="CJ10" i="1"/>
  <c r="BD10" i="1"/>
  <c r="X10" i="1"/>
  <c r="CV9" i="1"/>
  <c r="BP9" i="1"/>
  <c r="AN9" i="1"/>
  <c r="N9" i="1"/>
  <c r="CR8" i="1"/>
  <c r="BS8" i="1"/>
  <c r="AS8" i="1"/>
  <c r="T8" i="1"/>
  <c r="CX7" i="1"/>
  <c r="BX7" i="1"/>
  <c r="AY7" i="1"/>
  <c r="Y7" i="1"/>
  <c r="DD6" i="1"/>
  <c r="CD6" i="1"/>
  <c r="BD6" i="1"/>
  <c r="AE6" i="1"/>
  <c r="E6" i="1"/>
  <c r="CJ5" i="1"/>
  <c r="BL5" i="1"/>
  <c r="AQ5" i="1"/>
  <c r="T5" i="1"/>
  <c r="DD4" i="1"/>
  <c r="BR4" i="1"/>
  <c r="BO4" i="1"/>
  <c r="J5" i="1"/>
  <c r="BC28" i="1"/>
  <c r="U24" i="1"/>
  <c r="CA21" i="1"/>
  <c r="BZ20" i="1"/>
  <c r="BJ24" i="1"/>
  <c r="CC15" i="1"/>
  <c r="J15" i="1"/>
  <c r="AW14" i="1"/>
  <c r="CM13" i="1"/>
  <c r="AZ13" i="1"/>
  <c r="R13" i="1"/>
  <c r="CP12" i="1"/>
  <c r="BJ12" i="1"/>
  <c r="AD12" i="1"/>
  <c r="DB11" i="1"/>
  <c r="BV11" i="1"/>
  <c r="AP11" i="1"/>
  <c r="J11" i="1"/>
  <c r="CH10" i="1"/>
  <c r="BB10" i="1"/>
  <c r="V10" i="1"/>
  <c r="CT9" i="1"/>
  <c r="BN9" i="1"/>
  <c r="AM9" i="1"/>
  <c r="L9" i="1"/>
  <c r="CP8" i="1"/>
  <c r="BR8" i="1"/>
  <c r="AR8" i="1"/>
  <c r="S8" i="1"/>
  <c r="CV7" i="1"/>
  <c r="BV7" i="1"/>
  <c r="AX7" i="1"/>
  <c r="X7" i="1"/>
  <c r="DC6" i="1"/>
  <c r="CB6" i="1"/>
  <c r="BB6" i="1"/>
  <c r="AD6" i="1"/>
  <c r="DH5" i="1"/>
  <c r="CI5" i="1"/>
  <c r="BJ5" i="1"/>
  <c r="AP5" i="1"/>
  <c r="DC4" i="1"/>
  <c r="CJ7" i="1"/>
  <c r="BB28" i="1"/>
  <c r="BY21" i="1"/>
  <c r="DE21" i="1"/>
  <c r="AS26" i="1"/>
  <c r="CB15" i="1"/>
  <c r="I15" i="1"/>
  <c r="AV14" i="1"/>
  <c r="CL13" i="1"/>
  <c r="AX13" i="1"/>
  <c r="P13" i="1"/>
  <c r="CN12" i="1"/>
  <c r="BH12" i="1"/>
  <c r="AB12" i="1"/>
  <c r="CZ11" i="1"/>
  <c r="BT11" i="1"/>
  <c r="AN11" i="1"/>
  <c r="H11" i="1"/>
  <c r="CF10" i="1"/>
  <c r="AZ10" i="1"/>
  <c r="T10" i="1"/>
  <c r="CR9" i="1"/>
  <c r="BM9" i="1"/>
  <c r="AJ9" i="1"/>
  <c r="K9" i="1"/>
  <c r="CO8" i="1"/>
  <c r="BP8" i="1"/>
  <c r="AP8" i="1"/>
  <c r="P8" i="1"/>
  <c r="CU7" i="1"/>
  <c r="BU7" i="1"/>
  <c r="AV7" i="1"/>
  <c r="V7" i="1"/>
  <c r="CZ6" i="1"/>
  <c r="CA6" i="1"/>
  <c r="BA6" i="1"/>
  <c r="AB6" i="1"/>
  <c r="DF5" i="1"/>
  <c r="CF5" i="1"/>
  <c r="BI5" i="1"/>
  <c r="AN5" i="1"/>
  <c r="R5" i="1"/>
  <c r="DB4" i="1"/>
  <c r="CI4" i="1"/>
  <c r="CP6" i="1"/>
  <c r="Z38" i="1"/>
  <c r="BQ27" i="1"/>
  <c r="CQ23" i="1"/>
  <c r="BU15" i="1"/>
  <c r="DF14" i="1"/>
  <c r="AP14" i="1"/>
  <c r="CJ13" i="1"/>
  <c r="AV13" i="1"/>
  <c r="N13" i="1"/>
  <c r="CL12" i="1"/>
  <c r="BF12" i="1"/>
  <c r="Z12" i="1"/>
  <c r="CX11" i="1"/>
  <c r="BR11" i="1"/>
  <c r="AL11" i="1"/>
  <c r="F11" i="1"/>
  <c r="CD10" i="1"/>
  <c r="AX10" i="1"/>
  <c r="R10" i="1"/>
  <c r="CP9" i="1"/>
  <c r="BL9" i="1"/>
  <c r="AH9" i="1"/>
  <c r="J9" i="1"/>
  <c r="CN8" i="1"/>
  <c r="BO8" i="1"/>
  <c r="AN8" i="1"/>
  <c r="N8" i="1"/>
  <c r="CT7" i="1"/>
  <c r="BT7" i="1"/>
  <c r="AU7" i="1"/>
  <c r="T7" i="1"/>
  <c r="CX6" i="1"/>
  <c r="BZ6" i="1"/>
  <c r="AZ6" i="1"/>
  <c r="AA6" i="1"/>
  <c r="DD5" i="1"/>
  <c r="CD5" i="1"/>
  <c r="BH5" i="1"/>
  <c r="AM5" i="1"/>
  <c r="Q5" i="1"/>
  <c r="DA4" i="1"/>
  <c r="CH4" i="1"/>
  <c r="BL4" i="1"/>
  <c r="AS4" i="1"/>
  <c r="Z4" i="1"/>
  <c r="G4" i="1"/>
  <c r="O10" i="1"/>
  <c r="BJ9" i="1"/>
  <c r="H9" i="1"/>
  <c r="CL8" i="1"/>
  <c r="AM8" i="1"/>
  <c r="CR7" i="1"/>
  <c r="BR7" i="1"/>
  <c r="S7" i="1"/>
  <c r="CW6" i="1"/>
  <c r="AX6" i="1"/>
  <c r="X6" i="1"/>
  <c r="CC5" i="1"/>
  <c r="BG5" i="1"/>
  <c r="P5" i="1"/>
  <c r="CZ4" i="1"/>
  <c r="BK4" i="1"/>
  <c r="AR4" i="1"/>
  <c r="F4" i="1"/>
  <c r="N10" i="1"/>
  <c r="AF9" i="1"/>
  <c r="CJ8" i="1"/>
  <c r="BJ8" i="1"/>
  <c r="L8" i="1"/>
  <c r="BP7" i="1"/>
  <c r="AP7" i="1"/>
  <c r="BW6" i="1"/>
  <c r="AV6" i="1"/>
  <c r="DB5" i="1"/>
  <c r="BF5" i="1"/>
  <c r="N5" i="1"/>
  <c r="CY4" i="1"/>
  <c r="BJ4" i="1"/>
  <c r="X4" i="1"/>
  <c r="CY5" i="1"/>
  <c r="AG5" i="1"/>
  <c r="AO4" i="1"/>
  <c r="CK7" i="1"/>
  <c r="AR6" i="1"/>
  <c r="AZ5" i="1"/>
  <c r="K5" i="1"/>
  <c r="T4" i="1"/>
  <c r="CR22" i="1"/>
  <c r="CF14" i="1"/>
  <c r="O14" i="1"/>
  <c r="DF12" i="1"/>
  <c r="N12" i="1"/>
  <c r="Z11" i="1"/>
  <c r="BR10" i="1"/>
  <c r="AZ9" i="1"/>
  <c r="DD8" i="1"/>
  <c r="AD8" i="1"/>
  <c r="J7" i="1"/>
  <c r="AY5" i="1"/>
  <c r="BF4" i="1"/>
  <c r="CQ4" i="1"/>
  <c r="M38" i="1"/>
  <c r="BO27" i="1"/>
  <c r="CN23" i="1"/>
  <c r="AX21" i="1"/>
  <c r="CM30" i="1"/>
  <c r="BW27" i="1"/>
  <c r="BG29" i="1"/>
  <c r="AQ27" i="1"/>
  <c r="AA29" i="1"/>
  <c r="K28" i="1"/>
  <c r="BN15" i="1"/>
  <c r="CZ14" i="1"/>
  <c r="AJ14" i="1"/>
  <c r="CF13" i="1"/>
  <c r="AT13" i="1"/>
  <c r="K13" i="1"/>
  <c r="CI12" i="1"/>
  <c r="BC12" i="1"/>
  <c r="W12" i="1"/>
  <c r="CU11" i="1"/>
  <c r="BO11" i="1"/>
  <c r="AI11" i="1"/>
  <c r="DG10" i="1"/>
  <c r="CA10" i="1"/>
  <c r="AU10" i="1"/>
  <c r="CM9" i="1"/>
  <c r="AG9" i="1"/>
  <c r="BL8" i="1"/>
  <c r="M8" i="1"/>
  <c r="AR7" i="1"/>
  <c r="BX6" i="1"/>
  <c r="DC5" i="1"/>
  <c r="AJ5" i="1"/>
  <c r="CF4" i="1"/>
  <c r="Y4" i="1"/>
  <c r="CL9" i="1"/>
  <c r="CQ7" i="1"/>
  <c r="CV6" i="1"/>
  <c r="V6" i="1"/>
  <c r="AI5" i="1"/>
  <c r="CE4" i="1"/>
  <c r="BC5" i="1"/>
  <c r="BH4" i="1"/>
  <c r="L7" i="1"/>
  <c r="BW5" i="1"/>
  <c r="BZ4" i="1"/>
  <c r="BU20" i="1"/>
  <c r="AH13" i="1"/>
  <c r="CL11" i="1"/>
  <c r="CD9" i="1"/>
  <c r="CE8" i="1"/>
  <c r="BP6" i="1"/>
  <c r="AM4" i="1"/>
  <c r="DF26" i="1"/>
  <c r="BC23" i="1"/>
  <c r="V21" i="1"/>
  <c r="BK15" i="1"/>
  <c r="CW14" i="1"/>
  <c r="AF14" i="1"/>
  <c r="CD13" i="1"/>
  <c r="AQ13" i="1"/>
  <c r="J13" i="1"/>
  <c r="CH12" i="1"/>
  <c r="BB12" i="1"/>
  <c r="V12" i="1"/>
  <c r="CT11" i="1"/>
  <c r="BN11" i="1"/>
  <c r="AH11" i="1"/>
  <c r="DF10" i="1"/>
  <c r="BZ10" i="1"/>
  <c r="AT10" i="1"/>
  <c r="BG9" i="1"/>
  <c r="G9" i="1"/>
  <c r="AL8" i="1"/>
  <c r="R7" i="1"/>
  <c r="CB5" i="1"/>
  <c r="AQ4" i="1"/>
  <c r="CV4" i="1"/>
  <c r="CQ6" i="1"/>
  <c r="CU4" i="1"/>
  <c r="BF11" i="1"/>
  <c r="BV5" i="1"/>
  <c r="CY26" i="1"/>
  <c r="BB23" i="1"/>
  <c r="U21" i="1"/>
  <c r="BJ15" i="1"/>
  <c r="CV14" i="1"/>
  <c r="AE14" i="1"/>
  <c r="BZ13" i="1"/>
  <c r="AP13" i="1"/>
  <c r="H13" i="1"/>
  <c r="CF12" i="1"/>
  <c r="AZ12" i="1"/>
  <c r="T12" i="1"/>
  <c r="CR11" i="1"/>
  <c r="BL11" i="1"/>
  <c r="AF11" i="1"/>
  <c r="DD10" i="1"/>
  <c r="BX10" i="1"/>
  <c r="AR10" i="1"/>
  <c r="L10" i="1"/>
  <c r="CJ9" i="1"/>
  <c r="BF9" i="1"/>
  <c r="AD9" i="1"/>
  <c r="DH8" i="1"/>
  <c r="CI8" i="1"/>
  <c r="BI8" i="1"/>
  <c r="AJ8" i="1"/>
  <c r="J8" i="1"/>
  <c r="CN7" i="1"/>
  <c r="BO7" i="1"/>
  <c r="AO7" i="1"/>
  <c r="P7" i="1"/>
  <c r="CT6" i="1"/>
  <c r="BT6" i="1"/>
  <c r="AU6" i="1"/>
  <c r="U6" i="1"/>
  <c r="CZ5" i="1"/>
  <c r="BZ5" i="1"/>
  <c r="BD5" i="1"/>
  <c r="AH5" i="1"/>
  <c r="M5" i="1"/>
  <c r="CX4" i="1"/>
  <c r="CB4" i="1"/>
  <c r="BI4" i="1"/>
  <c r="AP4" i="1"/>
  <c r="W4" i="1"/>
  <c r="DF8" i="1"/>
  <c r="BH8" i="1"/>
  <c r="H8" i="1"/>
  <c r="CL7" i="1"/>
  <c r="AN7" i="1"/>
  <c r="O7" i="1"/>
  <c r="BR6" i="1"/>
  <c r="AT6" i="1"/>
  <c r="BX5" i="1"/>
  <c r="L5" i="1"/>
  <c r="V4" i="1"/>
  <c r="AL7" i="1"/>
  <c r="R6" i="1"/>
  <c r="AF5" i="1"/>
  <c r="BG4" i="1"/>
  <c r="CR25" i="1"/>
  <c r="AR15" i="1"/>
  <c r="BT13" i="1"/>
  <c r="AT12" i="1"/>
  <c r="CX10" i="1"/>
  <c r="AL10" i="1"/>
  <c r="Z9" i="1"/>
  <c r="F8" i="1"/>
  <c r="AQ6" i="1"/>
  <c r="BY4" i="1"/>
  <c r="P4" i="1"/>
  <c r="AR26" i="1"/>
  <c r="R23" i="1"/>
  <c r="CY20" i="1"/>
  <c r="X24" i="1"/>
  <c r="H24" i="1"/>
  <c r="BB15" i="1"/>
  <c r="CO14" i="1"/>
  <c r="Y14" i="1"/>
  <c r="BW13" i="1"/>
  <c r="AN13" i="1"/>
  <c r="G13" i="1"/>
  <c r="CE12" i="1"/>
  <c r="AY12" i="1"/>
  <c r="S12" i="1"/>
  <c r="CQ11" i="1"/>
  <c r="BK11" i="1"/>
  <c r="AE11" i="1"/>
  <c r="DC10" i="1"/>
  <c r="BW10" i="1"/>
  <c r="AQ10" i="1"/>
  <c r="K10" i="1"/>
  <c r="CI9" i="1"/>
  <c r="BD9" i="1"/>
  <c r="AB9" i="1"/>
  <c r="CH8" i="1"/>
  <c r="AI8" i="1"/>
  <c r="BN7" i="1"/>
  <c r="CR6" i="1"/>
  <c r="T6" i="1"/>
  <c r="CA4" i="1"/>
  <c r="BQ6" i="1"/>
  <c r="BZ12" i="1"/>
  <c r="BD8" i="1"/>
  <c r="AO26" i="1"/>
  <c r="Q23" i="1"/>
  <c r="CY29" i="1"/>
  <c r="CI26" i="1"/>
  <c r="BS25" i="1"/>
  <c r="AM20" i="1"/>
  <c r="W29" i="1"/>
  <c r="G22" i="1"/>
  <c r="AV15" i="1"/>
  <c r="CI14" i="1"/>
  <c r="R14" i="1"/>
  <c r="BV13" i="1"/>
  <c r="AJ13" i="1"/>
  <c r="DH12" i="1"/>
  <c r="CB12" i="1"/>
  <c r="AV12" i="1"/>
  <c r="P12" i="1"/>
  <c r="CN11" i="1"/>
  <c r="BH11" i="1"/>
  <c r="AB11" i="1"/>
  <c r="CZ10" i="1"/>
  <c r="BT10" i="1"/>
  <c r="AN10" i="1"/>
  <c r="H10" i="1"/>
  <c r="CF9" i="1"/>
  <c r="BC9" i="1"/>
  <c r="AA9" i="1"/>
  <c r="DE8" i="1"/>
  <c r="CF8" i="1"/>
  <c r="BF8" i="1"/>
  <c r="AF8" i="1"/>
  <c r="G8" i="1"/>
  <c r="BL7" i="1"/>
  <c r="CV5" i="1"/>
  <c r="AN4" i="1"/>
  <c r="F10" i="1"/>
  <c r="CP25" i="1"/>
  <c r="CP22" i="1"/>
  <c r="BT20" i="1"/>
  <c r="CG30" i="1"/>
  <c r="BA25" i="1"/>
  <c r="AK22" i="1"/>
  <c r="E25" i="1"/>
  <c r="AQ15" i="1"/>
  <c r="CD14" i="1"/>
  <c r="N14" i="1"/>
  <c r="BP13" i="1"/>
  <c r="AF13" i="1"/>
  <c r="DD12" i="1"/>
  <c r="BX12" i="1"/>
  <c r="AR12" i="1"/>
  <c r="L12" i="1"/>
  <c r="CJ11" i="1"/>
  <c r="BD11" i="1"/>
  <c r="X11" i="1"/>
  <c r="CV10" i="1"/>
  <c r="BP10" i="1"/>
  <c r="AJ10" i="1"/>
  <c r="DH9" i="1"/>
  <c r="CB9" i="1"/>
  <c r="AX9" i="1"/>
  <c r="X9" i="1"/>
  <c r="DB8" i="1"/>
  <c r="CB8" i="1"/>
  <c r="BC8" i="1"/>
  <c r="AC8" i="1"/>
  <c r="DH7" i="1"/>
  <c r="CH7" i="1"/>
  <c r="BH7" i="1"/>
  <c r="AI7" i="1"/>
  <c r="I7" i="1"/>
  <c r="CN6" i="1"/>
  <c r="BN6" i="1"/>
  <c r="AN6" i="1"/>
  <c r="O6" i="1"/>
  <c r="CS5" i="1"/>
  <c r="BT5" i="1"/>
  <c r="AX5" i="1"/>
  <c r="AC5" i="1"/>
  <c r="BX4" i="1"/>
  <c r="AO25" i="1"/>
  <c r="BI22" i="1"/>
  <c r="AV20" i="1"/>
  <c r="DH15" i="1"/>
  <c r="AJ15" i="1"/>
  <c r="BX14" i="1"/>
  <c r="H14" i="1"/>
  <c r="BN13" i="1"/>
  <c r="AD13" i="1"/>
  <c r="DB12" i="1"/>
  <c r="BV12" i="1"/>
  <c r="AP12" i="1"/>
  <c r="J12" i="1"/>
  <c r="CH11" i="1"/>
  <c r="BB11" i="1"/>
  <c r="V11" i="1"/>
  <c r="CT10" i="1"/>
  <c r="BN10" i="1"/>
  <c r="AH10" i="1"/>
  <c r="DF9" i="1"/>
  <c r="BZ9" i="1"/>
  <c r="AW9" i="1"/>
  <c r="W9" i="1"/>
  <c r="CZ8" i="1"/>
  <c r="BZ8" i="1"/>
  <c r="BB8" i="1"/>
  <c r="AB8" i="1"/>
  <c r="DG7" i="1"/>
  <c r="CF7" i="1"/>
  <c r="BF7" i="1"/>
  <c r="AH7" i="1"/>
  <c r="H7" i="1"/>
  <c r="CM6" i="1"/>
  <c r="BL6" i="1"/>
  <c r="AL6" i="1"/>
  <c r="N6" i="1"/>
  <c r="CR5" i="1"/>
  <c r="BS5" i="1"/>
  <c r="AW5" i="1"/>
  <c r="AB5" i="1"/>
  <c r="G5" i="1"/>
  <c r="CP4" i="1"/>
  <c r="BW4" i="1"/>
  <c r="BD4" i="1"/>
  <c r="AJ4" i="1"/>
  <c r="O4" i="1"/>
  <c r="T9" i="1"/>
  <c r="AZ8" i="1"/>
  <c r="Z8" i="1"/>
  <c r="CE7" i="1"/>
  <c r="BE7" i="1"/>
  <c r="F7" i="1"/>
  <c r="CJ6" i="1"/>
  <c r="BK6" i="1"/>
  <c r="L6" i="1"/>
  <c r="CP5" i="1"/>
  <c r="AV5" i="1"/>
  <c r="AA5" i="1"/>
  <c r="CO4" i="1"/>
  <c r="BV4" i="1"/>
  <c r="AI4" i="1"/>
  <c r="N4" i="1"/>
  <c r="BD7" i="1"/>
  <c r="DH6" i="1"/>
  <c r="BJ6" i="1"/>
  <c r="K6" i="1"/>
  <c r="BO5" i="1"/>
  <c r="Z5" i="1"/>
  <c r="CN4" i="1"/>
  <c r="BB4" i="1"/>
  <c r="M4" i="1"/>
  <c r="CR23" i="1"/>
  <c r="BG14" i="1"/>
  <c r="CV13" i="1"/>
  <c r="W13" i="1"/>
  <c r="BO12" i="1"/>
  <c r="AU11" i="1"/>
  <c r="O11" i="1"/>
  <c r="BG10" i="1"/>
  <c r="BS9" i="1"/>
  <c r="P9" i="1"/>
  <c r="V8" i="1"/>
  <c r="CA7" i="1"/>
  <c r="AZ7" i="1"/>
  <c r="BG6" i="1"/>
  <c r="AF6" i="1"/>
  <c r="AR5" i="1"/>
  <c r="DE4" i="1"/>
  <c r="AY4" i="1"/>
  <c r="K4" i="1"/>
  <c r="AV4" i="1"/>
  <c r="S5" i="1"/>
  <c r="AB4" i="1"/>
  <c r="AT4" i="1"/>
  <c r="AJ7" i="1"/>
  <c r="AD5" i="1"/>
  <c r="S4" i="1"/>
  <c r="H5" i="1"/>
  <c r="CC31" i="1"/>
  <c r="BH22" i="1"/>
  <c r="AT20" i="1"/>
  <c r="CU28" i="1"/>
  <c r="CE27" i="1"/>
  <c r="S23" i="1"/>
  <c r="DA15" i="1"/>
  <c r="AD15" i="1"/>
  <c r="BR14" i="1"/>
  <c r="DF13" i="1"/>
  <c r="BL13" i="1"/>
  <c r="AA13" i="1"/>
  <c r="CY12" i="1"/>
  <c r="BS12" i="1"/>
  <c r="AM12" i="1"/>
  <c r="G12" i="1"/>
  <c r="CE11" i="1"/>
  <c r="AY11" i="1"/>
  <c r="S11" i="1"/>
  <c r="CQ10" i="1"/>
  <c r="BK10" i="1"/>
  <c r="AE10" i="1"/>
  <c r="DC9" i="1"/>
  <c r="BW9" i="1"/>
  <c r="AV9" i="1"/>
  <c r="CY8" i="1"/>
  <c r="BY8" i="1"/>
  <c r="DD7" i="1"/>
  <c r="AF7" i="1"/>
  <c r="AK6" i="1"/>
  <c r="BP5" i="1"/>
  <c r="DH4" i="1"/>
  <c r="BC4" i="1"/>
  <c r="CD7" i="1"/>
  <c r="AJ6" i="1"/>
  <c r="AT5" i="1"/>
  <c r="BU4" i="1"/>
  <c r="BL24" i="1"/>
  <c r="AI12" i="1"/>
  <c r="AA10" i="1"/>
  <c r="BT8" i="1"/>
  <c r="Z7" i="1"/>
  <c r="CL5" i="1"/>
  <c r="CL4" i="1"/>
  <c r="AC4" i="1"/>
  <c r="AU4" i="1"/>
  <c r="AA4" i="1"/>
  <c r="P6" i="1"/>
  <c r="AL4" i="1"/>
  <c r="BC30" i="1"/>
  <c r="CY24" i="1"/>
  <c r="AA22" i="1"/>
  <c r="V20" i="1"/>
  <c r="CT23" i="1"/>
  <c r="CD20" i="1"/>
  <c r="BN23" i="1"/>
  <c r="AX25" i="1"/>
  <c r="AH21" i="1"/>
  <c r="CV15" i="1"/>
  <c r="AA15" i="1"/>
  <c r="BN14" i="1"/>
  <c r="DC13" i="1"/>
  <c r="BJ13" i="1"/>
  <c r="Z13" i="1"/>
  <c r="CX12" i="1"/>
  <c r="BR12" i="1"/>
  <c r="AL12" i="1"/>
  <c r="F12" i="1"/>
  <c r="CD11" i="1"/>
  <c r="AX11" i="1"/>
  <c r="R11" i="1"/>
  <c r="CP10" i="1"/>
  <c r="BJ10" i="1"/>
  <c r="AD10" i="1"/>
  <c r="DB9" i="1"/>
  <c r="BV9" i="1"/>
  <c r="AT9" i="1"/>
  <c r="R9" i="1"/>
  <c r="CX8" i="1"/>
  <c r="BX8" i="1"/>
  <c r="AY8" i="1"/>
  <c r="X8" i="1"/>
  <c r="DB7" i="1"/>
  <c r="AE7" i="1"/>
  <c r="CH6" i="1"/>
  <c r="CN5" i="1"/>
  <c r="DG4" i="1"/>
  <c r="AF4" i="1"/>
  <c r="AV25" i="1"/>
  <c r="DG11" i="1"/>
  <c r="CY9" i="1"/>
  <c r="AT8" i="1"/>
  <c r="DF6" i="1"/>
  <c r="BM5" i="1"/>
  <c r="BS4" i="1"/>
  <c r="J4" i="1"/>
  <c r="BP4" i="1"/>
  <c r="H4" i="1"/>
  <c r="CT5" i="1"/>
  <c r="BE4" i="1"/>
  <c r="AY30" i="1"/>
  <c r="CW24" i="1"/>
  <c r="CU15" i="1"/>
  <c r="Z15" i="1"/>
  <c r="BM14" i="1"/>
  <c r="DB13" i="1"/>
  <c r="BG13" i="1"/>
  <c r="X13" i="1"/>
  <c r="CV12" i="1"/>
  <c r="BP12" i="1"/>
  <c r="AJ12" i="1"/>
  <c r="DH11" i="1"/>
  <c r="CB11" i="1"/>
  <c r="AV11" i="1"/>
  <c r="P11" i="1"/>
  <c r="CN10" i="1"/>
  <c r="BH10" i="1"/>
  <c r="AB10" i="1"/>
  <c r="CZ9" i="1"/>
  <c r="BT9" i="1"/>
  <c r="AQ9" i="1"/>
  <c r="Q9" i="1"/>
  <c r="CV8" i="1"/>
  <c r="BV8" i="1"/>
  <c r="AV8" i="1"/>
  <c r="W8" i="1"/>
  <c r="DA7" i="1"/>
  <c r="CB7" i="1"/>
  <c r="BB7" i="1"/>
  <c r="AB7" i="1"/>
  <c r="DG6" i="1"/>
  <c r="CG6" i="1"/>
  <c r="BH6" i="1"/>
  <c r="AH6" i="1"/>
  <c r="H6" i="1"/>
  <c r="CM5" i="1"/>
  <c r="BN5" i="1"/>
  <c r="AS5" i="1"/>
  <c r="X5" i="1"/>
  <c r="DF4" i="1"/>
  <c r="CM4" i="1"/>
  <c r="BT4" i="1"/>
  <c r="AZ4" i="1"/>
  <c r="AE4" i="1"/>
  <c r="L4" i="1"/>
  <c r="AY29" i="1"/>
  <c r="BG24" i="1"/>
  <c r="DD21" i="1"/>
  <c r="DH25" i="1"/>
  <c r="CB28" i="1"/>
  <c r="AF24" i="1"/>
  <c r="CM15" i="1"/>
  <c r="S15" i="1"/>
  <c r="BF13" i="1"/>
  <c r="CU12" i="1"/>
  <c r="CA11" i="1"/>
  <c r="CM10" i="1"/>
  <c r="AP9" i="1"/>
  <c r="CU8" i="1"/>
  <c r="CZ7" i="1"/>
  <c r="CF6" i="1"/>
  <c r="F6" i="1"/>
  <c r="W5" i="1"/>
  <c r="AD4" i="1"/>
  <c r="CK4" i="1"/>
  <c r="CJ4" i="1"/>
  <c r="I4" i="1"/>
  <c r="BK7" i="1"/>
  <c r="CR4" i="1"/>
  <c r="AJ25" i="1"/>
  <c r="T20" i="1"/>
  <c r="CL31" i="1"/>
  <c r="Z22" i="1"/>
  <c r="CJ63" i="1"/>
  <c r="AD63" i="1"/>
  <c r="AE63" i="1"/>
  <c r="AZ63" i="1"/>
  <c r="BT63" i="1"/>
  <c r="BE63" i="1"/>
  <c r="BP63" i="1"/>
  <c r="BS63" i="1"/>
  <c r="AF63" i="1"/>
  <c r="AL63" i="1"/>
  <c r="AA63" i="1"/>
  <c r="AU63" i="1"/>
  <c r="AC63" i="1"/>
  <c r="BU63" i="1"/>
  <c r="BC63" i="1"/>
  <c r="S63" i="1"/>
  <c r="AT63" i="1"/>
  <c r="AB63" i="1"/>
  <c r="AV63" i="1"/>
  <c r="AY63" i="1"/>
  <c r="BB63" i="1"/>
  <c r="AI63" i="1"/>
  <c r="BV63" i="1"/>
  <c r="AJ63" i="1"/>
  <c r="BD63" i="1"/>
  <c r="BW63" i="1"/>
  <c r="BX63" i="1"/>
  <c r="AN63" i="1"/>
  <c r="CA63" i="1"/>
  <c r="BY63" i="1"/>
  <c r="BG63" i="1"/>
  <c r="V63" i="1"/>
  <c r="W63" i="1"/>
  <c r="AP63" i="1"/>
  <c r="BI63" i="1"/>
  <c r="CB63" i="1"/>
  <c r="AQ63" i="1"/>
  <c r="AM63" i="1"/>
  <c r="BZ63" i="1"/>
  <c r="BH63" i="1"/>
  <c r="CE63" i="1"/>
  <c r="Y63" i="1"/>
  <c r="CF63" i="1"/>
  <c r="BF63" i="1"/>
  <c r="T63" i="1"/>
  <c r="AO63" i="1"/>
  <c r="X63" i="1"/>
  <c r="BJ63" i="1"/>
  <c r="AR63" i="1"/>
  <c r="BK63" i="1"/>
  <c r="Z63" i="1"/>
  <c r="AS63" i="1"/>
  <c r="BL63" i="1"/>
  <c r="CH63" i="1"/>
  <c r="CI63" i="1"/>
  <c r="BO63" i="1"/>
  <c r="BR63" i="1"/>
  <c r="O52" i="1"/>
  <c r="AG63" i="1"/>
  <c r="AW63" i="1"/>
  <c r="BM63" i="1"/>
  <c r="CC63" i="1"/>
  <c r="Z52" i="1"/>
  <c r="Q63" i="1"/>
  <c r="R63" i="1"/>
  <c r="AH63" i="1"/>
  <c r="AX63" i="1"/>
  <c r="BN63" i="1"/>
  <c r="CD63" i="1"/>
  <c r="AW52" i="1"/>
  <c r="BK52" i="1"/>
  <c r="U63" i="1"/>
  <c r="AK63" i="1"/>
  <c r="BA63" i="1"/>
  <c r="BQ63" i="1"/>
  <c r="CG63" i="1"/>
  <c r="Q52" i="1"/>
  <c r="AZ52" i="1"/>
  <c r="R52" i="1"/>
  <c r="BC52" i="1"/>
  <c r="W52" i="1"/>
  <c r="BD52" i="1"/>
  <c r="X52" i="1"/>
  <c r="BE52" i="1"/>
  <c r="Y52" i="1"/>
  <c r="BJ52" i="1"/>
  <c r="AC52" i="1"/>
  <c r="BM52" i="1"/>
  <c r="AG52" i="1"/>
  <c r="BN52" i="1"/>
  <c r="AI52" i="1"/>
  <c r="BP52" i="1"/>
  <c r="AJ52" i="1"/>
  <c r="AL52" i="1"/>
  <c r="DM49" i="1"/>
  <c r="AP52" i="1"/>
  <c r="G52" i="1"/>
  <c r="AQ52" i="1"/>
  <c r="F52" i="1"/>
  <c r="I52" i="1"/>
  <c r="AS52" i="1"/>
  <c r="M52" i="1"/>
  <c r="AT52" i="1"/>
  <c r="S52" i="1"/>
  <c r="AM52" i="1"/>
  <c r="BF52" i="1"/>
  <c r="T52" i="1"/>
  <c r="AN52" i="1"/>
  <c r="BG52" i="1"/>
  <c r="V52" i="1"/>
  <c r="AO52" i="1"/>
  <c r="BI52" i="1"/>
  <c r="H52" i="1"/>
  <c r="AA52" i="1"/>
  <c r="AU52" i="1"/>
  <c r="DN46" i="1"/>
  <c r="BO52" i="1"/>
  <c r="J52" i="1"/>
  <c r="AD52" i="1"/>
  <c r="AX52" i="1"/>
  <c r="BR52" i="1"/>
  <c r="K52" i="1"/>
  <c r="AE52" i="1"/>
  <c r="AY52" i="1"/>
  <c r="DN50" i="1"/>
  <c r="N52" i="1"/>
  <c r="AH52" i="1"/>
  <c r="BB52" i="1"/>
  <c r="E52" i="1"/>
  <c r="L52" i="1"/>
  <c r="AB52" i="1"/>
  <c r="AR52" i="1"/>
  <c r="BH52" i="1"/>
  <c r="P52" i="1"/>
  <c r="AF52" i="1"/>
  <c r="AV52" i="1"/>
  <c r="BL52" i="1"/>
  <c r="U52" i="1"/>
  <c r="AK52" i="1"/>
  <c r="BA52" i="1"/>
  <c r="BQ52" i="1"/>
  <c r="DP44" i="1"/>
  <c r="DN40" i="1"/>
  <c r="DM43" i="1"/>
  <c r="DP43" i="1"/>
  <c r="DO49" i="1"/>
  <c r="DO48" i="1"/>
  <c r="DO46" i="1"/>
  <c r="DP45" i="1"/>
  <c r="DO51" i="1"/>
  <c r="DN51" i="1"/>
  <c r="DO50" i="1"/>
  <c r="DN43" i="1"/>
  <c r="DO44" i="1"/>
  <c r="DM42" i="1"/>
  <c r="DN41" i="1"/>
  <c r="DN44" i="1"/>
  <c r="DM40" i="1"/>
  <c r="DN45" i="1"/>
  <c r="DM45" i="1"/>
  <c r="DM50" i="1"/>
  <c r="DM47" i="1"/>
  <c r="DM48" i="1"/>
  <c r="DO43" i="1"/>
  <c r="DO42" i="1"/>
  <c r="DP41" i="1"/>
  <c r="DM41" i="1"/>
  <c r="DP40" i="1"/>
  <c r="DM46" i="1"/>
  <c r="DO41" i="1"/>
  <c r="DN47" i="1"/>
  <c r="O67" i="1"/>
  <c r="P67" i="1"/>
  <c r="F66" i="1"/>
  <c r="BR66" i="1"/>
  <c r="DN49" i="1"/>
  <c r="F67" i="1"/>
  <c r="T66" i="1"/>
  <c r="U66" i="1"/>
  <c r="CG66" i="1"/>
  <c r="V66" i="1"/>
  <c r="CH66" i="1"/>
  <c r="AK66" i="1"/>
  <c r="CW66" i="1"/>
  <c r="DM51" i="1"/>
  <c r="G66" i="1"/>
  <c r="W66" i="1"/>
  <c r="AM66" i="1"/>
  <c r="BC66" i="1"/>
  <c r="BS66" i="1"/>
  <c r="CI66" i="1"/>
  <c r="CY66" i="1"/>
  <c r="H66" i="1"/>
  <c r="X66" i="1"/>
  <c r="AN66" i="1"/>
  <c r="BD66" i="1"/>
  <c r="BT66" i="1"/>
  <c r="CJ66" i="1"/>
  <c r="CZ66" i="1"/>
  <c r="I66" i="1"/>
  <c r="Y66" i="1"/>
  <c r="AO66" i="1"/>
  <c r="BE66" i="1"/>
  <c r="BU66" i="1"/>
  <c r="CK66" i="1"/>
  <c r="DA66" i="1"/>
  <c r="J66" i="1"/>
  <c r="Z66" i="1"/>
  <c r="AP66" i="1"/>
  <c r="BF66" i="1"/>
  <c r="BV66" i="1"/>
  <c r="CL66" i="1"/>
  <c r="DB66" i="1"/>
  <c r="DN48" i="1"/>
  <c r="K66" i="1"/>
  <c r="AA66" i="1"/>
  <c r="AQ66" i="1"/>
  <c r="BG66" i="1"/>
  <c r="BW66" i="1"/>
  <c r="CM66" i="1"/>
  <c r="DC66" i="1"/>
  <c r="L66" i="1"/>
  <c r="AB66" i="1"/>
  <c r="AR66" i="1"/>
  <c r="BH66" i="1"/>
  <c r="BX66" i="1"/>
  <c r="CN66" i="1"/>
  <c r="DD66" i="1"/>
  <c r="M66" i="1"/>
  <c r="AC66" i="1"/>
  <c r="AS66" i="1"/>
  <c r="BI66" i="1"/>
  <c r="BY66" i="1"/>
  <c r="CO66" i="1"/>
  <c r="DE66" i="1"/>
  <c r="N66" i="1"/>
  <c r="AD66" i="1"/>
  <c r="AT66" i="1"/>
  <c r="BJ66" i="1"/>
  <c r="BZ66" i="1"/>
  <c r="CP66" i="1"/>
  <c r="DF66" i="1"/>
  <c r="O66" i="1"/>
  <c r="AE66" i="1"/>
  <c r="AU66" i="1"/>
  <c r="BK66" i="1"/>
  <c r="CA66" i="1"/>
  <c r="CQ66" i="1"/>
  <c r="DG66" i="1"/>
  <c r="AJ31" i="1"/>
  <c r="AZ29" i="1"/>
  <c r="CF22" i="1"/>
  <c r="CV29" i="1"/>
  <c r="J22" i="1"/>
  <c r="AP28" i="1"/>
  <c r="BF21" i="1"/>
  <c r="CL27" i="1"/>
  <c r="DB21" i="1"/>
  <c r="N24" i="1"/>
  <c r="BF24" i="1"/>
  <c r="AB29" i="1"/>
  <c r="BH28" i="1"/>
  <c r="CN25" i="1"/>
  <c r="AB22" i="1"/>
  <c r="AC27" i="1"/>
  <c r="BI23" i="1"/>
  <c r="BY28" i="1"/>
  <c r="DE30" i="1"/>
  <c r="AT25" i="1"/>
  <c r="BZ24" i="1"/>
  <c r="DF21" i="1"/>
  <c r="AE30" i="1"/>
  <c r="AU24" i="1"/>
  <c r="CQ27" i="1"/>
  <c r="CD28" i="1"/>
  <c r="AF30" i="1"/>
  <c r="BL21" i="1"/>
  <c r="CR27" i="1"/>
  <c r="BI21" i="1"/>
  <c r="R26" i="1"/>
  <c r="BN27" i="1"/>
  <c r="CT28" i="1"/>
  <c r="S29" i="1"/>
  <c r="AI25" i="1"/>
  <c r="BO24" i="1"/>
  <c r="CU26" i="1"/>
  <c r="BJ20" i="1"/>
  <c r="AK31" i="1"/>
  <c r="BA31" i="1"/>
  <c r="CG27" i="1"/>
  <c r="AV22" i="1"/>
  <c r="CA25" i="1"/>
  <c r="W31" i="1"/>
  <c r="BC31" i="1"/>
  <c r="CI25" i="1"/>
  <c r="W30" i="1"/>
  <c r="T31" i="1"/>
  <c r="AJ26" i="1"/>
  <c r="BP27" i="1"/>
  <c r="CF29" i="1"/>
  <c r="CV24" i="1"/>
  <c r="Z31" i="1"/>
  <c r="AP24" i="1"/>
  <c r="BF22" i="1"/>
  <c r="CL26" i="1"/>
  <c r="DB30" i="1"/>
  <c r="N20" i="1"/>
  <c r="L30" i="1"/>
  <c r="AB31" i="1"/>
  <c r="BH26" i="1"/>
  <c r="CN24" i="1"/>
  <c r="BJ22" i="1"/>
  <c r="AC26" i="1"/>
  <c r="BI25" i="1"/>
  <c r="CO29" i="1"/>
  <c r="DE22" i="1"/>
  <c r="BJ28" i="1"/>
  <c r="BZ30" i="1"/>
  <c r="DF30" i="1"/>
  <c r="AE27" i="1"/>
  <c r="AU25" i="1"/>
  <c r="CQ31" i="1"/>
  <c r="CA29" i="1"/>
  <c r="AF29" i="1"/>
  <c r="BL22" i="1"/>
  <c r="CR31" i="1"/>
  <c r="DD22" i="1"/>
  <c r="AH27" i="1"/>
  <c r="BN28" i="1"/>
  <c r="CT24" i="1"/>
  <c r="S30" i="1"/>
  <c r="AI24" i="1"/>
  <c r="BO22" i="1"/>
  <c r="CU23" i="1"/>
  <c r="DH28" i="1"/>
  <c r="AK26" i="1"/>
  <c r="BQ28" i="1"/>
  <c r="CG25" i="1"/>
  <c r="CD22" i="1"/>
  <c r="W26" i="1"/>
  <c r="W25" i="1"/>
  <c r="BC21" i="1"/>
  <c r="CI21" i="1"/>
  <c r="AX31" i="1"/>
  <c r="BC22" i="1"/>
  <c r="P24" i="1"/>
  <c r="CJ23" i="1"/>
  <c r="Q28" i="1"/>
  <c r="I21" i="1"/>
  <c r="I22" i="1"/>
  <c r="BR30" i="1"/>
  <c r="BE30" i="1"/>
  <c r="T27" i="1"/>
  <c r="AJ20" i="1"/>
  <c r="BP31" i="1"/>
  <c r="CF26" i="1"/>
  <c r="CV21" i="1"/>
  <c r="Z27" i="1"/>
  <c r="AP20" i="1"/>
  <c r="BF23" i="1"/>
  <c r="CL28" i="1"/>
  <c r="DB25" i="1"/>
  <c r="N22" i="1"/>
  <c r="L25" i="1"/>
  <c r="AR30" i="1"/>
  <c r="BX30" i="1"/>
  <c r="CN20" i="1"/>
  <c r="CN31" i="1"/>
  <c r="AC20" i="1"/>
  <c r="BI20" i="1"/>
  <c r="CO24" i="1"/>
  <c r="DE27" i="1"/>
  <c r="BJ30" i="1"/>
  <c r="CP28" i="1"/>
  <c r="DF22" i="1"/>
  <c r="AE29" i="1"/>
  <c r="AU30" i="1"/>
  <c r="CQ22" i="1"/>
  <c r="P28" i="1"/>
  <c r="AF22" i="1"/>
  <c r="BL31" i="1"/>
  <c r="CR24" i="1"/>
  <c r="AF23" i="1"/>
  <c r="AH31" i="1"/>
  <c r="BN31" i="1"/>
  <c r="CT29" i="1"/>
  <c r="S31" i="1"/>
  <c r="AI20" i="1"/>
  <c r="BO31" i="1"/>
  <c r="CU29" i="1"/>
  <c r="DD29" i="1"/>
  <c r="AK30" i="1"/>
  <c r="BQ26" i="1"/>
  <c r="CW26" i="1"/>
  <c r="AM23" i="1"/>
  <c r="AS27" i="1"/>
  <c r="W21" i="1"/>
  <c r="BS31" i="1"/>
  <c r="CY28" i="1"/>
  <c r="H30" i="1"/>
  <c r="AV23" i="1"/>
  <c r="BC24" i="1"/>
  <c r="BU24" i="1"/>
  <c r="Q31" i="1"/>
  <c r="Y21" i="1"/>
  <c r="Y22" i="1"/>
  <c r="CH28" i="1"/>
  <c r="CK30" i="1"/>
  <c r="F26" i="1"/>
  <c r="BE27" i="1"/>
  <c r="CC23" i="1"/>
  <c r="BU31" i="1"/>
  <c r="BG25" i="1"/>
  <c r="Y23" i="1"/>
  <c r="BR24" i="1"/>
  <c r="BT30" i="1"/>
  <c r="BO25" i="1"/>
  <c r="E26" i="1"/>
  <c r="BQ31" i="1"/>
  <c r="CW28" i="1"/>
  <c r="AE31" i="1"/>
  <c r="AM29" i="1"/>
  <c r="BS30" i="1"/>
  <c r="H31" i="1"/>
  <c r="CI23" i="1"/>
  <c r="BE26" i="1"/>
  <c r="Q25" i="1"/>
  <c r="AO21" i="1"/>
  <c r="CH25" i="1"/>
  <c r="BM31" i="1"/>
  <c r="AW26" i="1"/>
  <c r="BU29" i="1"/>
  <c r="CH24" i="1"/>
  <c r="CZ31" i="1"/>
  <c r="BW31" i="1"/>
  <c r="CK24" i="1"/>
  <c r="T23" i="1"/>
  <c r="AJ21" i="1"/>
  <c r="BP28" i="1"/>
  <c r="CF25" i="1"/>
  <c r="CV20" i="1"/>
  <c r="Z23" i="1"/>
  <c r="AP21" i="1"/>
  <c r="BV28" i="1"/>
  <c r="DB22" i="1"/>
  <c r="AD28" i="1"/>
  <c r="L24" i="1"/>
  <c r="BX24" i="1"/>
  <c r="CN22" i="1"/>
  <c r="M24" i="1"/>
  <c r="CO31" i="1"/>
  <c r="X20" i="1"/>
  <c r="BJ25" i="1"/>
  <c r="DF25" i="1"/>
  <c r="AE24" i="1"/>
  <c r="BK27" i="1"/>
  <c r="P31" i="1"/>
  <c r="AV30" i="1"/>
  <c r="BL25" i="1"/>
  <c r="CA24" i="1"/>
  <c r="AH26" i="1"/>
  <c r="S21" i="1"/>
  <c r="AY23" i="1"/>
  <c r="BO20" i="1"/>
  <c r="E29" i="1"/>
  <c r="AK25" i="1"/>
  <c r="BQ30" i="1"/>
  <c r="G29" i="1"/>
  <c r="AM30" i="1"/>
  <c r="BS28" i="1"/>
  <c r="H28" i="1"/>
  <c r="CO25" i="1"/>
  <c r="AG28" i="1"/>
  <c r="BE21" i="1"/>
  <c r="CS24" i="1"/>
  <c r="CH31" i="1"/>
  <c r="CS31" i="1"/>
  <c r="CS27" i="1"/>
  <c r="BU27" i="1"/>
  <c r="DA24" i="1"/>
  <c r="BW29" i="1"/>
  <c r="I24" i="1"/>
  <c r="AG26" i="1"/>
  <c r="CK25" i="1"/>
  <c r="AL31" i="1"/>
  <c r="CK27" i="1"/>
  <c r="BT26" i="1"/>
  <c r="BW26" i="1"/>
  <c r="I28" i="1"/>
  <c r="DA31" i="1"/>
  <c r="DC24" i="1"/>
  <c r="BY30" i="1"/>
  <c r="BK28" i="1"/>
  <c r="P23" i="1"/>
  <c r="AV21" i="1"/>
  <c r="CB27" i="1"/>
  <c r="R31" i="1"/>
  <c r="CD30" i="1"/>
  <c r="AY28" i="1"/>
  <c r="BA26" i="1"/>
  <c r="CW23" i="1"/>
  <c r="AM26" i="1"/>
  <c r="BS29" i="1"/>
  <c r="CY22" i="1"/>
  <c r="AG23" i="1"/>
  <c r="CC22" i="1"/>
  <c r="AA31" i="1"/>
  <c r="I26" i="1"/>
  <c r="AV27" i="1"/>
  <c r="AY20" i="1"/>
  <c r="AH20" i="1"/>
  <c r="E20" i="1"/>
  <c r="BA29" i="1"/>
  <c r="CW22" i="1"/>
  <c r="AM27" i="1"/>
  <c r="R20" i="1"/>
  <c r="BM30" i="1"/>
  <c r="DG23" i="1"/>
  <c r="V29" i="1"/>
  <c r="DA27" i="1"/>
  <c r="AA30" i="1"/>
  <c r="CX27" i="1"/>
  <c r="AL25" i="1"/>
  <c r="BE23" i="1"/>
  <c r="CM28" i="1"/>
  <c r="CX26" i="1"/>
  <c r="AI30" i="1"/>
  <c r="CG31" i="1"/>
  <c r="G28" i="1"/>
  <c r="AM21" i="1"/>
  <c r="CI30" i="1"/>
  <c r="DG27" i="1"/>
  <c r="BD24" i="1"/>
  <c r="CC30" i="1"/>
  <c r="CS23" i="1"/>
  <c r="AA25" i="1"/>
  <c r="CC27" i="1"/>
  <c r="T30" i="1"/>
  <c r="AJ23" i="1"/>
  <c r="BP30" i="1"/>
  <c r="CF31" i="1"/>
  <c r="CV25" i="1"/>
  <c r="Z26" i="1"/>
  <c r="AP22" i="1"/>
  <c r="BV27" i="1"/>
  <c r="CL30" i="1"/>
  <c r="DB23" i="1"/>
  <c r="N26" i="1"/>
  <c r="L29" i="1"/>
  <c r="AR31" i="1"/>
  <c r="BX25" i="1"/>
  <c r="CN26" i="1"/>
  <c r="M29" i="1"/>
  <c r="AC22" i="1"/>
  <c r="BI30" i="1"/>
  <c r="CO23" i="1"/>
  <c r="DE25" i="1"/>
  <c r="BJ23" i="1"/>
  <c r="CP30" i="1"/>
  <c r="DF27" i="1"/>
  <c r="AE22" i="1"/>
  <c r="BK30" i="1"/>
  <c r="CQ29" i="1"/>
  <c r="P26" i="1"/>
  <c r="AF21" i="1"/>
  <c r="BL27" i="1"/>
  <c r="DH26" i="1"/>
  <c r="DD23" i="1"/>
  <c r="AH24" i="1"/>
  <c r="BN24" i="1"/>
  <c r="CT30" i="1"/>
  <c r="S22" i="1"/>
  <c r="AY31" i="1"/>
  <c r="CU21" i="1"/>
  <c r="AK29" i="1"/>
  <c r="CA23" i="1"/>
  <c r="CY31" i="1"/>
  <c r="AF25" i="1"/>
  <c r="BE24" i="1"/>
  <c r="AQ23" i="1"/>
  <c r="CL20" i="1"/>
  <c r="AR25" i="1"/>
  <c r="BI28" i="1"/>
  <c r="CP23" i="1"/>
  <c r="CQ28" i="1"/>
  <c r="DH31" i="1"/>
  <c r="CT26" i="1"/>
  <c r="CU27" i="1"/>
  <c r="CW30" i="1"/>
  <c r="CY30" i="1"/>
  <c r="CZ26" i="1"/>
  <c r="K31" i="1"/>
  <c r="I31" i="1"/>
  <c r="CJ24" i="1"/>
  <c r="AG31" i="1"/>
  <c r="K25" i="1"/>
  <c r="CO22" i="1"/>
  <c r="DH22" i="1"/>
  <c r="O29" i="1"/>
  <c r="AW25" i="1"/>
  <c r="V25" i="1"/>
  <c r="CM31" i="1"/>
  <c r="DH20" i="1"/>
  <c r="G26" i="1"/>
  <c r="CJ27" i="1"/>
  <c r="CM26" i="1"/>
  <c r="Y28" i="1"/>
  <c r="BN21" i="1"/>
  <c r="BN20" i="1"/>
  <c r="Y31" i="1"/>
  <c r="AC31" i="1"/>
  <c r="BN29" i="1"/>
  <c r="E24" i="1"/>
  <c r="BA24" i="1"/>
  <c r="CP27" i="1"/>
  <c r="AH28" i="1"/>
  <c r="BQ29" i="1"/>
  <c r="BJ31" i="1"/>
  <c r="AM24" i="1"/>
  <c r="BS21" i="1"/>
  <c r="I29" i="1"/>
  <c r="CE22" i="1"/>
  <c r="CT20" i="1"/>
  <c r="CZ30" i="1"/>
  <c r="T29" i="1"/>
  <c r="AJ24" i="1"/>
  <c r="BP26" i="1"/>
  <c r="CF24" i="1"/>
  <c r="J30" i="1"/>
  <c r="Z24" i="1"/>
  <c r="AP25" i="1"/>
  <c r="BV26" i="1"/>
  <c r="CL21" i="1"/>
  <c r="DB24" i="1"/>
  <c r="AD23" i="1"/>
  <c r="L27" i="1"/>
  <c r="AR24" i="1"/>
  <c r="BX31" i="1"/>
  <c r="DD30" i="1"/>
  <c r="M23" i="1"/>
  <c r="AS29" i="1"/>
  <c r="BI26" i="1"/>
  <c r="CO28" i="1"/>
  <c r="AX20" i="1"/>
  <c r="BJ29" i="1"/>
  <c r="CP31" i="1"/>
  <c r="DH24" i="1"/>
  <c r="AE26" i="1"/>
  <c r="BK22" i="1"/>
  <c r="CQ20" i="1"/>
  <c r="P25" i="1"/>
  <c r="AV26" i="1"/>
  <c r="CB30" i="1"/>
  <c r="DH21" i="1"/>
  <c r="H25" i="1"/>
  <c r="AH30" i="1"/>
  <c r="BN30" i="1"/>
  <c r="CT25" i="1"/>
  <c r="S27" i="1"/>
  <c r="AY24" i="1"/>
  <c r="CE26" i="1"/>
  <c r="CU25" i="1"/>
  <c r="E30" i="1"/>
  <c r="AK28" i="1"/>
  <c r="BQ24" i="1"/>
  <c r="CW25" i="1"/>
  <c r="CI24" i="1"/>
  <c r="G31" i="1"/>
  <c r="AM25" i="1"/>
  <c r="BS26" i="1"/>
  <c r="CY27" i="1"/>
  <c r="H23" i="1"/>
  <c r="CU24" i="1"/>
  <c r="AI26" i="1"/>
  <c r="AL27" i="1"/>
  <c r="AG25" i="1"/>
  <c r="BU21" i="1"/>
  <c r="Y25" i="1"/>
  <c r="CH30" i="1"/>
  <c r="F31" i="1"/>
  <c r="BR31" i="1"/>
  <c r="CK29" i="1"/>
  <c r="BD25" i="1"/>
  <c r="K30" i="1"/>
  <c r="BW28" i="1"/>
  <c r="AW24" i="1"/>
  <c r="BB26" i="1"/>
  <c r="CO26" i="1"/>
  <c r="AW28" i="1"/>
  <c r="K26" i="1"/>
  <c r="CX31" i="1"/>
  <c r="F27" i="1"/>
  <c r="AT30" i="1"/>
  <c r="S20" i="1"/>
  <c r="G27" i="1"/>
  <c r="BM27" i="1"/>
  <c r="CJ31" i="1"/>
  <c r="BD27" i="1"/>
  <c r="R27" i="1"/>
  <c r="M30" i="1"/>
  <c r="CZ29" i="1"/>
  <c r="BO26" i="1"/>
  <c r="X31" i="1"/>
  <c r="AG21" i="1"/>
  <c r="T21" i="1"/>
  <c r="AZ28" i="1"/>
  <c r="BP25" i="1"/>
  <c r="CF20" i="1"/>
  <c r="J27" i="1"/>
  <c r="Z30" i="1"/>
  <c r="AP29" i="1"/>
  <c r="BV31" i="1"/>
  <c r="CL23" i="1"/>
  <c r="AZ21" i="1"/>
  <c r="AD29" i="1"/>
  <c r="L26" i="1"/>
  <c r="AR23" i="1"/>
  <c r="BX26" i="1"/>
  <c r="DD25" i="1"/>
  <c r="M26" i="1"/>
  <c r="AS30" i="1"/>
  <c r="BI27" i="1"/>
  <c r="CO30" i="1"/>
  <c r="CU22" i="1"/>
  <c r="BJ21" i="1"/>
  <c r="CP29" i="1"/>
  <c r="BZ29" i="1"/>
  <c r="AE20" i="1"/>
  <c r="BK29" i="1"/>
  <c r="CQ30" i="1"/>
  <c r="P22" i="1"/>
  <c r="AV29" i="1"/>
  <c r="CB26" i="1"/>
  <c r="DH29" i="1"/>
  <c r="BK25" i="1"/>
  <c r="AH29" i="1"/>
  <c r="BN22" i="1"/>
  <c r="CT31" i="1"/>
  <c r="S26" i="1"/>
  <c r="AY21" i="1"/>
  <c r="CE28" i="1"/>
  <c r="CU31" i="1"/>
  <c r="E23" i="1"/>
  <c r="AK24" i="1"/>
  <c r="BQ22" i="1"/>
  <c r="CW27" i="1"/>
  <c r="CA26" i="1"/>
  <c r="G30" i="1"/>
  <c r="AM28" i="1"/>
  <c r="BS27" i="1"/>
  <c r="CY25" i="1"/>
  <c r="H27" i="1"/>
  <c r="AC28" i="1"/>
  <c r="BU28" i="1"/>
  <c r="CK21" i="1"/>
  <c r="CX25" i="1"/>
  <c r="K27" i="1"/>
  <c r="BW25" i="1"/>
  <c r="O27" i="1"/>
  <c r="CE23" i="1"/>
  <c r="AR28" i="1"/>
  <c r="DA30" i="1"/>
  <c r="CD27" i="1"/>
  <c r="CY21" i="1"/>
  <c r="Y30" i="1"/>
  <c r="AA26" i="1"/>
  <c r="U29" i="1"/>
  <c r="BM29" i="1"/>
  <c r="CM25" i="1"/>
  <c r="T22" i="1"/>
  <c r="AZ27" i="1"/>
  <c r="BP20" i="1"/>
  <c r="CF30" i="1"/>
  <c r="J26" i="1"/>
  <c r="Z20" i="1"/>
  <c r="AP23" i="1"/>
  <c r="BV20" i="1"/>
  <c r="CL22" i="1"/>
  <c r="T24" i="1"/>
  <c r="AD24" i="1"/>
  <c r="L28" i="1"/>
  <c r="AR20" i="1"/>
  <c r="BX27" i="1"/>
  <c r="DD28" i="1"/>
  <c r="M28" i="1"/>
  <c r="AS24" i="1"/>
  <c r="BY29" i="1"/>
  <c r="CO20" i="1"/>
  <c r="AT28" i="1"/>
  <c r="BJ26" i="1"/>
  <c r="CP26" i="1"/>
  <c r="O31" i="1"/>
  <c r="AE28" i="1"/>
  <c r="BK20" i="1"/>
  <c r="CQ26" i="1"/>
  <c r="P21" i="1"/>
  <c r="AV31" i="1"/>
  <c r="CB31" i="1"/>
  <c r="DH27" i="1"/>
  <c r="CR29" i="1"/>
  <c r="AH25" i="1"/>
  <c r="BN25" i="1"/>
  <c r="CT22" i="1"/>
  <c r="S24" i="1"/>
  <c r="AY27" i="1"/>
  <c r="CE31" i="1"/>
  <c r="CU20" i="1"/>
  <c r="E27" i="1"/>
  <c r="AK20" i="1"/>
  <c r="BQ20" i="1"/>
  <c r="CW31" i="1"/>
  <c r="AR27" i="1"/>
  <c r="G23" i="1"/>
  <c r="AM31" i="1"/>
  <c r="BS23" i="1"/>
  <c r="CY23" i="1"/>
  <c r="H29" i="1"/>
  <c r="X30" i="1"/>
  <c r="BH27" i="1"/>
  <c r="CX28" i="1"/>
  <c r="AW31" i="1"/>
  <c r="DA21" i="1"/>
  <c r="DG25" i="1"/>
  <c r="AG27" i="1"/>
  <c r="AE25" i="1"/>
  <c r="E31" i="1"/>
  <c r="AQ29" i="1"/>
  <c r="F29" i="1"/>
  <c r="AH23" i="1"/>
  <c r="X29" i="1"/>
  <c r="AG29" i="1"/>
  <c r="CH29" i="1"/>
  <c r="BA22" i="1"/>
  <c r="T28" i="1"/>
  <c r="AZ31" i="1"/>
  <c r="BP21" i="1"/>
  <c r="CF21" i="1"/>
  <c r="J29" i="1"/>
  <c r="Z28" i="1"/>
  <c r="BF29" i="1"/>
  <c r="BV21" i="1"/>
  <c r="CL25" i="1"/>
  <c r="N30" i="1"/>
  <c r="AD27" i="1"/>
  <c r="L31" i="1"/>
  <c r="AR29" i="1"/>
  <c r="BX20" i="1"/>
  <c r="DD24" i="1"/>
  <c r="M31" i="1"/>
  <c r="AS23" i="1"/>
  <c r="BJ27" i="1"/>
  <c r="CQ25" i="1"/>
  <c r="DH23" i="1"/>
  <c r="H20" i="1"/>
  <c r="H22" i="1"/>
  <c r="I27" i="1"/>
  <c r="CE25" i="1"/>
  <c r="BK31" i="1"/>
  <c r="CJ30" i="1"/>
  <c r="BR28" i="1"/>
  <c r="Q21" i="1"/>
  <c r="T25" i="1"/>
  <c r="AZ30" i="1"/>
  <c r="BP23" i="1"/>
  <c r="CV27" i="1"/>
  <c r="J24" i="1"/>
  <c r="Z21" i="1"/>
  <c r="BF28" i="1"/>
  <c r="BV29" i="1"/>
  <c r="CL24" i="1"/>
  <c r="N28" i="1"/>
  <c r="AD30" i="1"/>
  <c r="L20" i="1"/>
  <c r="BH30" i="1"/>
  <c r="BX23" i="1"/>
  <c r="DD31" i="1"/>
  <c r="M20" i="1"/>
  <c r="AS31" i="1"/>
  <c r="BY24" i="1"/>
  <c r="DE29" i="1"/>
  <c r="AT23" i="1"/>
  <c r="BZ28" i="1"/>
  <c r="CP21" i="1"/>
  <c r="O28" i="1"/>
  <c r="AE23" i="1"/>
  <c r="BK24" i="1"/>
  <c r="CQ24" i="1"/>
  <c r="P30" i="1"/>
  <c r="CB25" i="1"/>
  <c r="AI28" i="1"/>
  <c r="BQ23" i="1"/>
  <c r="AQ30" i="1"/>
  <c r="AL23" i="1"/>
  <c r="CW20" i="1"/>
  <c r="AL29" i="1"/>
  <c r="T26" i="1"/>
  <c r="AZ26" i="1"/>
  <c r="BP24" i="1"/>
  <c r="CV28" i="1"/>
  <c r="J31" i="1"/>
  <c r="Z29" i="1"/>
  <c r="BF27" i="1"/>
  <c r="BV24" i="1"/>
  <c r="DB29" i="1"/>
  <c r="N29" i="1"/>
  <c r="AD21" i="1"/>
  <c r="AB30" i="1"/>
  <c r="BH25" i="1"/>
  <c r="BX29" i="1"/>
  <c r="DD20" i="1"/>
  <c r="M25" i="1"/>
  <c r="AS20" i="1"/>
  <c r="BY31" i="1"/>
  <c r="DE28" i="1"/>
  <c r="AT31" i="1"/>
  <c r="BZ31" i="1"/>
  <c r="CP24" i="1"/>
  <c r="O20" i="1"/>
  <c r="AU28" i="1"/>
  <c r="CA30" i="1"/>
  <c r="DF20" i="1"/>
  <c r="P27" i="1"/>
  <c r="AV28" i="1"/>
  <c r="CB23" i="1"/>
  <c r="G25" i="1"/>
  <c r="R24" i="1"/>
  <c r="AX28" i="1"/>
  <c r="CD24" i="1"/>
  <c r="CB24" i="1"/>
  <c r="AI31" i="1"/>
  <c r="BO28" i="1"/>
  <c r="CE21" i="1"/>
  <c r="H21" i="1"/>
  <c r="U26" i="1"/>
  <c r="BA30" i="1"/>
  <c r="CG26" i="1"/>
  <c r="CW29" i="1"/>
  <c r="CP20" i="1"/>
  <c r="G24" i="1"/>
  <c r="AM22" i="1"/>
  <c r="CI29" i="1"/>
  <c r="P20" i="1"/>
  <c r="X28" i="1"/>
  <c r="BS20" i="1"/>
  <c r="DG30" i="1"/>
  <c r="V31" i="1"/>
  <c r="BM25" i="1"/>
  <c r="Q24" i="1"/>
  <c r="AW29" i="1"/>
  <c r="M21" i="1"/>
  <c r="AG30" i="1"/>
  <c r="AJ27" i="1"/>
  <c r="AZ22" i="1"/>
  <c r="BP22" i="1"/>
  <c r="CV31" i="1"/>
  <c r="J28" i="1"/>
  <c r="Z25" i="1"/>
  <c r="BF26" i="1"/>
  <c r="BV30" i="1"/>
  <c r="DB27" i="1"/>
  <c r="N23" i="1"/>
  <c r="AD26" i="1"/>
  <c r="AB25" i="1"/>
  <c r="BH31" i="1"/>
  <c r="BX22" i="1"/>
  <c r="DD26" i="1"/>
  <c r="M22" i="1"/>
  <c r="AS25" i="1"/>
  <c r="BY23" i="1"/>
  <c r="DE24" i="1"/>
  <c r="AT24" i="1"/>
  <c r="BZ23" i="1"/>
  <c r="DF28" i="1"/>
  <c r="O22" i="1"/>
  <c r="AU27" i="1"/>
  <c r="CA27" i="1"/>
  <c r="AC21" i="1"/>
  <c r="P29" i="1"/>
  <c r="BL28" i="1"/>
  <c r="CB21" i="1"/>
  <c r="BK26" i="1"/>
  <c r="R30" i="1"/>
  <c r="AX27" i="1"/>
  <c r="CD29" i="1"/>
  <c r="H26" i="1"/>
  <c r="AJ29" i="1"/>
  <c r="AZ25" i="1"/>
  <c r="BP29" i="1"/>
  <c r="CV30" i="1"/>
  <c r="J20" i="1"/>
  <c r="AP30" i="1"/>
  <c r="BF31" i="1"/>
  <c r="BV25" i="1"/>
  <c r="DB26" i="1"/>
  <c r="N31" i="1"/>
  <c r="AD25" i="1"/>
  <c r="AB24" i="1"/>
  <c r="BH24" i="1"/>
  <c r="BX28" i="1"/>
  <c r="DD27" i="1"/>
  <c r="AC29" i="1"/>
  <c r="AS28" i="1"/>
  <c r="BY26" i="1"/>
  <c r="DE23" i="1"/>
  <c r="AT26" i="1"/>
  <c r="BZ26" i="1"/>
  <c r="DF29" i="1"/>
  <c r="O23" i="1"/>
  <c r="AU22" i="1"/>
  <c r="CA22" i="1"/>
  <c r="BS22" i="1"/>
  <c r="AF28" i="1"/>
  <c r="BL26" i="1"/>
  <c r="CR30" i="1"/>
  <c r="CO27" i="1"/>
  <c r="R28" i="1"/>
  <c r="AX24" i="1"/>
  <c r="CD25" i="1"/>
  <c r="BN26" i="1"/>
  <c r="AI27" i="1"/>
  <c r="BO23" i="1"/>
  <c r="CE29" i="1"/>
  <c r="CO21" i="1"/>
  <c r="U30" i="1"/>
  <c r="BA27" i="1"/>
  <c r="CG23" i="1"/>
  <c r="BL20" i="1"/>
  <c r="AY22" i="1"/>
  <c r="G21" i="1"/>
  <c r="BC29" i="1"/>
  <c r="CI22" i="1"/>
  <c r="CR20" i="1"/>
  <c r="X27" i="1"/>
  <c r="AU21" i="1"/>
  <c r="DG22" i="1"/>
  <c r="Q26" i="1"/>
  <c r="CC28" i="1"/>
  <c r="CJ25" i="1"/>
  <c r="BE31" i="1"/>
  <c r="BB31" i="1"/>
  <c r="CX24" i="1"/>
  <c r="AW22" i="1"/>
  <c r="Y27" i="1"/>
  <c r="AW21" i="1"/>
  <c r="AN31" i="1"/>
  <c r="AQ31" i="1"/>
  <c r="DC31" i="1"/>
  <c r="F30" i="1"/>
  <c r="CZ27" i="1"/>
  <c r="AJ30" i="1"/>
  <c r="AZ23" i="1"/>
  <c r="CF27" i="1"/>
  <c r="CV26" i="1"/>
  <c r="J21" i="1"/>
  <c r="AP27" i="1"/>
  <c r="BF25" i="1"/>
  <c r="BV23" i="1"/>
  <c r="DB31" i="1"/>
  <c r="N25" i="1"/>
  <c r="AD31" i="1"/>
  <c r="AB27" i="1"/>
  <c r="BH29" i="1"/>
  <c r="CN30" i="1"/>
  <c r="W20" i="1"/>
  <c r="AC30" i="1"/>
  <c r="BI29" i="1"/>
  <c r="BY27" i="1"/>
  <c r="DE31" i="1"/>
  <c r="AT22" i="1"/>
  <c r="BZ27" i="1"/>
  <c r="DF23" i="1"/>
  <c r="O30" i="1"/>
  <c r="AU29" i="1"/>
  <c r="CA31" i="1"/>
  <c r="BS24" i="1"/>
  <c r="AF31" i="1"/>
  <c r="BL29" i="1"/>
  <c r="CR26" i="1"/>
  <c r="CB29" i="1"/>
  <c r="R25" i="1"/>
  <c r="AX26" i="1"/>
  <c r="CD26" i="1"/>
  <c r="W27" i="1"/>
  <c r="AI29" i="1"/>
  <c r="BO29" i="1"/>
  <c r="CE24" i="1"/>
  <c r="AR22" i="1"/>
  <c r="U20" i="1"/>
  <c r="BA28" i="1"/>
  <c r="CG29" i="1"/>
  <c r="L21" i="1"/>
  <c r="CG22" i="1"/>
  <c r="W23" i="1"/>
  <c r="BC26" i="1"/>
  <c r="CI28" i="1"/>
  <c r="AC25" i="1"/>
  <c r="X26" i="1"/>
  <c r="BX21" i="1"/>
  <c r="DG31" i="1"/>
  <c r="AL26" i="1"/>
  <c r="CC25" i="1"/>
  <c r="Q27" i="1"/>
  <c r="CK31" i="1"/>
  <c r="BB25" i="1"/>
  <c r="F28" i="1"/>
  <c r="V23" i="1"/>
  <c r="AO29" i="1"/>
  <c r="BM21" i="1"/>
  <c r="BT31" i="1"/>
  <c r="AQ26" i="1"/>
  <c r="DC29" i="1"/>
  <c r="AL30" i="1"/>
  <c r="CS28" i="1"/>
  <c r="BZ22" i="1"/>
  <c r="BA23" i="1"/>
  <c r="BQ21" i="1"/>
  <c r="CD23" i="1"/>
  <c r="BC27" i="1"/>
  <c r="CI31" i="1"/>
  <c r="AT27" i="1"/>
  <c r="W22" i="1"/>
  <c r="V22" i="1"/>
  <c r="DA26" i="1"/>
  <c r="CC29" i="1"/>
  <c r="BB30" i="1"/>
  <c r="BG28" i="1"/>
  <c r="AN23" i="1"/>
  <c r="AO28" i="1"/>
  <c r="CC21" i="1"/>
  <c r="BB27" i="1"/>
  <c r="AQ25" i="1"/>
  <c r="DC26" i="1"/>
  <c r="BR22" i="1"/>
  <c r="K29" i="1"/>
  <c r="AJ28" i="1"/>
  <c r="AZ20" i="1"/>
  <c r="CF23" i="1"/>
  <c r="CV22" i="1"/>
  <c r="J25" i="1"/>
  <c r="AP26" i="1"/>
  <c r="BF20" i="1"/>
  <c r="CL29" i="1"/>
  <c r="DB28" i="1"/>
  <c r="N27" i="1"/>
  <c r="AD22" i="1"/>
  <c r="AB20" i="1"/>
  <c r="BH20" i="1"/>
  <c r="CN28" i="1"/>
  <c r="CD21" i="1"/>
  <c r="AC23" i="1"/>
  <c r="BI24" i="1"/>
  <c r="BY25" i="1"/>
  <c r="DE26" i="1"/>
  <c r="AT29" i="1"/>
  <c r="BZ21" i="1"/>
  <c r="DF24" i="1"/>
  <c r="O24" i="1"/>
  <c r="AU20" i="1"/>
  <c r="CA28" i="1"/>
  <c r="CN27" i="1"/>
  <c r="AF27" i="1"/>
  <c r="BL30" i="1"/>
  <c r="AF20" i="1"/>
  <c r="R29" i="1"/>
  <c r="AX30" i="1"/>
  <c r="CT27" i="1"/>
  <c r="S28" i="1"/>
  <c r="AI21" i="1"/>
  <c r="BO21" i="1"/>
  <c r="CU30" i="1"/>
  <c r="U25" i="1"/>
  <c r="BA20" i="1"/>
  <c r="CG20" i="1"/>
  <c r="CT21" i="1"/>
  <c r="W28" i="1"/>
  <c r="BC25" i="1"/>
  <c r="CI27" i="1"/>
  <c r="AB28" i="1"/>
  <c r="X22" i="1"/>
  <c r="L23" i="1"/>
  <c r="CH27" i="1"/>
  <c r="CS30" i="1"/>
  <c r="Q30" i="1"/>
  <c r="AJ22" i="1"/>
  <c r="AZ24" i="1"/>
  <c r="CF28" i="1"/>
  <c r="CV23" i="1"/>
  <c r="J23" i="1"/>
  <c r="AP31" i="1"/>
  <c r="BF30" i="1"/>
  <c r="BV22" i="1"/>
  <c r="DB20" i="1"/>
  <c r="N21" i="1"/>
  <c r="AD20" i="1"/>
  <c r="AB26" i="1"/>
  <c r="BH23" i="1"/>
  <c r="CN29" i="1"/>
  <c r="X21" i="1"/>
  <c r="AC24" i="1"/>
  <c r="BI31" i="1"/>
  <c r="BY20" i="1"/>
  <c r="DE20" i="1"/>
  <c r="AT21" i="1"/>
  <c r="BZ25" i="1"/>
  <c r="DF31" i="1"/>
  <c r="O26" i="1"/>
  <c r="AU31" i="1"/>
  <c r="CA20" i="1"/>
  <c r="M27" i="1"/>
  <c r="AF26" i="1"/>
  <c r="BL23" i="1"/>
  <c r="CR28" i="1"/>
  <c r="R22" i="1"/>
  <c r="AX22" i="1"/>
  <c r="CD31" i="1"/>
  <c r="DH30" i="1"/>
  <c r="AI22" i="1"/>
  <c r="BO30" i="1"/>
  <c r="CE20" i="1"/>
  <c r="U28" i="1"/>
  <c r="CG24" i="1"/>
  <c r="W24" i="1"/>
  <c r="X25" i="1"/>
  <c r="AN27" i="1"/>
  <c r="CR21" i="1"/>
  <c r="O25" i="1"/>
  <c r="AV24" i="1"/>
  <c r="BD22" i="1"/>
  <c r="CS25" i="1"/>
  <c r="BM24" i="1"/>
  <c r="CH22" i="1"/>
  <c r="CM29" i="1"/>
  <c r="BM23" i="1"/>
  <c r="AW30" i="1"/>
  <c r="CZ24" i="1"/>
  <c r="AO31" i="1"/>
  <c r="AO27" i="1"/>
  <c r="CZ22" i="1"/>
  <c r="BR29" i="1"/>
  <c r="BE28" i="1"/>
  <c r="CZ23" i="1"/>
  <c r="I30" i="1"/>
  <c r="AN30" i="1"/>
  <c r="CS21" i="1"/>
  <c r="AN29" i="1"/>
  <c r="AO23" i="1"/>
  <c r="F24" i="1"/>
  <c r="AG22" i="1"/>
  <c r="BG31" i="1"/>
  <c r="AL28" i="1"/>
  <c r="R21" i="1"/>
  <c r="BM28" i="1"/>
  <c r="CJ29" i="1"/>
  <c r="BR25" i="1"/>
  <c r="AX23" i="1"/>
  <c r="BB29" i="1"/>
  <c r="BG30" i="1"/>
  <c r="BU22" i="1"/>
  <c r="DG29" i="1"/>
  <c r="DC25" i="1"/>
  <c r="DG20" i="1"/>
  <c r="BG26" i="1"/>
  <c r="DG55" i="1"/>
  <c r="CS55" i="1"/>
  <c r="CZ55" i="1"/>
  <c r="CH55" i="1"/>
  <c r="CH60" i="1"/>
  <c r="CH67" i="1"/>
  <c r="DQ30" i="1"/>
  <c r="BD55" i="1"/>
  <c r="BD60" i="1"/>
  <c r="CE55" i="1"/>
  <c r="CE60" i="1"/>
  <c r="CA55" i="1"/>
  <c r="CA60" i="1"/>
  <c r="AT55" i="1"/>
  <c r="AT60" i="1"/>
  <c r="DE55" i="1"/>
  <c r="BY55" i="1"/>
  <c r="BY60" i="1"/>
  <c r="AD55" i="1"/>
  <c r="AD60" i="1"/>
  <c r="DB55" i="1"/>
  <c r="CG55" i="1"/>
  <c r="CG60" i="1"/>
  <c r="BA55" i="1"/>
  <c r="BA60" i="1"/>
  <c r="AF55" i="1"/>
  <c r="AF60" i="1"/>
  <c r="AU55" i="1"/>
  <c r="AU60" i="1"/>
  <c r="BZ55" i="1"/>
  <c r="BZ60" i="1"/>
  <c r="CD55" i="1"/>
  <c r="CD60" i="1"/>
  <c r="BH55" i="1"/>
  <c r="BH60" i="1"/>
  <c r="AB55" i="1"/>
  <c r="AB60" i="1"/>
  <c r="BF55" i="1"/>
  <c r="BF60" i="1"/>
  <c r="AZ55" i="1"/>
  <c r="AZ60" i="1"/>
  <c r="AZ67" i="1"/>
  <c r="BR55" i="1"/>
  <c r="BR60" i="1"/>
  <c r="CC55" i="1"/>
  <c r="CC60" i="1"/>
  <c r="AN55" i="1"/>
  <c r="AN60" i="1"/>
  <c r="V55" i="1"/>
  <c r="V60" i="1"/>
  <c r="BM55" i="1"/>
  <c r="BM60" i="1"/>
  <c r="BB55" i="1"/>
  <c r="BB60" i="1"/>
  <c r="U55" i="1"/>
  <c r="U60" i="1"/>
  <c r="W55" i="1"/>
  <c r="W60" i="1"/>
  <c r="AW55" i="1"/>
  <c r="AW60" i="1"/>
  <c r="CX55" i="1"/>
  <c r="CR55" i="1"/>
  <c r="BL55" i="1"/>
  <c r="BL60" i="1"/>
  <c r="CB55" i="1"/>
  <c r="CB60" i="1"/>
  <c r="CB67" i="1"/>
  <c r="DQ24" i="1"/>
  <c r="BS55" i="1"/>
  <c r="BS60" i="1"/>
  <c r="CP55" i="1"/>
  <c r="DF55" i="1"/>
  <c r="AS55" i="1"/>
  <c r="AS60" i="1"/>
  <c r="AS67" i="1"/>
  <c r="DD55" i="1"/>
  <c r="CW55" i="1"/>
  <c r="AL55" i="1"/>
  <c r="AL60" i="1"/>
  <c r="AL67" i="1"/>
  <c r="Q55" i="1"/>
  <c r="Q60" i="1"/>
  <c r="Q67" i="1"/>
  <c r="Q71" i="1"/>
  <c r="BX55" i="1"/>
  <c r="BX60" i="1"/>
  <c r="BX67" i="1"/>
  <c r="DP32" i="1"/>
  <c r="DA55" i="1"/>
  <c r="BQ55" i="1"/>
  <c r="BQ60" i="1"/>
  <c r="BQ67" i="1"/>
  <c r="AK55" i="1"/>
  <c r="AK60" i="1"/>
  <c r="CU55" i="1"/>
  <c r="BK55" i="1"/>
  <c r="BK60" i="1"/>
  <c r="BK67" i="1"/>
  <c r="CO55" i="1"/>
  <c r="AR55" i="1"/>
  <c r="AR60" i="1"/>
  <c r="BV55" i="1"/>
  <c r="BV60" i="1"/>
  <c r="BV67" i="1"/>
  <c r="DP30" i="1"/>
  <c r="Z55" i="1"/>
  <c r="Z60" i="1"/>
  <c r="BP55" i="1"/>
  <c r="BP60" i="1"/>
  <c r="BP67" i="1"/>
  <c r="CM55" i="1"/>
  <c r="CY55" i="1"/>
  <c r="BW55" i="1"/>
  <c r="BW60" i="1"/>
  <c r="CK55" i="1"/>
  <c r="AE55" i="1"/>
  <c r="AE60" i="1"/>
  <c r="CF55" i="1"/>
  <c r="CF60" i="1"/>
  <c r="T55" i="1"/>
  <c r="T60" i="1"/>
  <c r="T67" i="1"/>
  <c r="T71" i="1"/>
  <c r="AG55" i="1"/>
  <c r="AG60" i="1"/>
  <c r="S55" i="1"/>
  <c r="S60" i="1"/>
  <c r="BU55" i="1"/>
  <c r="BU60" i="1"/>
  <c r="CQ55" i="1"/>
  <c r="AX55" i="1"/>
  <c r="AX60" i="1"/>
  <c r="CT55" i="1"/>
  <c r="BN55" i="1"/>
  <c r="BN60" i="1"/>
  <c r="DH55" i="1"/>
  <c r="CL55" i="1"/>
  <c r="AQ55" i="1"/>
  <c r="AQ60" i="1"/>
  <c r="AA55" i="1"/>
  <c r="AA60" i="1"/>
  <c r="AM55" i="1"/>
  <c r="AM60" i="1"/>
  <c r="R55" i="1"/>
  <c r="R60" i="1"/>
  <c r="R67" i="1"/>
  <c r="R71" i="1"/>
  <c r="AH55" i="1"/>
  <c r="AH60" i="1"/>
  <c r="AY55" i="1"/>
  <c r="AY60" i="1"/>
  <c r="AV55" i="1"/>
  <c r="AV60" i="1"/>
  <c r="AV67" i="1"/>
  <c r="DC55" i="1"/>
  <c r="BT55" i="1"/>
  <c r="BT60" i="1"/>
  <c r="BE55" i="1"/>
  <c r="BE60" i="1"/>
  <c r="BO55" i="1"/>
  <c r="BO60" i="1"/>
  <c r="X55" i="1"/>
  <c r="X60" i="1"/>
  <c r="CV55" i="1"/>
  <c r="AO55" i="1"/>
  <c r="AO60" i="1"/>
  <c r="AO67" i="1"/>
  <c r="BG55" i="1"/>
  <c r="BG60" i="1"/>
  <c r="Y55" i="1"/>
  <c r="Y60" i="1"/>
  <c r="AI55" i="1"/>
  <c r="AI60" i="1"/>
  <c r="AI67" i="1"/>
  <c r="BI55" i="1"/>
  <c r="BI60" i="1"/>
  <c r="AC55" i="1"/>
  <c r="AC60" i="1"/>
  <c r="CN55" i="1"/>
  <c r="AP55" i="1"/>
  <c r="AP60" i="1"/>
  <c r="AJ55" i="1"/>
  <c r="AJ60" i="1"/>
  <c r="CJ55" i="1"/>
  <c r="CJ60" i="1"/>
  <c r="CI55" i="1"/>
  <c r="CI60" i="1"/>
  <c r="CI67" i="1"/>
  <c r="DQ31" i="1"/>
  <c r="BC55" i="1"/>
  <c r="BC60" i="1"/>
  <c r="BJ55" i="1"/>
  <c r="BJ60" i="1"/>
  <c r="K72" i="1"/>
  <c r="K71" i="1"/>
  <c r="CG67" i="1"/>
  <c r="AU67" i="1"/>
  <c r="AU71" i="1"/>
  <c r="AH67" i="1"/>
  <c r="BZ67" i="1"/>
  <c r="AC67" i="1"/>
  <c r="AC71" i="1"/>
  <c r="BL67" i="1"/>
  <c r="AM67" i="1"/>
  <c r="AM71" i="1"/>
  <c r="BW67" i="1"/>
  <c r="AA67" i="1"/>
  <c r="AA71" i="1"/>
  <c r="DM44" i="1"/>
  <c r="DM52" i="1"/>
  <c r="BL71" i="1"/>
  <c r="BA67" i="1"/>
  <c r="BA71" i="1"/>
  <c r="Z71" i="1"/>
  <c r="AQ67" i="1"/>
  <c r="AQ71" i="1"/>
  <c r="BD67" i="1"/>
  <c r="DO24" i="1"/>
  <c r="M72" i="1"/>
  <c r="M71" i="1"/>
  <c r="AK67" i="1"/>
  <c r="AK71" i="1"/>
  <c r="Z67" i="1"/>
  <c r="AJ67" i="1"/>
  <c r="AJ71" i="1"/>
  <c r="J72" i="1"/>
  <c r="J71" i="1"/>
  <c r="U67" i="1"/>
  <c r="U71" i="1"/>
  <c r="BI67" i="1"/>
  <c r="P72" i="1"/>
  <c r="P71" i="1"/>
  <c r="DP42" i="1"/>
  <c r="I72" i="1"/>
  <c r="I71" i="1"/>
  <c r="X71" i="1"/>
  <c r="CC67" i="1"/>
  <c r="AR67" i="1"/>
  <c r="AR71" i="1"/>
  <c r="AP67" i="1"/>
  <c r="AP71" i="1"/>
  <c r="AF67" i="1"/>
  <c r="AF71" i="1"/>
  <c r="F72" i="1"/>
  <c r="F71" i="1"/>
  <c r="BM67" i="1"/>
  <c r="BM71" i="1"/>
  <c r="BJ67" i="1"/>
  <c r="BJ71" i="1"/>
  <c r="W67" i="1"/>
  <c r="W71" i="1"/>
  <c r="BB67" i="1"/>
  <c r="BB71" i="1"/>
  <c r="BS67" i="1"/>
  <c r="DP27" i="1"/>
  <c r="DN42" i="1"/>
  <c r="DN52" i="1"/>
  <c r="DN53" i="1"/>
  <c r="AW67" i="1"/>
  <c r="AW71" i="1"/>
  <c r="X67" i="1"/>
  <c r="V67" i="1"/>
  <c r="V71" i="1"/>
  <c r="AY67" i="1"/>
  <c r="DN31" i="1"/>
  <c r="H72" i="1"/>
  <c r="H71" i="1"/>
  <c r="G72" i="1"/>
  <c r="G71" i="1"/>
  <c r="AG67" i="1"/>
  <c r="AG71" i="1"/>
  <c r="BG67" i="1"/>
  <c r="BE67" i="1"/>
  <c r="DO25" i="1"/>
  <c r="L72" i="1"/>
  <c r="L71" i="1"/>
  <c r="BI71" i="1"/>
  <c r="O72" i="1"/>
  <c r="O71" i="1"/>
  <c r="BY67" i="1"/>
  <c r="AB67" i="1"/>
  <c r="AB71" i="1"/>
  <c r="BT67" i="1"/>
  <c r="DO40" i="1"/>
  <c r="BF67" i="1"/>
  <c r="BF71" i="1"/>
  <c r="AT67" i="1"/>
  <c r="AT71" i="1"/>
  <c r="CF67" i="1"/>
  <c r="CA67" i="1"/>
  <c r="S67" i="1"/>
  <c r="S71" i="1"/>
  <c r="AE67" i="1"/>
  <c r="AE71" i="1"/>
  <c r="DP31" i="1"/>
  <c r="DQ26" i="1"/>
  <c r="DN27" i="1"/>
  <c r="DO26" i="1"/>
  <c r="DO32" i="1"/>
  <c r="DQ28" i="1"/>
  <c r="DO28" i="1"/>
  <c r="DM25" i="1"/>
  <c r="DN24" i="1"/>
  <c r="DO29" i="1"/>
  <c r="DN29" i="1"/>
  <c r="DP21" i="1"/>
  <c r="DO21" i="1"/>
  <c r="DQ29" i="1"/>
  <c r="DM21" i="1"/>
  <c r="DP28" i="1"/>
  <c r="DQ22" i="1"/>
  <c r="DM28" i="1"/>
  <c r="DN26" i="1"/>
  <c r="DQ23" i="1"/>
  <c r="DM24" i="1"/>
  <c r="DP22" i="1"/>
  <c r="DN22" i="1"/>
  <c r="DO30" i="1"/>
  <c r="DQ27" i="1"/>
  <c r="DM22" i="1"/>
  <c r="DO27" i="1"/>
  <c r="DM23" i="1"/>
  <c r="DQ25" i="1"/>
  <c r="DQ21" i="1"/>
  <c r="DM31" i="1"/>
  <c r="DM26" i="1"/>
  <c r="E72" i="1"/>
  <c r="E71" i="1"/>
  <c r="DO45" i="1"/>
  <c r="DO47" i="1"/>
  <c r="AH71" i="1"/>
  <c r="BG71" i="1"/>
  <c r="CD67" i="1"/>
  <c r="BR67" i="1"/>
  <c r="BR71" i="1"/>
  <c r="CD71" i="1"/>
  <c r="CD52" i="1"/>
  <c r="Y67" i="1"/>
  <c r="Y71" i="1"/>
  <c r="AD67" i="1"/>
  <c r="AD71" i="1"/>
  <c r="N72" i="1"/>
  <c r="N71" i="1"/>
  <c r="AN71" i="1"/>
  <c r="BN67" i="1"/>
  <c r="BO67" i="1"/>
  <c r="DP23" i="1"/>
  <c r="CE67" i="1"/>
  <c r="AN67" i="1"/>
  <c r="DM32" i="1"/>
  <c r="BC67" i="1"/>
  <c r="BC71" i="1"/>
  <c r="CJ67" i="1"/>
  <c r="DQ32" i="1"/>
  <c r="AY71" i="1"/>
  <c r="BN71" i="1"/>
  <c r="AX67" i="1"/>
  <c r="DN30" i="1"/>
  <c r="BH67" i="1"/>
  <c r="BH71" i="1"/>
  <c r="BU67" i="1"/>
  <c r="DP29" i="1"/>
  <c r="BQ71" i="1"/>
  <c r="DP25" i="1"/>
  <c r="DN28" i="1"/>
  <c r="AV71" i="1"/>
  <c r="BW71" i="1"/>
  <c r="CD48" i="1"/>
  <c r="CD47" i="1"/>
  <c r="CD46" i="1"/>
  <c r="CD44" i="1"/>
  <c r="CD43" i="1"/>
  <c r="CD45" i="1"/>
  <c r="CD41" i="1"/>
  <c r="CD39" i="1"/>
  <c r="CD40" i="1"/>
  <c r="CD42" i="1"/>
  <c r="CD37" i="1"/>
  <c r="CD38" i="1"/>
  <c r="DQ45" i="1"/>
  <c r="DM30" i="1"/>
  <c r="AL71" i="1"/>
  <c r="BY71" i="1"/>
  <c r="BY52" i="1"/>
  <c r="DM27" i="1"/>
  <c r="AI71" i="1"/>
  <c r="AS71" i="1"/>
  <c r="DN25" i="1"/>
  <c r="DN32" i="1"/>
  <c r="AZ71" i="1"/>
  <c r="DP24" i="1"/>
  <c r="DP33" i="1"/>
  <c r="BP71" i="1"/>
  <c r="AO71" i="1"/>
  <c r="DN21" i="1"/>
  <c r="BT71" i="1"/>
  <c r="DO31" i="1"/>
  <c r="BK71" i="1"/>
  <c r="BZ71" i="1"/>
  <c r="BZ52" i="1"/>
  <c r="DN23" i="1"/>
  <c r="DO22" i="1"/>
  <c r="DO23" i="1"/>
  <c r="DO33" i="1"/>
  <c r="DO52" i="1"/>
  <c r="DO53" i="1"/>
  <c r="AX71" i="1"/>
  <c r="BX71" i="1"/>
  <c r="BO71" i="1"/>
  <c r="CA71" i="1"/>
  <c r="CA52" i="1"/>
  <c r="BD71" i="1"/>
  <c r="DP26" i="1"/>
  <c r="DM29" i="1"/>
  <c r="DM33" i="1"/>
  <c r="BE71" i="1"/>
  <c r="DQ33" i="1"/>
  <c r="CJ71" i="1"/>
  <c r="CJ52" i="1"/>
  <c r="BX52" i="1"/>
  <c r="CI71" i="1"/>
  <c r="CI52" i="1"/>
  <c r="BW52" i="1"/>
  <c r="CB71" i="1"/>
  <c r="CB52" i="1"/>
  <c r="CA46" i="1"/>
  <c r="CA42" i="1"/>
  <c r="CA41" i="1"/>
  <c r="CA40" i="1"/>
  <c r="CA48" i="1"/>
  <c r="CA45" i="1"/>
  <c r="CA43" i="1"/>
  <c r="CA47" i="1"/>
  <c r="CA38" i="1"/>
  <c r="CA37" i="1"/>
  <c r="CA44" i="1"/>
  <c r="CA39" i="1"/>
  <c r="DQ42" i="1"/>
  <c r="BV71" i="1"/>
  <c r="BZ48" i="1"/>
  <c r="BZ47" i="1"/>
  <c r="BZ46" i="1"/>
  <c r="BZ42" i="1"/>
  <c r="BZ41" i="1"/>
  <c r="BZ44" i="1"/>
  <c r="BZ45" i="1"/>
  <c r="BZ43" i="1"/>
  <c r="BZ40" i="1"/>
  <c r="BZ37" i="1"/>
  <c r="BZ38" i="1"/>
  <c r="BZ39" i="1"/>
  <c r="DQ41" i="1"/>
  <c r="BY39" i="1"/>
  <c r="BY46" i="1"/>
  <c r="BY42" i="1"/>
  <c r="BY41" i="1"/>
  <c r="BY48" i="1"/>
  <c r="BY44" i="1"/>
  <c r="BY43" i="1"/>
  <c r="BY45" i="1"/>
  <c r="BY38" i="1"/>
  <c r="BY47" i="1"/>
  <c r="BY40" i="1"/>
  <c r="BY37" i="1"/>
  <c r="DQ40" i="1"/>
  <c r="CF71" i="1"/>
  <c r="CF52" i="1"/>
  <c r="BT52" i="1"/>
  <c r="DN33" i="1"/>
  <c r="CC71" i="1"/>
  <c r="CC52" i="1"/>
  <c r="BU71" i="1"/>
  <c r="BS71" i="1"/>
  <c r="BT48" i="1"/>
  <c r="BT46" i="1"/>
  <c r="BT44" i="1"/>
  <c r="BT43" i="1"/>
  <c r="BT45" i="1"/>
  <c r="BT47" i="1"/>
  <c r="BT39" i="1"/>
  <c r="BT40" i="1"/>
  <c r="BT42" i="1"/>
  <c r="BT38" i="1"/>
  <c r="BT37" i="1"/>
  <c r="BT41" i="1"/>
  <c r="DP47" i="1"/>
  <c r="CF48" i="1"/>
  <c r="CF47" i="1"/>
  <c r="CF45" i="1"/>
  <c r="CF44" i="1"/>
  <c r="CF38" i="1"/>
  <c r="CF39" i="1"/>
  <c r="CF46" i="1"/>
  <c r="CF41" i="1"/>
  <c r="CF43" i="1"/>
  <c r="CF40" i="1"/>
  <c r="CF37" i="1"/>
  <c r="CF42" i="1"/>
  <c r="DQ47" i="1"/>
  <c r="CB48" i="1"/>
  <c r="CB45" i="1"/>
  <c r="CB46" i="1"/>
  <c r="CB41" i="1"/>
  <c r="CB40" i="1"/>
  <c r="CB37" i="1"/>
  <c r="CB44" i="1"/>
  <c r="CB47" i="1"/>
  <c r="CB38" i="1"/>
  <c r="CB39" i="1"/>
  <c r="CB42" i="1"/>
  <c r="CB43" i="1"/>
  <c r="DQ43" i="1"/>
  <c r="BW43" i="1"/>
  <c r="BW39" i="1"/>
  <c r="BW46" i="1"/>
  <c r="BW41" i="1"/>
  <c r="BW48" i="1"/>
  <c r="BW47" i="1"/>
  <c r="BW45" i="1"/>
  <c r="BW42" i="1"/>
  <c r="BW38" i="1"/>
  <c r="BW37" i="1"/>
  <c r="BW40" i="1"/>
  <c r="BW44" i="1"/>
  <c r="DP50" i="1"/>
  <c r="CE71" i="1"/>
  <c r="CE52" i="1"/>
  <c r="BS52" i="1"/>
  <c r="BV52" i="1"/>
  <c r="CH71" i="1"/>
  <c r="CH52" i="1"/>
  <c r="CI48" i="1"/>
  <c r="CI47" i="1"/>
  <c r="CI46" i="1"/>
  <c r="CI45" i="1"/>
  <c r="CI44" i="1"/>
  <c r="CI43" i="1"/>
  <c r="CI41" i="1"/>
  <c r="CI42" i="1"/>
  <c r="CI40" i="1"/>
  <c r="CI37" i="1"/>
  <c r="CI39" i="1"/>
  <c r="CI38" i="1"/>
  <c r="DQ50" i="1"/>
  <c r="BU52" i="1"/>
  <c r="CG71" i="1"/>
  <c r="CG52" i="1"/>
  <c r="BX39" i="1"/>
  <c r="BX46" i="1"/>
  <c r="BX42" i="1"/>
  <c r="BX40" i="1"/>
  <c r="BX48" i="1"/>
  <c r="BX37" i="1"/>
  <c r="BX44" i="1"/>
  <c r="BX47" i="1"/>
  <c r="BX45" i="1"/>
  <c r="BX43" i="1"/>
  <c r="BX41" i="1"/>
  <c r="BX38" i="1"/>
  <c r="DP51" i="1"/>
  <c r="CC44" i="1"/>
  <c r="CC42" i="1"/>
  <c r="CC46" i="1"/>
  <c r="CC40" i="1"/>
  <c r="CC48" i="1"/>
  <c r="CC47" i="1"/>
  <c r="CC45" i="1"/>
  <c r="CC38" i="1"/>
  <c r="CC41" i="1"/>
  <c r="CC39" i="1"/>
  <c r="CC37" i="1"/>
  <c r="CC43" i="1"/>
  <c r="DQ44" i="1"/>
  <c r="CJ48" i="1"/>
  <c r="CJ47" i="1"/>
  <c r="CJ46" i="1"/>
  <c r="CJ44" i="1"/>
  <c r="CJ43" i="1"/>
  <c r="CJ45" i="1"/>
  <c r="CJ39" i="1"/>
  <c r="CJ40" i="1"/>
  <c r="CJ42" i="1"/>
  <c r="CJ38" i="1"/>
  <c r="CJ41" i="1"/>
  <c r="CJ37" i="1"/>
  <c r="DQ51" i="1"/>
  <c r="CH48" i="1"/>
  <c r="CH47" i="1"/>
  <c r="CH46" i="1"/>
  <c r="CH45" i="1"/>
  <c r="CH44" i="1"/>
  <c r="CH43" i="1"/>
  <c r="CH42" i="1"/>
  <c r="CH39" i="1"/>
  <c r="CH40" i="1"/>
  <c r="CH41" i="1"/>
  <c r="CH38" i="1"/>
  <c r="CH37" i="1"/>
  <c r="DQ49" i="1"/>
  <c r="CG48" i="1"/>
  <c r="CG47" i="1"/>
  <c r="CG46" i="1"/>
  <c r="CG44" i="1"/>
  <c r="CG37" i="1"/>
  <c r="CG43" i="1"/>
  <c r="CG45" i="1"/>
  <c r="CG41" i="1"/>
  <c r="CG42" i="1"/>
  <c r="CG40" i="1"/>
  <c r="CG39" i="1"/>
  <c r="CG38" i="1"/>
  <c r="DQ48" i="1"/>
  <c r="BV44" i="1"/>
  <c r="BV47" i="1"/>
  <c r="BV45" i="1"/>
  <c r="BV46" i="1"/>
  <c r="BV42" i="1"/>
  <c r="BV48" i="1"/>
  <c r="BV43" i="1"/>
  <c r="BV38" i="1"/>
  <c r="BV37" i="1"/>
  <c r="BV41" i="1"/>
  <c r="BV40" i="1"/>
  <c r="BV39" i="1"/>
  <c r="DP49" i="1"/>
  <c r="BU48" i="1"/>
  <c r="BU45" i="1"/>
  <c r="BU43" i="1"/>
  <c r="BU47" i="1"/>
  <c r="BU38" i="1"/>
  <c r="BU46" i="1"/>
  <c r="BU44" i="1"/>
  <c r="BU37" i="1"/>
  <c r="BU42" i="1"/>
  <c r="BU41" i="1"/>
  <c r="BU40" i="1"/>
  <c r="BU39" i="1"/>
  <c r="DP48" i="1"/>
  <c r="BS48" i="1"/>
  <c r="BS47" i="1"/>
  <c r="BS46" i="1"/>
  <c r="BS45" i="1"/>
  <c r="BS44" i="1"/>
  <c r="BS43" i="1"/>
  <c r="BS41" i="1"/>
  <c r="BS40" i="1"/>
  <c r="BS37" i="1"/>
  <c r="BS39" i="1"/>
  <c r="BS38" i="1"/>
  <c r="BS42" i="1"/>
  <c r="DP46" i="1"/>
  <c r="CE48" i="1"/>
  <c r="CE46" i="1"/>
  <c r="CE44" i="1"/>
  <c r="CE43" i="1"/>
  <c r="CE45" i="1"/>
  <c r="CE47" i="1"/>
  <c r="CE42" i="1"/>
  <c r="CE38" i="1"/>
  <c r="CE41" i="1"/>
  <c r="CE39" i="1"/>
  <c r="CE37" i="1"/>
  <c r="CE40" i="1"/>
  <c r="DQ46" i="1"/>
  <c r="DQ52" i="1"/>
  <c r="DP52" i="1"/>
  <c r="DP53" i="1"/>
  <c r="DQ53" i="1"/>
</calcChain>
</file>

<file path=xl/comments1.xml><?xml version="1.0" encoding="utf-8"?>
<comments xmlns="http://schemas.openxmlformats.org/spreadsheetml/2006/main">
  <authors>
    <author>Rachit Agarwal</author>
  </authors>
  <commentList>
    <comment ref="C36" authorId="0">
      <text>
        <r>
          <rPr>
            <b/>
            <sz val="9"/>
            <color indexed="81"/>
            <rFont val="Tahoma"/>
            <family val="2"/>
          </rPr>
          <t>Rachit Agarwal:</t>
        </r>
        <r>
          <rPr>
            <sz val="9"/>
            <color indexed="81"/>
            <rFont val="Tahoma"/>
            <family val="2"/>
          </rPr>
          <t xml:space="preserve">
need to get IEA Runs into these balances</t>
        </r>
      </text>
    </comment>
  </commentList>
</comments>
</file>

<file path=xl/sharedStrings.xml><?xml version="1.0" encoding="utf-8"?>
<sst xmlns="http://schemas.openxmlformats.org/spreadsheetml/2006/main" count="192" uniqueCount="57">
  <si>
    <t>Capacities</t>
  </si>
  <si>
    <t>NW EUROPE</t>
  </si>
  <si>
    <t>Country (Country)  /  UnitCategory (UnitCategory)</t>
  </si>
  <si>
    <t>Belgium</t>
  </si>
  <si>
    <t>CRUDE</t>
  </si>
  <si>
    <t>Denmark</t>
  </si>
  <si>
    <t>Countries</t>
  </si>
  <si>
    <t>Table 1</t>
  </si>
  <si>
    <t>Table 2</t>
  </si>
  <si>
    <t>Finland</t>
  </si>
  <si>
    <t>TOTAL OECD</t>
  </si>
  <si>
    <t>CAPACITIES</t>
  </si>
  <si>
    <t>RUNS</t>
  </si>
  <si>
    <t>France</t>
  </si>
  <si>
    <t>OUTAGES (RAW)</t>
  </si>
  <si>
    <t>UTILISATION</t>
  </si>
  <si>
    <t>Germany</t>
  </si>
  <si>
    <t>OUTAGES (TOTAL)</t>
  </si>
  <si>
    <t>Ireland</t>
  </si>
  <si>
    <t>AVAILABLE CAPACITY</t>
  </si>
  <si>
    <t>Netherlands</t>
  </si>
  <si>
    <t>Norway</t>
  </si>
  <si>
    <t>Poland</t>
  </si>
  <si>
    <t>Sweden</t>
  </si>
  <si>
    <t>United Kingdom</t>
  </si>
  <si>
    <t>Lithuania</t>
  </si>
  <si>
    <t>Outages</t>
  </si>
  <si>
    <t>Row_number</t>
  </si>
  <si>
    <t>Error Check:</t>
  </si>
  <si>
    <t>AVG</t>
  </si>
  <si>
    <t>Column_number</t>
  </si>
  <si>
    <t>AsofDate</t>
  </si>
  <si>
    <t>UploadFomDate</t>
  </si>
  <si>
    <t>UploadUntillDate</t>
  </si>
  <si>
    <t>BELGIUM</t>
  </si>
  <si>
    <t>DENMARK</t>
  </si>
  <si>
    <t>FINLAND</t>
  </si>
  <si>
    <t>FRANCE</t>
  </si>
  <si>
    <t>GERMANY</t>
  </si>
  <si>
    <t>IRELAND</t>
  </si>
  <si>
    <t>NETHERLANDS</t>
  </si>
  <si>
    <t>NORWAY</t>
  </si>
  <si>
    <t>POLAND</t>
  </si>
  <si>
    <t>SWEDEN</t>
  </si>
  <si>
    <t>UNITED KINGDOM</t>
  </si>
  <si>
    <t>LITHUANIA</t>
  </si>
  <si>
    <t>Total RUNS</t>
  </si>
  <si>
    <t>YoY</t>
  </si>
  <si>
    <t>RAW Outages</t>
  </si>
  <si>
    <t>NW EUROPE OUTAGES</t>
  </si>
  <si>
    <t>FUDGE Outages</t>
  </si>
  <si>
    <t>FUDGE NW EUROPE Outages</t>
  </si>
  <si>
    <t>Total OECD NWE Outages</t>
  </si>
  <si>
    <t>NW EUROPE Capacities</t>
  </si>
  <si>
    <t>Available Capacity</t>
  </si>
  <si>
    <t>Utilisation</t>
  </si>
  <si>
    <t>NW EUROPE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</si>
</sst>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"/>
    <numFmt numFmtId="165" formatCode="mmm"/>
    <numFmt numFmtId="166" formatCode="0.0%"/>
    <numFmt numFmtId="167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0"/>
      <color theme="0" tint="-4.9989318521683403E-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2" borderId="0" xfId="0" applyFont="1" applyFill="1"/>
    <xf numFmtId="17" fontId="4" fillId="3" borderId="1" xfId="0" applyNumberFormat="1" applyFont="1" applyFill="1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3" fontId="0" fillId="5" borderId="8" xfId="0" applyNumberFormat="1" applyFill="1" applyBorder="1"/>
    <xf numFmtId="3" fontId="0" fillId="5" borderId="9" xfId="0" applyNumberFormat="1" applyFill="1" applyBorder="1"/>
    <xf numFmtId="3" fontId="0" fillId="5" borderId="10" xfId="0" applyNumberFormat="1" applyFill="1" applyBorder="1"/>
    <xf numFmtId="3" fontId="0" fillId="5" borderId="2" xfId="0" applyNumberFormat="1" applyFill="1" applyBorder="1"/>
    <xf numFmtId="3" fontId="0" fillId="5" borderId="5" xfId="0" applyNumberFormat="1" applyFill="1" applyBorder="1"/>
    <xf numFmtId="3" fontId="0" fillId="5" borderId="6" xfId="0" applyNumberFormat="1" applyFill="1" applyBorder="1"/>
    <xf numFmtId="3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2" xfId="0" applyFill="1" applyBorder="1"/>
    <xf numFmtId="0" fontId="0" fillId="0" borderId="11" xfId="0" applyBorder="1"/>
    <xf numFmtId="1" fontId="0" fillId="0" borderId="0" xfId="0" applyNumberFormat="1"/>
    <xf numFmtId="0" fontId="4" fillId="5" borderId="2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11" xfId="0" applyNumberFormat="1" applyFont="1" applyFill="1" applyBorder="1" applyAlignment="1">
      <alignment horizontal="center" vertical="center"/>
    </xf>
    <xf numFmtId="164" fontId="4" fillId="5" borderId="12" xfId="0" applyNumberFormat="1" applyFont="1" applyFill="1" applyBorder="1" applyAlignment="1">
      <alignment horizontal="center" vertical="center"/>
    </xf>
    <xf numFmtId="164" fontId="4" fillId="5" borderId="1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5" fontId="4" fillId="5" borderId="17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8" fillId="6" borderId="19" xfId="0" applyFont="1" applyFill="1" applyBorder="1"/>
    <xf numFmtId="0" fontId="8" fillId="6" borderId="20" xfId="0" applyFont="1" applyFill="1" applyBorder="1"/>
    <xf numFmtId="0" fontId="8" fillId="6" borderId="21" xfId="0" applyFont="1" applyFill="1" applyBorder="1"/>
    <xf numFmtId="0" fontId="9" fillId="6" borderId="22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17" fontId="0" fillId="0" borderId="0" xfId="0" applyNumberFormat="1"/>
    <xf numFmtId="0" fontId="6" fillId="6" borderId="2" xfId="0" applyFont="1" applyFill="1" applyBorder="1" applyAlignment="1">
      <alignment horizontal="center" vertical="center"/>
    </xf>
    <xf numFmtId="1" fontId="6" fillId="6" borderId="2" xfId="0" applyNumberFormat="1" applyFont="1" applyFill="1" applyBorder="1" applyAlignment="1">
      <alignment horizontal="center" vertical="center"/>
    </xf>
    <xf numFmtId="1" fontId="6" fillId="6" borderId="11" xfId="0" applyNumberFormat="1" applyFont="1" applyFill="1" applyBorder="1" applyAlignment="1">
      <alignment horizontal="center" vertical="center"/>
    </xf>
    <xf numFmtId="1" fontId="6" fillId="6" borderId="24" xfId="0" applyNumberFormat="1" applyFont="1" applyFill="1" applyBorder="1" applyAlignment="1">
      <alignment horizontal="center" vertical="center"/>
    </xf>
    <xf numFmtId="1" fontId="6" fillId="6" borderId="13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8" fillId="6" borderId="25" xfId="0" applyFont="1" applyFill="1" applyBorder="1"/>
    <xf numFmtId="0" fontId="8" fillId="6" borderId="0" xfId="0" applyFont="1" applyFill="1"/>
    <xf numFmtId="0" fontId="8" fillId="6" borderId="26" xfId="0" applyFont="1" applyFill="1" applyBorder="1"/>
    <xf numFmtId="0" fontId="11" fillId="0" borderId="0" xfId="0" applyFont="1"/>
    <xf numFmtId="0" fontId="8" fillId="6" borderId="22" xfId="0" applyFont="1" applyFill="1" applyBorder="1"/>
    <xf numFmtId="167" fontId="12" fillId="8" borderId="27" xfId="0" applyNumberFormat="1" applyFont="1" applyFill="1" applyBorder="1"/>
    <xf numFmtId="0" fontId="8" fillId="6" borderId="27" xfId="0" applyFont="1" applyFill="1" applyBorder="1"/>
    <xf numFmtId="167" fontId="12" fillId="8" borderId="23" xfId="0" applyNumberFormat="1" applyFont="1" applyFill="1" applyBorder="1"/>
    <xf numFmtId="0" fontId="13" fillId="0" borderId="0" xfId="0" applyFont="1"/>
    <xf numFmtId="1" fontId="0" fillId="8" borderId="0" xfId="0" applyNumberFormat="1" applyFill="1"/>
    <xf numFmtId="1" fontId="14" fillId="0" borderId="0" xfId="0" applyNumberFormat="1" applyFont="1"/>
    <xf numFmtId="1" fontId="8" fillId="6" borderId="23" xfId="0" applyNumberFormat="1" applyFont="1" applyFill="1" applyBorder="1"/>
    <xf numFmtId="0" fontId="0" fillId="9" borderId="0" xfId="0" applyFill="1"/>
    <xf numFmtId="0" fontId="0" fillId="10" borderId="0" xfId="0" applyFill="1"/>
    <xf numFmtId="0" fontId="15" fillId="0" borderId="0" xfId="0" applyFont="1"/>
    <xf numFmtId="0" fontId="16" fillId="0" borderId="0" xfId="0" applyFont="1"/>
    <xf numFmtId="1" fontId="0" fillId="10" borderId="0" xfId="0" applyNumberFormat="1" applyFill="1"/>
    <xf numFmtId="1" fontId="6" fillId="6" borderId="28" xfId="0" applyNumberFormat="1" applyFont="1" applyFill="1" applyBorder="1" applyAlignment="1">
      <alignment horizontal="center" vertical="center"/>
    </xf>
    <xf numFmtId="10" fontId="0" fillId="0" borderId="0" xfId="1" applyNumberFormat="1" applyFont="1"/>
    <xf numFmtId="1" fontId="0" fillId="0" borderId="0" xfId="1" applyNumberFormat="1" applyFont="1"/>
    <xf numFmtId="0" fontId="17" fillId="0" borderId="0" xfId="0" applyFont="1"/>
    <xf numFmtId="1" fontId="15" fillId="0" borderId="0" xfId="0" applyNumberFormat="1" applyFont="1"/>
    <xf numFmtId="0" fontId="3" fillId="0" borderId="0" xfId="0" applyFont="1"/>
    <xf numFmtId="0" fontId="4" fillId="0" borderId="0" xfId="0" applyFont="1"/>
    <xf numFmtId="9" fontId="0" fillId="0" borderId="0" xfId="1" applyFont="1"/>
    <xf numFmtId="9" fontId="0" fillId="8" borderId="0" xfId="1" applyFont="1" applyFill="1"/>
    <xf numFmtId="9" fontId="3" fillId="0" borderId="0" xfId="1" applyFont="1"/>
    <xf numFmtId="164" fontId="6" fillId="0" borderId="0" xfId="0" applyNumberFormat="1" applyFont="1"/>
    <xf numFmtId="165" fontId="6" fillId="0" borderId="0" xfId="0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3" formatCode="0%"/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Capacity_Runs_Util!$DM$39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Capacity_Runs_Util!$DL$40:$DL$51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Capacity_Runs_Util!$DM$40:$DM$51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CEC-48A0-B597-71E97CFA0680}"/>
            </c:ext>
          </c:extLst>
        </c:ser>
        <c:ser>
          <c:idx val="1"/>
          <c:order val="1"/>
          <c:tx>
            <c:strRef>
              <c:f>Capacity_Runs_Util!$DN$39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Capacity_Runs_Util!$DL$40:$DL$51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Capacity_Runs_Util!$DN$40:$DN$51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CEC-48A0-B597-71E97CFA0680}"/>
            </c:ext>
          </c:extLst>
        </c:ser>
        <c:ser>
          <c:idx val="2"/>
          <c:order val="2"/>
          <c:tx>
            <c:strRef>
              <c:f>Capacity_Runs_Util!$DO$39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Capacity_Runs_Util!$DL$40:$DL$51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Capacity_Runs_Util!$DO$40:$DO$51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EC-48A0-B597-71E97CFA0680}"/>
            </c:ext>
          </c:extLst>
        </c:ser>
        <c:ser>
          <c:idx val="3"/>
          <c:order val="3"/>
          <c:tx>
            <c:strRef>
              <c:f>Capacity_Runs_Util!$DP$39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Capacity_Runs_Util!$DL$40:$DL$51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Capacity_Runs_Util!$DP$40:$DP$51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CEC-48A0-B597-71E97CFA0680}"/>
            </c:ext>
          </c:extLst>
        </c:ser>
        <c:ser>
          <c:idx val="4"/>
          <c:order val="4"/>
          <c:tx>
            <c:strRef>
              <c:f>Capacity_Runs_Util!$DQ$39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Capacity_Runs_Util!$DL$40:$DL$51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Capacity_Runs_Util!$DQ$40:$DQ$51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CEC-48A0-B597-71E97CFA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3306688"/>
        <c:axId val="-1143304640"/>
      </c:lineChart>
      <c:dateAx>
        <c:axId val="-1143306688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304640"/>
        <c:crosses val="autoZero"/>
        <c:auto val="1"/>
        <c:lblOffset val="100"/>
        <c:baseTimeUnit val="months"/>
      </c:dateAx>
      <c:valAx>
        <c:axId val="-11433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30668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Capacity_Runs_Util!$DM$20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Capacity_Runs_Util!$DL$21:$DL$32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Capacity_Runs_Util!$DM$21:$DM$32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07-42AF-8974-EBCBDB4F9BBC}"/>
            </c:ext>
          </c:extLst>
        </c:ser>
        <c:ser>
          <c:idx val="1"/>
          <c:order val="1"/>
          <c:tx>
            <c:strRef>
              <c:f>Capacity_Runs_Util!$DN$20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Capacity_Runs_Util!$DL$21:$DL$32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Capacity_Runs_Util!$DN$21:$DN$32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807-42AF-8974-EBCBDB4F9BBC}"/>
            </c:ext>
          </c:extLst>
        </c:ser>
        <c:ser>
          <c:idx val="2"/>
          <c:order val="2"/>
          <c:tx>
            <c:strRef>
              <c:f>Capacity_Runs_Util!$DO$20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Capacity_Runs_Util!$DL$21:$DL$32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Capacity_Runs_Util!$DO$21:$DO$32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807-42AF-8974-EBCBDB4F9BBC}"/>
            </c:ext>
          </c:extLst>
        </c:ser>
        <c:ser>
          <c:idx val="3"/>
          <c:order val="3"/>
          <c:tx>
            <c:strRef>
              <c:f>Capacity_Runs_Util!$DP$20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Capacity_Runs_Util!$DL$21:$DL$32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Capacity_Runs_Util!$DP$21:$DP$32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807-42AF-8974-EBCBDB4F9BBC}"/>
            </c:ext>
          </c:extLst>
        </c:ser>
        <c:ser>
          <c:idx val="4"/>
          <c:order val="4"/>
          <c:tx>
            <c:strRef>
              <c:f>Capacity_Runs_Util!$DQ$20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Capacity_Runs_Util!$DL$21:$DL$32</c:f>
              <c:numCache>
                <c:formatCode>mmm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Capacity_Runs_Util!$DQ$21:$DQ$32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807-42AF-8974-EBCBDB4F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3111936"/>
        <c:axId val="-1143109888"/>
      </c:lineChart>
      <c:dateAx>
        <c:axId val="-1143111936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109888"/>
        <c:crosses val="autoZero"/>
        <c:auto val="1"/>
        <c:lblOffset val="100"/>
        <c:baseTimeUnit val="months"/>
      </c:dateAx>
      <c:valAx>
        <c:axId val="-11431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1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Drop" dropStyle="combo" dx="22" fmlaLink="$DO$16" fmlaRange="$ES$5:$ES$17" noThreeD="1" sel="13" val="5"/>
</file>

<file path=xl/ctrlProps/ctrlProp6.xml><?xml version="1.0" encoding="utf-8"?>
<formControlPr xmlns="http://schemas.microsoft.com/office/spreadsheetml/2009/9/main" objectType="Drop" dropStyle="combo" dx="22" fmlaLink="$DO$18" fmlaRange="$EM$6:$EM$9" noThreeD="1" sel="4" val="0"/>
</file>

<file path=xl/ctrlProps/ctrlProp7.xml><?xml version="1.0" encoding="utf-8"?>
<formControlPr xmlns="http://schemas.microsoft.com/office/spreadsheetml/2009/9/main" objectType="Drop" dropStyle="combo" dx="22" fmlaLink="$DO$37" fmlaRange="$EP$6:$EP$7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406400</xdr:colOff>
          <xdr:row>32</xdr:row>
          <xdr:rowOff>25400</xdr:rowOff>
        </xdr:from>
        <xdr:to>
          <xdr:col>27</xdr:col>
          <xdr:colOff>215900</xdr:colOff>
          <xdr:row>34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5E75E297-B3C2-4A9D-9BBF-7D76C3D7A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Upload Refinery Runs by Country to dbo.SOCAR_Refinery_Runs_by_Country Table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330200</xdr:colOff>
          <xdr:row>32</xdr:row>
          <xdr:rowOff>25400</xdr:rowOff>
        </xdr:from>
        <xdr:to>
          <xdr:col>32</xdr:col>
          <xdr:colOff>139700</xdr:colOff>
          <xdr:row>34</xdr:row>
          <xdr:rowOff>63500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CBAD232D-A3C2-4A26-9778-7D0E38D0E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Delete AsofDate Records from dbo.SOCAR_Refinery_Runs_by_Country Table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177800</xdr:colOff>
          <xdr:row>67</xdr:row>
          <xdr:rowOff>88900</xdr:rowOff>
        </xdr:from>
        <xdr:to>
          <xdr:col>25</xdr:col>
          <xdr:colOff>330200</xdr:colOff>
          <xdr:row>68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C5CFC2C9-CC08-4D3E-BE23-1F3873F8C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Upload Utilisation by Country to dbo.SOCAR_Utilisation_by_Country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520700</xdr:colOff>
          <xdr:row>67</xdr:row>
          <xdr:rowOff>76200</xdr:rowOff>
        </xdr:from>
        <xdr:to>
          <xdr:col>33</xdr:col>
          <xdr:colOff>190500</xdr:colOff>
          <xdr:row>68</xdr:row>
          <xdr:rowOff>114300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ED852D5D-66AA-462D-A0E8-CCA527EF3F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Delete AsofDate Records from dbo.SOCAR_Utilisation_by_Country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115</xdr:col>
          <xdr:colOff>38100</xdr:colOff>
          <xdr:row>14</xdr:row>
          <xdr:rowOff>50800</xdr:rowOff>
        </xdr:from>
        <xdr:to>
          <xdr:col>117</xdr:col>
          <xdr:colOff>622300</xdr:colOff>
          <xdr:row>15</xdr:row>
          <xdr:rowOff>139700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8DA9F283-AF6C-49B1-980B-A0FF8D2C0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115</xdr:col>
          <xdr:colOff>38100</xdr:colOff>
          <xdr:row>16</xdr:row>
          <xdr:rowOff>38100</xdr:rowOff>
        </xdr:from>
        <xdr:to>
          <xdr:col>117</xdr:col>
          <xdr:colOff>635000</xdr:colOff>
          <xdr:row>17</xdr:row>
          <xdr:rowOff>139700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98FB8273-FA15-4AC9-BAD8-7A9FCF72F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115</xdr:col>
          <xdr:colOff>38100</xdr:colOff>
          <xdr:row>35</xdr:row>
          <xdr:rowOff>38100</xdr:rowOff>
        </xdr:from>
        <xdr:to>
          <xdr:col>117</xdr:col>
          <xdr:colOff>647700</xdr:colOff>
          <xdr:row>36</xdr:row>
          <xdr:rowOff>152400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AB9433D1-985D-42AA-B11F-286102BFB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121</xdr:col>
      <xdr:colOff>250451</xdr:colOff>
      <xdr:row>37</xdr:row>
      <xdr:rowOff>45384</xdr:rowOff>
    </xdr:from>
    <xdr:to>
      <xdr:col>126</xdr:col>
      <xdr:colOff>62192</xdr:colOff>
      <xdr:row>52</xdr:row>
      <xdr:rowOff>128868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5BC7C1AC-FE80-4D98-A214-50427FC49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121</xdr:col>
      <xdr:colOff>211207</xdr:colOff>
      <xdr:row>18</xdr:row>
      <xdr:rowOff>185531</xdr:rowOff>
    </xdr:from>
    <xdr:to>
      <xdr:col>126</xdr:col>
      <xdr:colOff>112059</xdr:colOff>
      <xdr:row>33</xdr:row>
      <xdr:rowOff>54666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9D1B7AF0-DE69-408A-8122-1AF855BA1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sagl.sharepoint.com/sites/Analysis/Shared%20Documents/Global/BALANCES/NWE%20BALAN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BALANCE ITEMS UPLOAD"/>
      <sheetName val="GRAPHS"/>
      <sheetName val="PRESENTATION SLIDES"/>
      <sheetName val="BALANCES"/>
      <sheetName val="Capacity_Runs_Util"/>
      <sheetName val="Runs check"/>
      <sheetName val="JODI RUNS STUKLS022"/>
      <sheetName val="BALANCE ITEMS LOAD-DISCH"/>
      <sheetName val="Maintenance Monthly"/>
      <sheetName val="Maintenance Decades"/>
      <sheetName val="NAMEPLATE CAPACITY"/>
      <sheetName val="Petrologistics for DECS"/>
      <sheetName val="TARGO FLOATING STORAGE"/>
      <sheetName val="CLIPPER PG CHECK"/>
      <sheetName val="PG PETRO IMPORTS"/>
      <sheetName val="TARGO EXPORTS CLIPPER"/>
      <sheetName val="TARGO IMPORTS CLIPPER"/>
      <sheetName val="URALS DECADE LOADINGS TARGO"/>
      <sheetName val="IEA CHECK"/>
      <sheetName val="JODI RUNS AZURE"/>
      <sheetName val="Balance Items Summary"/>
      <sheetName val="TARGO CLIPPER STEMS"/>
      <sheetName val="TARGO Internal Stems"/>
      <sheetName val="PETRO DATABSE"/>
      <sheetName val="Petrologistics"/>
      <sheetName val="NWE Maintenance Data"/>
      <sheetName val="Nameplate Capacity data"/>
      <sheetName val="N SEA EXPORTS TARGO"/>
      <sheetName val="FOR IMPLIED"/>
      <sheetName val="N SEA SUPPLY TARGO"/>
      <sheetName val="EXTRAS--&gt;"/>
      <sheetName val="CLIPPER FLOATING STORAGE"/>
      <sheetName val="MAINTENANCE CHART TOOL"/>
      <sheetName val="JODI Runs"/>
      <sheetName val="UPLOAD old"/>
      <sheetName val="Ex  Floating STORAGE"/>
      <sheetName val="INTO Floating STORAGE"/>
      <sheetName val="NSEA PROD MAINT"/>
      <sheetName val="Balance Items"/>
      <sheetName val="SULFUR MAPPING"/>
      <sheetName val="GRADES SULFUR MAPPING"/>
      <sheetName val="DBREF"/>
      <sheetName val="DATA"/>
      <sheetName val="REGION MAPPING"/>
      <sheetName val="REFINERY RUNS"/>
      <sheetName val="NWE BALANCE"/>
    </sheetNames>
    <definedNames>
      <definedName name="Delete_AsofDate_from_JodiOil_SOCAR_Refinery_Runs_by_Country_Azure_Nwe"/>
      <definedName name="Delete_AsofDate_from_JodiOil_SOCAR_Utilisation_by_Country_Azure_Nwe"/>
      <definedName name="Upload_to_JodiOil_SOCAR_Refinery_Runs_by_Country_Azure_Nwe"/>
      <definedName name="Upload_to_JodiOil_SOCAR_Utilisation_by_Country_Azure_Nwe"/>
    </definedNames>
    <sheetDataSet>
      <sheetData sheetId="0"/>
      <sheetData sheetId="1"/>
      <sheetData sheetId="2"/>
      <sheetData sheetId="3"/>
      <sheetData sheetId="4"/>
      <sheetData sheetId="5">
        <row r="20">
          <cell r="DM20">
            <v>43466</v>
          </cell>
        </row>
      </sheetData>
      <sheetData sheetId="6"/>
      <sheetData sheetId="7">
        <row r="5">
          <cell r="I5" t="str">
            <v>Sum of Quantity</v>
          </cell>
        </row>
      </sheetData>
      <sheetData sheetId="8"/>
      <sheetData sheetId="9">
        <row r="5">
          <cell r="A5" t="str">
            <v>Sum of Amount</v>
          </cell>
        </row>
      </sheetData>
      <sheetData sheetId="10"/>
      <sheetData sheetId="11">
        <row r="5">
          <cell r="A5" t="str">
            <v>Sum of UnitCapacity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J5" t="str">
            <v>Sum of Quantity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5">
          <cell r="N5" t="str">
            <v>Sum of Quantity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10" Type="http://schemas.openxmlformats.org/officeDocument/2006/relationships/ctrlProp" Target="../ctrlProps/ctrlProp7.xml"/><Relationship Id="rId1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tabColor theme="4" tint="0.59999389629810485"/>
  </sheetPr>
  <dimension ref="A1:SC108"/>
  <sheetViews>
    <sheetView tabSelected="1" zoomScale="85" zoomScaleNormal="85" workbookViewId="0">
      <pane xSplit="16" ySplit="3" topLeftCell="BQ29" activePane="bottomRight" state="frozen"/>
      <selection activeCell="C1" sqref="C1"/>
      <selection pane="topRight" activeCell="Q1" sqref="Q1"/>
      <selection pane="bottomLeft" activeCell="C4" sqref="C4"/>
      <selection pane="bottomRight" activeCell="DK26" sqref="DK26"/>
    </sheetView>
  </sheetViews>
  <sheetFormatPr baseColWidth="10" defaultColWidth="9.1640625" defaultRowHeight="15" outlineLevelRow="1" outlineLevelCol="1" x14ac:dyDescent="0.2"/>
  <cols>
    <col min="1" max="1" width="15" customWidth="1" outlineLevel="1"/>
    <col min="2" max="2" width="15.83203125" customWidth="1" outlineLevel="1"/>
    <col min="3" max="3" width="21.83203125" customWidth="1"/>
    <col min="4" max="4" width="7.83203125" customWidth="1"/>
    <col min="5" max="13" width="9.1640625" hidden="1" customWidth="1"/>
    <col min="14" max="14" width="10.5" hidden="1" customWidth="1"/>
    <col min="15" max="15" width="8" hidden="1" customWidth="1"/>
    <col min="16" max="16" width="2.83203125" hidden="1" customWidth="1"/>
    <col min="17" max="17" width="12.5" bestFit="1" customWidth="1"/>
    <col min="18" max="18" width="14.1640625" bestFit="1" customWidth="1"/>
    <col min="20" max="20" width="12.1640625" bestFit="1" customWidth="1"/>
    <col min="21" max="21" width="13.5" bestFit="1" customWidth="1"/>
    <col min="22" max="22" width="15" bestFit="1" customWidth="1"/>
    <col min="24" max="24" width="10.83203125" customWidth="1"/>
    <col min="30" max="32" width="9.5" customWidth="1"/>
    <col min="36" max="36" width="11.1640625" customWidth="1"/>
    <col min="41" max="41" width="11.83203125" customWidth="1"/>
    <col min="42" max="42" width="13.83203125" customWidth="1"/>
    <col min="43" max="46" width="11.5" bestFit="1" customWidth="1"/>
    <col min="48" max="49" width="10.33203125" bestFit="1" customWidth="1"/>
    <col min="50" max="50" width="10" bestFit="1" customWidth="1"/>
    <col min="51" max="51" width="10.1640625" bestFit="1" customWidth="1"/>
    <col min="52" max="52" width="10.33203125" bestFit="1" customWidth="1"/>
    <col min="53" max="53" width="9.5" bestFit="1" customWidth="1"/>
    <col min="54" max="54" width="9.6640625" bestFit="1" customWidth="1"/>
    <col min="55" max="55" width="9.5" bestFit="1" customWidth="1"/>
    <col min="56" max="56" width="9.33203125" bestFit="1" customWidth="1"/>
    <col min="57" max="57" width="10" bestFit="1" customWidth="1"/>
    <col min="58" max="58" width="9.6640625" customWidth="1"/>
    <col min="60" max="61" width="10" bestFit="1" customWidth="1"/>
    <col min="62" max="62" width="9.5" bestFit="1" customWidth="1"/>
    <col min="63" max="63" width="9.6640625" bestFit="1" customWidth="1"/>
    <col min="64" max="65" width="10" bestFit="1" customWidth="1"/>
    <col min="66" max="75" width="10" customWidth="1"/>
    <col min="76" max="76" width="7" bestFit="1" customWidth="1"/>
    <col min="77" max="77" width="6.5" bestFit="1" customWidth="1"/>
    <col min="78" max="78" width="7" bestFit="1" customWidth="1"/>
    <col min="79" max="79" width="7.33203125" bestFit="1" customWidth="1"/>
    <col min="80" max="80" width="6.83203125" bestFit="1" customWidth="1"/>
    <col min="81" max="81" width="7.5" bestFit="1" customWidth="1"/>
    <col min="82" max="82" width="6.6640625" bestFit="1" customWidth="1"/>
    <col min="83" max="83" width="6.1640625" bestFit="1" customWidth="1"/>
    <col min="84" max="84" width="7.1640625" bestFit="1" customWidth="1"/>
    <col min="85" max="85" width="7" bestFit="1" customWidth="1"/>
    <col min="86" max="86" width="6.6640625" bestFit="1" customWidth="1"/>
    <col min="87" max="87" width="7.33203125" bestFit="1" customWidth="1"/>
    <col min="88" max="88" width="7" bestFit="1" customWidth="1"/>
    <col min="89" max="89" width="6.5" hidden="1" customWidth="1"/>
    <col min="90" max="90" width="7" hidden="1" customWidth="1"/>
    <col min="91" max="91" width="7.33203125" hidden="1" customWidth="1"/>
    <col min="92" max="92" width="6.83203125" hidden="1" customWidth="1"/>
    <col min="93" max="93" width="7.5" hidden="1" customWidth="1"/>
    <col min="94" max="94" width="6.6640625" hidden="1" customWidth="1"/>
    <col min="95" max="95" width="6.1640625" hidden="1" customWidth="1"/>
    <col min="96" max="96" width="7.1640625" hidden="1" customWidth="1"/>
    <col min="97" max="97" width="7" hidden="1" customWidth="1"/>
    <col min="98" max="98" width="6.6640625" hidden="1" customWidth="1"/>
    <col min="99" max="99" width="7.33203125" hidden="1" customWidth="1"/>
    <col min="100" max="100" width="7" hidden="1" customWidth="1"/>
    <col min="101" max="101" width="6.5" hidden="1" customWidth="1"/>
    <col min="102" max="102" width="7" hidden="1" customWidth="1"/>
    <col min="103" max="103" width="7.33203125" hidden="1" customWidth="1"/>
    <col min="104" max="104" width="6.83203125" hidden="1" customWidth="1"/>
    <col min="105" max="105" width="7.5" hidden="1" customWidth="1"/>
    <col min="106" max="106" width="6.6640625" hidden="1" customWidth="1"/>
    <col min="107" max="107" width="6.1640625" hidden="1" customWidth="1"/>
    <col min="108" max="108" width="7.1640625" hidden="1" customWidth="1"/>
    <col min="109" max="109" width="7" hidden="1" customWidth="1"/>
    <col min="110" max="110" width="6.6640625" hidden="1" customWidth="1"/>
    <col min="111" max="111" width="7.33203125" hidden="1" customWidth="1"/>
    <col min="112" max="112" width="7" hidden="1" customWidth="1"/>
    <col min="113" max="113" width="9.5" bestFit="1" customWidth="1"/>
    <col min="114" max="116" width="11.5" bestFit="1" customWidth="1"/>
    <col min="117" max="117" width="12.83203125" customWidth="1"/>
    <col min="118" max="118" width="11.1640625" customWidth="1"/>
    <col min="119" max="119" width="12" customWidth="1"/>
    <col min="120" max="120" width="10.83203125" customWidth="1"/>
    <col min="121" max="121" width="11.6640625" customWidth="1"/>
    <col min="122" max="123" width="19.5" bestFit="1" customWidth="1"/>
    <col min="124" max="124" width="11.5" bestFit="1" customWidth="1"/>
    <col min="125" max="125" width="15.5" bestFit="1" customWidth="1"/>
    <col min="126" max="126" width="11.1640625" bestFit="1" customWidth="1"/>
    <col min="128" max="128" width="11.1640625" bestFit="1" customWidth="1"/>
    <col min="129" max="129" width="10.1640625" customWidth="1"/>
    <col min="130" max="130" width="10.83203125" bestFit="1" customWidth="1"/>
    <col min="131" max="131" width="12.33203125" bestFit="1" customWidth="1"/>
    <col min="132" max="132" width="10.83203125" bestFit="1" customWidth="1"/>
    <col min="140" max="140" width="16" bestFit="1" customWidth="1"/>
    <col min="143" max="143" width="19.83203125" bestFit="1" customWidth="1"/>
    <col min="146" max="146" width="12.33203125" bestFit="1" customWidth="1"/>
  </cols>
  <sheetData>
    <row r="1" spans="1:188" x14ac:dyDescent="0.2">
      <c r="A1" s="1"/>
      <c r="G1" s="2"/>
      <c r="H1" s="2"/>
      <c r="O1" s="2"/>
      <c r="R1" s="2"/>
      <c r="U1" s="2"/>
      <c r="BE1" s="1"/>
      <c r="DI1" s="2"/>
    </row>
    <row r="2" spans="1:188" outlineLevel="1" x14ac:dyDescent="0.2">
      <c r="C2" s="3" t="s">
        <v>0</v>
      </c>
    </row>
    <row r="3" spans="1:188" outlineLevel="1" x14ac:dyDescent="0.2">
      <c r="E3" s="4">
        <v>42736</v>
      </c>
      <c r="F3" s="4">
        <v>42767</v>
      </c>
      <c r="G3" s="4">
        <v>42795</v>
      </c>
      <c r="H3" s="4">
        <v>42826</v>
      </c>
      <c r="I3" s="4">
        <v>42856</v>
      </c>
      <c r="J3" s="4">
        <v>42887</v>
      </c>
      <c r="K3" s="4">
        <v>42917</v>
      </c>
      <c r="L3" s="4">
        <v>42948</v>
      </c>
      <c r="M3" s="4">
        <v>42979</v>
      </c>
      <c r="N3" s="4">
        <v>43009</v>
      </c>
      <c r="O3" s="4">
        <v>43040</v>
      </c>
      <c r="P3" s="4">
        <v>43070</v>
      </c>
      <c r="Q3" s="4">
        <v>43101</v>
      </c>
      <c r="R3" s="4">
        <v>43132</v>
      </c>
      <c r="S3" s="4">
        <v>43160</v>
      </c>
      <c r="T3" s="4">
        <v>43191</v>
      </c>
      <c r="U3" s="4">
        <v>43221</v>
      </c>
      <c r="V3" s="4">
        <v>43252</v>
      </c>
      <c r="W3" s="4">
        <v>43282</v>
      </c>
      <c r="X3" s="4">
        <v>43313</v>
      </c>
      <c r="Y3" s="4">
        <v>43344</v>
      </c>
      <c r="Z3" s="4">
        <v>43374</v>
      </c>
      <c r="AA3" s="4">
        <v>43405</v>
      </c>
      <c r="AB3" s="4">
        <v>43435</v>
      </c>
      <c r="AC3" s="4">
        <v>43466</v>
      </c>
      <c r="AD3" s="4">
        <v>43497</v>
      </c>
      <c r="AE3" s="4">
        <v>43525</v>
      </c>
      <c r="AF3" s="4">
        <v>43556</v>
      </c>
      <c r="AG3" s="4">
        <v>43586</v>
      </c>
      <c r="AH3" s="4">
        <v>43617</v>
      </c>
      <c r="AI3" s="4">
        <v>43647</v>
      </c>
      <c r="AJ3" s="4">
        <v>43678</v>
      </c>
      <c r="AK3" s="4">
        <v>43709</v>
      </c>
      <c r="AL3" s="4">
        <v>43739</v>
      </c>
      <c r="AM3" s="4">
        <v>43770</v>
      </c>
      <c r="AN3" s="4">
        <v>43800</v>
      </c>
      <c r="AO3" s="4">
        <v>43831</v>
      </c>
      <c r="AP3" s="4">
        <v>43862</v>
      </c>
      <c r="AQ3" s="4">
        <v>43891</v>
      </c>
      <c r="AR3" s="4">
        <v>43922</v>
      </c>
      <c r="AS3" s="4">
        <v>43952</v>
      </c>
      <c r="AT3" s="4">
        <v>43983</v>
      </c>
      <c r="AU3" s="4">
        <v>44013</v>
      </c>
      <c r="AV3" s="4">
        <v>44044</v>
      </c>
      <c r="AW3" s="4">
        <v>44075</v>
      </c>
      <c r="AX3" s="4">
        <v>44105</v>
      </c>
      <c r="AY3" s="4">
        <v>44136</v>
      </c>
      <c r="AZ3" s="4">
        <v>44166</v>
      </c>
      <c r="BA3" s="4">
        <v>44197</v>
      </c>
      <c r="BB3" s="4">
        <v>44228</v>
      </c>
      <c r="BC3" s="4">
        <v>44256</v>
      </c>
      <c r="BD3" s="4">
        <v>44287</v>
      </c>
      <c r="BE3" s="4">
        <v>44317</v>
      </c>
      <c r="BF3" s="4">
        <v>44348</v>
      </c>
      <c r="BG3" s="4">
        <v>44378</v>
      </c>
      <c r="BH3" s="4">
        <v>44409</v>
      </c>
      <c r="BI3" s="4">
        <v>44440</v>
      </c>
      <c r="BJ3" s="4">
        <v>44470</v>
      </c>
      <c r="BK3" s="4">
        <v>44501</v>
      </c>
      <c r="BL3" s="4">
        <v>44531</v>
      </c>
      <c r="BM3" s="4">
        <v>44562</v>
      </c>
      <c r="BN3" s="4">
        <v>44593</v>
      </c>
      <c r="BO3" s="4">
        <v>44621</v>
      </c>
      <c r="BP3" s="4">
        <v>44652</v>
      </c>
      <c r="BQ3" s="4">
        <v>44682</v>
      </c>
      <c r="BR3" s="4">
        <v>44713</v>
      </c>
      <c r="BS3" s="4">
        <v>44743</v>
      </c>
      <c r="BT3" s="4">
        <v>44774</v>
      </c>
      <c r="BU3" s="4">
        <v>44805</v>
      </c>
      <c r="BV3" s="4">
        <v>44835</v>
      </c>
      <c r="BW3" s="4">
        <v>44866</v>
      </c>
      <c r="BX3" s="4">
        <v>44896</v>
      </c>
      <c r="BY3" s="4">
        <v>44927</v>
      </c>
      <c r="BZ3" s="4">
        <v>44958</v>
      </c>
      <c r="CA3" s="4">
        <v>44986</v>
      </c>
      <c r="CB3" s="4">
        <v>45017</v>
      </c>
      <c r="CC3" s="4">
        <v>45047</v>
      </c>
      <c r="CD3" s="4">
        <v>45078</v>
      </c>
      <c r="CE3" s="4">
        <v>45108</v>
      </c>
      <c r="CF3" s="4">
        <v>45139</v>
      </c>
      <c r="CG3" s="4">
        <v>45170</v>
      </c>
      <c r="CH3" s="4">
        <v>45200</v>
      </c>
      <c r="CI3" s="4">
        <v>45231</v>
      </c>
      <c r="CJ3" s="4">
        <v>45261</v>
      </c>
      <c r="CK3" s="4">
        <v>45292</v>
      </c>
      <c r="CL3" s="4">
        <v>45323</v>
      </c>
      <c r="CM3" s="4">
        <v>45352</v>
      </c>
      <c r="CN3" s="4">
        <v>45383</v>
      </c>
      <c r="CO3" s="4">
        <v>45413</v>
      </c>
      <c r="CP3" s="4">
        <v>45444</v>
      </c>
      <c r="CQ3" s="4">
        <v>45474</v>
      </c>
      <c r="CR3" s="4">
        <v>45505</v>
      </c>
      <c r="CS3" s="4">
        <v>45536</v>
      </c>
      <c r="CT3" s="4">
        <v>45566</v>
      </c>
      <c r="CU3" s="4">
        <v>45597</v>
      </c>
      <c r="CV3" s="4">
        <v>45627</v>
      </c>
      <c r="CW3" s="4">
        <v>45658</v>
      </c>
      <c r="CX3" s="4">
        <v>45689</v>
      </c>
      <c r="CY3" s="4">
        <v>45717</v>
      </c>
      <c r="CZ3" s="4">
        <v>45748</v>
      </c>
      <c r="DA3" s="4">
        <v>45778</v>
      </c>
      <c r="DB3" s="4">
        <v>45809</v>
      </c>
      <c r="DC3" s="4">
        <v>45839</v>
      </c>
      <c r="DD3" s="4">
        <v>45870</v>
      </c>
      <c r="DE3" s="4">
        <v>45901</v>
      </c>
      <c r="DF3" s="4">
        <v>45931</v>
      </c>
      <c r="DG3" s="4">
        <v>45962</v>
      </c>
      <c r="DH3" s="4">
        <v>45992</v>
      </c>
    </row>
    <row r="4" spans="1:188" outlineLevel="1" x14ac:dyDescent="0.2">
      <c r="A4" t="s">
        <v>1</v>
      </c>
      <c r="B4" t="s">
        <v>2</v>
      </c>
      <c r="C4" t="s">
        <v>3</v>
      </c>
      <c r="D4" t="s">
        <v>4</v>
      </c>
      <c r="E4">
        <f>IFERROR(GETPIVOTDATA("UnitCapacity",'[1]NAMEPLATE CAPACITY'!$A$5,"Period",DATE(YEAR(E$3),MONTH(E$3),1),"Country",$C4,"UnitCategory","CRUDE"),0)+IFERROR(GETPIVOTDATA("UnitCapacity",'[1]NAMEPLATE CAPACITY'!$A$5,"Period",DATE(YEAR(E$3),MONTH(E$3),1),"Country",$C4,"UnitCategory","CONDENSATE DIST."),0)</f>
        <v>0</v>
      </c>
      <c r="F4">
        <f>IFERROR(GETPIVOTDATA("UnitCapacity",'[1]NAMEPLATE CAPACITY'!$A$5,"Period",DATE(YEAR(F$3),MONTH(F$3),1),"Country",$C4,"UnitCategory","CRUDE"),0)+IFERROR(GETPIVOTDATA("UnitCapacity",'[1]NAMEPLATE CAPACITY'!$A$5,"Period",DATE(YEAR(F$3),MONTH(F$3),1),"Country",$C4,"UnitCategory","CONDENSATE DIST."),0)</f>
        <v>0</v>
      </c>
      <c r="G4">
        <f>IFERROR(GETPIVOTDATA("UnitCapacity",'[1]NAMEPLATE CAPACITY'!$A$5,"Period",DATE(YEAR(G$3),MONTH(G$3),1),"Country",$C4,"UnitCategory","CRUDE"),0)+IFERROR(GETPIVOTDATA("UnitCapacity",'[1]NAMEPLATE CAPACITY'!$A$5,"Period",DATE(YEAR(G$3),MONTH(G$3),1),"Country",$C4,"UnitCategory","CONDENSATE DIST."),0)</f>
        <v>0</v>
      </c>
      <c r="H4">
        <f>IFERROR(GETPIVOTDATA("UnitCapacity",'[1]NAMEPLATE CAPACITY'!$A$5,"Period",DATE(YEAR(H$3),MONTH(H$3),1),"Country",$C4,"UnitCategory","CRUDE"),0)+IFERROR(GETPIVOTDATA("UnitCapacity",'[1]NAMEPLATE CAPACITY'!$A$5,"Period",DATE(YEAR(H$3),MONTH(H$3),1),"Country",$C4,"UnitCategory","CONDENSATE DIST."),0)</f>
        <v>0</v>
      </c>
      <c r="I4">
        <f>IFERROR(GETPIVOTDATA("UnitCapacity",'[1]NAMEPLATE CAPACITY'!$A$5,"Period",DATE(YEAR(I$3),MONTH(I$3),1),"Country",$C4,"UnitCategory","CRUDE"),0)+IFERROR(GETPIVOTDATA("UnitCapacity",'[1]NAMEPLATE CAPACITY'!$A$5,"Period",DATE(YEAR(I$3),MONTH(I$3),1),"Country",$C4,"UnitCategory","CONDENSATE DIST."),0)</f>
        <v>0</v>
      </c>
      <c r="J4">
        <f>IFERROR(GETPIVOTDATA("UnitCapacity",'[1]NAMEPLATE CAPACITY'!$A$5,"Period",DATE(YEAR(J$3),MONTH(J$3),1),"Country",$C4,"UnitCategory","CRUDE"),0)+IFERROR(GETPIVOTDATA("UnitCapacity",'[1]NAMEPLATE CAPACITY'!$A$5,"Period",DATE(YEAR(J$3),MONTH(J$3),1),"Country",$C4,"UnitCategory","CONDENSATE DIST."),0)</f>
        <v>0</v>
      </c>
      <c r="K4">
        <f>IFERROR(GETPIVOTDATA("UnitCapacity",'[1]NAMEPLATE CAPACITY'!$A$5,"Period",DATE(YEAR(K$3),MONTH(K$3),1),"Country",$C4,"UnitCategory","CRUDE"),0)+IFERROR(GETPIVOTDATA("UnitCapacity",'[1]NAMEPLATE CAPACITY'!$A$5,"Period",DATE(YEAR(K$3),MONTH(K$3),1),"Country",$C4,"UnitCategory","CONDENSATE DIST."),0)</f>
        <v>0</v>
      </c>
      <c r="L4">
        <f>IFERROR(GETPIVOTDATA("UnitCapacity",'[1]NAMEPLATE CAPACITY'!$A$5,"Period",DATE(YEAR(L$3),MONTH(L$3),1),"Country",$C4,"UnitCategory","CRUDE"),0)+IFERROR(GETPIVOTDATA("UnitCapacity",'[1]NAMEPLATE CAPACITY'!$A$5,"Period",DATE(YEAR(L$3),MONTH(L$3),1),"Country",$C4,"UnitCategory","CONDENSATE DIST."),0)</f>
        <v>0</v>
      </c>
      <c r="M4">
        <f>IFERROR(GETPIVOTDATA("UnitCapacity",'[1]NAMEPLATE CAPACITY'!$A$5,"Period",DATE(YEAR(M$3),MONTH(M$3),1),"Country",$C4,"UnitCategory","CRUDE"),0)+IFERROR(GETPIVOTDATA("UnitCapacity",'[1]NAMEPLATE CAPACITY'!$A$5,"Period",DATE(YEAR(M$3),MONTH(M$3),1),"Country",$C4,"UnitCategory","CONDENSATE DIST."),0)</f>
        <v>0</v>
      </c>
      <c r="N4">
        <f>IFERROR(GETPIVOTDATA("UnitCapacity",'[1]NAMEPLATE CAPACITY'!$A$5,"Period",DATE(YEAR(N$3),MONTH(N$3),1),"Country",$C4,"UnitCategory","CRUDE"),0)+IFERROR(GETPIVOTDATA("UnitCapacity",'[1]NAMEPLATE CAPACITY'!$A$5,"Period",DATE(YEAR(N$3),MONTH(N$3),1),"Country",$C4,"UnitCategory","CONDENSATE DIST."),0)</f>
        <v>0</v>
      </c>
      <c r="O4">
        <f>IFERROR(GETPIVOTDATA("UnitCapacity",'[1]NAMEPLATE CAPACITY'!$A$5,"Period",DATE(YEAR(O$3),MONTH(O$3),1),"Country",$C4,"UnitCategory","CRUDE"),0)+IFERROR(GETPIVOTDATA("UnitCapacity",'[1]NAMEPLATE CAPACITY'!$A$5,"Period",DATE(YEAR(O$3),MONTH(O$3),1),"Country",$C4,"UnitCategory","CONDENSATE DIST."),0)</f>
        <v>0</v>
      </c>
      <c r="P4">
        <f>IFERROR(GETPIVOTDATA("UnitCapacity",'[1]NAMEPLATE CAPACITY'!$A$5,"Period",DATE(YEAR(P$3),MONTH(P$3),1),"Country",$C4,"UnitCategory","CRUDE"),0)+IFERROR(GETPIVOTDATA("UnitCapacity",'[1]NAMEPLATE CAPACITY'!$A$5,"Period",DATE(YEAR(P$3),MONTH(P$3),1),"Country",$C4,"UnitCategory","CONDENSATE DIST."),0)</f>
        <v>0</v>
      </c>
      <c r="Q4">
        <f>IFERROR(GETPIVOTDATA("UnitCapacity",'[1]NAMEPLATE CAPACITY'!$A$5,"Period",DATE(YEAR(Q$3),MONTH(Q$3),1),"Country",$C4,"UnitCategory","CRUDE"),0)+IFERROR(GETPIVOTDATA("UnitCapacity",'[1]NAMEPLATE CAPACITY'!$A$5,"Period",DATE(YEAR(Q$3),MONTH(Q$3),1),"Country",$C4,"UnitCategory","CONDENSATE DIST."),0)</f>
        <v>777</v>
      </c>
      <c r="R4">
        <f>IFERROR(GETPIVOTDATA("UnitCapacity",'[1]NAMEPLATE CAPACITY'!$A$5,"Period",DATE(YEAR(R$3),MONTH(R$3),1),"Country",$C4,"UnitCategory","CRUDE"),0)+IFERROR(GETPIVOTDATA("UnitCapacity",'[1]NAMEPLATE CAPACITY'!$A$5,"Period",DATE(YEAR(R$3),MONTH(R$3),1),"Country",$C4,"UnitCategory","CONDENSATE DIST."),0)</f>
        <v>777</v>
      </c>
      <c r="S4">
        <f>IFERROR(GETPIVOTDATA("UnitCapacity",'[1]NAMEPLATE CAPACITY'!$A$5,"Period",DATE(YEAR(S$3),MONTH(S$3),1),"Country",$C4,"UnitCategory","CRUDE"),0)+IFERROR(GETPIVOTDATA("UnitCapacity",'[1]NAMEPLATE CAPACITY'!$A$5,"Period",DATE(YEAR(S$3),MONTH(S$3),1),"Country",$C4,"UnitCategory","CONDENSATE DIST."),0)</f>
        <v>777</v>
      </c>
      <c r="T4">
        <f>IFERROR(GETPIVOTDATA("UnitCapacity",'[1]NAMEPLATE CAPACITY'!$A$5,"Period",DATE(YEAR(T$3),MONTH(T$3),1),"Country",$C4,"UnitCategory","CRUDE"),0)+IFERROR(GETPIVOTDATA("UnitCapacity",'[1]NAMEPLATE CAPACITY'!$A$5,"Period",DATE(YEAR(T$3),MONTH(T$3),1),"Country",$C4,"UnitCategory","CONDENSATE DIST."),0)</f>
        <v>777</v>
      </c>
      <c r="U4">
        <f>IFERROR(GETPIVOTDATA("UnitCapacity",'[1]NAMEPLATE CAPACITY'!$A$5,"Period",DATE(YEAR(U$3),MONTH(U$3),1),"Country",$C4,"UnitCategory","CRUDE"),0)+IFERROR(GETPIVOTDATA("UnitCapacity",'[1]NAMEPLATE CAPACITY'!$A$5,"Period",DATE(YEAR(U$3),MONTH(U$3),1),"Country",$C4,"UnitCategory","CONDENSATE DIST."),0)</f>
        <v>777</v>
      </c>
      <c r="V4">
        <f>IFERROR(GETPIVOTDATA("UnitCapacity",'[1]NAMEPLATE CAPACITY'!$A$5,"Period",DATE(YEAR(V$3),MONTH(V$3),1),"Country",$C4,"UnitCategory","CRUDE"),0)+IFERROR(GETPIVOTDATA("UnitCapacity",'[1]NAMEPLATE CAPACITY'!$A$5,"Period",DATE(YEAR(V$3),MONTH(V$3),1),"Country",$C4,"UnitCategory","CONDENSATE DIST."),0)</f>
        <v>777</v>
      </c>
      <c r="W4">
        <f>IFERROR(GETPIVOTDATA("UnitCapacity",'[1]NAMEPLATE CAPACITY'!$A$5,"Period",DATE(YEAR(W$3),MONTH(W$3),1),"Country",$C4,"UnitCategory","CRUDE"),0)+IFERROR(GETPIVOTDATA("UnitCapacity",'[1]NAMEPLATE CAPACITY'!$A$5,"Period",DATE(YEAR(W$3),MONTH(W$3),1),"Country",$C4,"UnitCategory","CONDENSATE DIST."),0)</f>
        <v>777</v>
      </c>
      <c r="X4">
        <f>IFERROR(GETPIVOTDATA("UnitCapacity",'[1]NAMEPLATE CAPACITY'!$A$5,"Period",DATE(YEAR(X$3),MONTH(X$3),1),"Country",$C4,"UnitCategory","CRUDE"),0)+IFERROR(GETPIVOTDATA("UnitCapacity",'[1]NAMEPLATE CAPACITY'!$A$5,"Period",DATE(YEAR(X$3),MONTH(X$3),1),"Country",$C4,"UnitCategory","CONDENSATE DIST."),0)</f>
        <v>777</v>
      </c>
      <c r="Y4">
        <f>IFERROR(GETPIVOTDATA("UnitCapacity",'[1]NAMEPLATE CAPACITY'!$A$5,"Period",DATE(YEAR(Y$3),MONTH(Y$3),1),"Country",$C4,"UnitCategory","CRUDE"),0)+IFERROR(GETPIVOTDATA("UnitCapacity",'[1]NAMEPLATE CAPACITY'!$A$5,"Period",DATE(YEAR(Y$3),MONTH(Y$3),1),"Country",$C4,"UnitCategory","CONDENSATE DIST."),0)</f>
        <v>777</v>
      </c>
      <c r="Z4">
        <f>IFERROR(GETPIVOTDATA("UnitCapacity",'[1]NAMEPLATE CAPACITY'!$A$5,"Period",DATE(YEAR(Z$3),MONTH(Z$3),1),"Country",$C4,"UnitCategory","CRUDE"),0)+IFERROR(GETPIVOTDATA("UnitCapacity",'[1]NAMEPLATE CAPACITY'!$A$5,"Period",DATE(YEAR(Z$3),MONTH(Z$3),1),"Country",$C4,"UnitCategory","CONDENSATE DIST."),0)</f>
        <v>777</v>
      </c>
      <c r="AA4">
        <f>IFERROR(GETPIVOTDATA("UnitCapacity",'[1]NAMEPLATE CAPACITY'!$A$5,"Period",DATE(YEAR(AA$3),MONTH(AA$3),1),"Country",$C4,"UnitCategory","CRUDE"),0)+IFERROR(GETPIVOTDATA("UnitCapacity",'[1]NAMEPLATE CAPACITY'!$A$5,"Period",DATE(YEAR(AA$3),MONTH(AA$3),1),"Country",$C4,"UnitCategory","CONDENSATE DIST."),0)</f>
        <v>777</v>
      </c>
      <c r="AB4">
        <f>IFERROR(GETPIVOTDATA("UnitCapacity",'[1]NAMEPLATE CAPACITY'!$A$5,"Period",DATE(YEAR(AB$3),MONTH(AB$3),1),"Country",$C4,"UnitCategory","CRUDE"),0)+IFERROR(GETPIVOTDATA("UnitCapacity",'[1]NAMEPLATE CAPACITY'!$A$5,"Period",DATE(YEAR(AB$3),MONTH(AB$3),1),"Country",$C4,"UnitCategory","CONDENSATE DIST."),0)</f>
        <v>777</v>
      </c>
      <c r="AC4">
        <f>IFERROR(GETPIVOTDATA("UnitCapacity",'[1]NAMEPLATE CAPACITY'!$A$5,"Period",DATE(YEAR(AC$3),MONTH(AC$3),1),"Country",$C4,"UnitCategory","CRUDE"),0)+IFERROR(GETPIVOTDATA("UnitCapacity",'[1]NAMEPLATE CAPACITY'!$A$5,"Period",DATE(YEAR(AC$3),MONTH(AC$3),1),"Country",$C4,"UnitCategory","CONDENSATE DIST."),0)</f>
        <v>777</v>
      </c>
      <c r="AD4">
        <f>IFERROR(GETPIVOTDATA("UnitCapacity",'[1]NAMEPLATE CAPACITY'!$A$5,"Period",DATE(YEAR(AD$3),MONTH(AD$3),1),"Country",$C4,"UnitCategory","CRUDE"),0)+IFERROR(GETPIVOTDATA("UnitCapacity",'[1]NAMEPLATE CAPACITY'!$A$5,"Period",DATE(YEAR(AD$3),MONTH(AD$3),1),"Country",$C4,"UnitCategory","CONDENSATE DIST."),0)</f>
        <v>777</v>
      </c>
      <c r="AE4">
        <f>IFERROR(GETPIVOTDATA("UnitCapacity",'[1]NAMEPLATE CAPACITY'!$A$5,"Period",DATE(YEAR(AE$3),MONTH(AE$3),1),"Country",$C4,"UnitCategory","CRUDE"),0)+IFERROR(GETPIVOTDATA("UnitCapacity",'[1]NAMEPLATE CAPACITY'!$A$5,"Period",DATE(YEAR(AE$3),MONTH(AE$3),1),"Country",$C4,"UnitCategory","CONDENSATE DIST."),0)</f>
        <v>777</v>
      </c>
      <c r="AF4">
        <f>IFERROR(GETPIVOTDATA("UnitCapacity",'[1]NAMEPLATE CAPACITY'!$A$5,"Period",DATE(YEAR(AF$3),MONTH(AF$3),1),"Country",$C4,"UnitCategory","CRUDE"),0)+IFERROR(GETPIVOTDATA("UnitCapacity",'[1]NAMEPLATE CAPACITY'!$A$5,"Period",DATE(YEAR(AF$3),MONTH(AF$3),1),"Country",$C4,"UnitCategory","CONDENSATE DIST."),0)</f>
        <v>777</v>
      </c>
      <c r="AG4">
        <f>IFERROR(GETPIVOTDATA("UnitCapacity",'[1]NAMEPLATE CAPACITY'!$A$5,"Period",DATE(YEAR(AG$3),MONTH(AG$3),1),"Country",$C4,"UnitCategory","CRUDE"),0)+IFERROR(GETPIVOTDATA("UnitCapacity",'[1]NAMEPLATE CAPACITY'!$A$5,"Period",DATE(YEAR(AG$3),MONTH(AG$3),1),"Country",$C4,"UnitCategory","CONDENSATE DIST."),0)</f>
        <v>777</v>
      </c>
      <c r="AH4">
        <f>IFERROR(GETPIVOTDATA("UnitCapacity",'[1]NAMEPLATE CAPACITY'!$A$5,"Period",DATE(YEAR(AH$3),MONTH(AH$3),1),"Country",$C4,"UnitCategory","CRUDE"),0)+IFERROR(GETPIVOTDATA("UnitCapacity",'[1]NAMEPLATE CAPACITY'!$A$5,"Period",DATE(YEAR(AH$3),MONTH(AH$3),1),"Country",$C4,"UnitCategory","CONDENSATE DIST."),0)</f>
        <v>777</v>
      </c>
      <c r="AI4">
        <f>IFERROR(GETPIVOTDATA("UnitCapacity",'[1]NAMEPLATE CAPACITY'!$A$5,"Period",DATE(YEAR(AI$3),MONTH(AI$3),1),"Country",$C4,"UnitCategory","CRUDE"),0)+IFERROR(GETPIVOTDATA("UnitCapacity",'[1]NAMEPLATE CAPACITY'!$A$5,"Period",DATE(YEAR(AI$3),MONTH(AI$3),1),"Country",$C4,"UnitCategory","CONDENSATE DIST."),0)</f>
        <v>777</v>
      </c>
      <c r="AJ4">
        <f>IFERROR(GETPIVOTDATA("UnitCapacity",'[1]NAMEPLATE CAPACITY'!$A$5,"Period",DATE(YEAR(AJ$3),MONTH(AJ$3),1),"Country",$C4,"UnitCategory","CRUDE"),0)+IFERROR(GETPIVOTDATA("UnitCapacity",'[1]NAMEPLATE CAPACITY'!$A$5,"Period",DATE(YEAR(AJ$3),MONTH(AJ$3),1),"Country",$C4,"UnitCategory","CONDENSATE DIST."),0)</f>
        <v>777</v>
      </c>
      <c r="AK4">
        <f>IFERROR(GETPIVOTDATA("UnitCapacity",'[1]NAMEPLATE CAPACITY'!$A$5,"Period",DATE(YEAR(AK$3),MONTH(AK$3),1),"Country",$C4,"UnitCategory","CRUDE"),0)+IFERROR(GETPIVOTDATA("UnitCapacity",'[1]NAMEPLATE CAPACITY'!$A$5,"Period",DATE(YEAR(AK$3),MONTH(AK$3),1),"Country",$C4,"UnitCategory","CONDENSATE DIST."),0)</f>
        <v>777</v>
      </c>
      <c r="AL4">
        <f>IFERROR(GETPIVOTDATA("UnitCapacity",'[1]NAMEPLATE CAPACITY'!$A$5,"Period",DATE(YEAR(AL$3),MONTH(AL$3),1),"Country",$C4,"UnitCategory","CRUDE"),0)+IFERROR(GETPIVOTDATA("UnitCapacity",'[1]NAMEPLATE CAPACITY'!$A$5,"Period",DATE(YEAR(AL$3),MONTH(AL$3),1),"Country",$C4,"UnitCategory","CONDENSATE DIST."),0)</f>
        <v>777</v>
      </c>
      <c r="AM4">
        <f>IFERROR(GETPIVOTDATA("UnitCapacity",'[1]NAMEPLATE CAPACITY'!$A$5,"Period",DATE(YEAR(AM$3),MONTH(AM$3),1),"Country",$C4,"UnitCategory","CRUDE"),0)+IFERROR(GETPIVOTDATA("UnitCapacity",'[1]NAMEPLATE CAPACITY'!$A$5,"Period",DATE(YEAR(AM$3),MONTH(AM$3),1),"Country",$C4,"UnitCategory","CONDENSATE DIST."),0)</f>
        <v>777</v>
      </c>
      <c r="AN4">
        <f>IFERROR(GETPIVOTDATA("UnitCapacity",'[1]NAMEPLATE CAPACITY'!$A$5,"Period",DATE(YEAR(AN$3),MONTH(AN$3),1),"Country",$C4,"UnitCategory","CRUDE"),0)+IFERROR(GETPIVOTDATA("UnitCapacity",'[1]NAMEPLATE CAPACITY'!$A$5,"Period",DATE(YEAR(AN$3),MONTH(AN$3),1),"Country",$C4,"UnitCategory","CONDENSATE DIST."),0)</f>
        <v>777</v>
      </c>
      <c r="AO4">
        <f>IFERROR(GETPIVOTDATA("UnitCapacity",'[1]NAMEPLATE CAPACITY'!$A$5,"Period",DATE(YEAR(AO$3),MONTH(AO$3),1),"Country",$C4,"UnitCategory","CRUDE"),0)+IFERROR(GETPIVOTDATA("UnitCapacity",'[1]NAMEPLATE CAPACITY'!$A$5,"Period",DATE(YEAR(AO$3),MONTH(AO$3),1),"Country",$C4,"UnitCategory","CONDENSATE DIST."),0)</f>
        <v>777</v>
      </c>
      <c r="AP4">
        <f>IFERROR(GETPIVOTDATA("UnitCapacity",'[1]NAMEPLATE CAPACITY'!$A$5,"Period",DATE(YEAR(AP$3),MONTH(AP$3),1),"Country",$C4,"UnitCategory","CRUDE"),0)+IFERROR(GETPIVOTDATA("UnitCapacity",'[1]NAMEPLATE CAPACITY'!$A$5,"Period",DATE(YEAR(AP$3),MONTH(AP$3),1),"Country",$C4,"UnitCategory","CONDENSATE DIST."),0)</f>
        <v>777</v>
      </c>
      <c r="AQ4">
        <f>IFERROR(GETPIVOTDATA("UnitCapacity",'[1]NAMEPLATE CAPACITY'!$A$5,"Period",DATE(YEAR(AQ$3),MONTH(AQ$3),1),"Country",$C4,"UnitCategory","CRUDE"),0)+IFERROR(GETPIVOTDATA("UnitCapacity",'[1]NAMEPLATE CAPACITY'!$A$5,"Period",DATE(YEAR(AQ$3),MONTH(AQ$3),1),"Country",$C4,"UnitCategory","CONDENSATE DIST."),0)</f>
        <v>777</v>
      </c>
      <c r="AR4">
        <f>IFERROR(GETPIVOTDATA("UnitCapacity",'[1]NAMEPLATE CAPACITY'!$A$5,"Period",DATE(YEAR(AR$3),MONTH(AR$3),1),"Country",$C4,"UnitCategory","CRUDE"),0)+IFERROR(GETPIVOTDATA("UnitCapacity",'[1]NAMEPLATE CAPACITY'!$A$5,"Period",DATE(YEAR(AR$3),MONTH(AR$3),1),"Country",$C4,"UnitCategory","CONDENSATE DIST."),0)</f>
        <v>777</v>
      </c>
      <c r="AS4">
        <f>IFERROR(GETPIVOTDATA("UnitCapacity",'[1]NAMEPLATE CAPACITY'!$A$5,"Period",DATE(YEAR(AS$3),MONTH(AS$3),1),"Country",$C4,"UnitCategory","CRUDE"),0)+IFERROR(GETPIVOTDATA("UnitCapacity",'[1]NAMEPLATE CAPACITY'!$A$5,"Period",DATE(YEAR(AS$3),MONTH(AS$3),1),"Country",$C4,"UnitCategory","CONDENSATE DIST."),0)</f>
        <v>777</v>
      </c>
      <c r="AT4">
        <f>IFERROR(GETPIVOTDATA("UnitCapacity",'[1]NAMEPLATE CAPACITY'!$A$5,"Period",DATE(YEAR(AT$3),MONTH(AT$3),1),"Country",$C4,"UnitCategory","CRUDE"),0)+IFERROR(GETPIVOTDATA("UnitCapacity",'[1]NAMEPLATE CAPACITY'!$A$5,"Period",DATE(YEAR(AT$3),MONTH(AT$3),1),"Country",$C4,"UnitCategory","CONDENSATE DIST."),0)</f>
        <v>777</v>
      </c>
      <c r="AU4">
        <f>IFERROR(GETPIVOTDATA("UnitCapacity",'[1]NAMEPLATE CAPACITY'!$A$5,"Period",DATE(YEAR(AU$3),MONTH(AU$3),1),"Country",$C4,"UnitCategory","CRUDE"),0)+IFERROR(GETPIVOTDATA("UnitCapacity",'[1]NAMEPLATE CAPACITY'!$A$5,"Period",DATE(YEAR(AU$3),MONTH(AU$3),1),"Country",$C4,"UnitCategory","CONDENSATE DIST."),0)</f>
        <v>667</v>
      </c>
      <c r="AV4">
        <f>IFERROR(GETPIVOTDATA("UnitCapacity",'[1]NAMEPLATE CAPACITY'!$A$5,"Period",DATE(YEAR(AV$3),MONTH(AV$3),1),"Country",$C4,"UnitCategory","CRUDE"),0)+IFERROR(GETPIVOTDATA("UnitCapacity",'[1]NAMEPLATE CAPACITY'!$A$5,"Period",DATE(YEAR(AV$3),MONTH(AV$3),1),"Country",$C4,"UnitCategory","CONDENSATE DIST."),0)</f>
        <v>667</v>
      </c>
      <c r="AW4">
        <f>IFERROR(GETPIVOTDATA("UnitCapacity",'[1]NAMEPLATE CAPACITY'!$A$5,"Period",DATE(YEAR(AW$3),MONTH(AW$3),1),"Country",$C4,"UnitCategory","CRUDE"),0)+IFERROR(GETPIVOTDATA("UnitCapacity",'[1]NAMEPLATE CAPACITY'!$A$5,"Period",DATE(YEAR(AW$3),MONTH(AW$3),1),"Country",$C4,"UnitCategory","CONDENSATE DIST."),0)</f>
        <v>667</v>
      </c>
      <c r="AX4">
        <f>IFERROR(GETPIVOTDATA("UnitCapacity",'[1]NAMEPLATE CAPACITY'!$A$5,"Period",DATE(YEAR(AX$3),MONTH(AX$3),1),"Country",$C4,"UnitCategory","CRUDE"),0)+IFERROR(GETPIVOTDATA("UnitCapacity",'[1]NAMEPLATE CAPACITY'!$A$5,"Period",DATE(YEAR(AX$3),MONTH(AX$3),1),"Country",$C4,"UnitCategory","CONDENSATE DIST."),0)</f>
        <v>667</v>
      </c>
      <c r="AY4">
        <f>IFERROR(GETPIVOTDATA("UnitCapacity",'[1]NAMEPLATE CAPACITY'!$A$5,"Period",DATE(YEAR(AY$3),MONTH(AY$3),1),"Country",$C4,"UnitCategory","CRUDE"),0)+IFERROR(GETPIVOTDATA("UnitCapacity",'[1]NAMEPLATE CAPACITY'!$A$5,"Period",DATE(YEAR(AY$3),MONTH(AY$3),1),"Country",$C4,"UnitCategory","CONDENSATE DIST."),0)</f>
        <v>667</v>
      </c>
      <c r="AZ4">
        <f>IFERROR(GETPIVOTDATA("UnitCapacity",'[1]NAMEPLATE CAPACITY'!$A$5,"Period",DATE(YEAR(AZ$3),MONTH(AZ$3),1),"Country",$C4,"UnitCategory","CRUDE"),0)+IFERROR(GETPIVOTDATA("UnitCapacity",'[1]NAMEPLATE CAPACITY'!$A$5,"Period",DATE(YEAR(AZ$3),MONTH(AZ$3),1),"Country",$C4,"UnitCategory","CONDENSATE DIST."),0)</f>
        <v>667</v>
      </c>
      <c r="BA4">
        <f>IFERROR(GETPIVOTDATA("UnitCapacity",'[1]NAMEPLATE CAPACITY'!$A$5,"Period",DATE(YEAR(BA$3),MONTH(BA$3),1),"Country",$C4,"UnitCategory","CRUDE"),0)+IFERROR(GETPIVOTDATA("UnitCapacity",'[1]NAMEPLATE CAPACITY'!$A$5,"Period",DATE(YEAR(BA$3),MONTH(BA$3),1),"Country",$C4,"UnitCategory","CONDENSATE DIST."),0)</f>
        <v>667</v>
      </c>
      <c r="BB4">
        <f>IFERROR(GETPIVOTDATA("UnitCapacity",'[1]NAMEPLATE CAPACITY'!$A$5,"Period",DATE(YEAR(BB$3),MONTH(BB$3),1),"Country",$C4,"UnitCategory","CRUDE"),0)+IFERROR(GETPIVOTDATA("UnitCapacity",'[1]NAMEPLATE CAPACITY'!$A$5,"Period",DATE(YEAR(BB$3),MONTH(BB$3),1),"Country",$C4,"UnitCategory","CONDENSATE DIST."),0)</f>
        <v>667</v>
      </c>
      <c r="BC4">
        <f>IFERROR(GETPIVOTDATA("UnitCapacity",'[1]NAMEPLATE CAPACITY'!$A$5,"Period",DATE(YEAR(BC$3),MONTH(BC$3),1),"Country",$C4,"UnitCategory","CRUDE"),0)+IFERROR(GETPIVOTDATA("UnitCapacity",'[1]NAMEPLATE CAPACITY'!$A$5,"Period",DATE(YEAR(BC$3),MONTH(BC$3),1),"Country",$C4,"UnitCategory","CONDENSATE DIST."),0)</f>
        <v>667</v>
      </c>
      <c r="BD4">
        <f>IFERROR(GETPIVOTDATA("UnitCapacity",'[1]NAMEPLATE CAPACITY'!$A$5,"Period",DATE(YEAR(BD$3),MONTH(BD$3),1),"Country",$C4,"UnitCategory","CRUDE"),0)+IFERROR(GETPIVOTDATA("UnitCapacity",'[1]NAMEPLATE CAPACITY'!$A$5,"Period",DATE(YEAR(BD$3),MONTH(BD$3),1),"Country",$C4,"UnitCategory","CONDENSATE DIST."),0)</f>
        <v>667</v>
      </c>
      <c r="BE4">
        <f>IFERROR(GETPIVOTDATA("UnitCapacity",'[1]NAMEPLATE CAPACITY'!$A$5,"Period",DATE(YEAR(BE$3),MONTH(BE$3),1),"Country",$C4,"UnitCategory","CRUDE"),0)+IFERROR(GETPIVOTDATA("UnitCapacity",'[1]NAMEPLATE CAPACITY'!$A$5,"Period",DATE(YEAR(BE$3),MONTH(BE$3),1),"Country",$C4,"UnitCategory","CONDENSATE DIST."),0)</f>
        <v>667</v>
      </c>
      <c r="BF4">
        <f>IFERROR(GETPIVOTDATA("UnitCapacity",'[1]NAMEPLATE CAPACITY'!$A$5,"Period",DATE(YEAR(BF$3),MONTH(BF$3),1),"Country",$C4,"UnitCategory","CRUDE"),0)+IFERROR(GETPIVOTDATA("UnitCapacity",'[1]NAMEPLATE CAPACITY'!$A$5,"Period",DATE(YEAR(BF$3),MONTH(BF$3),1),"Country",$C4,"UnitCategory","CONDENSATE DIST."),0)</f>
        <v>667</v>
      </c>
      <c r="BG4">
        <f>IFERROR(GETPIVOTDATA("UnitCapacity",'[1]NAMEPLATE CAPACITY'!$A$5,"Period",DATE(YEAR(BG$3),MONTH(BG$3),1),"Country",$C4,"UnitCategory","CRUDE"),0)+IFERROR(GETPIVOTDATA("UnitCapacity",'[1]NAMEPLATE CAPACITY'!$A$5,"Period",DATE(YEAR(BG$3),MONTH(BG$3),1),"Country",$C4,"UnitCategory","CONDENSATE DIST."),0)</f>
        <v>667</v>
      </c>
      <c r="BH4">
        <f>IFERROR(GETPIVOTDATA("UnitCapacity",'[1]NAMEPLATE CAPACITY'!$A$5,"Period",DATE(YEAR(BH$3),MONTH(BH$3),1),"Country",$C4,"UnitCategory","CRUDE"),0)+IFERROR(GETPIVOTDATA("UnitCapacity",'[1]NAMEPLATE CAPACITY'!$A$5,"Period",DATE(YEAR(BH$3),MONTH(BH$3),1),"Country",$C4,"UnitCategory","CONDENSATE DIST."),0)</f>
        <v>667</v>
      </c>
      <c r="BI4">
        <f>IFERROR(GETPIVOTDATA("UnitCapacity",'[1]NAMEPLATE CAPACITY'!$A$5,"Period",DATE(YEAR(BI$3),MONTH(BI$3),1),"Country",$C4,"UnitCategory","CRUDE"),0)+IFERROR(GETPIVOTDATA("UnitCapacity",'[1]NAMEPLATE CAPACITY'!$A$5,"Period",DATE(YEAR(BI$3),MONTH(BI$3),1),"Country",$C4,"UnitCategory","CONDENSATE DIST."),0)</f>
        <v>667</v>
      </c>
      <c r="BJ4">
        <f>IFERROR(GETPIVOTDATA("UnitCapacity",'[1]NAMEPLATE CAPACITY'!$A$5,"Period",DATE(YEAR(BJ$3),MONTH(BJ$3),1),"Country",$C4,"UnitCategory","CRUDE"),0)+IFERROR(GETPIVOTDATA("UnitCapacity",'[1]NAMEPLATE CAPACITY'!$A$5,"Period",DATE(YEAR(BJ$3),MONTH(BJ$3),1),"Country",$C4,"UnitCategory","CONDENSATE DIST."),0)</f>
        <v>667</v>
      </c>
      <c r="BK4">
        <f>IFERROR(GETPIVOTDATA("UnitCapacity",'[1]NAMEPLATE CAPACITY'!$A$5,"Period",DATE(YEAR(BK$3),MONTH(BK$3),1),"Country",$C4,"UnitCategory","CRUDE"),0)+IFERROR(GETPIVOTDATA("UnitCapacity",'[1]NAMEPLATE CAPACITY'!$A$5,"Period",DATE(YEAR(BK$3),MONTH(BK$3),1),"Country",$C4,"UnitCategory","CONDENSATE DIST."),0)</f>
        <v>667</v>
      </c>
      <c r="BL4">
        <f>IFERROR(GETPIVOTDATA("UnitCapacity",'[1]NAMEPLATE CAPACITY'!$A$5,"Period",DATE(YEAR(BL$3),MONTH(BL$3),1),"Country",$C4,"UnitCategory","CRUDE"),0)+IFERROR(GETPIVOTDATA("UnitCapacity",'[1]NAMEPLATE CAPACITY'!$A$5,"Period",DATE(YEAR(BL$3),MONTH(BL$3),1),"Country",$C4,"UnitCategory","CONDENSATE DIST."),0)</f>
        <v>667</v>
      </c>
      <c r="BM4">
        <f>IFERROR(GETPIVOTDATA("UnitCapacity",'[1]NAMEPLATE CAPACITY'!$A$5,"Period",DATE(YEAR(BM$3),MONTH(BM$3),1),"Country",$C4,"UnitCategory","CRUDE"),0)+IFERROR(GETPIVOTDATA("UnitCapacity",'[1]NAMEPLATE CAPACITY'!$A$5,"Period",DATE(YEAR(BM$3),MONTH(BM$3),1),"Country",$C4,"UnitCategory","CONDENSATE DIST."),0)</f>
        <v>667</v>
      </c>
      <c r="BN4">
        <f>IFERROR(GETPIVOTDATA("UnitCapacity",'[1]NAMEPLATE CAPACITY'!$A$5,"Period",DATE(YEAR(BN$3),MONTH(BN$3),1),"Country",$C4,"UnitCategory","CRUDE"),0)+IFERROR(GETPIVOTDATA("UnitCapacity",'[1]NAMEPLATE CAPACITY'!$A$5,"Period",DATE(YEAR(BN$3),MONTH(BN$3),1),"Country",$C4,"UnitCategory","CONDENSATE DIST."),0)</f>
        <v>667</v>
      </c>
      <c r="BO4">
        <f>IFERROR(GETPIVOTDATA("UnitCapacity",'[1]NAMEPLATE CAPACITY'!$A$5,"Period",DATE(YEAR(BO$3),MONTH(BO$3),1),"Country",$C4,"UnitCategory","CRUDE"),0)+IFERROR(GETPIVOTDATA("UnitCapacity",'[1]NAMEPLATE CAPACITY'!$A$5,"Period",DATE(YEAR(BO$3),MONTH(BO$3),1),"Country",$C4,"UnitCategory","CONDENSATE DIST."),0)</f>
        <v>667</v>
      </c>
      <c r="BP4">
        <f>IFERROR(GETPIVOTDATA("UnitCapacity",'[1]NAMEPLATE CAPACITY'!$A$5,"Period",DATE(YEAR(BP$3),MONTH(BP$3),1),"Country",$C4,"UnitCategory","CRUDE"),0)+IFERROR(GETPIVOTDATA("UnitCapacity",'[1]NAMEPLATE CAPACITY'!$A$5,"Period",DATE(YEAR(BP$3),MONTH(BP$3),1),"Country",$C4,"UnitCategory","CONDENSATE DIST."),0)</f>
        <v>667</v>
      </c>
      <c r="BQ4">
        <f>IFERROR(GETPIVOTDATA("UnitCapacity",'[1]NAMEPLATE CAPACITY'!$A$5,"Period",DATE(YEAR(BQ$3),MONTH(BQ$3),1),"Country",$C4,"UnitCategory","CRUDE"),0)+IFERROR(GETPIVOTDATA("UnitCapacity",'[1]NAMEPLATE CAPACITY'!$A$5,"Period",DATE(YEAR(BQ$3),MONTH(BQ$3),1),"Country",$C4,"UnitCategory","CONDENSATE DIST."),0)</f>
        <v>667</v>
      </c>
      <c r="BR4">
        <f>IFERROR(GETPIVOTDATA("UnitCapacity",'[1]NAMEPLATE CAPACITY'!$A$5,"Period",DATE(YEAR(BR$3),MONTH(BR$3),1),"Country",$C4,"UnitCategory","CRUDE"),0)+IFERROR(GETPIVOTDATA("UnitCapacity",'[1]NAMEPLATE CAPACITY'!$A$5,"Period",DATE(YEAR(BR$3),MONTH(BR$3),1),"Country",$C4,"UnitCategory","CONDENSATE DIST."),0)</f>
        <v>667</v>
      </c>
      <c r="BS4">
        <f>IFERROR(GETPIVOTDATA("UnitCapacity",'[1]NAMEPLATE CAPACITY'!$A$5,"Period",DATE(YEAR(BS$3),MONTH(BS$3),1),"Country",$C4,"UnitCategory","CRUDE"),0)+IFERROR(GETPIVOTDATA("UnitCapacity",'[1]NAMEPLATE CAPACITY'!$A$5,"Period",DATE(YEAR(BS$3),MONTH(BS$3),1),"Country",$C4,"UnitCategory","CONDENSATE DIST."),0)</f>
        <v>667</v>
      </c>
      <c r="BT4">
        <f>IFERROR(GETPIVOTDATA("UnitCapacity",'[1]NAMEPLATE CAPACITY'!$A$5,"Period",DATE(YEAR(BT$3),MONTH(BT$3),1),"Country",$C4,"UnitCategory","CRUDE"),0)+IFERROR(GETPIVOTDATA("UnitCapacity",'[1]NAMEPLATE CAPACITY'!$A$5,"Period",DATE(YEAR(BT$3),MONTH(BT$3),1),"Country",$C4,"UnitCategory","CONDENSATE DIST."),0)</f>
        <v>667</v>
      </c>
      <c r="BU4">
        <f>IFERROR(GETPIVOTDATA("UnitCapacity",'[1]NAMEPLATE CAPACITY'!$A$5,"Period",DATE(YEAR(BU$3),MONTH(BU$3),1),"Country",$C4,"UnitCategory","CRUDE"),0)+IFERROR(GETPIVOTDATA("UnitCapacity",'[1]NAMEPLATE CAPACITY'!$A$5,"Period",DATE(YEAR(BU$3),MONTH(BU$3),1),"Country",$C4,"UnitCategory","CONDENSATE DIST."),0)</f>
        <v>667</v>
      </c>
      <c r="BV4">
        <f>IFERROR(GETPIVOTDATA("UnitCapacity",'[1]NAMEPLATE CAPACITY'!$A$5,"Period",DATE(YEAR(BV$3),MONTH(BV$3),1),"Country",$C4,"UnitCategory","CRUDE"),0)+IFERROR(GETPIVOTDATA("UnitCapacity",'[1]NAMEPLATE CAPACITY'!$A$5,"Period",DATE(YEAR(BV$3),MONTH(BV$3),1),"Country",$C4,"UnitCategory","CONDENSATE DIST."),0)</f>
        <v>667</v>
      </c>
      <c r="BW4">
        <f>IFERROR(GETPIVOTDATA("UnitCapacity",'[1]NAMEPLATE CAPACITY'!$A$5,"Period",DATE(YEAR(BW$3),MONTH(BW$3),1),"Country",$C4,"UnitCategory","CRUDE"),0)+IFERROR(GETPIVOTDATA("UnitCapacity",'[1]NAMEPLATE CAPACITY'!$A$5,"Period",DATE(YEAR(BW$3),MONTH(BW$3),1),"Country",$C4,"UnitCategory","CONDENSATE DIST."),0)</f>
        <v>667</v>
      </c>
      <c r="BX4">
        <f>IFERROR(GETPIVOTDATA("UnitCapacity",'[1]NAMEPLATE CAPACITY'!$A$5,"Period",DATE(YEAR(BX$3),MONTH(BX$3),1),"Country",$C4,"UnitCategory","CRUDE"),0)+IFERROR(GETPIVOTDATA("UnitCapacity",'[1]NAMEPLATE CAPACITY'!$A$5,"Period",DATE(YEAR(BX$3),MONTH(BX$3),1),"Country",$C4,"UnitCategory","CONDENSATE DIST."),0)</f>
        <v>667</v>
      </c>
      <c r="BY4">
        <f>IFERROR(GETPIVOTDATA("UnitCapacity",'[1]NAMEPLATE CAPACITY'!$A$5,"Period",DATE(YEAR(BY$3),MONTH(BY$3),1),"Country",$C4,"UnitCategory","CRUDE"),0)+IFERROR(GETPIVOTDATA("UnitCapacity",'[1]NAMEPLATE CAPACITY'!$A$5,"Period",DATE(YEAR(BY$3),MONTH(BY$3),1),"Country",$C4,"UnitCategory","CONDENSATE DIST."),0)</f>
        <v>667</v>
      </c>
      <c r="BZ4">
        <f>IFERROR(GETPIVOTDATA("UnitCapacity",'[1]NAMEPLATE CAPACITY'!$A$5,"Period",DATE(YEAR(BZ$3),MONTH(BZ$3),1),"Country",$C4,"UnitCategory","CRUDE"),0)+IFERROR(GETPIVOTDATA("UnitCapacity",'[1]NAMEPLATE CAPACITY'!$A$5,"Period",DATE(YEAR(BZ$3),MONTH(BZ$3),1),"Country",$C4,"UnitCategory","CONDENSATE DIST."),0)</f>
        <v>667</v>
      </c>
      <c r="CA4">
        <f>IFERROR(GETPIVOTDATA("UnitCapacity",'[1]NAMEPLATE CAPACITY'!$A$5,"Period",DATE(YEAR(CA$3),MONTH(CA$3),1),"Country",$C4,"UnitCategory","CRUDE"),0)+IFERROR(GETPIVOTDATA("UnitCapacity",'[1]NAMEPLATE CAPACITY'!$A$5,"Period",DATE(YEAR(CA$3),MONTH(CA$3),1),"Country",$C4,"UnitCategory","CONDENSATE DIST."),0)</f>
        <v>667</v>
      </c>
      <c r="CB4">
        <f>IFERROR(GETPIVOTDATA("UnitCapacity",'[1]NAMEPLATE CAPACITY'!$A$5,"Period",DATE(YEAR(CB$3),MONTH(CB$3),1),"Country",$C4,"UnitCategory","CRUDE"),0)+IFERROR(GETPIVOTDATA("UnitCapacity",'[1]NAMEPLATE CAPACITY'!$A$5,"Period",DATE(YEAR(CB$3),MONTH(CB$3),1),"Country",$C4,"UnitCategory","CONDENSATE DIST."),0)</f>
        <v>667</v>
      </c>
      <c r="CC4">
        <f>IFERROR(GETPIVOTDATA("UnitCapacity",'[1]NAMEPLATE CAPACITY'!$A$5,"Period",DATE(YEAR(CC$3),MONTH(CC$3),1),"Country",$C4,"UnitCategory","CRUDE"),0)+IFERROR(GETPIVOTDATA("UnitCapacity",'[1]NAMEPLATE CAPACITY'!$A$5,"Period",DATE(YEAR(CC$3),MONTH(CC$3),1),"Country",$C4,"UnitCategory","CONDENSATE DIST."),0)</f>
        <v>667</v>
      </c>
      <c r="CD4">
        <f>IFERROR(GETPIVOTDATA("UnitCapacity",'[1]NAMEPLATE CAPACITY'!$A$5,"Period",DATE(YEAR(CD$3),MONTH(CD$3),1),"Country",$C4,"UnitCategory","CRUDE"),0)+IFERROR(GETPIVOTDATA("UnitCapacity",'[1]NAMEPLATE CAPACITY'!$A$5,"Period",DATE(YEAR(CD$3),MONTH(CD$3),1),"Country",$C4,"UnitCategory","CONDENSATE DIST."),0)</f>
        <v>667</v>
      </c>
      <c r="CE4">
        <f>IFERROR(GETPIVOTDATA("UnitCapacity",'[1]NAMEPLATE CAPACITY'!$A$5,"Period",DATE(YEAR(CE$3),MONTH(CE$3),1),"Country",$C4,"UnitCategory","CRUDE"),0)+IFERROR(GETPIVOTDATA("UnitCapacity",'[1]NAMEPLATE CAPACITY'!$A$5,"Period",DATE(YEAR(CE$3),MONTH(CE$3),1),"Country",$C4,"UnitCategory","CONDENSATE DIST."),0)</f>
        <v>667</v>
      </c>
      <c r="CF4">
        <f>IFERROR(GETPIVOTDATA("UnitCapacity",'[1]NAMEPLATE CAPACITY'!$A$5,"Period",DATE(YEAR(CF$3),MONTH(CF$3),1),"Country",$C4,"UnitCategory","CRUDE"),0)+IFERROR(GETPIVOTDATA("UnitCapacity",'[1]NAMEPLATE CAPACITY'!$A$5,"Period",DATE(YEAR(CF$3),MONTH(CF$3),1),"Country",$C4,"UnitCategory","CONDENSATE DIST."),0)</f>
        <v>667</v>
      </c>
      <c r="CG4">
        <f>IFERROR(GETPIVOTDATA("UnitCapacity",'[1]NAMEPLATE CAPACITY'!$A$5,"Period",DATE(YEAR(CG$3),MONTH(CG$3),1),"Country",$C4,"UnitCategory","CRUDE"),0)+IFERROR(GETPIVOTDATA("UnitCapacity",'[1]NAMEPLATE CAPACITY'!$A$5,"Period",DATE(YEAR(CG$3),MONTH(CG$3),1),"Country",$C4,"UnitCategory","CONDENSATE DIST."),0)</f>
        <v>667</v>
      </c>
      <c r="CH4">
        <f>IFERROR(GETPIVOTDATA("UnitCapacity",'[1]NAMEPLATE CAPACITY'!$A$5,"Period",DATE(YEAR(CH$3),MONTH(CH$3),1),"Country",$C4,"UnitCategory","CRUDE"),0)+IFERROR(GETPIVOTDATA("UnitCapacity",'[1]NAMEPLATE CAPACITY'!$A$5,"Period",DATE(YEAR(CH$3),MONTH(CH$3),1),"Country",$C4,"UnitCategory","CONDENSATE DIST."),0)</f>
        <v>667</v>
      </c>
      <c r="CI4">
        <f>IFERROR(GETPIVOTDATA("UnitCapacity",'[1]NAMEPLATE CAPACITY'!$A$5,"Period",DATE(YEAR(CI$3),MONTH(CI$3),1),"Country",$C4,"UnitCategory","CRUDE"),0)+IFERROR(GETPIVOTDATA("UnitCapacity",'[1]NAMEPLATE CAPACITY'!$A$5,"Period",DATE(YEAR(CI$3),MONTH(CI$3),1),"Country",$C4,"UnitCategory","CONDENSATE DIST."),0)</f>
        <v>667</v>
      </c>
      <c r="CJ4">
        <f>IFERROR(GETPIVOTDATA("UnitCapacity",'[1]NAMEPLATE CAPACITY'!$A$5,"Period",DATE(YEAR(CJ$3),MONTH(CJ$3),1),"Country",$C4,"UnitCategory","CRUDE"),0)+IFERROR(GETPIVOTDATA("UnitCapacity",'[1]NAMEPLATE CAPACITY'!$A$5,"Period",DATE(YEAR(CJ$3),MONTH(CJ$3),1),"Country",$C4,"UnitCategory","CONDENSATE DIST."),0)</f>
        <v>667</v>
      </c>
      <c r="CK4">
        <f>IFERROR(GETPIVOTDATA("UnitCapacity",'[1]NAMEPLATE CAPACITY'!$A$5,"Period",DATE(YEAR(CK$3),MONTH(CK$3),1),"Country",$C4,"UnitCategory","CRUDE"),0)+IFERROR(GETPIVOTDATA("UnitCapacity",'[1]NAMEPLATE CAPACITY'!$A$5,"Period",DATE(YEAR(CK$3),MONTH(CK$3),1),"Country",$C4,"UnitCategory","CONDENSATE DIST."),0)</f>
        <v>667</v>
      </c>
      <c r="CL4">
        <f>IFERROR(GETPIVOTDATA("UnitCapacity",'[1]NAMEPLATE CAPACITY'!$A$5,"Period",DATE(YEAR(CL$3),MONTH(CL$3),1),"Country",$C4,"UnitCategory","CRUDE"),0)+IFERROR(GETPIVOTDATA("UnitCapacity",'[1]NAMEPLATE CAPACITY'!$A$5,"Period",DATE(YEAR(CL$3),MONTH(CL$3),1),"Country",$C4,"UnitCategory","CONDENSATE DIST."),0)</f>
        <v>0</v>
      </c>
      <c r="CM4">
        <f>IFERROR(GETPIVOTDATA("UnitCapacity",'[1]NAMEPLATE CAPACITY'!$A$5,"Period",DATE(YEAR(CM$3),MONTH(CM$3),1),"Country",$C4,"UnitCategory","CRUDE"),0)+IFERROR(GETPIVOTDATA("UnitCapacity",'[1]NAMEPLATE CAPACITY'!$A$5,"Period",DATE(YEAR(CM$3),MONTH(CM$3),1),"Country",$C4,"UnitCategory","CONDENSATE DIST."),0)</f>
        <v>0</v>
      </c>
      <c r="CN4">
        <f>IFERROR(GETPIVOTDATA("UnitCapacity",'[1]NAMEPLATE CAPACITY'!$A$5,"Period",DATE(YEAR(CN$3),MONTH(CN$3),1),"Country",$C4,"UnitCategory","CRUDE"),0)+IFERROR(GETPIVOTDATA("UnitCapacity",'[1]NAMEPLATE CAPACITY'!$A$5,"Period",DATE(YEAR(CN$3),MONTH(CN$3),1),"Country",$C4,"UnitCategory","CONDENSATE DIST."),0)</f>
        <v>0</v>
      </c>
      <c r="CO4">
        <f>IFERROR(GETPIVOTDATA("UnitCapacity",'[1]NAMEPLATE CAPACITY'!$A$5,"Period",DATE(YEAR(CO$3),MONTH(CO$3),1),"Country",$C4,"UnitCategory","CRUDE"),0)+IFERROR(GETPIVOTDATA("UnitCapacity",'[1]NAMEPLATE CAPACITY'!$A$5,"Period",DATE(YEAR(CO$3),MONTH(CO$3),1),"Country",$C4,"UnitCategory","CONDENSATE DIST."),0)</f>
        <v>0</v>
      </c>
      <c r="CP4">
        <f>IFERROR(GETPIVOTDATA("UnitCapacity",'[1]NAMEPLATE CAPACITY'!$A$5,"Period",DATE(YEAR(CP$3),MONTH(CP$3),1),"Country",$C4,"UnitCategory","CRUDE"),0)+IFERROR(GETPIVOTDATA("UnitCapacity",'[1]NAMEPLATE CAPACITY'!$A$5,"Period",DATE(YEAR(CP$3),MONTH(CP$3),1),"Country",$C4,"UnitCategory","CONDENSATE DIST."),0)</f>
        <v>0</v>
      </c>
      <c r="CQ4">
        <f>IFERROR(GETPIVOTDATA("UnitCapacity",'[1]NAMEPLATE CAPACITY'!$A$5,"Period",DATE(YEAR(CQ$3),MONTH(CQ$3),1),"Country",$C4,"UnitCategory","CRUDE"),0)+IFERROR(GETPIVOTDATA("UnitCapacity",'[1]NAMEPLATE CAPACITY'!$A$5,"Period",DATE(YEAR(CQ$3),MONTH(CQ$3),1),"Country",$C4,"UnitCategory","CONDENSATE DIST."),0)</f>
        <v>0</v>
      </c>
      <c r="CR4">
        <f>IFERROR(GETPIVOTDATA("UnitCapacity",'[1]NAMEPLATE CAPACITY'!$A$5,"Period",DATE(YEAR(CR$3),MONTH(CR$3),1),"Country",$C4,"UnitCategory","CRUDE"),0)+IFERROR(GETPIVOTDATA("UnitCapacity",'[1]NAMEPLATE CAPACITY'!$A$5,"Period",DATE(YEAR(CR$3),MONTH(CR$3),1),"Country",$C4,"UnitCategory","CONDENSATE DIST."),0)</f>
        <v>0</v>
      </c>
      <c r="CS4">
        <f>IFERROR(GETPIVOTDATA("UnitCapacity",'[1]NAMEPLATE CAPACITY'!$A$5,"Period",DATE(YEAR(CS$3),MONTH(CS$3),1),"Country",$C4,"UnitCategory","CRUDE"),0)+IFERROR(GETPIVOTDATA("UnitCapacity",'[1]NAMEPLATE CAPACITY'!$A$5,"Period",DATE(YEAR(CS$3),MONTH(CS$3),1),"Country",$C4,"UnitCategory","CONDENSATE DIST."),0)</f>
        <v>0</v>
      </c>
      <c r="CT4">
        <f>IFERROR(GETPIVOTDATA("UnitCapacity",'[1]NAMEPLATE CAPACITY'!$A$5,"Period",DATE(YEAR(CT$3),MONTH(CT$3),1),"Country",$C4,"UnitCategory","CRUDE"),0)+IFERROR(GETPIVOTDATA("UnitCapacity",'[1]NAMEPLATE CAPACITY'!$A$5,"Period",DATE(YEAR(CT$3),MONTH(CT$3),1),"Country",$C4,"UnitCategory","CONDENSATE DIST."),0)</f>
        <v>0</v>
      </c>
      <c r="CU4">
        <f>IFERROR(GETPIVOTDATA("UnitCapacity",'[1]NAMEPLATE CAPACITY'!$A$5,"Period",DATE(YEAR(CU$3),MONTH(CU$3),1),"Country",$C4,"UnitCategory","CRUDE"),0)+IFERROR(GETPIVOTDATA("UnitCapacity",'[1]NAMEPLATE CAPACITY'!$A$5,"Period",DATE(YEAR(CU$3),MONTH(CU$3),1),"Country",$C4,"UnitCategory","CONDENSATE DIST."),0)</f>
        <v>0</v>
      </c>
      <c r="CV4">
        <f>IFERROR(GETPIVOTDATA("UnitCapacity",'[1]NAMEPLATE CAPACITY'!$A$5,"Period",DATE(YEAR(CV$3),MONTH(CV$3),1),"Country",$C4,"UnitCategory","CRUDE"),0)+IFERROR(GETPIVOTDATA("UnitCapacity",'[1]NAMEPLATE CAPACITY'!$A$5,"Period",DATE(YEAR(CV$3),MONTH(CV$3),1),"Country",$C4,"UnitCategory","CONDENSATE DIST."),0)</f>
        <v>0</v>
      </c>
      <c r="CW4">
        <f>IFERROR(GETPIVOTDATA("UnitCapacity",'[1]NAMEPLATE CAPACITY'!$A$5,"Period",DATE(YEAR(CW$3),MONTH(CW$3),1),"Country",$C4,"UnitCategory","CRUDE"),0)+IFERROR(GETPIVOTDATA("UnitCapacity",'[1]NAMEPLATE CAPACITY'!$A$5,"Period",DATE(YEAR(CW$3),MONTH(CW$3),1),"Country",$C4,"UnitCategory","CONDENSATE DIST."),0)</f>
        <v>0</v>
      </c>
      <c r="CX4">
        <f>IFERROR(GETPIVOTDATA("UnitCapacity",'[1]NAMEPLATE CAPACITY'!$A$5,"Period",DATE(YEAR(CX$3),MONTH(CX$3),1),"Country",$C4,"UnitCategory","CRUDE"),0)+IFERROR(GETPIVOTDATA("UnitCapacity",'[1]NAMEPLATE CAPACITY'!$A$5,"Period",DATE(YEAR(CX$3),MONTH(CX$3),1),"Country",$C4,"UnitCategory","CONDENSATE DIST."),0)</f>
        <v>0</v>
      </c>
      <c r="CY4">
        <f>IFERROR(GETPIVOTDATA("UnitCapacity",'[1]NAMEPLATE CAPACITY'!$A$5,"Period",DATE(YEAR(CY$3),MONTH(CY$3),1),"Country",$C4,"UnitCategory","CRUDE"),0)+IFERROR(GETPIVOTDATA("UnitCapacity",'[1]NAMEPLATE CAPACITY'!$A$5,"Period",DATE(YEAR(CY$3),MONTH(CY$3),1),"Country",$C4,"UnitCategory","CONDENSATE DIST."),0)</f>
        <v>0</v>
      </c>
      <c r="CZ4">
        <f>IFERROR(GETPIVOTDATA("UnitCapacity",'[1]NAMEPLATE CAPACITY'!$A$5,"Period",DATE(YEAR(CZ$3),MONTH(CZ$3),1),"Country",$C4,"UnitCategory","CRUDE"),0)+IFERROR(GETPIVOTDATA("UnitCapacity",'[1]NAMEPLATE CAPACITY'!$A$5,"Period",DATE(YEAR(CZ$3),MONTH(CZ$3),1),"Country",$C4,"UnitCategory","CONDENSATE DIST."),0)</f>
        <v>0</v>
      </c>
      <c r="DA4">
        <f>IFERROR(GETPIVOTDATA("UnitCapacity",'[1]NAMEPLATE CAPACITY'!$A$5,"Period",DATE(YEAR(DA$3),MONTH(DA$3),1),"Country",$C4,"UnitCategory","CRUDE"),0)+IFERROR(GETPIVOTDATA("UnitCapacity",'[1]NAMEPLATE CAPACITY'!$A$5,"Period",DATE(YEAR(DA$3),MONTH(DA$3),1),"Country",$C4,"UnitCategory","CONDENSATE DIST."),0)</f>
        <v>0</v>
      </c>
      <c r="DB4">
        <f>IFERROR(GETPIVOTDATA("UnitCapacity",'[1]NAMEPLATE CAPACITY'!$A$5,"Period",DATE(YEAR(DB$3),MONTH(DB$3),1),"Country",$C4,"UnitCategory","CRUDE"),0)+IFERROR(GETPIVOTDATA("UnitCapacity",'[1]NAMEPLATE CAPACITY'!$A$5,"Period",DATE(YEAR(DB$3),MONTH(DB$3),1),"Country",$C4,"UnitCategory","CONDENSATE DIST."),0)</f>
        <v>0</v>
      </c>
      <c r="DC4">
        <f>IFERROR(GETPIVOTDATA("UnitCapacity",'[1]NAMEPLATE CAPACITY'!$A$5,"Period",DATE(YEAR(DC$3),MONTH(DC$3),1),"Country",$C4,"UnitCategory","CRUDE"),0)+IFERROR(GETPIVOTDATA("UnitCapacity",'[1]NAMEPLATE CAPACITY'!$A$5,"Period",DATE(YEAR(DC$3),MONTH(DC$3),1),"Country",$C4,"UnitCategory","CONDENSATE DIST."),0)</f>
        <v>0</v>
      </c>
      <c r="DD4">
        <f>IFERROR(GETPIVOTDATA("UnitCapacity",'[1]NAMEPLATE CAPACITY'!$A$5,"Period",DATE(YEAR(DD$3),MONTH(DD$3),1),"Country",$C4,"UnitCategory","CRUDE"),0)+IFERROR(GETPIVOTDATA("UnitCapacity",'[1]NAMEPLATE CAPACITY'!$A$5,"Period",DATE(YEAR(DD$3),MONTH(DD$3),1),"Country",$C4,"UnitCategory","CONDENSATE DIST."),0)</f>
        <v>0</v>
      </c>
      <c r="DE4">
        <f>IFERROR(GETPIVOTDATA("UnitCapacity",'[1]NAMEPLATE CAPACITY'!$A$5,"Period",DATE(YEAR(DE$3),MONTH(DE$3),1),"Country",$C4,"UnitCategory","CRUDE"),0)+IFERROR(GETPIVOTDATA("UnitCapacity",'[1]NAMEPLATE CAPACITY'!$A$5,"Period",DATE(YEAR(DE$3),MONTH(DE$3),1),"Country",$C4,"UnitCategory","CONDENSATE DIST."),0)</f>
        <v>0</v>
      </c>
      <c r="DF4">
        <f>IFERROR(GETPIVOTDATA("UnitCapacity",'[1]NAMEPLATE CAPACITY'!$A$5,"Period",DATE(YEAR(DF$3),MONTH(DF$3),1),"Country",$C4,"UnitCategory","CRUDE"),0)+IFERROR(GETPIVOTDATA("UnitCapacity",'[1]NAMEPLATE CAPACITY'!$A$5,"Period",DATE(YEAR(DF$3),MONTH(DF$3),1),"Country",$C4,"UnitCategory","CONDENSATE DIST."),0)</f>
        <v>0</v>
      </c>
      <c r="DG4">
        <f>IFERROR(GETPIVOTDATA("UnitCapacity",'[1]NAMEPLATE CAPACITY'!$A$5,"Period",DATE(YEAR(DG$3),MONTH(DG$3),1),"Country",$C4,"UnitCategory","CRUDE"),0)+IFERROR(GETPIVOTDATA("UnitCapacity",'[1]NAMEPLATE CAPACITY'!$A$5,"Period",DATE(YEAR(DG$3),MONTH(DG$3),1),"Country",$C4,"UnitCategory","CONDENSATE DIST."),0)</f>
        <v>0</v>
      </c>
      <c r="DH4">
        <f>IFERROR(GETPIVOTDATA("UnitCapacity",'[1]NAMEPLATE CAPACITY'!$A$5,"Period",DATE(YEAR(DH$3),MONTH(DH$3),1),"Country",$C4,"UnitCategory","CRUDE"),0)+IFERROR(GETPIVOTDATA("UnitCapacity",'[1]NAMEPLATE CAPACITY'!$A$5,"Period",DATE(YEAR(DH$3),MONTH(DH$3),1),"Country",$C4,"UnitCategory","CONDENSATE DIST."),0)</f>
        <v>0</v>
      </c>
    </row>
    <row r="5" spans="1:188" outlineLevel="1" x14ac:dyDescent="0.2">
      <c r="A5" t="s">
        <v>1</v>
      </c>
      <c r="B5" t="s">
        <v>2</v>
      </c>
      <c r="C5" t="s">
        <v>5</v>
      </c>
      <c r="D5" t="s">
        <v>4</v>
      </c>
      <c r="E5">
        <f>IFERROR(GETPIVOTDATA("UnitCapacity",'[1]NAMEPLATE CAPACITY'!$A$5,"Period",DATE(YEAR(E$3),MONTH(E$3),1),"Country",$C5,"UnitCategory","CRUDE"),0)+IFERROR(GETPIVOTDATA("UnitCapacity",'[1]NAMEPLATE CAPACITY'!$A$5,"Period",DATE(YEAR(E$3),MONTH(E$3),1),"Country",$C5,"UnitCategory","CONDENSATE DIST."),0)</f>
        <v>0</v>
      </c>
      <c r="F5">
        <f>IFERROR(GETPIVOTDATA("UnitCapacity",'[1]NAMEPLATE CAPACITY'!$A$5,"Period",DATE(YEAR(F$3),MONTH(F$3),1),"Country",$C5,"UnitCategory","CRUDE"),0)+IFERROR(GETPIVOTDATA("UnitCapacity",'[1]NAMEPLATE CAPACITY'!$A$5,"Period",DATE(YEAR(F$3),MONTH(F$3),1),"Country",$C5,"UnitCategory","CONDENSATE DIST."),0)</f>
        <v>0</v>
      </c>
      <c r="G5">
        <f>IFERROR(GETPIVOTDATA("UnitCapacity",'[1]NAMEPLATE CAPACITY'!$A$5,"Period",DATE(YEAR(G$3),MONTH(G$3),1),"Country",$C5,"UnitCategory","CRUDE"),0)+IFERROR(GETPIVOTDATA("UnitCapacity",'[1]NAMEPLATE CAPACITY'!$A$5,"Period",DATE(YEAR(G$3),MONTH(G$3),1),"Country",$C5,"UnitCategory","CONDENSATE DIST."),0)</f>
        <v>0</v>
      </c>
      <c r="H5">
        <f>IFERROR(GETPIVOTDATA("UnitCapacity",'[1]NAMEPLATE CAPACITY'!$A$5,"Period",DATE(YEAR(H$3),MONTH(H$3),1),"Country",$C5,"UnitCategory","CRUDE"),0)+IFERROR(GETPIVOTDATA("UnitCapacity",'[1]NAMEPLATE CAPACITY'!$A$5,"Period",DATE(YEAR(H$3),MONTH(H$3),1),"Country",$C5,"UnitCategory","CONDENSATE DIST."),0)</f>
        <v>0</v>
      </c>
      <c r="I5">
        <f>IFERROR(GETPIVOTDATA("UnitCapacity",'[1]NAMEPLATE CAPACITY'!$A$5,"Period",DATE(YEAR(I$3),MONTH(I$3),1),"Country",$C5,"UnitCategory","CRUDE"),0)+IFERROR(GETPIVOTDATA("UnitCapacity",'[1]NAMEPLATE CAPACITY'!$A$5,"Period",DATE(YEAR(I$3),MONTH(I$3),1),"Country",$C5,"UnitCategory","CONDENSATE DIST."),0)</f>
        <v>0</v>
      </c>
      <c r="J5">
        <f>IFERROR(GETPIVOTDATA("UnitCapacity",'[1]NAMEPLATE CAPACITY'!$A$5,"Period",DATE(YEAR(J$3),MONTH(J$3),1),"Country",$C5,"UnitCategory","CRUDE"),0)+IFERROR(GETPIVOTDATA("UnitCapacity",'[1]NAMEPLATE CAPACITY'!$A$5,"Period",DATE(YEAR(J$3),MONTH(J$3),1),"Country",$C5,"UnitCategory","CONDENSATE DIST."),0)</f>
        <v>0</v>
      </c>
      <c r="K5">
        <f>IFERROR(GETPIVOTDATA("UnitCapacity",'[1]NAMEPLATE CAPACITY'!$A$5,"Period",DATE(YEAR(K$3),MONTH(K$3),1),"Country",$C5,"UnitCategory","CRUDE"),0)+IFERROR(GETPIVOTDATA("UnitCapacity",'[1]NAMEPLATE CAPACITY'!$A$5,"Period",DATE(YEAR(K$3),MONTH(K$3),1),"Country",$C5,"UnitCategory","CONDENSATE DIST."),0)</f>
        <v>0</v>
      </c>
      <c r="L5">
        <f>IFERROR(GETPIVOTDATA("UnitCapacity",'[1]NAMEPLATE CAPACITY'!$A$5,"Period",DATE(YEAR(L$3),MONTH(L$3),1),"Country",$C5,"UnitCategory","CRUDE"),0)+IFERROR(GETPIVOTDATA("UnitCapacity",'[1]NAMEPLATE CAPACITY'!$A$5,"Period",DATE(YEAR(L$3),MONTH(L$3),1),"Country",$C5,"UnitCategory","CONDENSATE DIST."),0)</f>
        <v>0</v>
      </c>
      <c r="M5">
        <f>IFERROR(GETPIVOTDATA("UnitCapacity",'[1]NAMEPLATE CAPACITY'!$A$5,"Period",DATE(YEAR(M$3),MONTH(M$3),1),"Country",$C5,"UnitCategory","CRUDE"),0)+IFERROR(GETPIVOTDATA("UnitCapacity",'[1]NAMEPLATE CAPACITY'!$A$5,"Period",DATE(YEAR(M$3),MONTH(M$3),1),"Country",$C5,"UnitCategory","CONDENSATE DIST."),0)</f>
        <v>0</v>
      </c>
      <c r="N5">
        <f>IFERROR(GETPIVOTDATA("UnitCapacity",'[1]NAMEPLATE CAPACITY'!$A$5,"Period",DATE(YEAR(N$3),MONTH(N$3),1),"Country",$C5,"UnitCategory","CRUDE"),0)+IFERROR(GETPIVOTDATA("UnitCapacity",'[1]NAMEPLATE CAPACITY'!$A$5,"Period",DATE(YEAR(N$3),MONTH(N$3),1),"Country",$C5,"UnitCategory","CONDENSATE DIST."),0)</f>
        <v>0</v>
      </c>
      <c r="O5">
        <f>IFERROR(GETPIVOTDATA("UnitCapacity",'[1]NAMEPLATE CAPACITY'!$A$5,"Period",DATE(YEAR(O$3),MONTH(O$3),1),"Country",$C5,"UnitCategory","CRUDE"),0)+IFERROR(GETPIVOTDATA("UnitCapacity",'[1]NAMEPLATE CAPACITY'!$A$5,"Period",DATE(YEAR(O$3),MONTH(O$3),1),"Country",$C5,"UnitCategory","CONDENSATE DIST."),0)</f>
        <v>0</v>
      </c>
      <c r="P5">
        <f>IFERROR(GETPIVOTDATA("UnitCapacity",'[1]NAMEPLATE CAPACITY'!$A$5,"Period",DATE(YEAR(P$3),MONTH(P$3),1),"Country",$C5,"UnitCategory","CRUDE"),0)+IFERROR(GETPIVOTDATA("UnitCapacity",'[1]NAMEPLATE CAPACITY'!$A$5,"Period",DATE(YEAR(P$3),MONTH(P$3),1),"Country",$C5,"UnitCategory","CONDENSATE DIST."),0)</f>
        <v>0</v>
      </c>
      <c r="Q5">
        <f>IFERROR(GETPIVOTDATA("UnitCapacity",'[1]NAMEPLATE CAPACITY'!$A$5,"Period",DATE(YEAR(Q$3),MONTH(Q$3),1),"Country",$C5,"UnitCategory","CRUDE"),0)+IFERROR(GETPIVOTDATA("UnitCapacity",'[1]NAMEPLATE CAPACITY'!$A$5,"Period",DATE(YEAR(Q$3),MONTH(Q$3),1),"Country",$C5,"UnitCategory","CONDENSATE DIST."),0)</f>
        <v>220</v>
      </c>
      <c r="R5">
        <f>IFERROR(GETPIVOTDATA("UnitCapacity",'[1]NAMEPLATE CAPACITY'!$A$5,"Period",DATE(YEAR(R$3),MONTH(R$3),1),"Country",$C5,"UnitCategory","CRUDE"),0)+IFERROR(GETPIVOTDATA("UnitCapacity",'[1]NAMEPLATE CAPACITY'!$A$5,"Period",DATE(YEAR(R$3),MONTH(R$3),1),"Country",$C5,"UnitCategory","CONDENSATE DIST."),0)</f>
        <v>220</v>
      </c>
      <c r="S5">
        <f>IFERROR(GETPIVOTDATA("UnitCapacity",'[1]NAMEPLATE CAPACITY'!$A$5,"Period",DATE(YEAR(S$3),MONTH(S$3),1),"Country",$C5,"UnitCategory","CRUDE"),0)+IFERROR(GETPIVOTDATA("UnitCapacity",'[1]NAMEPLATE CAPACITY'!$A$5,"Period",DATE(YEAR(S$3),MONTH(S$3),1),"Country",$C5,"UnitCategory","CONDENSATE DIST."),0)</f>
        <v>220</v>
      </c>
      <c r="T5">
        <f>IFERROR(GETPIVOTDATA("UnitCapacity",'[1]NAMEPLATE CAPACITY'!$A$5,"Period",DATE(YEAR(T$3),MONTH(T$3),1),"Country",$C5,"UnitCategory","CRUDE"),0)+IFERROR(GETPIVOTDATA("UnitCapacity",'[1]NAMEPLATE CAPACITY'!$A$5,"Period",DATE(YEAR(T$3),MONTH(T$3),1),"Country",$C5,"UnitCategory","CONDENSATE DIST."),0)</f>
        <v>220</v>
      </c>
      <c r="U5">
        <f>IFERROR(GETPIVOTDATA("UnitCapacity",'[1]NAMEPLATE CAPACITY'!$A$5,"Period",DATE(YEAR(U$3),MONTH(U$3),1),"Country",$C5,"UnitCategory","CRUDE"),0)+IFERROR(GETPIVOTDATA("UnitCapacity",'[1]NAMEPLATE CAPACITY'!$A$5,"Period",DATE(YEAR(U$3),MONTH(U$3),1),"Country",$C5,"UnitCategory","CONDENSATE DIST."),0)</f>
        <v>220</v>
      </c>
      <c r="V5">
        <f>IFERROR(GETPIVOTDATA("UnitCapacity",'[1]NAMEPLATE CAPACITY'!$A$5,"Period",DATE(YEAR(V$3),MONTH(V$3),1),"Country",$C5,"UnitCategory","CRUDE"),0)+IFERROR(GETPIVOTDATA("UnitCapacity",'[1]NAMEPLATE CAPACITY'!$A$5,"Period",DATE(YEAR(V$3),MONTH(V$3),1),"Country",$C5,"UnitCategory","CONDENSATE DIST."),0)</f>
        <v>220</v>
      </c>
      <c r="W5">
        <f>IFERROR(GETPIVOTDATA("UnitCapacity",'[1]NAMEPLATE CAPACITY'!$A$5,"Period",DATE(YEAR(W$3),MONTH(W$3),1),"Country",$C5,"UnitCategory","CRUDE"),0)+IFERROR(GETPIVOTDATA("UnitCapacity",'[1]NAMEPLATE CAPACITY'!$A$5,"Period",DATE(YEAR(W$3),MONTH(W$3),1),"Country",$C5,"UnitCategory","CONDENSATE DIST."),0)</f>
        <v>220</v>
      </c>
      <c r="X5">
        <f>IFERROR(GETPIVOTDATA("UnitCapacity",'[1]NAMEPLATE CAPACITY'!$A$5,"Period",DATE(YEAR(X$3),MONTH(X$3),1),"Country",$C5,"UnitCategory","CRUDE"),0)+IFERROR(GETPIVOTDATA("UnitCapacity",'[1]NAMEPLATE CAPACITY'!$A$5,"Period",DATE(YEAR(X$3),MONTH(X$3),1),"Country",$C5,"UnitCategory","CONDENSATE DIST."),0)</f>
        <v>220</v>
      </c>
      <c r="Y5">
        <f>IFERROR(GETPIVOTDATA("UnitCapacity",'[1]NAMEPLATE CAPACITY'!$A$5,"Period",DATE(YEAR(Y$3),MONTH(Y$3),1),"Country",$C5,"UnitCategory","CRUDE"),0)+IFERROR(GETPIVOTDATA("UnitCapacity",'[1]NAMEPLATE CAPACITY'!$A$5,"Period",DATE(YEAR(Y$3),MONTH(Y$3),1),"Country",$C5,"UnitCategory","CONDENSATE DIST."),0)</f>
        <v>220</v>
      </c>
      <c r="Z5">
        <f>IFERROR(GETPIVOTDATA("UnitCapacity",'[1]NAMEPLATE CAPACITY'!$A$5,"Period",DATE(YEAR(Z$3),MONTH(Z$3),1),"Country",$C5,"UnitCategory","CRUDE"),0)+IFERROR(GETPIVOTDATA("UnitCapacity",'[1]NAMEPLATE CAPACITY'!$A$5,"Period",DATE(YEAR(Z$3),MONTH(Z$3),1),"Country",$C5,"UnitCategory","CONDENSATE DIST."),0)</f>
        <v>220</v>
      </c>
      <c r="AA5">
        <f>IFERROR(GETPIVOTDATA("UnitCapacity",'[1]NAMEPLATE CAPACITY'!$A$5,"Period",DATE(YEAR(AA$3),MONTH(AA$3),1),"Country",$C5,"UnitCategory","CRUDE"),0)+IFERROR(GETPIVOTDATA("UnitCapacity",'[1]NAMEPLATE CAPACITY'!$A$5,"Period",DATE(YEAR(AA$3),MONTH(AA$3),1),"Country",$C5,"UnitCategory","CONDENSATE DIST."),0)</f>
        <v>220</v>
      </c>
      <c r="AB5">
        <f>IFERROR(GETPIVOTDATA("UnitCapacity",'[1]NAMEPLATE CAPACITY'!$A$5,"Period",DATE(YEAR(AB$3),MONTH(AB$3),1),"Country",$C5,"UnitCategory","CRUDE"),0)+IFERROR(GETPIVOTDATA("UnitCapacity",'[1]NAMEPLATE CAPACITY'!$A$5,"Period",DATE(YEAR(AB$3),MONTH(AB$3),1),"Country",$C5,"UnitCategory","CONDENSATE DIST."),0)</f>
        <v>220</v>
      </c>
      <c r="AC5">
        <f>IFERROR(GETPIVOTDATA("UnitCapacity",'[1]NAMEPLATE CAPACITY'!$A$5,"Period",DATE(YEAR(AC$3),MONTH(AC$3),1),"Country",$C5,"UnitCategory","CRUDE"),0)+IFERROR(GETPIVOTDATA("UnitCapacity",'[1]NAMEPLATE CAPACITY'!$A$5,"Period",DATE(YEAR(AC$3),MONTH(AC$3),1),"Country",$C5,"UnitCategory","CONDENSATE DIST."),0)</f>
        <v>220</v>
      </c>
      <c r="AD5">
        <f>IFERROR(GETPIVOTDATA("UnitCapacity",'[1]NAMEPLATE CAPACITY'!$A$5,"Period",DATE(YEAR(AD$3),MONTH(AD$3),1),"Country",$C5,"UnitCategory","CRUDE"),0)+IFERROR(GETPIVOTDATA("UnitCapacity",'[1]NAMEPLATE CAPACITY'!$A$5,"Period",DATE(YEAR(AD$3),MONTH(AD$3),1),"Country",$C5,"UnitCategory","CONDENSATE DIST."),0)</f>
        <v>220</v>
      </c>
      <c r="AE5">
        <f>IFERROR(GETPIVOTDATA("UnitCapacity",'[1]NAMEPLATE CAPACITY'!$A$5,"Period",DATE(YEAR(AE$3),MONTH(AE$3),1),"Country",$C5,"UnitCategory","CRUDE"),0)+IFERROR(GETPIVOTDATA("UnitCapacity",'[1]NAMEPLATE CAPACITY'!$A$5,"Period",DATE(YEAR(AE$3),MONTH(AE$3),1),"Country",$C5,"UnitCategory","CONDENSATE DIST."),0)</f>
        <v>220</v>
      </c>
      <c r="AF5">
        <f>IFERROR(GETPIVOTDATA("UnitCapacity",'[1]NAMEPLATE CAPACITY'!$A$5,"Period",DATE(YEAR(AF$3),MONTH(AF$3),1),"Country",$C5,"UnitCategory","CRUDE"),0)+IFERROR(GETPIVOTDATA("UnitCapacity",'[1]NAMEPLATE CAPACITY'!$A$5,"Period",DATE(YEAR(AF$3),MONTH(AF$3),1),"Country",$C5,"UnitCategory","CONDENSATE DIST."),0)</f>
        <v>220</v>
      </c>
      <c r="AG5">
        <f>IFERROR(GETPIVOTDATA("UnitCapacity",'[1]NAMEPLATE CAPACITY'!$A$5,"Period",DATE(YEAR(AG$3),MONTH(AG$3),1),"Country",$C5,"UnitCategory","CRUDE"),0)+IFERROR(GETPIVOTDATA("UnitCapacity",'[1]NAMEPLATE CAPACITY'!$A$5,"Period",DATE(YEAR(AG$3),MONTH(AG$3),1),"Country",$C5,"UnitCategory","CONDENSATE DIST."),0)</f>
        <v>220</v>
      </c>
      <c r="AH5">
        <f>IFERROR(GETPIVOTDATA("UnitCapacity",'[1]NAMEPLATE CAPACITY'!$A$5,"Period",DATE(YEAR(AH$3),MONTH(AH$3),1),"Country",$C5,"UnitCategory","CRUDE"),0)+IFERROR(GETPIVOTDATA("UnitCapacity",'[1]NAMEPLATE CAPACITY'!$A$5,"Period",DATE(YEAR(AH$3),MONTH(AH$3),1),"Country",$C5,"UnitCategory","CONDENSATE DIST."),0)</f>
        <v>220</v>
      </c>
      <c r="AI5">
        <f>IFERROR(GETPIVOTDATA("UnitCapacity",'[1]NAMEPLATE CAPACITY'!$A$5,"Period",DATE(YEAR(AI$3),MONTH(AI$3),1),"Country",$C5,"UnitCategory","CRUDE"),0)+IFERROR(GETPIVOTDATA("UnitCapacity",'[1]NAMEPLATE CAPACITY'!$A$5,"Period",DATE(YEAR(AI$3),MONTH(AI$3),1),"Country",$C5,"UnitCategory","CONDENSATE DIST."),0)</f>
        <v>220</v>
      </c>
      <c r="AJ5">
        <f>IFERROR(GETPIVOTDATA("UnitCapacity",'[1]NAMEPLATE CAPACITY'!$A$5,"Period",DATE(YEAR(AJ$3),MONTH(AJ$3),1),"Country",$C5,"UnitCategory","CRUDE"),0)+IFERROR(GETPIVOTDATA("UnitCapacity",'[1]NAMEPLATE CAPACITY'!$A$5,"Period",DATE(YEAR(AJ$3),MONTH(AJ$3),1),"Country",$C5,"UnitCategory","CONDENSATE DIST."),0)</f>
        <v>220</v>
      </c>
      <c r="AK5">
        <f>IFERROR(GETPIVOTDATA("UnitCapacity",'[1]NAMEPLATE CAPACITY'!$A$5,"Period",DATE(YEAR(AK$3),MONTH(AK$3),1),"Country",$C5,"UnitCategory","CRUDE"),0)+IFERROR(GETPIVOTDATA("UnitCapacity",'[1]NAMEPLATE CAPACITY'!$A$5,"Period",DATE(YEAR(AK$3),MONTH(AK$3),1),"Country",$C5,"UnitCategory","CONDENSATE DIST."),0)</f>
        <v>220</v>
      </c>
      <c r="AL5">
        <f>IFERROR(GETPIVOTDATA("UnitCapacity",'[1]NAMEPLATE CAPACITY'!$A$5,"Period",DATE(YEAR(AL$3),MONTH(AL$3),1),"Country",$C5,"UnitCategory","CRUDE"),0)+IFERROR(GETPIVOTDATA("UnitCapacity",'[1]NAMEPLATE CAPACITY'!$A$5,"Period",DATE(YEAR(AL$3),MONTH(AL$3),1),"Country",$C5,"UnitCategory","CONDENSATE DIST."),0)</f>
        <v>220</v>
      </c>
      <c r="AM5">
        <f>IFERROR(GETPIVOTDATA("UnitCapacity",'[1]NAMEPLATE CAPACITY'!$A$5,"Period",DATE(YEAR(AM$3),MONTH(AM$3),1),"Country",$C5,"UnitCategory","CRUDE"),0)+IFERROR(GETPIVOTDATA("UnitCapacity",'[1]NAMEPLATE CAPACITY'!$A$5,"Period",DATE(YEAR(AM$3),MONTH(AM$3),1),"Country",$C5,"UnitCategory","CONDENSATE DIST."),0)</f>
        <v>220</v>
      </c>
      <c r="AN5">
        <f>IFERROR(GETPIVOTDATA("UnitCapacity",'[1]NAMEPLATE CAPACITY'!$A$5,"Period",DATE(YEAR(AN$3),MONTH(AN$3),1),"Country",$C5,"UnitCategory","CRUDE"),0)+IFERROR(GETPIVOTDATA("UnitCapacity",'[1]NAMEPLATE CAPACITY'!$A$5,"Period",DATE(YEAR(AN$3),MONTH(AN$3),1),"Country",$C5,"UnitCategory","CONDENSATE DIST."),0)</f>
        <v>220</v>
      </c>
      <c r="AO5">
        <f>IFERROR(GETPIVOTDATA("UnitCapacity",'[1]NAMEPLATE CAPACITY'!$A$5,"Period",DATE(YEAR(AO$3),MONTH(AO$3),1),"Country",$C5,"UnitCategory","CRUDE"),0)+IFERROR(GETPIVOTDATA("UnitCapacity",'[1]NAMEPLATE CAPACITY'!$A$5,"Period",DATE(YEAR(AO$3),MONTH(AO$3),1),"Country",$C5,"UnitCategory","CONDENSATE DIST."),0)</f>
        <v>220</v>
      </c>
      <c r="AP5">
        <f>IFERROR(GETPIVOTDATA("UnitCapacity",'[1]NAMEPLATE CAPACITY'!$A$5,"Period",DATE(YEAR(AP$3),MONTH(AP$3),1),"Country",$C5,"UnitCategory","CRUDE"),0)+IFERROR(GETPIVOTDATA("UnitCapacity",'[1]NAMEPLATE CAPACITY'!$A$5,"Period",DATE(YEAR(AP$3),MONTH(AP$3),1),"Country",$C5,"UnitCategory","CONDENSATE DIST."),0)</f>
        <v>220</v>
      </c>
      <c r="AQ5">
        <f>IFERROR(GETPIVOTDATA("UnitCapacity",'[1]NAMEPLATE CAPACITY'!$A$5,"Period",DATE(YEAR(AQ$3),MONTH(AQ$3),1),"Country",$C5,"UnitCategory","CRUDE"),0)+IFERROR(GETPIVOTDATA("UnitCapacity",'[1]NAMEPLATE CAPACITY'!$A$5,"Period",DATE(YEAR(AQ$3),MONTH(AQ$3),1),"Country",$C5,"UnitCategory","CONDENSATE DIST."),0)</f>
        <v>220</v>
      </c>
      <c r="AR5">
        <f>IFERROR(GETPIVOTDATA("UnitCapacity",'[1]NAMEPLATE CAPACITY'!$A$5,"Period",DATE(YEAR(AR$3),MONTH(AR$3),1),"Country",$C5,"UnitCategory","CRUDE"),0)+IFERROR(GETPIVOTDATA("UnitCapacity",'[1]NAMEPLATE CAPACITY'!$A$5,"Period",DATE(YEAR(AR$3),MONTH(AR$3),1),"Country",$C5,"UnitCategory","CONDENSATE DIST."),0)</f>
        <v>220</v>
      </c>
      <c r="AS5">
        <f>IFERROR(GETPIVOTDATA("UnitCapacity",'[1]NAMEPLATE CAPACITY'!$A$5,"Period",DATE(YEAR(AS$3),MONTH(AS$3),1),"Country",$C5,"UnitCategory","CRUDE"),0)+IFERROR(GETPIVOTDATA("UnitCapacity",'[1]NAMEPLATE CAPACITY'!$A$5,"Period",DATE(YEAR(AS$3),MONTH(AS$3),1),"Country",$C5,"UnitCategory","CONDENSATE DIST."),0)</f>
        <v>220</v>
      </c>
      <c r="AT5">
        <f>IFERROR(GETPIVOTDATA("UnitCapacity",'[1]NAMEPLATE CAPACITY'!$A$5,"Period",DATE(YEAR(AT$3),MONTH(AT$3),1),"Country",$C5,"UnitCategory","CRUDE"),0)+IFERROR(GETPIVOTDATA("UnitCapacity",'[1]NAMEPLATE CAPACITY'!$A$5,"Period",DATE(YEAR(AT$3),MONTH(AT$3),1),"Country",$C5,"UnitCategory","CONDENSATE DIST."),0)</f>
        <v>220</v>
      </c>
      <c r="AU5">
        <f>IFERROR(GETPIVOTDATA("UnitCapacity",'[1]NAMEPLATE CAPACITY'!$A$5,"Period",DATE(YEAR(AU$3),MONTH(AU$3),1),"Country",$C5,"UnitCategory","CRUDE"),0)+IFERROR(GETPIVOTDATA("UnitCapacity",'[1]NAMEPLATE CAPACITY'!$A$5,"Period",DATE(YEAR(AU$3),MONTH(AU$3),1),"Country",$C5,"UnitCategory","CONDENSATE DIST."),0)</f>
        <v>220</v>
      </c>
      <c r="AV5">
        <f>IFERROR(GETPIVOTDATA("UnitCapacity",'[1]NAMEPLATE CAPACITY'!$A$5,"Period",DATE(YEAR(AV$3),MONTH(AV$3),1),"Country",$C5,"UnitCategory","CRUDE"),0)+IFERROR(GETPIVOTDATA("UnitCapacity",'[1]NAMEPLATE CAPACITY'!$A$5,"Period",DATE(YEAR(AV$3),MONTH(AV$3),1),"Country",$C5,"UnitCategory","CONDENSATE DIST."),0)</f>
        <v>220</v>
      </c>
      <c r="AW5">
        <f>IFERROR(GETPIVOTDATA("UnitCapacity",'[1]NAMEPLATE CAPACITY'!$A$5,"Period",DATE(YEAR(AW$3),MONTH(AW$3),1),"Country",$C5,"UnitCategory","CRUDE"),0)+IFERROR(GETPIVOTDATA("UnitCapacity",'[1]NAMEPLATE CAPACITY'!$A$5,"Period",DATE(YEAR(AW$3),MONTH(AW$3),1),"Country",$C5,"UnitCategory","CONDENSATE DIST."),0)</f>
        <v>220</v>
      </c>
      <c r="AX5">
        <f>IFERROR(GETPIVOTDATA("UnitCapacity",'[1]NAMEPLATE CAPACITY'!$A$5,"Period",DATE(YEAR(AX$3),MONTH(AX$3),1),"Country",$C5,"UnitCategory","CRUDE"),0)+IFERROR(GETPIVOTDATA("UnitCapacity",'[1]NAMEPLATE CAPACITY'!$A$5,"Period",DATE(YEAR(AX$3),MONTH(AX$3),1),"Country",$C5,"UnitCategory","CONDENSATE DIST."),0)</f>
        <v>220</v>
      </c>
      <c r="AY5">
        <f>IFERROR(GETPIVOTDATA("UnitCapacity",'[1]NAMEPLATE CAPACITY'!$A$5,"Period",DATE(YEAR(AY$3),MONTH(AY$3),1),"Country",$C5,"UnitCategory","CRUDE"),0)+IFERROR(GETPIVOTDATA("UnitCapacity",'[1]NAMEPLATE CAPACITY'!$A$5,"Period",DATE(YEAR(AY$3),MONTH(AY$3),1),"Country",$C5,"UnitCategory","CONDENSATE DIST."),0)</f>
        <v>220</v>
      </c>
      <c r="AZ5">
        <f>IFERROR(GETPIVOTDATA("UnitCapacity",'[1]NAMEPLATE CAPACITY'!$A$5,"Period",DATE(YEAR(AZ$3),MONTH(AZ$3),1),"Country",$C5,"UnitCategory","CRUDE"),0)+IFERROR(GETPIVOTDATA("UnitCapacity",'[1]NAMEPLATE CAPACITY'!$A$5,"Period",DATE(YEAR(AZ$3),MONTH(AZ$3),1),"Country",$C5,"UnitCategory","CONDENSATE DIST."),0)</f>
        <v>220</v>
      </c>
      <c r="BA5">
        <f>IFERROR(GETPIVOTDATA("UnitCapacity",'[1]NAMEPLATE CAPACITY'!$A$5,"Period",DATE(YEAR(BA$3),MONTH(BA$3),1),"Country",$C5,"UnitCategory","CRUDE"),0)+IFERROR(GETPIVOTDATA("UnitCapacity",'[1]NAMEPLATE CAPACITY'!$A$5,"Period",DATE(YEAR(BA$3),MONTH(BA$3),1),"Country",$C5,"UnitCategory","CONDENSATE DIST."),0)</f>
        <v>220</v>
      </c>
      <c r="BB5">
        <f>IFERROR(GETPIVOTDATA("UnitCapacity",'[1]NAMEPLATE CAPACITY'!$A$5,"Period",DATE(YEAR(BB$3),MONTH(BB$3),1),"Country",$C5,"UnitCategory","CRUDE"),0)+IFERROR(GETPIVOTDATA("UnitCapacity",'[1]NAMEPLATE CAPACITY'!$A$5,"Period",DATE(YEAR(BB$3),MONTH(BB$3),1),"Country",$C5,"UnitCategory","CONDENSATE DIST."),0)</f>
        <v>220</v>
      </c>
      <c r="BC5">
        <f>IFERROR(GETPIVOTDATA("UnitCapacity",'[1]NAMEPLATE CAPACITY'!$A$5,"Period",DATE(YEAR(BC$3),MONTH(BC$3),1),"Country",$C5,"UnitCategory","CRUDE"),0)+IFERROR(GETPIVOTDATA("UnitCapacity",'[1]NAMEPLATE CAPACITY'!$A$5,"Period",DATE(YEAR(BC$3),MONTH(BC$3),1),"Country",$C5,"UnitCategory","CONDENSATE DIST."),0)</f>
        <v>220</v>
      </c>
      <c r="BD5">
        <f>IFERROR(GETPIVOTDATA("UnitCapacity",'[1]NAMEPLATE CAPACITY'!$A$5,"Period",DATE(YEAR(BD$3),MONTH(BD$3),1),"Country",$C5,"UnitCategory","CRUDE"),0)+IFERROR(GETPIVOTDATA("UnitCapacity",'[1]NAMEPLATE CAPACITY'!$A$5,"Period",DATE(YEAR(BD$3),MONTH(BD$3),1),"Country",$C5,"UnitCategory","CONDENSATE DIST."),0)</f>
        <v>220</v>
      </c>
      <c r="BE5">
        <f>IFERROR(GETPIVOTDATA("UnitCapacity",'[1]NAMEPLATE CAPACITY'!$A$5,"Period",DATE(YEAR(BE$3),MONTH(BE$3),1),"Country",$C5,"UnitCategory","CRUDE"),0)+IFERROR(GETPIVOTDATA("UnitCapacity",'[1]NAMEPLATE CAPACITY'!$A$5,"Period",DATE(YEAR(BE$3),MONTH(BE$3),1),"Country",$C5,"UnitCategory","CONDENSATE DIST."),0)</f>
        <v>220</v>
      </c>
      <c r="BF5">
        <f>IFERROR(GETPIVOTDATA("UnitCapacity",'[1]NAMEPLATE CAPACITY'!$A$5,"Period",DATE(YEAR(BF$3),MONTH(BF$3),1),"Country",$C5,"UnitCategory","CRUDE"),0)+IFERROR(GETPIVOTDATA("UnitCapacity",'[1]NAMEPLATE CAPACITY'!$A$5,"Period",DATE(YEAR(BF$3),MONTH(BF$3),1),"Country",$C5,"UnitCategory","CONDENSATE DIST."),0)</f>
        <v>220</v>
      </c>
      <c r="BG5">
        <f>IFERROR(GETPIVOTDATA("UnitCapacity",'[1]NAMEPLATE CAPACITY'!$A$5,"Period",DATE(YEAR(BG$3),MONTH(BG$3),1),"Country",$C5,"UnitCategory","CRUDE"),0)+IFERROR(GETPIVOTDATA("UnitCapacity",'[1]NAMEPLATE CAPACITY'!$A$5,"Period",DATE(YEAR(BG$3),MONTH(BG$3),1),"Country",$C5,"UnitCategory","CONDENSATE DIST."),0)</f>
        <v>220</v>
      </c>
      <c r="BH5">
        <f>IFERROR(GETPIVOTDATA("UnitCapacity",'[1]NAMEPLATE CAPACITY'!$A$5,"Period",DATE(YEAR(BH$3),MONTH(BH$3),1),"Country",$C5,"UnitCategory","CRUDE"),0)+IFERROR(GETPIVOTDATA("UnitCapacity",'[1]NAMEPLATE CAPACITY'!$A$5,"Period",DATE(YEAR(BH$3),MONTH(BH$3),1),"Country",$C5,"UnitCategory","CONDENSATE DIST."),0)</f>
        <v>220</v>
      </c>
      <c r="BI5">
        <f>IFERROR(GETPIVOTDATA("UnitCapacity",'[1]NAMEPLATE CAPACITY'!$A$5,"Period",DATE(YEAR(BI$3),MONTH(BI$3),1),"Country",$C5,"UnitCategory","CRUDE"),0)+IFERROR(GETPIVOTDATA("UnitCapacity",'[1]NAMEPLATE CAPACITY'!$A$5,"Period",DATE(YEAR(BI$3),MONTH(BI$3),1),"Country",$C5,"UnitCategory","CONDENSATE DIST."),0)</f>
        <v>220</v>
      </c>
      <c r="BJ5">
        <f>IFERROR(GETPIVOTDATA("UnitCapacity",'[1]NAMEPLATE CAPACITY'!$A$5,"Period",DATE(YEAR(BJ$3),MONTH(BJ$3),1),"Country",$C5,"UnitCategory","CRUDE"),0)+IFERROR(GETPIVOTDATA("UnitCapacity",'[1]NAMEPLATE CAPACITY'!$A$5,"Period",DATE(YEAR(BJ$3),MONTH(BJ$3),1),"Country",$C5,"UnitCategory","CONDENSATE DIST."),0)</f>
        <v>220</v>
      </c>
      <c r="BK5">
        <f>IFERROR(GETPIVOTDATA("UnitCapacity",'[1]NAMEPLATE CAPACITY'!$A$5,"Period",DATE(YEAR(BK$3),MONTH(BK$3),1),"Country",$C5,"UnitCategory","CRUDE"),0)+IFERROR(GETPIVOTDATA("UnitCapacity",'[1]NAMEPLATE CAPACITY'!$A$5,"Period",DATE(YEAR(BK$3),MONTH(BK$3),1),"Country",$C5,"UnitCategory","CONDENSATE DIST."),0)</f>
        <v>220</v>
      </c>
      <c r="BL5">
        <f>IFERROR(GETPIVOTDATA("UnitCapacity",'[1]NAMEPLATE CAPACITY'!$A$5,"Period",DATE(YEAR(BL$3),MONTH(BL$3),1),"Country",$C5,"UnitCategory","CRUDE"),0)+IFERROR(GETPIVOTDATA("UnitCapacity",'[1]NAMEPLATE CAPACITY'!$A$5,"Period",DATE(YEAR(BL$3),MONTH(BL$3),1),"Country",$C5,"UnitCategory","CONDENSATE DIST."),0)</f>
        <v>220</v>
      </c>
      <c r="BM5">
        <f>IFERROR(GETPIVOTDATA("UnitCapacity",'[1]NAMEPLATE CAPACITY'!$A$5,"Period",DATE(YEAR(BM$3),MONTH(BM$3),1),"Country",$C5,"UnitCategory","CRUDE"),0)+IFERROR(GETPIVOTDATA("UnitCapacity",'[1]NAMEPLATE CAPACITY'!$A$5,"Period",DATE(YEAR(BM$3),MONTH(BM$3),1),"Country",$C5,"UnitCategory","CONDENSATE DIST."),0)</f>
        <v>220</v>
      </c>
      <c r="BN5">
        <f>IFERROR(GETPIVOTDATA("UnitCapacity",'[1]NAMEPLATE CAPACITY'!$A$5,"Period",DATE(YEAR(BN$3),MONTH(BN$3),1),"Country",$C5,"UnitCategory","CRUDE"),0)+IFERROR(GETPIVOTDATA("UnitCapacity",'[1]NAMEPLATE CAPACITY'!$A$5,"Period",DATE(YEAR(BN$3),MONTH(BN$3),1),"Country",$C5,"UnitCategory","CONDENSATE DIST."),0)</f>
        <v>220</v>
      </c>
      <c r="BO5">
        <f>IFERROR(GETPIVOTDATA("UnitCapacity",'[1]NAMEPLATE CAPACITY'!$A$5,"Period",DATE(YEAR(BO$3),MONTH(BO$3),1),"Country",$C5,"UnitCategory","CRUDE"),0)+IFERROR(GETPIVOTDATA("UnitCapacity",'[1]NAMEPLATE CAPACITY'!$A$5,"Period",DATE(YEAR(BO$3),MONTH(BO$3),1),"Country",$C5,"UnitCategory","CONDENSATE DIST."),0)</f>
        <v>220</v>
      </c>
      <c r="BP5">
        <f>IFERROR(GETPIVOTDATA("UnitCapacity",'[1]NAMEPLATE CAPACITY'!$A$5,"Period",DATE(YEAR(BP$3),MONTH(BP$3),1),"Country",$C5,"UnitCategory","CRUDE"),0)+IFERROR(GETPIVOTDATA("UnitCapacity",'[1]NAMEPLATE CAPACITY'!$A$5,"Period",DATE(YEAR(BP$3),MONTH(BP$3),1),"Country",$C5,"UnitCategory","CONDENSATE DIST."),0)</f>
        <v>220</v>
      </c>
      <c r="BQ5">
        <f>IFERROR(GETPIVOTDATA("UnitCapacity",'[1]NAMEPLATE CAPACITY'!$A$5,"Period",DATE(YEAR(BQ$3),MONTH(BQ$3),1),"Country",$C5,"UnitCategory","CRUDE"),0)+IFERROR(GETPIVOTDATA("UnitCapacity",'[1]NAMEPLATE CAPACITY'!$A$5,"Period",DATE(YEAR(BQ$3),MONTH(BQ$3),1),"Country",$C5,"UnitCategory","CONDENSATE DIST."),0)</f>
        <v>220</v>
      </c>
      <c r="BR5">
        <f>IFERROR(GETPIVOTDATA("UnitCapacity",'[1]NAMEPLATE CAPACITY'!$A$5,"Period",DATE(YEAR(BR$3),MONTH(BR$3),1),"Country",$C5,"UnitCategory","CRUDE"),0)+IFERROR(GETPIVOTDATA("UnitCapacity",'[1]NAMEPLATE CAPACITY'!$A$5,"Period",DATE(YEAR(BR$3),MONTH(BR$3),1),"Country",$C5,"UnitCategory","CONDENSATE DIST."),0)</f>
        <v>220</v>
      </c>
      <c r="BS5">
        <f>IFERROR(GETPIVOTDATA("UnitCapacity",'[1]NAMEPLATE CAPACITY'!$A$5,"Period",DATE(YEAR(BS$3),MONTH(BS$3),1),"Country",$C5,"UnitCategory","CRUDE"),0)+IFERROR(GETPIVOTDATA("UnitCapacity",'[1]NAMEPLATE CAPACITY'!$A$5,"Period",DATE(YEAR(BS$3),MONTH(BS$3),1),"Country",$C5,"UnitCategory","CONDENSATE DIST."),0)</f>
        <v>220</v>
      </c>
      <c r="BT5">
        <f>IFERROR(GETPIVOTDATA("UnitCapacity",'[1]NAMEPLATE CAPACITY'!$A$5,"Period",DATE(YEAR(BT$3),MONTH(BT$3),1),"Country",$C5,"UnitCategory","CRUDE"),0)+IFERROR(GETPIVOTDATA("UnitCapacity",'[1]NAMEPLATE CAPACITY'!$A$5,"Period",DATE(YEAR(BT$3),MONTH(BT$3),1),"Country",$C5,"UnitCategory","CONDENSATE DIST."),0)</f>
        <v>220</v>
      </c>
      <c r="BU5">
        <f>IFERROR(GETPIVOTDATA("UnitCapacity",'[1]NAMEPLATE CAPACITY'!$A$5,"Period",DATE(YEAR(BU$3),MONTH(BU$3),1),"Country",$C5,"UnitCategory","CRUDE"),0)+IFERROR(GETPIVOTDATA("UnitCapacity",'[1]NAMEPLATE CAPACITY'!$A$5,"Period",DATE(YEAR(BU$3),MONTH(BU$3),1),"Country",$C5,"UnitCategory","CONDENSATE DIST."),0)</f>
        <v>220</v>
      </c>
      <c r="BV5">
        <f>IFERROR(GETPIVOTDATA("UnitCapacity",'[1]NAMEPLATE CAPACITY'!$A$5,"Period",DATE(YEAR(BV$3),MONTH(BV$3),1),"Country",$C5,"UnitCategory","CRUDE"),0)+IFERROR(GETPIVOTDATA("UnitCapacity",'[1]NAMEPLATE CAPACITY'!$A$5,"Period",DATE(YEAR(BV$3),MONTH(BV$3),1),"Country",$C5,"UnitCategory","CONDENSATE DIST."),0)</f>
        <v>220</v>
      </c>
      <c r="BW5">
        <f>IFERROR(GETPIVOTDATA("UnitCapacity",'[1]NAMEPLATE CAPACITY'!$A$5,"Period",DATE(YEAR(BW$3),MONTH(BW$3),1),"Country",$C5,"UnitCategory","CRUDE"),0)+IFERROR(GETPIVOTDATA("UnitCapacity",'[1]NAMEPLATE CAPACITY'!$A$5,"Period",DATE(YEAR(BW$3),MONTH(BW$3),1),"Country",$C5,"UnitCategory","CONDENSATE DIST."),0)</f>
        <v>220</v>
      </c>
      <c r="BX5">
        <f>IFERROR(GETPIVOTDATA("UnitCapacity",'[1]NAMEPLATE CAPACITY'!$A$5,"Period",DATE(YEAR(BX$3),MONTH(BX$3),1),"Country",$C5,"UnitCategory","CRUDE"),0)+IFERROR(GETPIVOTDATA("UnitCapacity",'[1]NAMEPLATE CAPACITY'!$A$5,"Period",DATE(YEAR(BX$3),MONTH(BX$3),1),"Country",$C5,"UnitCategory","CONDENSATE DIST."),0)</f>
        <v>220</v>
      </c>
      <c r="BY5">
        <f>IFERROR(GETPIVOTDATA("UnitCapacity",'[1]NAMEPLATE CAPACITY'!$A$5,"Period",DATE(YEAR(BY$3),MONTH(BY$3),1),"Country",$C5,"UnitCategory","CRUDE"),0)+IFERROR(GETPIVOTDATA("UnitCapacity",'[1]NAMEPLATE CAPACITY'!$A$5,"Period",DATE(YEAR(BY$3),MONTH(BY$3),1),"Country",$C5,"UnitCategory","CONDENSATE DIST."),0)</f>
        <v>220</v>
      </c>
      <c r="BZ5">
        <f>IFERROR(GETPIVOTDATA("UnitCapacity",'[1]NAMEPLATE CAPACITY'!$A$5,"Period",DATE(YEAR(BZ$3),MONTH(BZ$3),1),"Country",$C5,"UnitCategory","CRUDE"),0)+IFERROR(GETPIVOTDATA("UnitCapacity",'[1]NAMEPLATE CAPACITY'!$A$5,"Period",DATE(YEAR(BZ$3),MONTH(BZ$3),1),"Country",$C5,"UnitCategory","CONDENSATE DIST."),0)</f>
        <v>220</v>
      </c>
      <c r="CA5">
        <f>IFERROR(GETPIVOTDATA("UnitCapacity",'[1]NAMEPLATE CAPACITY'!$A$5,"Period",DATE(YEAR(CA$3),MONTH(CA$3),1),"Country",$C5,"UnitCategory","CRUDE"),0)+IFERROR(GETPIVOTDATA("UnitCapacity",'[1]NAMEPLATE CAPACITY'!$A$5,"Period",DATE(YEAR(CA$3),MONTH(CA$3),1),"Country",$C5,"UnitCategory","CONDENSATE DIST."),0)</f>
        <v>220</v>
      </c>
      <c r="CB5">
        <f>IFERROR(GETPIVOTDATA("UnitCapacity",'[1]NAMEPLATE CAPACITY'!$A$5,"Period",DATE(YEAR(CB$3),MONTH(CB$3),1),"Country",$C5,"UnitCategory","CRUDE"),0)+IFERROR(GETPIVOTDATA("UnitCapacity",'[1]NAMEPLATE CAPACITY'!$A$5,"Period",DATE(YEAR(CB$3),MONTH(CB$3),1),"Country",$C5,"UnitCategory","CONDENSATE DIST."),0)</f>
        <v>220</v>
      </c>
      <c r="CC5">
        <f>IFERROR(GETPIVOTDATA("UnitCapacity",'[1]NAMEPLATE CAPACITY'!$A$5,"Period",DATE(YEAR(CC$3),MONTH(CC$3),1),"Country",$C5,"UnitCategory","CRUDE"),0)+IFERROR(GETPIVOTDATA("UnitCapacity",'[1]NAMEPLATE CAPACITY'!$A$5,"Period",DATE(YEAR(CC$3),MONTH(CC$3),1),"Country",$C5,"UnitCategory","CONDENSATE DIST."),0)</f>
        <v>220</v>
      </c>
      <c r="CD5">
        <f>IFERROR(GETPIVOTDATA("UnitCapacity",'[1]NAMEPLATE CAPACITY'!$A$5,"Period",DATE(YEAR(CD$3),MONTH(CD$3),1),"Country",$C5,"UnitCategory","CRUDE"),0)+IFERROR(GETPIVOTDATA("UnitCapacity",'[1]NAMEPLATE CAPACITY'!$A$5,"Period",DATE(YEAR(CD$3),MONTH(CD$3),1),"Country",$C5,"UnitCategory","CONDENSATE DIST."),0)</f>
        <v>220</v>
      </c>
      <c r="CE5">
        <f>IFERROR(GETPIVOTDATA("UnitCapacity",'[1]NAMEPLATE CAPACITY'!$A$5,"Period",DATE(YEAR(CE$3),MONTH(CE$3),1),"Country",$C5,"UnitCategory","CRUDE"),0)+IFERROR(GETPIVOTDATA("UnitCapacity",'[1]NAMEPLATE CAPACITY'!$A$5,"Period",DATE(YEAR(CE$3),MONTH(CE$3),1),"Country",$C5,"UnitCategory","CONDENSATE DIST."),0)</f>
        <v>220</v>
      </c>
      <c r="CF5">
        <f>IFERROR(GETPIVOTDATA("UnitCapacity",'[1]NAMEPLATE CAPACITY'!$A$5,"Period",DATE(YEAR(CF$3),MONTH(CF$3),1),"Country",$C5,"UnitCategory","CRUDE"),0)+IFERROR(GETPIVOTDATA("UnitCapacity",'[1]NAMEPLATE CAPACITY'!$A$5,"Period",DATE(YEAR(CF$3),MONTH(CF$3),1),"Country",$C5,"UnitCategory","CONDENSATE DIST."),0)</f>
        <v>220</v>
      </c>
      <c r="CG5">
        <f>IFERROR(GETPIVOTDATA("UnitCapacity",'[1]NAMEPLATE CAPACITY'!$A$5,"Period",DATE(YEAR(CG$3),MONTH(CG$3),1),"Country",$C5,"UnitCategory","CRUDE"),0)+IFERROR(GETPIVOTDATA("UnitCapacity",'[1]NAMEPLATE CAPACITY'!$A$5,"Period",DATE(YEAR(CG$3),MONTH(CG$3),1),"Country",$C5,"UnitCategory","CONDENSATE DIST."),0)</f>
        <v>220</v>
      </c>
      <c r="CH5">
        <f>IFERROR(GETPIVOTDATA("UnitCapacity",'[1]NAMEPLATE CAPACITY'!$A$5,"Period",DATE(YEAR(CH$3),MONTH(CH$3),1),"Country",$C5,"UnitCategory","CRUDE"),0)+IFERROR(GETPIVOTDATA("UnitCapacity",'[1]NAMEPLATE CAPACITY'!$A$5,"Period",DATE(YEAR(CH$3),MONTH(CH$3),1),"Country",$C5,"UnitCategory","CONDENSATE DIST."),0)</f>
        <v>220</v>
      </c>
      <c r="CI5">
        <f>IFERROR(GETPIVOTDATA("UnitCapacity",'[1]NAMEPLATE CAPACITY'!$A$5,"Period",DATE(YEAR(CI$3),MONTH(CI$3),1),"Country",$C5,"UnitCategory","CRUDE"),0)+IFERROR(GETPIVOTDATA("UnitCapacity",'[1]NAMEPLATE CAPACITY'!$A$5,"Period",DATE(YEAR(CI$3),MONTH(CI$3),1),"Country",$C5,"UnitCategory","CONDENSATE DIST."),0)</f>
        <v>220</v>
      </c>
      <c r="CJ5">
        <f>IFERROR(GETPIVOTDATA("UnitCapacity",'[1]NAMEPLATE CAPACITY'!$A$5,"Period",DATE(YEAR(CJ$3),MONTH(CJ$3),1),"Country",$C5,"UnitCategory","CRUDE"),0)+IFERROR(GETPIVOTDATA("UnitCapacity",'[1]NAMEPLATE CAPACITY'!$A$5,"Period",DATE(YEAR(CJ$3),MONTH(CJ$3),1),"Country",$C5,"UnitCategory","CONDENSATE DIST."),0)</f>
        <v>220</v>
      </c>
      <c r="CK5">
        <f>IFERROR(GETPIVOTDATA("UnitCapacity",'[1]NAMEPLATE CAPACITY'!$A$5,"Period",DATE(YEAR(CK$3),MONTH(CK$3),1),"Country",$C5,"UnitCategory","CRUDE"),0)+IFERROR(GETPIVOTDATA("UnitCapacity",'[1]NAMEPLATE CAPACITY'!$A$5,"Period",DATE(YEAR(CK$3),MONTH(CK$3),1),"Country",$C5,"UnitCategory","CONDENSATE DIST."),0)</f>
        <v>220</v>
      </c>
      <c r="CL5">
        <f>IFERROR(GETPIVOTDATA("UnitCapacity",'[1]NAMEPLATE CAPACITY'!$A$5,"Period",DATE(YEAR(CL$3),MONTH(CL$3),1),"Country",$C5,"UnitCategory","CRUDE"),0)+IFERROR(GETPIVOTDATA("UnitCapacity",'[1]NAMEPLATE CAPACITY'!$A$5,"Period",DATE(YEAR(CL$3),MONTH(CL$3),1),"Country",$C5,"UnitCategory","CONDENSATE DIST."),0)</f>
        <v>0</v>
      </c>
      <c r="CM5">
        <f>IFERROR(GETPIVOTDATA("UnitCapacity",'[1]NAMEPLATE CAPACITY'!$A$5,"Period",DATE(YEAR(CM$3),MONTH(CM$3),1),"Country",$C5,"UnitCategory","CRUDE"),0)+IFERROR(GETPIVOTDATA("UnitCapacity",'[1]NAMEPLATE CAPACITY'!$A$5,"Period",DATE(YEAR(CM$3),MONTH(CM$3),1),"Country",$C5,"UnitCategory","CONDENSATE DIST."),0)</f>
        <v>0</v>
      </c>
      <c r="CN5">
        <f>IFERROR(GETPIVOTDATA("UnitCapacity",'[1]NAMEPLATE CAPACITY'!$A$5,"Period",DATE(YEAR(CN$3),MONTH(CN$3),1),"Country",$C5,"UnitCategory","CRUDE"),0)+IFERROR(GETPIVOTDATA("UnitCapacity",'[1]NAMEPLATE CAPACITY'!$A$5,"Period",DATE(YEAR(CN$3),MONTH(CN$3),1),"Country",$C5,"UnitCategory","CONDENSATE DIST."),0)</f>
        <v>0</v>
      </c>
      <c r="CO5">
        <f>IFERROR(GETPIVOTDATA("UnitCapacity",'[1]NAMEPLATE CAPACITY'!$A$5,"Period",DATE(YEAR(CO$3),MONTH(CO$3),1),"Country",$C5,"UnitCategory","CRUDE"),0)+IFERROR(GETPIVOTDATA("UnitCapacity",'[1]NAMEPLATE CAPACITY'!$A$5,"Period",DATE(YEAR(CO$3),MONTH(CO$3),1),"Country",$C5,"UnitCategory","CONDENSATE DIST."),0)</f>
        <v>0</v>
      </c>
      <c r="CP5">
        <f>IFERROR(GETPIVOTDATA("UnitCapacity",'[1]NAMEPLATE CAPACITY'!$A$5,"Period",DATE(YEAR(CP$3),MONTH(CP$3),1),"Country",$C5,"UnitCategory","CRUDE"),0)+IFERROR(GETPIVOTDATA("UnitCapacity",'[1]NAMEPLATE CAPACITY'!$A$5,"Period",DATE(YEAR(CP$3),MONTH(CP$3),1),"Country",$C5,"UnitCategory","CONDENSATE DIST."),0)</f>
        <v>0</v>
      </c>
      <c r="CQ5">
        <f>IFERROR(GETPIVOTDATA("UnitCapacity",'[1]NAMEPLATE CAPACITY'!$A$5,"Period",DATE(YEAR(CQ$3),MONTH(CQ$3),1),"Country",$C5,"UnitCategory","CRUDE"),0)+IFERROR(GETPIVOTDATA("UnitCapacity",'[1]NAMEPLATE CAPACITY'!$A$5,"Period",DATE(YEAR(CQ$3),MONTH(CQ$3),1),"Country",$C5,"UnitCategory","CONDENSATE DIST."),0)</f>
        <v>0</v>
      </c>
      <c r="CR5">
        <f>IFERROR(GETPIVOTDATA("UnitCapacity",'[1]NAMEPLATE CAPACITY'!$A$5,"Period",DATE(YEAR(CR$3),MONTH(CR$3),1),"Country",$C5,"UnitCategory","CRUDE"),0)+IFERROR(GETPIVOTDATA("UnitCapacity",'[1]NAMEPLATE CAPACITY'!$A$5,"Period",DATE(YEAR(CR$3),MONTH(CR$3),1),"Country",$C5,"UnitCategory","CONDENSATE DIST."),0)</f>
        <v>0</v>
      </c>
      <c r="CS5">
        <f>IFERROR(GETPIVOTDATA("UnitCapacity",'[1]NAMEPLATE CAPACITY'!$A$5,"Period",DATE(YEAR(CS$3),MONTH(CS$3),1),"Country",$C5,"UnitCategory","CRUDE"),0)+IFERROR(GETPIVOTDATA("UnitCapacity",'[1]NAMEPLATE CAPACITY'!$A$5,"Period",DATE(YEAR(CS$3),MONTH(CS$3),1),"Country",$C5,"UnitCategory","CONDENSATE DIST."),0)</f>
        <v>0</v>
      </c>
      <c r="CT5">
        <f>IFERROR(GETPIVOTDATA("UnitCapacity",'[1]NAMEPLATE CAPACITY'!$A$5,"Period",DATE(YEAR(CT$3),MONTH(CT$3),1),"Country",$C5,"UnitCategory","CRUDE"),0)+IFERROR(GETPIVOTDATA("UnitCapacity",'[1]NAMEPLATE CAPACITY'!$A$5,"Period",DATE(YEAR(CT$3),MONTH(CT$3),1),"Country",$C5,"UnitCategory","CONDENSATE DIST."),0)</f>
        <v>0</v>
      </c>
      <c r="CU5">
        <f>IFERROR(GETPIVOTDATA("UnitCapacity",'[1]NAMEPLATE CAPACITY'!$A$5,"Period",DATE(YEAR(CU$3),MONTH(CU$3),1),"Country",$C5,"UnitCategory","CRUDE"),0)+IFERROR(GETPIVOTDATA("UnitCapacity",'[1]NAMEPLATE CAPACITY'!$A$5,"Period",DATE(YEAR(CU$3),MONTH(CU$3),1),"Country",$C5,"UnitCategory","CONDENSATE DIST."),0)</f>
        <v>0</v>
      </c>
      <c r="CV5">
        <f>IFERROR(GETPIVOTDATA("UnitCapacity",'[1]NAMEPLATE CAPACITY'!$A$5,"Period",DATE(YEAR(CV$3),MONTH(CV$3),1),"Country",$C5,"UnitCategory","CRUDE"),0)+IFERROR(GETPIVOTDATA("UnitCapacity",'[1]NAMEPLATE CAPACITY'!$A$5,"Period",DATE(YEAR(CV$3),MONTH(CV$3),1),"Country",$C5,"UnitCategory","CONDENSATE DIST."),0)</f>
        <v>0</v>
      </c>
      <c r="CW5">
        <f>IFERROR(GETPIVOTDATA("UnitCapacity",'[1]NAMEPLATE CAPACITY'!$A$5,"Period",DATE(YEAR(CW$3),MONTH(CW$3),1),"Country",$C5,"UnitCategory","CRUDE"),0)+IFERROR(GETPIVOTDATA("UnitCapacity",'[1]NAMEPLATE CAPACITY'!$A$5,"Period",DATE(YEAR(CW$3),MONTH(CW$3),1),"Country",$C5,"UnitCategory","CONDENSATE DIST."),0)</f>
        <v>0</v>
      </c>
      <c r="CX5">
        <f>IFERROR(GETPIVOTDATA("UnitCapacity",'[1]NAMEPLATE CAPACITY'!$A$5,"Period",DATE(YEAR(CX$3),MONTH(CX$3),1),"Country",$C5,"UnitCategory","CRUDE"),0)+IFERROR(GETPIVOTDATA("UnitCapacity",'[1]NAMEPLATE CAPACITY'!$A$5,"Period",DATE(YEAR(CX$3),MONTH(CX$3),1),"Country",$C5,"UnitCategory","CONDENSATE DIST."),0)</f>
        <v>0</v>
      </c>
      <c r="CY5">
        <f>IFERROR(GETPIVOTDATA("UnitCapacity",'[1]NAMEPLATE CAPACITY'!$A$5,"Period",DATE(YEAR(CY$3),MONTH(CY$3),1),"Country",$C5,"UnitCategory","CRUDE"),0)+IFERROR(GETPIVOTDATA("UnitCapacity",'[1]NAMEPLATE CAPACITY'!$A$5,"Period",DATE(YEAR(CY$3),MONTH(CY$3),1),"Country",$C5,"UnitCategory","CONDENSATE DIST."),0)</f>
        <v>0</v>
      </c>
      <c r="CZ5">
        <f>IFERROR(GETPIVOTDATA("UnitCapacity",'[1]NAMEPLATE CAPACITY'!$A$5,"Period",DATE(YEAR(CZ$3),MONTH(CZ$3),1),"Country",$C5,"UnitCategory","CRUDE"),0)+IFERROR(GETPIVOTDATA("UnitCapacity",'[1]NAMEPLATE CAPACITY'!$A$5,"Period",DATE(YEAR(CZ$3),MONTH(CZ$3),1),"Country",$C5,"UnitCategory","CONDENSATE DIST."),0)</f>
        <v>0</v>
      </c>
      <c r="DA5">
        <f>IFERROR(GETPIVOTDATA("UnitCapacity",'[1]NAMEPLATE CAPACITY'!$A$5,"Period",DATE(YEAR(DA$3),MONTH(DA$3),1),"Country",$C5,"UnitCategory","CRUDE"),0)+IFERROR(GETPIVOTDATA("UnitCapacity",'[1]NAMEPLATE CAPACITY'!$A$5,"Period",DATE(YEAR(DA$3),MONTH(DA$3),1),"Country",$C5,"UnitCategory","CONDENSATE DIST."),0)</f>
        <v>0</v>
      </c>
      <c r="DB5">
        <f>IFERROR(GETPIVOTDATA("UnitCapacity",'[1]NAMEPLATE CAPACITY'!$A$5,"Period",DATE(YEAR(DB$3),MONTH(DB$3),1),"Country",$C5,"UnitCategory","CRUDE"),0)+IFERROR(GETPIVOTDATA("UnitCapacity",'[1]NAMEPLATE CAPACITY'!$A$5,"Period",DATE(YEAR(DB$3),MONTH(DB$3),1),"Country",$C5,"UnitCategory","CONDENSATE DIST."),0)</f>
        <v>0</v>
      </c>
      <c r="DC5">
        <f>IFERROR(GETPIVOTDATA("UnitCapacity",'[1]NAMEPLATE CAPACITY'!$A$5,"Period",DATE(YEAR(DC$3),MONTH(DC$3),1),"Country",$C5,"UnitCategory","CRUDE"),0)+IFERROR(GETPIVOTDATA("UnitCapacity",'[1]NAMEPLATE CAPACITY'!$A$5,"Period",DATE(YEAR(DC$3),MONTH(DC$3),1),"Country",$C5,"UnitCategory","CONDENSATE DIST."),0)</f>
        <v>0</v>
      </c>
      <c r="DD5">
        <f>IFERROR(GETPIVOTDATA("UnitCapacity",'[1]NAMEPLATE CAPACITY'!$A$5,"Period",DATE(YEAR(DD$3),MONTH(DD$3),1),"Country",$C5,"UnitCategory","CRUDE"),0)+IFERROR(GETPIVOTDATA("UnitCapacity",'[1]NAMEPLATE CAPACITY'!$A$5,"Period",DATE(YEAR(DD$3),MONTH(DD$3),1),"Country",$C5,"UnitCategory","CONDENSATE DIST."),0)</f>
        <v>0</v>
      </c>
      <c r="DE5">
        <f>IFERROR(GETPIVOTDATA("UnitCapacity",'[1]NAMEPLATE CAPACITY'!$A$5,"Period",DATE(YEAR(DE$3),MONTH(DE$3),1),"Country",$C5,"UnitCategory","CRUDE"),0)+IFERROR(GETPIVOTDATA("UnitCapacity",'[1]NAMEPLATE CAPACITY'!$A$5,"Period",DATE(YEAR(DE$3),MONTH(DE$3),1),"Country",$C5,"UnitCategory","CONDENSATE DIST."),0)</f>
        <v>0</v>
      </c>
      <c r="DF5">
        <f>IFERROR(GETPIVOTDATA("UnitCapacity",'[1]NAMEPLATE CAPACITY'!$A$5,"Period",DATE(YEAR(DF$3),MONTH(DF$3),1),"Country",$C5,"UnitCategory","CRUDE"),0)+IFERROR(GETPIVOTDATA("UnitCapacity",'[1]NAMEPLATE CAPACITY'!$A$5,"Period",DATE(YEAR(DF$3),MONTH(DF$3),1),"Country",$C5,"UnitCategory","CONDENSATE DIST."),0)</f>
        <v>0</v>
      </c>
      <c r="DG5">
        <f>IFERROR(GETPIVOTDATA("UnitCapacity",'[1]NAMEPLATE CAPACITY'!$A$5,"Period",DATE(YEAR(DG$3),MONTH(DG$3),1),"Country",$C5,"UnitCategory","CRUDE"),0)+IFERROR(GETPIVOTDATA("UnitCapacity",'[1]NAMEPLATE CAPACITY'!$A$5,"Period",DATE(YEAR(DG$3),MONTH(DG$3),1),"Country",$C5,"UnitCategory","CONDENSATE DIST."),0)</f>
        <v>0</v>
      </c>
      <c r="DH5">
        <f>IFERROR(GETPIVOTDATA("UnitCapacity",'[1]NAMEPLATE CAPACITY'!$A$5,"Period",DATE(YEAR(DH$3),MONTH(DH$3),1),"Country",$C5,"UnitCategory","CRUDE"),0)+IFERROR(GETPIVOTDATA("UnitCapacity",'[1]NAMEPLATE CAPACITY'!$A$5,"Period",DATE(YEAR(DH$3),MONTH(DH$3),1),"Country",$C5,"UnitCategory","CONDENSATE DIST."),0)</f>
        <v>0</v>
      </c>
      <c r="EJ5" s="5" t="s">
        <v>6</v>
      </c>
      <c r="EM5" s="5" t="s">
        <v>7</v>
      </c>
      <c r="EP5" s="5" t="s">
        <v>8</v>
      </c>
      <c r="ES5" t="s">
        <v>3</v>
      </c>
    </row>
    <row r="6" spans="1:188" outlineLevel="1" x14ac:dyDescent="0.2">
      <c r="A6" t="s">
        <v>1</v>
      </c>
      <c r="B6" t="s">
        <v>2</v>
      </c>
      <c r="C6" t="s">
        <v>9</v>
      </c>
      <c r="D6" t="s">
        <v>4</v>
      </c>
      <c r="E6">
        <f>IFERROR(GETPIVOTDATA("UnitCapacity",'[1]NAMEPLATE CAPACITY'!$A$5,"Period",DATE(YEAR(E$3),MONTH(E$3),1),"Country",$C6,"UnitCategory","CRUDE"),0)+IFERROR(GETPIVOTDATA("UnitCapacity",'[1]NAMEPLATE CAPACITY'!$A$5,"Period",DATE(YEAR(E$3),MONTH(E$3),1),"Country",$C6,"UnitCategory","CONDENSATE DIST."),0)</f>
        <v>0</v>
      </c>
      <c r="F6">
        <f>IFERROR(GETPIVOTDATA("UnitCapacity",'[1]NAMEPLATE CAPACITY'!$A$5,"Period",DATE(YEAR(F$3),MONTH(F$3),1),"Country",$C6,"UnitCategory","CRUDE"),0)+IFERROR(GETPIVOTDATA("UnitCapacity",'[1]NAMEPLATE CAPACITY'!$A$5,"Period",DATE(YEAR(F$3),MONTH(F$3),1),"Country",$C6,"UnitCategory","CONDENSATE DIST."),0)</f>
        <v>0</v>
      </c>
      <c r="G6">
        <f>IFERROR(GETPIVOTDATA("UnitCapacity",'[1]NAMEPLATE CAPACITY'!$A$5,"Period",DATE(YEAR(G$3),MONTH(G$3),1),"Country",$C6,"UnitCategory","CRUDE"),0)+IFERROR(GETPIVOTDATA("UnitCapacity",'[1]NAMEPLATE CAPACITY'!$A$5,"Period",DATE(YEAR(G$3),MONTH(G$3),1),"Country",$C6,"UnitCategory","CONDENSATE DIST."),0)</f>
        <v>0</v>
      </c>
      <c r="H6">
        <f>IFERROR(GETPIVOTDATA("UnitCapacity",'[1]NAMEPLATE CAPACITY'!$A$5,"Period",DATE(YEAR(H$3),MONTH(H$3),1),"Country",$C6,"UnitCategory","CRUDE"),0)+IFERROR(GETPIVOTDATA("UnitCapacity",'[1]NAMEPLATE CAPACITY'!$A$5,"Period",DATE(YEAR(H$3),MONTH(H$3),1),"Country",$C6,"UnitCategory","CONDENSATE DIST."),0)</f>
        <v>0</v>
      </c>
      <c r="I6">
        <f>IFERROR(GETPIVOTDATA("UnitCapacity",'[1]NAMEPLATE CAPACITY'!$A$5,"Period",DATE(YEAR(I$3),MONTH(I$3),1),"Country",$C6,"UnitCategory","CRUDE"),0)+IFERROR(GETPIVOTDATA("UnitCapacity",'[1]NAMEPLATE CAPACITY'!$A$5,"Period",DATE(YEAR(I$3),MONTH(I$3),1),"Country",$C6,"UnitCategory","CONDENSATE DIST."),0)</f>
        <v>0</v>
      </c>
      <c r="J6">
        <f>IFERROR(GETPIVOTDATA("UnitCapacity",'[1]NAMEPLATE CAPACITY'!$A$5,"Period",DATE(YEAR(J$3),MONTH(J$3),1),"Country",$C6,"UnitCategory","CRUDE"),0)+IFERROR(GETPIVOTDATA("UnitCapacity",'[1]NAMEPLATE CAPACITY'!$A$5,"Period",DATE(YEAR(J$3),MONTH(J$3),1),"Country",$C6,"UnitCategory","CONDENSATE DIST."),0)</f>
        <v>0</v>
      </c>
      <c r="K6">
        <f>IFERROR(GETPIVOTDATA("UnitCapacity",'[1]NAMEPLATE CAPACITY'!$A$5,"Period",DATE(YEAR(K$3),MONTH(K$3),1),"Country",$C6,"UnitCategory","CRUDE"),0)+IFERROR(GETPIVOTDATA("UnitCapacity",'[1]NAMEPLATE CAPACITY'!$A$5,"Period",DATE(YEAR(K$3),MONTH(K$3),1),"Country",$C6,"UnitCategory","CONDENSATE DIST."),0)</f>
        <v>0</v>
      </c>
      <c r="L6">
        <f>IFERROR(GETPIVOTDATA("UnitCapacity",'[1]NAMEPLATE CAPACITY'!$A$5,"Period",DATE(YEAR(L$3),MONTH(L$3),1),"Country",$C6,"UnitCategory","CRUDE"),0)+IFERROR(GETPIVOTDATA("UnitCapacity",'[1]NAMEPLATE CAPACITY'!$A$5,"Period",DATE(YEAR(L$3),MONTH(L$3),1),"Country",$C6,"UnitCategory","CONDENSATE DIST."),0)</f>
        <v>0</v>
      </c>
      <c r="M6">
        <f>IFERROR(GETPIVOTDATA("UnitCapacity",'[1]NAMEPLATE CAPACITY'!$A$5,"Period",DATE(YEAR(M$3),MONTH(M$3),1),"Country",$C6,"UnitCategory","CRUDE"),0)+IFERROR(GETPIVOTDATA("UnitCapacity",'[1]NAMEPLATE CAPACITY'!$A$5,"Period",DATE(YEAR(M$3),MONTH(M$3),1),"Country",$C6,"UnitCategory","CONDENSATE DIST."),0)</f>
        <v>0</v>
      </c>
      <c r="N6">
        <f>IFERROR(GETPIVOTDATA("UnitCapacity",'[1]NAMEPLATE CAPACITY'!$A$5,"Period",DATE(YEAR(N$3),MONTH(N$3),1),"Country",$C6,"UnitCategory","CRUDE"),0)+IFERROR(GETPIVOTDATA("UnitCapacity",'[1]NAMEPLATE CAPACITY'!$A$5,"Period",DATE(YEAR(N$3),MONTH(N$3),1),"Country",$C6,"UnitCategory","CONDENSATE DIST."),0)</f>
        <v>0</v>
      </c>
      <c r="O6">
        <f>IFERROR(GETPIVOTDATA("UnitCapacity",'[1]NAMEPLATE CAPACITY'!$A$5,"Period",DATE(YEAR(O$3),MONTH(O$3),1),"Country",$C6,"UnitCategory","CRUDE"),0)+IFERROR(GETPIVOTDATA("UnitCapacity",'[1]NAMEPLATE CAPACITY'!$A$5,"Period",DATE(YEAR(O$3),MONTH(O$3),1),"Country",$C6,"UnitCategory","CONDENSATE DIST."),0)</f>
        <v>0</v>
      </c>
      <c r="P6">
        <f>IFERROR(GETPIVOTDATA("UnitCapacity",'[1]NAMEPLATE CAPACITY'!$A$5,"Period",DATE(YEAR(P$3),MONTH(P$3),1),"Country",$C6,"UnitCategory","CRUDE"),0)+IFERROR(GETPIVOTDATA("UnitCapacity",'[1]NAMEPLATE CAPACITY'!$A$5,"Period",DATE(YEAR(P$3),MONTH(P$3),1),"Country",$C6,"UnitCategory","CONDENSATE DIST."),0)</f>
        <v>0</v>
      </c>
      <c r="Q6">
        <f>IFERROR(GETPIVOTDATA("UnitCapacity",'[1]NAMEPLATE CAPACITY'!$A$5,"Period",DATE(YEAR(Q$3),MONTH(Q$3),1),"Country",$C6,"UnitCategory","CRUDE"),0)+IFERROR(GETPIVOTDATA("UnitCapacity",'[1]NAMEPLATE CAPACITY'!$A$5,"Period",DATE(YEAR(Q$3),MONTH(Q$3),1),"Country",$C6,"UnitCategory","CONDENSATE DIST."),0)</f>
        <v>265</v>
      </c>
      <c r="R6">
        <f>IFERROR(GETPIVOTDATA("UnitCapacity",'[1]NAMEPLATE CAPACITY'!$A$5,"Period",DATE(YEAR(R$3),MONTH(R$3),1),"Country",$C6,"UnitCategory","CRUDE"),0)+IFERROR(GETPIVOTDATA("UnitCapacity",'[1]NAMEPLATE CAPACITY'!$A$5,"Period",DATE(YEAR(R$3),MONTH(R$3),1),"Country",$C6,"UnitCategory","CONDENSATE DIST."),0)</f>
        <v>265</v>
      </c>
      <c r="S6">
        <f>IFERROR(GETPIVOTDATA("UnitCapacity",'[1]NAMEPLATE CAPACITY'!$A$5,"Period",DATE(YEAR(S$3),MONTH(S$3),1),"Country",$C6,"UnitCategory","CRUDE"),0)+IFERROR(GETPIVOTDATA("UnitCapacity",'[1]NAMEPLATE CAPACITY'!$A$5,"Period",DATE(YEAR(S$3),MONTH(S$3),1),"Country",$C6,"UnitCategory","CONDENSATE DIST."),0)</f>
        <v>265</v>
      </c>
      <c r="T6">
        <f>IFERROR(GETPIVOTDATA("UnitCapacity",'[1]NAMEPLATE CAPACITY'!$A$5,"Period",DATE(YEAR(T$3),MONTH(T$3),1),"Country",$C6,"UnitCategory","CRUDE"),0)+IFERROR(GETPIVOTDATA("UnitCapacity",'[1]NAMEPLATE CAPACITY'!$A$5,"Period",DATE(YEAR(T$3),MONTH(T$3),1),"Country",$C6,"UnitCategory","CONDENSATE DIST."),0)</f>
        <v>265</v>
      </c>
      <c r="U6">
        <f>IFERROR(GETPIVOTDATA("UnitCapacity",'[1]NAMEPLATE CAPACITY'!$A$5,"Period",DATE(YEAR(U$3),MONTH(U$3),1),"Country",$C6,"UnitCategory","CRUDE"),0)+IFERROR(GETPIVOTDATA("UnitCapacity",'[1]NAMEPLATE CAPACITY'!$A$5,"Period",DATE(YEAR(U$3),MONTH(U$3),1),"Country",$C6,"UnitCategory","CONDENSATE DIST."),0)</f>
        <v>265</v>
      </c>
      <c r="V6">
        <f>IFERROR(GETPIVOTDATA("UnitCapacity",'[1]NAMEPLATE CAPACITY'!$A$5,"Period",DATE(YEAR(V$3),MONTH(V$3),1),"Country",$C6,"UnitCategory","CRUDE"),0)+IFERROR(GETPIVOTDATA("UnitCapacity",'[1]NAMEPLATE CAPACITY'!$A$5,"Period",DATE(YEAR(V$3),MONTH(V$3),1),"Country",$C6,"UnitCategory","CONDENSATE DIST."),0)</f>
        <v>265</v>
      </c>
      <c r="W6">
        <f>IFERROR(GETPIVOTDATA("UnitCapacity",'[1]NAMEPLATE CAPACITY'!$A$5,"Period",DATE(YEAR(W$3),MONTH(W$3),1),"Country",$C6,"UnitCategory","CRUDE"),0)+IFERROR(GETPIVOTDATA("UnitCapacity",'[1]NAMEPLATE CAPACITY'!$A$5,"Period",DATE(YEAR(W$3),MONTH(W$3),1),"Country",$C6,"UnitCategory","CONDENSATE DIST."),0)</f>
        <v>265</v>
      </c>
      <c r="X6">
        <f>IFERROR(GETPIVOTDATA("UnitCapacity",'[1]NAMEPLATE CAPACITY'!$A$5,"Period",DATE(YEAR(X$3),MONTH(X$3),1),"Country",$C6,"UnitCategory","CRUDE"),0)+IFERROR(GETPIVOTDATA("UnitCapacity",'[1]NAMEPLATE CAPACITY'!$A$5,"Period",DATE(YEAR(X$3),MONTH(X$3),1),"Country",$C6,"UnitCategory","CONDENSATE DIST."),0)</f>
        <v>265</v>
      </c>
      <c r="Y6">
        <f>IFERROR(GETPIVOTDATA("UnitCapacity",'[1]NAMEPLATE CAPACITY'!$A$5,"Period",DATE(YEAR(Y$3),MONTH(Y$3),1),"Country",$C6,"UnitCategory","CRUDE"),0)+IFERROR(GETPIVOTDATA("UnitCapacity",'[1]NAMEPLATE CAPACITY'!$A$5,"Period",DATE(YEAR(Y$3),MONTH(Y$3),1),"Country",$C6,"UnitCategory","CONDENSATE DIST."),0)</f>
        <v>265</v>
      </c>
      <c r="Z6">
        <f>IFERROR(GETPIVOTDATA("UnitCapacity",'[1]NAMEPLATE CAPACITY'!$A$5,"Period",DATE(YEAR(Z$3),MONTH(Z$3),1),"Country",$C6,"UnitCategory","CRUDE"),0)+IFERROR(GETPIVOTDATA("UnitCapacity",'[1]NAMEPLATE CAPACITY'!$A$5,"Period",DATE(YEAR(Z$3),MONTH(Z$3),1),"Country",$C6,"UnitCategory","CONDENSATE DIST."),0)</f>
        <v>265</v>
      </c>
      <c r="AA6">
        <f>IFERROR(GETPIVOTDATA("UnitCapacity",'[1]NAMEPLATE CAPACITY'!$A$5,"Period",DATE(YEAR(AA$3),MONTH(AA$3),1),"Country",$C6,"UnitCategory","CRUDE"),0)+IFERROR(GETPIVOTDATA("UnitCapacity",'[1]NAMEPLATE CAPACITY'!$A$5,"Period",DATE(YEAR(AA$3),MONTH(AA$3),1),"Country",$C6,"UnitCategory","CONDENSATE DIST."),0)</f>
        <v>265</v>
      </c>
      <c r="AB6">
        <f>IFERROR(GETPIVOTDATA("UnitCapacity",'[1]NAMEPLATE CAPACITY'!$A$5,"Period",DATE(YEAR(AB$3),MONTH(AB$3),1),"Country",$C6,"UnitCategory","CRUDE"),0)+IFERROR(GETPIVOTDATA("UnitCapacity",'[1]NAMEPLATE CAPACITY'!$A$5,"Period",DATE(YEAR(AB$3),MONTH(AB$3),1),"Country",$C6,"UnitCategory","CONDENSATE DIST."),0)</f>
        <v>265</v>
      </c>
      <c r="AC6">
        <f>IFERROR(GETPIVOTDATA("UnitCapacity",'[1]NAMEPLATE CAPACITY'!$A$5,"Period",DATE(YEAR(AC$3),MONTH(AC$3),1),"Country",$C6,"UnitCategory","CRUDE"),0)+IFERROR(GETPIVOTDATA("UnitCapacity",'[1]NAMEPLATE CAPACITY'!$A$5,"Period",DATE(YEAR(AC$3),MONTH(AC$3),1),"Country",$C6,"UnitCategory","CONDENSATE DIST."),0)</f>
        <v>265</v>
      </c>
      <c r="AD6">
        <f>IFERROR(GETPIVOTDATA("UnitCapacity",'[1]NAMEPLATE CAPACITY'!$A$5,"Period",DATE(YEAR(AD$3),MONTH(AD$3),1),"Country",$C6,"UnitCategory","CRUDE"),0)+IFERROR(GETPIVOTDATA("UnitCapacity",'[1]NAMEPLATE CAPACITY'!$A$5,"Period",DATE(YEAR(AD$3),MONTH(AD$3),1),"Country",$C6,"UnitCategory","CONDENSATE DIST."),0)</f>
        <v>265</v>
      </c>
      <c r="AE6">
        <f>IFERROR(GETPIVOTDATA("UnitCapacity",'[1]NAMEPLATE CAPACITY'!$A$5,"Period",DATE(YEAR(AE$3),MONTH(AE$3),1),"Country",$C6,"UnitCategory","CRUDE"),0)+IFERROR(GETPIVOTDATA("UnitCapacity",'[1]NAMEPLATE CAPACITY'!$A$5,"Period",DATE(YEAR(AE$3),MONTH(AE$3),1),"Country",$C6,"UnitCategory","CONDENSATE DIST."),0)</f>
        <v>265</v>
      </c>
      <c r="AF6">
        <f>IFERROR(GETPIVOTDATA("UnitCapacity",'[1]NAMEPLATE CAPACITY'!$A$5,"Period",DATE(YEAR(AF$3),MONTH(AF$3),1),"Country",$C6,"UnitCategory","CRUDE"),0)+IFERROR(GETPIVOTDATA("UnitCapacity",'[1]NAMEPLATE CAPACITY'!$A$5,"Period",DATE(YEAR(AF$3),MONTH(AF$3),1),"Country",$C6,"UnitCategory","CONDENSATE DIST."),0)</f>
        <v>265</v>
      </c>
      <c r="AG6">
        <f>IFERROR(GETPIVOTDATA("UnitCapacity",'[1]NAMEPLATE CAPACITY'!$A$5,"Period",DATE(YEAR(AG$3),MONTH(AG$3),1),"Country",$C6,"UnitCategory","CRUDE"),0)+IFERROR(GETPIVOTDATA("UnitCapacity",'[1]NAMEPLATE CAPACITY'!$A$5,"Period",DATE(YEAR(AG$3),MONTH(AG$3),1),"Country",$C6,"UnitCategory","CONDENSATE DIST."),0)</f>
        <v>265</v>
      </c>
      <c r="AH6">
        <f>IFERROR(GETPIVOTDATA("UnitCapacity",'[1]NAMEPLATE CAPACITY'!$A$5,"Period",DATE(YEAR(AH$3),MONTH(AH$3),1),"Country",$C6,"UnitCategory","CRUDE"),0)+IFERROR(GETPIVOTDATA("UnitCapacity",'[1]NAMEPLATE CAPACITY'!$A$5,"Period",DATE(YEAR(AH$3),MONTH(AH$3),1),"Country",$C6,"UnitCategory","CONDENSATE DIST."),0)</f>
        <v>265</v>
      </c>
      <c r="AI6">
        <f>IFERROR(GETPIVOTDATA("UnitCapacity",'[1]NAMEPLATE CAPACITY'!$A$5,"Period",DATE(YEAR(AI$3),MONTH(AI$3),1),"Country",$C6,"UnitCategory","CRUDE"),0)+IFERROR(GETPIVOTDATA("UnitCapacity",'[1]NAMEPLATE CAPACITY'!$A$5,"Period",DATE(YEAR(AI$3),MONTH(AI$3),1),"Country",$C6,"UnitCategory","CONDENSATE DIST."),0)</f>
        <v>265</v>
      </c>
      <c r="AJ6">
        <f>IFERROR(GETPIVOTDATA("UnitCapacity",'[1]NAMEPLATE CAPACITY'!$A$5,"Period",DATE(YEAR(AJ$3),MONTH(AJ$3),1),"Country",$C6,"UnitCategory","CRUDE"),0)+IFERROR(GETPIVOTDATA("UnitCapacity",'[1]NAMEPLATE CAPACITY'!$A$5,"Period",DATE(YEAR(AJ$3),MONTH(AJ$3),1),"Country",$C6,"UnitCategory","CONDENSATE DIST."),0)</f>
        <v>265</v>
      </c>
      <c r="AK6">
        <f>IFERROR(GETPIVOTDATA("UnitCapacity",'[1]NAMEPLATE CAPACITY'!$A$5,"Period",DATE(YEAR(AK$3),MONTH(AK$3),1),"Country",$C6,"UnitCategory","CRUDE"),0)+IFERROR(GETPIVOTDATA("UnitCapacity",'[1]NAMEPLATE CAPACITY'!$A$5,"Period",DATE(YEAR(AK$3),MONTH(AK$3),1),"Country",$C6,"UnitCategory","CONDENSATE DIST."),0)</f>
        <v>265</v>
      </c>
      <c r="AL6">
        <f>IFERROR(GETPIVOTDATA("UnitCapacity",'[1]NAMEPLATE CAPACITY'!$A$5,"Period",DATE(YEAR(AL$3),MONTH(AL$3),1),"Country",$C6,"UnitCategory","CRUDE"),0)+IFERROR(GETPIVOTDATA("UnitCapacity",'[1]NAMEPLATE CAPACITY'!$A$5,"Period",DATE(YEAR(AL$3),MONTH(AL$3),1),"Country",$C6,"UnitCategory","CONDENSATE DIST."),0)</f>
        <v>265</v>
      </c>
      <c r="AM6">
        <f>IFERROR(GETPIVOTDATA("UnitCapacity",'[1]NAMEPLATE CAPACITY'!$A$5,"Period",DATE(YEAR(AM$3),MONTH(AM$3),1),"Country",$C6,"UnitCategory","CRUDE"),0)+IFERROR(GETPIVOTDATA("UnitCapacity",'[1]NAMEPLATE CAPACITY'!$A$5,"Period",DATE(YEAR(AM$3),MONTH(AM$3),1),"Country",$C6,"UnitCategory","CONDENSATE DIST."),0)</f>
        <v>265</v>
      </c>
      <c r="AN6">
        <f>IFERROR(GETPIVOTDATA("UnitCapacity",'[1]NAMEPLATE CAPACITY'!$A$5,"Period",DATE(YEAR(AN$3),MONTH(AN$3),1),"Country",$C6,"UnitCategory","CRUDE"),0)+IFERROR(GETPIVOTDATA("UnitCapacity",'[1]NAMEPLATE CAPACITY'!$A$5,"Period",DATE(YEAR(AN$3),MONTH(AN$3),1),"Country",$C6,"UnitCategory","CONDENSATE DIST."),0)</f>
        <v>265</v>
      </c>
      <c r="AO6">
        <f>IFERROR(GETPIVOTDATA("UnitCapacity",'[1]NAMEPLATE CAPACITY'!$A$5,"Period",DATE(YEAR(AO$3),MONTH(AO$3),1),"Country",$C6,"UnitCategory","CRUDE"),0)+IFERROR(GETPIVOTDATA("UnitCapacity",'[1]NAMEPLATE CAPACITY'!$A$5,"Period",DATE(YEAR(AO$3),MONTH(AO$3),1),"Country",$C6,"UnitCategory","CONDENSATE DIST."),0)</f>
        <v>265</v>
      </c>
      <c r="AP6">
        <f>IFERROR(GETPIVOTDATA("UnitCapacity",'[1]NAMEPLATE CAPACITY'!$A$5,"Period",DATE(YEAR(AP$3),MONTH(AP$3),1),"Country",$C6,"UnitCategory","CRUDE"),0)+IFERROR(GETPIVOTDATA("UnitCapacity",'[1]NAMEPLATE CAPACITY'!$A$5,"Period",DATE(YEAR(AP$3),MONTH(AP$3),1),"Country",$C6,"UnitCategory","CONDENSATE DIST."),0)</f>
        <v>265</v>
      </c>
      <c r="AQ6">
        <f>IFERROR(GETPIVOTDATA("UnitCapacity",'[1]NAMEPLATE CAPACITY'!$A$5,"Period",DATE(YEAR(AQ$3),MONTH(AQ$3),1),"Country",$C6,"UnitCategory","CRUDE"),0)+IFERROR(GETPIVOTDATA("UnitCapacity",'[1]NAMEPLATE CAPACITY'!$A$5,"Period",DATE(YEAR(AQ$3),MONTH(AQ$3),1),"Country",$C6,"UnitCategory","CONDENSATE DIST."),0)</f>
        <v>265</v>
      </c>
      <c r="AR6">
        <f>IFERROR(GETPIVOTDATA("UnitCapacity",'[1]NAMEPLATE CAPACITY'!$A$5,"Period",DATE(YEAR(AR$3),MONTH(AR$3),1),"Country",$C6,"UnitCategory","CRUDE"),0)+IFERROR(GETPIVOTDATA("UnitCapacity",'[1]NAMEPLATE CAPACITY'!$A$5,"Period",DATE(YEAR(AR$3),MONTH(AR$3),1),"Country",$C6,"UnitCategory","CONDENSATE DIST."),0)</f>
        <v>265</v>
      </c>
      <c r="AS6">
        <f>IFERROR(GETPIVOTDATA("UnitCapacity",'[1]NAMEPLATE CAPACITY'!$A$5,"Period",DATE(YEAR(AS$3),MONTH(AS$3),1),"Country",$C6,"UnitCategory","CRUDE"),0)+IFERROR(GETPIVOTDATA("UnitCapacity",'[1]NAMEPLATE CAPACITY'!$A$5,"Period",DATE(YEAR(AS$3),MONTH(AS$3),1),"Country",$C6,"UnitCategory","CONDENSATE DIST."),0)</f>
        <v>265</v>
      </c>
      <c r="AT6">
        <f>IFERROR(GETPIVOTDATA("UnitCapacity",'[1]NAMEPLATE CAPACITY'!$A$5,"Period",DATE(YEAR(AT$3),MONTH(AT$3),1),"Country",$C6,"UnitCategory","CRUDE"),0)+IFERROR(GETPIVOTDATA("UnitCapacity",'[1]NAMEPLATE CAPACITY'!$A$5,"Period",DATE(YEAR(AT$3),MONTH(AT$3),1),"Country",$C6,"UnitCategory","CONDENSATE DIST."),0)</f>
        <v>265</v>
      </c>
      <c r="AU6">
        <f>IFERROR(GETPIVOTDATA("UnitCapacity",'[1]NAMEPLATE CAPACITY'!$A$5,"Period",DATE(YEAR(AU$3),MONTH(AU$3),1),"Country",$C6,"UnitCategory","CRUDE"),0)+IFERROR(GETPIVOTDATA("UnitCapacity",'[1]NAMEPLATE CAPACITY'!$A$5,"Period",DATE(YEAR(AU$3),MONTH(AU$3),1),"Country",$C6,"UnitCategory","CONDENSATE DIST."),0)</f>
        <v>265</v>
      </c>
      <c r="AV6">
        <f>IFERROR(GETPIVOTDATA("UnitCapacity",'[1]NAMEPLATE CAPACITY'!$A$5,"Period",DATE(YEAR(AV$3),MONTH(AV$3),1),"Country",$C6,"UnitCategory","CRUDE"),0)+IFERROR(GETPIVOTDATA("UnitCapacity",'[1]NAMEPLATE CAPACITY'!$A$5,"Period",DATE(YEAR(AV$3),MONTH(AV$3),1),"Country",$C6,"UnitCategory","CONDENSATE DIST."),0)</f>
        <v>265</v>
      </c>
      <c r="AW6">
        <f>IFERROR(GETPIVOTDATA("UnitCapacity",'[1]NAMEPLATE CAPACITY'!$A$5,"Period",DATE(YEAR(AW$3),MONTH(AW$3),1),"Country",$C6,"UnitCategory","CRUDE"),0)+IFERROR(GETPIVOTDATA("UnitCapacity",'[1]NAMEPLATE CAPACITY'!$A$5,"Period",DATE(YEAR(AW$3),MONTH(AW$3),1),"Country",$C6,"UnitCategory","CONDENSATE DIST."),0)</f>
        <v>265</v>
      </c>
      <c r="AX6">
        <f>IFERROR(GETPIVOTDATA("UnitCapacity",'[1]NAMEPLATE CAPACITY'!$A$5,"Period",DATE(YEAR(AX$3),MONTH(AX$3),1),"Country",$C6,"UnitCategory","CRUDE"),0)+IFERROR(GETPIVOTDATA("UnitCapacity",'[1]NAMEPLATE CAPACITY'!$A$5,"Period",DATE(YEAR(AX$3),MONTH(AX$3),1),"Country",$C6,"UnitCategory","CONDENSATE DIST."),0)</f>
        <v>265</v>
      </c>
      <c r="AY6">
        <f>IFERROR(GETPIVOTDATA("UnitCapacity",'[1]NAMEPLATE CAPACITY'!$A$5,"Period",DATE(YEAR(AY$3),MONTH(AY$3),1),"Country",$C6,"UnitCategory","CRUDE"),0)+IFERROR(GETPIVOTDATA("UnitCapacity",'[1]NAMEPLATE CAPACITY'!$A$5,"Period",DATE(YEAR(AY$3),MONTH(AY$3),1),"Country",$C6,"UnitCategory","CONDENSATE DIST."),0)</f>
        <v>265</v>
      </c>
      <c r="AZ6">
        <f>IFERROR(GETPIVOTDATA("UnitCapacity",'[1]NAMEPLATE CAPACITY'!$A$5,"Period",DATE(YEAR(AZ$3),MONTH(AZ$3),1),"Country",$C6,"UnitCategory","CRUDE"),0)+IFERROR(GETPIVOTDATA("UnitCapacity",'[1]NAMEPLATE CAPACITY'!$A$5,"Period",DATE(YEAR(AZ$3),MONTH(AZ$3),1),"Country",$C6,"UnitCategory","CONDENSATE DIST."),0)</f>
        <v>265</v>
      </c>
      <c r="BA6">
        <f>IFERROR(GETPIVOTDATA("UnitCapacity",'[1]NAMEPLATE CAPACITY'!$A$5,"Period",DATE(YEAR(BA$3),MONTH(BA$3),1),"Country",$C6,"UnitCategory","CRUDE"),0)+IFERROR(GETPIVOTDATA("UnitCapacity",'[1]NAMEPLATE CAPACITY'!$A$5,"Period",DATE(YEAR(BA$3),MONTH(BA$3),1),"Country",$C6,"UnitCategory","CONDENSATE DIST."),0)</f>
        <v>265</v>
      </c>
      <c r="BB6">
        <f>IFERROR(GETPIVOTDATA("UnitCapacity",'[1]NAMEPLATE CAPACITY'!$A$5,"Period",DATE(YEAR(BB$3),MONTH(BB$3),1),"Country",$C6,"UnitCategory","CRUDE"),0)+IFERROR(GETPIVOTDATA("UnitCapacity",'[1]NAMEPLATE CAPACITY'!$A$5,"Period",DATE(YEAR(BB$3),MONTH(BB$3),1),"Country",$C6,"UnitCategory","CONDENSATE DIST."),0)</f>
        <v>265</v>
      </c>
      <c r="BC6">
        <f>IFERROR(GETPIVOTDATA("UnitCapacity",'[1]NAMEPLATE CAPACITY'!$A$5,"Period",DATE(YEAR(BC$3),MONTH(BC$3),1),"Country",$C6,"UnitCategory","CRUDE"),0)+IFERROR(GETPIVOTDATA("UnitCapacity",'[1]NAMEPLATE CAPACITY'!$A$5,"Period",DATE(YEAR(BC$3),MONTH(BC$3),1),"Country",$C6,"UnitCategory","CONDENSATE DIST."),0)</f>
        <v>265</v>
      </c>
      <c r="BD6">
        <f>IFERROR(GETPIVOTDATA("UnitCapacity",'[1]NAMEPLATE CAPACITY'!$A$5,"Period",DATE(YEAR(BD$3),MONTH(BD$3),1),"Country",$C6,"UnitCategory","CRUDE"),0)+IFERROR(GETPIVOTDATA("UnitCapacity",'[1]NAMEPLATE CAPACITY'!$A$5,"Period",DATE(YEAR(BD$3),MONTH(BD$3),1),"Country",$C6,"UnitCategory","CONDENSATE DIST."),0)</f>
        <v>200</v>
      </c>
      <c r="BE6">
        <f>IFERROR(GETPIVOTDATA("UnitCapacity",'[1]NAMEPLATE CAPACITY'!$A$5,"Period",DATE(YEAR(BE$3),MONTH(BE$3),1),"Country",$C6,"UnitCategory","CRUDE"),0)+IFERROR(GETPIVOTDATA("UnitCapacity",'[1]NAMEPLATE CAPACITY'!$A$5,"Period",DATE(YEAR(BE$3),MONTH(BE$3),1),"Country",$C6,"UnitCategory","CONDENSATE DIST."),0)</f>
        <v>200</v>
      </c>
      <c r="BF6">
        <f>IFERROR(GETPIVOTDATA("UnitCapacity",'[1]NAMEPLATE CAPACITY'!$A$5,"Period",DATE(YEAR(BF$3),MONTH(BF$3),1),"Country",$C6,"UnitCategory","CRUDE"),0)+IFERROR(GETPIVOTDATA("UnitCapacity",'[1]NAMEPLATE CAPACITY'!$A$5,"Period",DATE(YEAR(BF$3),MONTH(BF$3),1),"Country",$C6,"UnitCategory","CONDENSATE DIST."),0)</f>
        <v>200</v>
      </c>
      <c r="BG6">
        <f>IFERROR(GETPIVOTDATA("UnitCapacity",'[1]NAMEPLATE CAPACITY'!$A$5,"Period",DATE(YEAR(BG$3),MONTH(BG$3),1),"Country",$C6,"UnitCategory","CRUDE"),0)+IFERROR(GETPIVOTDATA("UnitCapacity",'[1]NAMEPLATE CAPACITY'!$A$5,"Period",DATE(YEAR(BG$3),MONTH(BG$3),1),"Country",$C6,"UnitCategory","CONDENSATE DIST."),0)</f>
        <v>200</v>
      </c>
      <c r="BH6">
        <f>IFERROR(GETPIVOTDATA("UnitCapacity",'[1]NAMEPLATE CAPACITY'!$A$5,"Period",DATE(YEAR(BH$3),MONTH(BH$3),1),"Country",$C6,"UnitCategory","CRUDE"),0)+IFERROR(GETPIVOTDATA("UnitCapacity",'[1]NAMEPLATE CAPACITY'!$A$5,"Period",DATE(YEAR(BH$3),MONTH(BH$3),1),"Country",$C6,"UnitCategory","CONDENSATE DIST."),0)</f>
        <v>200</v>
      </c>
      <c r="BI6">
        <f>IFERROR(GETPIVOTDATA("UnitCapacity",'[1]NAMEPLATE CAPACITY'!$A$5,"Period",DATE(YEAR(BI$3),MONTH(BI$3),1),"Country",$C6,"UnitCategory","CRUDE"),0)+IFERROR(GETPIVOTDATA("UnitCapacity",'[1]NAMEPLATE CAPACITY'!$A$5,"Period",DATE(YEAR(BI$3),MONTH(BI$3),1),"Country",$C6,"UnitCategory","CONDENSATE DIST."),0)</f>
        <v>200</v>
      </c>
      <c r="BJ6">
        <f>IFERROR(GETPIVOTDATA("UnitCapacity",'[1]NAMEPLATE CAPACITY'!$A$5,"Period",DATE(YEAR(BJ$3),MONTH(BJ$3),1),"Country",$C6,"UnitCategory","CRUDE"),0)+IFERROR(GETPIVOTDATA("UnitCapacity",'[1]NAMEPLATE CAPACITY'!$A$5,"Period",DATE(YEAR(BJ$3),MONTH(BJ$3),1),"Country",$C6,"UnitCategory","CONDENSATE DIST."),0)</f>
        <v>200</v>
      </c>
      <c r="BK6">
        <f>IFERROR(GETPIVOTDATA("UnitCapacity",'[1]NAMEPLATE CAPACITY'!$A$5,"Period",DATE(YEAR(BK$3),MONTH(BK$3),1),"Country",$C6,"UnitCategory","CRUDE"),0)+IFERROR(GETPIVOTDATA("UnitCapacity",'[1]NAMEPLATE CAPACITY'!$A$5,"Period",DATE(YEAR(BK$3),MONTH(BK$3),1),"Country",$C6,"UnitCategory","CONDENSATE DIST."),0)</f>
        <v>200</v>
      </c>
      <c r="BL6">
        <f>IFERROR(GETPIVOTDATA("UnitCapacity",'[1]NAMEPLATE CAPACITY'!$A$5,"Period",DATE(YEAR(BL$3),MONTH(BL$3),1),"Country",$C6,"UnitCategory","CRUDE"),0)+IFERROR(GETPIVOTDATA("UnitCapacity",'[1]NAMEPLATE CAPACITY'!$A$5,"Period",DATE(YEAR(BL$3),MONTH(BL$3),1),"Country",$C6,"UnitCategory","CONDENSATE DIST."),0)</f>
        <v>200</v>
      </c>
      <c r="BM6">
        <f>IFERROR(GETPIVOTDATA("UnitCapacity",'[1]NAMEPLATE CAPACITY'!$A$5,"Period",DATE(YEAR(BM$3),MONTH(BM$3),1),"Country",$C6,"UnitCategory","CRUDE"),0)+IFERROR(GETPIVOTDATA("UnitCapacity",'[1]NAMEPLATE CAPACITY'!$A$5,"Period",DATE(YEAR(BM$3),MONTH(BM$3),1),"Country",$C6,"UnitCategory","CONDENSATE DIST."),0)</f>
        <v>200</v>
      </c>
      <c r="BN6">
        <f>IFERROR(GETPIVOTDATA("UnitCapacity",'[1]NAMEPLATE CAPACITY'!$A$5,"Period",DATE(YEAR(BN$3),MONTH(BN$3),1),"Country",$C6,"UnitCategory","CRUDE"),0)+IFERROR(GETPIVOTDATA("UnitCapacity",'[1]NAMEPLATE CAPACITY'!$A$5,"Period",DATE(YEAR(BN$3),MONTH(BN$3),1),"Country",$C6,"UnitCategory","CONDENSATE DIST."),0)</f>
        <v>200</v>
      </c>
      <c r="BO6">
        <f>IFERROR(GETPIVOTDATA("UnitCapacity",'[1]NAMEPLATE CAPACITY'!$A$5,"Period",DATE(YEAR(BO$3),MONTH(BO$3),1),"Country",$C6,"UnitCategory","CRUDE"),0)+IFERROR(GETPIVOTDATA("UnitCapacity",'[1]NAMEPLATE CAPACITY'!$A$5,"Period",DATE(YEAR(BO$3),MONTH(BO$3),1),"Country",$C6,"UnitCategory","CONDENSATE DIST."),0)</f>
        <v>200</v>
      </c>
      <c r="BP6">
        <f>IFERROR(GETPIVOTDATA("UnitCapacity",'[1]NAMEPLATE CAPACITY'!$A$5,"Period",DATE(YEAR(BP$3),MONTH(BP$3),1),"Country",$C6,"UnitCategory","CRUDE"),0)+IFERROR(GETPIVOTDATA("UnitCapacity",'[1]NAMEPLATE CAPACITY'!$A$5,"Period",DATE(YEAR(BP$3),MONTH(BP$3),1),"Country",$C6,"UnitCategory","CONDENSATE DIST."),0)</f>
        <v>200</v>
      </c>
      <c r="BQ6">
        <f>IFERROR(GETPIVOTDATA("UnitCapacity",'[1]NAMEPLATE CAPACITY'!$A$5,"Period",DATE(YEAR(BQ$3),MONTH(BQ$3),1),"Country",$C6,"UnitCategory","CRUDE"),0)+IFERROR(GETPIVOTDATA("UnitCapacity",'[1]NAMEPLATE CAPACITY'!$A$5,"Period",DATE(YEAR(BQ$3),MONTH(BQ$3),1),"Country",$C6,"UnitCategory","CONDENSATE DIST."),0)</f>
        <v>200</v>
      </c>
      <c r="BR6">
        <f>IFERROR(GETPIVOTDATA("UnitCapacity",'[1]NAMEPLATE CAPACITY'!$A$5,"Period",DATE(YEAR(BR$3),MONTH(BR$3),1),"Country",$C6,"UnitCategory","CRUDE"),0)+IFERROR(GETPIVOTDATA("UnitCapacity",'[1]NAMEPLATE CAPACITY'!$A$5,"Period",DATE(YEAR(BR$3),MONTH(BR$3),1),"Country",$C6,"UnitCategory","CONDENSATE DIST."),0)</f>
        <v>200</v>
      </c>
      <c r="BS6">
        <f>IFERROR(GETPIVOTDATA("UnitCapacity",'[1]NAMEPLATE CAPACITY'!$A$5,"Period",DATE(YEAR(BS$3),MONTH(BS$3),1),"Country",$C6,"UnitCategory","CRUDE"),0)+IFERROR(GETPIVOTDATA("UnitCapacity",'[1]NAMEPLATE CAPACITY'!$A$5,"Period",DATE(YEAR(BS$3),MONTH(BS$3),1),"Country",$C6,"UnitCategory","CONDENSATE DIST."),0)</f>
        <v>200</v>
      </c>
      <c r="BT6">
        <f>IFERROR(GETPIVOTDATA("UnitCapacity",'[1]NAMEPLATE CAPACITY'!$A$5,"Period",DATE(YEAR(BT$3),MONTH(BT$3),1),"Country",$C6,"UnitCategory","CRUDE"),0)+IFERROR(GETPIVOTDATA("UnitCapacity",'[1]NAMEPLATE CAPACITY'!$A$5,"Period",DATE(YEAR(BT$3),MONTH(BT$3),1),"Country",$C6,"UnitCategory","CONDENSATE DIST."),0)</f>
        <v>200</v>
      </c>
      <c r="BU6">
        <f>IFERROR(GETPIVOTDATA("UnitCapacity",'[1]NAMEPLATE CAPACITY'!$A$5,"Period",DATE(YEAR(BU$3),MONTH(BU$3),1),"Country",$C6,"UnitCategory","CRUDE"),0)+IFERROR(GETPIVOTDATA("UnitCapacity",'[1]NAMEPLATE CAPACITY'!$A$5,"Period",DATE(YEAR(BU$3),MONTH(BU$3),1),"Country",$C6,"UnitCategory","CONDENSATE DIST."),0)</f>
        <v>200</v>
      </c>
      <c r="BV6">
        <f>IFERROR(GETPIVOTDATA("UnitCapacity",'[1]NAMEPLATE CAPACITY'!$A$5,"Period",DATE(YEAR(BV$3),MONTH(BV$3),1),"Country",$C6,"UnitCategory","CRUDE"),0)+IFERROR(GETPIVOTDATA("UnitCapacity",'[1]NAMEPLATE CAPACITY'!$A$5,"Period",DATE(YEAR(BV$3),MONTH(BV$3),1),"Country",$C6,"UnitCategory","CONDENSATE DIST."),0)</f>
        <v>200</v>
      </c>
      <c r="BW6">
        <f>IFERROR(GETPIVOTDATA("UnitCapacity",'[1]NAMEPLATE CAPACITY'!$A$5,"Period",DATE(YEAR(BW$3),MONTH(BW$3),1),"Country",$C6,"UnitCategory","CRUDE"),0)+IFERROR(GETPIVOTDATA("UnitCapacity",'[1]NAMEPLATE CAPACITY'!$A$5,"Period",DATE(YEAR(BW$3),MONTH(BW$3),1),"Country",$C6,"UnitCategory","CONDENSATE DIST."),0)</f>
        <v>200</v>
      </c>
      <c r="BX6">
        <f>IFERROR(GETPIVOTDATA("UnitCapacity",'[1]NAMEPLATE CAPACITY'!$A$5,"Period",DATE(YEAR(BX$3),MONTH(BX$3),1),"Country",$C6,"UnitCategory","CRUDE"),0)+IFERROR(GETPIVOTDATA("UnitCapacity",'[1]NAMEPLATE CAPACITY'!$A$5,"Period",DATE(YEAR(BX$3),MONTH(BX$3),1),"Country",$C6,"UnitCategory","CONDENSATE DIST."),0)</f>
        <v>200</v>
      </c>
      <c r="BY6">
        <f>IFERROR(GETPIVOTDATA("UnitCapacity",'[1]NAMEPLATE CAPACITY'!$A$5,"Period",DATE(YEAR(BY$3),MONTH(BY$3),1),"Country",$C6,"UnitCategory","CRUDE"),0)+IFERROR(GETPIVOTDATA("UnitCapacity",'[1]NAMEPLATE CAPACITY'!$A$5,"Period",DATE(YEAR(BY$3),MONTH(BY$3),1),"Country",$C6,"UnitCategory","CONDENSATE DIST."),0)</f>
        <v>200</v>
      </c>
      <c r="BZ6">
        <f>IFERROR(GETPIVOTDATA("UnitCapacity",'[1]NAMEPLATE CAPACITY'!$A$5,"Period",DATE(YEAR(BZ$3),MONTH(BZ$3),1),"Country",$C6,"UnitCategory","CRUDE"),0)+IFERROR(GETPIVOTDATA("UnitCapacity",'[1]NAMEPLATE CAPACITY'!$A$5,"Period",DATE(YEAR(BZ$3),MONTH(BZ$3),1),"Country",$C6,"UnitCategory","CONDENSATE DIST."),0)</f>
        <v>200</v>
      </c>
      <c r="CA6">
        <f>IFERROR(GETPIVOTDATA("UnitCapacity",'[1]NAMEPLATE CAPACITY'!$A$5,"Period",DATE(YEAR(CA$3),MONTH(CA$3),1),"Country",$C6,"UnitCategory","CRUDE"),0)+IFERROR(GETPIVOTDATA("UnitCapacity",'[1]NAMEPLATE CAPACITY'!$A$5,"Period",DATE(YEAR(CA$3),MONTH(CA$3),1),"Country",$C6,"UnitCategory","CONDENSATE DIST."),0)</f>
        <v>200</v>
      </c>
      <c r="CB6">
        <f>IFERROR(GETPIVOTDATA("UnitCapacity",'[1]NAMEPLATE CAPACITY'!$A$5,"Period",DATE(YEAR(CB$3),MONTH(CB$3),1),"Country",$C6,"UnitCategory","CRUDE"),0)+IFERROR(GETPIVOTDATA("UnitCapacity",'[1]NAMEPLATE CAPACITY'!$A$5,"Period",DATE(YEAR(CB$3),MONTH(CB$3),1),"Country",$C6,"UnitCategory","CONDENSATE DIST."),0)</f>
        <v>200</v>
      </c>
      <c r="CC6">
        <f>IFERROR(GETPIVOTDATA("UnitCapacity",'[1]NAMEPLATE CAPACITY'!$A$5,"Period",DATE(YEAR(CC$3),MONTH(CC$3),1),"Country",$C6,"UnitCategory","CRUDE"),0)+IFERROR(GETPIVOTDATA("UnitCapacity",'[1]NAMEPLATE CAPACITY'!$A$5,"Period",DATE(YEAR(CC$3),MONTH(CC$3),1),"Country",$C6,"UnitCategory","CONDENSATE DIST."),0)</f>
        <v>200</v>
      </c>
      <c r="CD6">
        <f>IFERROR(GETPIVOTDATA("UnitCapacity",'[1]NAMEPLATE CAPACITY'!$A$5,"Period",DATE(YEAR(CD$3),MONTH(CD$3),1),"Country",$C6,"UnitCategory","CRUDE"),0)+IFERROR(GETPIVOTDATA("UnitCapacity",'[1]NAMEPLATE CAPACITY'!$A$5,"Period",DATE(YEAR(CD$3),MONTH(CD$3),1),"Country",$C6,"UnitCategory","CONDENSATE DIST."),0)</f>
        <v>200</v>
      </c>
      <c r="CE6">
        <f>IFERROR(GETPIVOTDATA("UnitCapacity",'[1]NAMEPLATE CAPACITY'!$A$5,"Period",DATE(YEAR(CE$3),MONTH(CE$3),1),"Country",$C6,"UnitCategory","CRUDE"),0)+IFERROR(GETPIVOTDATA("UnitCapacity",'[1]NAMEPLATE CAPACITY'!$A$5,"Period",DATE(YEAR(CE$3),MONTH(CE$3),1),"Country",$C6,"UnitCategory","CONDENSATE DIST."),0)</f>
        <v>200</v>
      </c>
      <c r="CF6">
        <f>IFERROR(GETPIVOTDATA("UnitCapacity",'[1]NAMEPLATE CAPACITY'!$A$5,"Period",DATE(YEAR(CF$3),MONTH(CF$3),1),"Country",$C6,"UnitCategory","CRUDE"),0)+IFERROR(GETPIVOTDATA("UnitCapacity",'[1]NAMEPLATE CAPACITY'!$A$5,"Period",DATE(YEAR(CF$3),MONTH(CF$3),1),"Country",$C6,"UnitCategory","CONDENSATE DIST."),0)</f>
        <v>200</v>
      </c>
      <c r="CG6">
        <f>IFERROR(GETPIVOTDATA("UnitCapacity",'[1]NAMEPLATE CAPACITY'!$A$5,"Period",DATE(YEAR(CG$3),MONTH(CG$3),1),"Country",$C6,"UnitCategory","CRUDE"),0)+IFERROR(GETPIVOTDATA("UnitCapacity",'[1]NAMEPLATE CAPACITY'!$A$5,"Period",DATE(YEAR(CG$3),MONTH(CG$3),1),"Country",$C6,"UnitCategory","CONDENSATE DIST."),0)</f>
        <v>200</v>
      </c>
      <c r="CH6">
        <f>IFERROR(GETPIVOTDATA("UnitCapacity",'[1]NAMEPLATE CAPACITY'!$A$5,"Period",DATE(YEAR(CH$3),MONTH(CH$3),1),"Country",$C6,"UnitCategory","CRUDE"),0)+IFERROR(GETPIVOTDATA("UnitCapacity",'[1]NAMEPLATE CAPACITY'!$A$5,"Period",DATE(YEAR(CH$3),MONTH(CH$3),1),"Country",$C6,"UnitCategory","CONDENSATE DIST."),0)</f>
        <v>200</v>
      </c>
      <c r="CI6">
        <f>IFERROR(GETPIVOTDATA("UnitCapacity",'[1]NAMEPLATE CAPACITY'!$A$5,"Period",DATE(YEAR(CI$3),MONTH(CI$3),1),"Country",$C6,"UnitCategory","CRUDE"),0)+IFERROR(GETPIVOTDATA("UnitCapacity",'[1]NAMEPLATE CAPACITY'!$A$5,"Period",DATE(YEAR(CI$3),MONTH(CI$3),1),"Country",$C6,"UnitCategory","CONDENSATE DIST."),0)</f>
        <v>200</v>
      </c>
      <c r="CJ6">
        <f>IFERROR(GETPIVOTDATA("UnitCapacity",'[1]NAMEPLATE CAPACITY'!$A$5,"Period",DATE(YEAR(CJ$3),MONTH(CJ$3),1),"Country",$C6,"UnitCategory","CRUDE"),0)+IFERROR(GETPIVOTDATA("UnitCapacity",'[1]NAMEPLATE CAPACITY'!$A$5,"Period",DATE(YEAR(CJ$3),MONTH(CJ$3),1),"Country",$C6,"UnitCategory","CONDENSATE DIST."),0)</f>
        <v>200</v>
      </c>
      <c r="CK6">
        <f>IFERROR(GETPIVOTDATA("UnitCapacity",'[1]NAMEPLATE CAPACITY'!$A$5,"Period",DATE(YEAR(CK$3),MONTH(CK$3),1),"Country",$C6,"UnitCategory","CRUDE"),0)+IFERROR(GETPIVOTDATA("UnitCapacity",'[1]NAMEPLATE CAPACITY'!$A$5,"Period",DATE(YEAR(CK$3),MONTH(CK$3),1),"Country",$C6,"UnitCategory","CONDENSATE DIST."),0)</f>
        <v>200</v>
      </c>
      <c r="CL6">
        <f>IFERROR(GETPIVOTDATA("UnitCapacity",'[1]NAMEPLATE CAPACITY'!$A$5,"Period",DATE(YEAR(CL$3),MONTH(CL$3),1),"Country",$C6,"UnitCategory","CRUDE"),0)+IFERROR(GETPIVOTDATA("UnitCapacity",'[1]NAMEPLATE CAPACITY'!$A$5,"Period",DATE(YEAR(CL$3),MONTH(CL$3),1),"Country",$C6,"UnitCategory","CONDENSATE DIST."),0)</f>
        <v>0</v>
      </c>
      <c r="CM6">
        <f>IFERROR(GETPIVOTDATA("UnitCapacity",'[1]NAMEPLATE CAPACITY'!$A$5,"Period",DATE(YEAR(CM$3),MONTH(CM$3),1),"Country",$C6,"UnitCategory","CRUDE"),0)+IFERROR(GETPIVOTDATA("UnitCapacity",'[1]NAMEPLATE CAPACITY'!$A$5,"Period",DATE(YEAR(CM$3),MONTH(CM$3),1),"Country",$C6,"UnitCategory","CONDENSATE DIST."),0)</f>
        <v>0</v>
      </c>
      <c r="CN6">
        <f>IFERROR(GETPIVOTDATA("UnitCapacity",'[1]NAMEPLATE CAPACITY'!$A$5,"Period",DATE(YEAR(CN$3),MONTH(CN$3),1),"Country",$C6,"UnitCategory","CRUDE"),0)+IFERROR(GETPIVOTDATA("UnitCapacity",'[1]NAMEPLATE CAPACITY'!$A$5,"Period",DATE(YEAR(CN$3),MONTH(CN$3),1),"Country",$C6,"UnitCategory","CONDENSATE DIST."),0)</f>
        <v>0</v>
      </c>
      <c r="CO6">
        <f>IFERROR(GETPIVOTDATA("UnitCapacity",'[1]NAMEPLATE CAPACITY'!$A$5,"Period",DATE(YEAR(CO$3),MONTH(CO$3),1),"Country",$C6,"UnitCategory","CRUDE"),0)+IFERROR(GETPIVOTDATA("UnitCapacity",'[1]NAMEPLATE CAPACITY'!$A$5,"Period",DATE(YEAR(CO$3),MONTH(CO$3),1),"Country",$C6,"UnitCategory","CONDENSATE DIST."),0)</f>
        <v>0</v>
      </c>
      <c r="CP6">
        <f>IFERROR(GETPIVOTDATA("UnitCapacity",'[1]NAMEPLATE CAPACITY'!$A$5,"Period",DATE(YEAR(CP$3),MONTH(CP$3),1),"Country",$C6,"UnitCategory","CRUDE"),0)+IFERROR(GETPIVOTDATA("UnitCapacity",'[1]NAMEPLATE CAPACITY'!$A$5,"Period",DATE(YEAR(CP$3),MONTH(CP$3),1),"Country",$C6,"UnitCategory","CONDENSATE DIST."),0)</f>
        <v>0</v>
      </c>
      <c r="CQ6">
        <f>IFERROR(GETPIVOTDATA("UnitCapacity",'[1]NAMEPLATE CAPACITY'!$A$5,"Period",DATE(YEAR(CQ$3),MONTH(CQ$3),1),"Country",$C6,"UnitCategory","CRUDE"),0)+IFERROR(GETPIVOTDATA("UnitCapacity",'[1]NAMEPLATE CAPACITY'!$A$5,"Period",DATE(YEAR(CQ$3),MONTH(CQ$3),1),"Country",$C6,"UnitCategory","CONDENSATE DIST."),0)</f>
        <v>0</v>
      </c>
      <c r="CR6">
        <f>IFERROR(GETPIVOTDATA("UnitCapacity",'[1]NAMEPLATE CAPACITY'!$A$5,"Period",DATE(YEAR(CR$3),MONTH(CR$3),1),"Country",$C6,"UnitCategory","CRUDE"),0)+IFERROR(GETPIVOTDATA("UnitCapacity",'[1]NAMEPLATE CAPACITY'!$A$5,"Period",DATE(YEAR(CR$3),MONTH(CR$3),1),"Country",$C6,"UnitCategory","CONDENSATE DIST."),0)</f>
        <v>0</v>
      </c>
      <c r="CS6">
        <f>IFERROR(GETPIVOTDATA("UnitCapacity",'[1]NAMEPLATE CAPACITY'!$A$5,"Period",DATE(YEAR(CS$3),MONTH(CS$3),1),"Country",$C6,"UnitCategory","CRUDE"),0)+IFERROR(GETPIVOTDATA("UnitCapacity",'[1]NAMEPLATE CAPACITY'!$A$5,"Period",DATE(YEAR(CS$3),MONTH(CS$3),1),"Country",$C6,"UnitCategory","CONDENSATE DIST."),0)</f>
        <v>0</v>
      </c>
      <c r="CT6">
        <f>IFERROR(GETPIVOTDATA("UnitCapacity",'[1]NAMEPLATE CAPACITY'!$A$5,"Period",DATE(YEAR(CT$3),MONTH(CT$3),1),"Country",$C6,"UnitCategory","CRUDE"),0)+IFERROR(GETPIVOTDATA("UnitCapacity",'[1]NAMEPLATE CAPACITY'!$A$5,"Period",DATE(YEAR(CT$3),MONTH(CT$3),1),"Country",$C6,"UnitCategory","CONDENSATE DIST."),0)</f>
        <v>0</v>
      </c>
      <c r="CU6">
        <f>IFERROR(GETPIVOTDATA("UnitCapacity",'[1]NAMEPLATE CAPACITY'!$A$5,"Period",DATE(YEAR(CU$3),MONTH(CU$3),1),"Country",$C6,"UnitCategory","CRUDE"),0)+IFERROR(GETPIVOTDATA("UnitCapacity",'[1]NAMEPLATE CAPACITY'!$A$5,"Period",DATE(YEAR(CU$3),MONTH(CU$3),1),"Country",$C6,"UnitCategory","CONDENSATE DIST."),0)</f>
        <v>0</v>
      </c>
      <c r="CV6">
        <f>IFERROR(GETPIVOTDATA("UnitCapacity",'[1]NAMEPLATE CAPACITY'!$A$5,"Period",DATE(YEAR(CV$3),MONTH(CV$3),1),"Country",$C6,"UnitCategory","CRUDE"),0)+IFERROR(GETPIVOTDATA("UnitCapacity",'[1]NAMEPLATE CAPACITY'!$A$5,"Period",DATE(YEAR(CV$3),MONTH(CV$3),1),"Country",$C6,"UnitCategory","CONDENSATE DIST."),0)</f>
        <v>0</v>
      </c>
      <c r="CW6">
        <f>IFERROR(GETPIVOTDATA("UnitCapacity",'[1]NAMEPLATE CAPACITY'!$A$5,"Period",DATE(YEAR(CW$3),MONTH(CW$3),1),"Country",$C6,"UnitCategory","CRUDE"),0)+IFERROR(GETPIVOTDATA("UnitCapacity",'[1]NAMEPLATE CAPACITY'!$A$5,"Period",DATE(YEAR(CW$3),MONTH(CW$3),1),"Country",$C6,"UnitCategory","CONDENSATE DIST."),0)</f>
        <v>0</v>
      </c>
      <c r="CX6">
        <f>IFERROR(GETPIVOTDATA("UnitCapacity",'[1]NAMEPLATE CAPACITY'!$A$5,"Period",DATE(YEAR(CX$3),MONTH(CX$3),1),"Country",$C6,"UnitCategory","CRUDE"),0)+IFERROR(GETPIVOTDATA("UnitCapacity",'[1]NAMEPLATE CAPACITY'!$A$5,"Period",DATE(YEAR(CX$3),MONTH(CX$3),1),"Country",$C6,"UnitCategory","CONDENSATE DIST."),0)</f>
        <v>0</v>
      </c>
      <c r="CY6">
        <f>IFERROR(GETPIVOTDATA("UnitCapacity",'[1]NAMEPLATE CAPACITY'!$A$5,"Period",DATE(YEAR(CY$3),MONTH(CY$3),1),"Country",$C6,"UnitCategory","CRUDE"),0)+IFERROR(GETPIVOTDATA("UnitCapacity",'[1]NAMEPLATE CAPACITY'!$A$5,"Period",DATE(YEAR(CY$3),MONTH(CY$3),1),"Country",$C6,"UnitCategory","CONDENSATE DIST."),0)</f>
        <v>0</v>
      </c>
      <c r="CZ6">
        <f>IFERROR(GETPIVOTDATA("UnitCapacity",'[1]NAMEPLATE CAPACITY'!$A$5,"Period",DATE(YEAR(CZ$3),MONTH(CZ$3),1),"Country",$C6,"UnitCategory","CRUDE"),0)+IFERROR(GETPIVOTDATA("UnitCapacity",'[1]NAMEPLATE CAPACITY'!$A$5,"Period",DATE(YEAR(CZ$3),MONTH(CZ$3),1),"Country",$C6,"UnitCategory","CONDENSATE DIST."),0)</f>
        <v>0</v>
      </c>
      <c r="DA6">
        <f>IFERROR(GETPIVOTDATA("UnitCapacity",'[1]NAMEPLATE CAPACITY'!$A$5,"Period",DATE(YEAR(DA$3),MONTH(DA$3),1),"Country",$C6,"UnitCategory","CRUDE"),0)+IFERROR(GETPIVOTDATA("UnitCapacity",'[1]NAMEPLATE CAPACITY'!$A$5,"Period",DATE(YEAR(DA$3),MONTH(DA$3),1),"Country",$C6,"UnitCategory","CONDENSATE DIST."),0)</f>
        <v>0</v>
      </c>
      <c r="DB6">
        <f>IFERROR(GETPIVOTDATA("UnitCapacity",'[1]NAMEPLATE CAPACITY'!$A$5,"Period",DATE(YEAR(DB$3),MONTH(DB$3),1),"Country",$C6,"UnitCategory","CRUDE"),0)+IFERROR(GETPIVOTDATA("UnitCapacity",'[1]NAMEPLATE CAPACITY'!$A$5,"Period",DATE(YEAR(DB$3),MONTH(DB$3),1),"Country",$C6,"UnitCategory","CONDENSATE DIST."),0)</f>
        <v>0</v>
      </c>
      <c r="DC6">
        <f>IFERROR(GETPIVOTDATA("UnitCapacity",'[1]NAMEPLATE CAPACITY'!$A$5,"Period",DATE(YEAR(DC$3),MONTH(DC$3),1),"Country",$C6,"UnitCategory","CRUDE"),0)+IFERROR(GETPIVOTDATA("UnitCapacity",'[1]NAMEPLATE CAPACITY'!$A$5,"Period",DATE(YEAR(DC$3),MONTH(DC$3),1),"Country",$C6,"UnitCategory","CONDENSATE DIST."),0)</f>
        <v>0</v>
      </c>
      <c r="DD6">
        <f>IFERROR(GETPIVOTDATA("UnitCapacity",'[1]NAMEPLATE CAPACITY'!$A$5,"Period",DATE(YEAR(DD$3),MONTH(DD$3),1),"Country",$C6,"UnitCategory","CRUDE"),0)+IFERROR(GETPIVOTDATA("UnitCapacity",'[1]NAMEPLATE CAPACITY'!$A$5,"Period",DATE(YEAR(DD$3),MONTH(DD$3),1),"Country",$C6,"UnitCategory","CONDENSATE DIST."),0)</f>
        <v>0</v>
      </c>
      <c r="DE6">
        <f>IFERROR(GETPIVOTDATA("UnitCapacity",'[1]NAMEPLATE CAPACITY'!$A$5,"Period",DATE(YEAR(DE$3),MONTH(DE$3),1),"Country",$C6,"UnitCategory","CRUDE"),0)+IFERROR(GETPIVOTDATA("UnitCapacity",'[1]NAMEPLATE CAPACITY'!$A$5,"Period",DATE(YEAR(DE$3),MONTH(DE$3),1),"Country",$C6,"UnitCategory","CONDENSATE DIST."),0)</f>
        <v>0</v>
      </c>
      <c r="DF6">
        <f>IFERROR(GETPIVOTDATA("UnitCapacity",'[1]NAMEPLATE CAPACITY'!$A$5,"Period",DATE(YEAR(DF$3),MONTH(DF$3),1),"Country",$C6,"UnitCategory","CRUDE"),0)+IFERROR(GETPIVOTDATA("UnitCapacity",'[1]NAMEPLATE CAPACITY'!$A$5,"Period",DATE(YEAR(DF$3),MONTH(DF$3),1),"Country",$C6,"UnitCategory","CONDENSATE DIST."),0)</f>
        <v>0</v>
      </c>
      <c r="DG6">
        <f>IFERROR(GETPIVOTDATA("UnitCapacity",'[1]NAMEPLATE CAPACITY'!$A$5,"Period",DATE(YEAR(DG$3),MONTH(DG$3),1),"Country",$C6,"UnitCategory","CRUDE"),0)+IFERROR(GETPIVOTDATA("UnitCapacity",'[1]NAMEPLATE CAPACITY'!$A$5,"Period",DATE(YEAR(DG$3),MONTH(DG$3),1),"Country",$C6,"UnitCategory","CONDENSATE DIST."),0)</f>
        <v>0</v>
      </c>
      <c r="DH6">
        <f>IFERROR(GETPIVOTDATA("UnitCapacity",'[1]NAMEPLATE CAPACITY'!$A$5,"Period",DATE(YEAR(DH$3),MONTH(DH$3),1),"Country",$C6,"UnitCategory","CRUDE"),0)+IFERROR(GETPIVOTDATA("UnitCapacity",'[1]NAMEPLATE CAPACITY'!$A$5,"Period",DATE(YEAR(DH$3),MONTH(DH$3),1),"Country",$C6,"UnitCategory","CONDENSATE DIST."),0)</f>
        <v>0</v>
      </c>
      <c r="EJ6" s="6" t="s">
        <v>10</v>
      </c>
      <c r="EM6" s="6" t="s">
        <v>11</v>
      </c>
      <c r="EP6" s="7" t="s">
        <v>12</v>
      </c>
      <c r="ES6" t="s">
        <v>5</v>
      </c>
    </row>
    <row r="7" spans="1:188" outlineLevel="1" x14ac:dyDescent="0.2">
      <c r="A7" t="s">
        <v>1</v>
      </c>
      <c r="B7" t="s">
        <v>2</v>
      </c>
      <c r="C7" t="s">
        <v>13</v>
      </c>
      <c r="D7" t="s">
        <v>4</v>
      </c>
      <c r="E7">
        <f>IFERROR(GETPIVOTDATA("UnitCapacity",'[1]NAMEPLATE CAPACITY'!$A$5,"Period",DATE(YEAR(E$3),MONTH(E$3),1),"Country",$C7,"UnitCategory","CRUDE"),0)+IFERROR(GETPIVOTDATA("UnitCapacity",'[1]NAMEPLATE CAPACITY'!$A$5,"Period",DATE(YEAR(E$3),MONTH(E$3),1),"Country",$C7,"UnitCategory","CONDENSATE DIST."),0)</f>
        <v>0</v>
      </c>
      <c r="F7">
        <f>IFERROR(GETPIVOTDATA("UnitCapacity",'[1]NAMEPLATE CAPACITY'!$A$5,"Period",DATE(YEAR(F$3),MONTH(F$3),1),"Country",$C7,"UnitCategory","CRUDE"),0)+IFERROR(GETPIVOTDATA("UnitCapacity",'[1]NAMEPLATE CAPACITY'!$A$5,"Period",DATE(YEAR(F$3),MONTH(F$3),1),"Country",$C7,"UnitCategory","CONDENSATE DIST."),0)</f>
        <v>0</v>
      </c>
      <c r="G7">
        <f>IFERROR(GETPIVOTDATA("UnitCapacity",'[1]NAMEPLATE CAPACITY'!$A$5,"Period",DATE(YEAR(G$3),MONTH(G$3),1),"Country",$C7,"UnitCategory","CRUDE"),0)+IFERROR(GETPIVOTDATA("UnitCapacity",'[1]NAMEPLATE CAPACITY'!$A$5,"Period",DATE(YEAR(G$3),MONTH(G$3),1),"Country",$C7,"UnitCategory","CONDENSATE DIST."),0)</f>
        <v>0</v>
      </c>
      <c r="H7">
        <f>IFERROR(GETPIVOTDATA("UnitCapacity",'[1]NAMEPLATE CAPACITY'!$A$5,"Period",DATE(YEAR(H$3),MONTH(H$3),1),"Country",$C7,"UnitCategory","CRUDE"),0)+IFERROR(GETPIVOTDATA("UnitCapacity",'[1]NAMEPLATE CAPACITY'!$A$5,"Period",DATE(YEAR(H$3),MONTH(H$3),1),"Country",$C7,"UnitCategory","CONDENSATE DIST."),0)</f>
        <v>0</v>
      </c>
      <c r="I7">
        <f>IFERROR(GETPIVOTDATA("UnitCapacity",'[1]NAMEPLATE CAPACITY'!$A$5,"Period",DATE(YEAR(I$3),MONTH(I$3),1),"Country",$C7,"UnitCategory","CRUDE"),0)+IFERROR(GETPIVOTDATA("UnitCapacity",'[1]NAMEPLATE CAPACITY'!$A$5,"Period",DATE(YEAR(I$3),MONTH(I$3),1),"Country",$C7,"UnitCategory","CONDENSATE DIST."),0)</f>
        <v>0</v>
      </c>
      <c r="J7">
        <f>IFERROR(GETPIVOTDATA("UnitCapacity",'[1]NAMEPLATE CAPACITY'!$A$5,"Period",DATE(YEAR(J$3),MONTH(J$3),1),"Country",$C7,"UnitCategory","CRUDE"),0)+IFERROR(GETPIVOTDATA("UnitCapacity",'[1]NAMEPLATE CAPACITY'!$A$5,"Period",DATE(YEAR(J$3),MONTH(J$3),1),"Country",$C7,"UnitCategory","CONDENSATE DIST."),0)</f>
        <v>0</v>
      </c>
      <c r="K7">
        <f>IFERROR(GETPIVOTDATA("UnitCapacity",'[1]NAMEPLATE CAPACITY'!$A$5,"Period",DATE(YEAR(K$3),MONTH(K$3),1),"Country",$C7,"UnitCategory","CRUDE"),0)+IFERROR(GETPIVOTDATA("UnitCapacity",'[1]NAMEPLATE CAPACITY'!$A$5,"Period",DATE(YEAR(K$3),MONTH(K$3),1),"Country",$C7,"UnitCategory","CONDENSATE DIST."),0)</f>
        <v>0</v>
      </c>
      <c r="L7">
        <f>IFERROR(GETPIVOTDATA("UnitCapacity",'[1]NAMEPLATE CAPACITY'!$A$5,"Period",DATE(YEAR(L$3),MONTH(L$3),1),"Country",$C7,"UnitCategory","CRUDE"),0)+IFERROR(GETPIVOTDATA("UnitCapacity",'[1]NAMEPLATE CAPACITY'!$A$5,"Period",DATE(YEAR(L$3),MONTH(L$3),1),"Country",$C7,"UnitCategory","CONDENSATE DIST."),0)</f>
        <v>0</v>
      </c>
      <c r="M7">
        <f>IFERROR(GETPIVOTDATA("UnitCapacity",'[1]NAMEPLATE CAPACITY'!$A$5,"Period",DATE(YEAR(M$3),MONTH(M$3),1),"Country",$C7,"UnitCategory","CRUDE"),0)+IFERROR(GETPIVOTDATA("UnitCapacity",'[1]NAMEPLATE CAPACITY'!$A$5,"Period",DATE(YEAR(M$3),MONTH(M$3),1),"Country",$C7,"UnitCategory","CONDENSATE DIST."),0)</f>
        <v>0</v>
      </c>
      <c r="N7">
        <f>IFERROR(GETPIVOTDATA("UnitCapacity",'[1]NAMEPLATE CAPACITY'!$A$5,"Period",DATE(YEAR(N$3),MONTH(N$3),1),"Country",$C7,"UnitCategory","CRUDE"),0)+IFERROR(GETPIVOTDATA("UnitCapacity",'[1]NAMEPLATE CAPACITY'!$A$5,"Period",DATE(YEAR(N$3),MONTH(N$3),1),"Country",$C7,"UnitCategory","CONDENSATE DIST."),0)</f>
        <v>0</v>
      </c>
      <c r="O7">
        <f>IFERROR(GETPIVOTDATA("UnitCapacity",'[1]NAMEPLATE CAPACITY'!$A$5,"Period",DATE(YEAR(O$3),MONTH(O$3),1),"Country",$C7,"UnitCategory","CRUDE"),0)+IFERROR(GETPIVOTDATA("UnitCapacity",'[1]NAMEPLATE CAPACITY'!$A$5,"Period",DATE(YEAR(O$3),MONTH(O$3),1),"Country",$C7,"UnitCategory","CONDENSATE DIST."),0)</f>
        <v>0</v>
      </c>
      <c r="P7">
        <f>IFERROR(GETPIVOTDATA("UnitCapacity",'[1]NAMEPLATE CAPACITY'!$A$5,"Period",DATE(YEAR(P$3),MONTH(P$3),1),"Country",$C7,"UnitCategory","CRUDE"),0)+IFERROR(GETPIVOTDATA("UnitCapacity",'[1]NAMEPLATE CAPACITY'!$A$5,"Period",DATE(YEAR(P$3),MONTH(P$3),1),"Country",$C7,"UnitCategory","CONDENSATE DIST."),0)</f>
        <v>0</v>
      </c>
      <c r="Q7">
        <f>IFERROR(GETPIVOTDATA("UnitCapacity",'[1]NAMEPLATE CAPACITY'!$A$5,"Period",DATE(YEAR(Q$3),MONTH(Q$3),1),"Country",$C7,"UnitCategory","CRUDE"),0)+IFERROR(GETPIVOTDATA("UnitCapacity",'[1]NAMEPLATE CAPACITY'!$A$5,"Period",DATE(YEAR(Q$3),MONTH(Q$3),1),"Country",$C7,"UnitCategory","CONDENSATE DIST."),0)</f>
        <v>807</v>
      </c>
      <c r="R7">
        <f>IFERROR(GETPIVOTDATA("UnitCapacity",'[1]NAMEPLATE CAPACITY'!$A$5,"Period",DATE(YEAR(R$3),MONTH(R$3),1),"Country",$C7,"UnitCategory","CRUDE"),0)+IFERROR(GETPIVOTDATA("UnitCapacity",'[1]NAMEPLATE CAPACITY'!$A$5,"Period",DATE(YEAR(R$3),MONTH(R$3),1),"Country",$C7,"UnitCategory","CONDENSATE DIST."),0)</f>
        <v>807</v>
      </c>
      <c r="S7">
        <f>IFERROR(GETPIVOTDATA("UnitCapacity",'[1]NAMEPLATE CAPACITY'!$A$5,"Period",DATE(YEAR(S$3),MONTH(S$3),1),"Country",$C7,"UnitCategory","CRUDE"),0)+IFERROR(GETPIVOTDATA("UnitCapacity",'[1]NAMEPLATE CAPACITY'!$A$5,"Period",DATE(YEAR(S$3),MONTH(S$3),1),"Country",$C7,"UnitCategory","CONDENSATE DIST."),0)</f>
        <v>807</v>
      </c>
      <c r="T7">
        <f>IFERROR(GETPIVOTDATA("UnitCapacity",'[1]NAMEPLATE CAPACITY'!$A$5,"Period",DATE(YEAR(T$3),MONTH(T$3),1),"Country",$C7,"UnitCategory","CRUDE"),0)+IFERROR(GETPIVOTDATA("UnitCapacity",'[1]NAMEPLATE CAPACITY'!$A$5,"Period",DATE(YEAR(T$3),MONTH(T$3),1),"Country",$C7,"UnitCategory","CONDENSATE DIST."),0)</f>
        <v>807</v>
      </c>
      <c r="U7">
        <f>IFERROR(GETPIVOTDATA("UnitCapacity",'[1]NAMEPLATE CAPACITY'!$A$5,"Period",DATE(YEAR(U$3),MONTH(U$3),1),"Country",$C7,"UnitCategory","CRUDE"),0)+IFERROR(GETPIVOTDATA("UnitCapacity",'[1]NAMEPLATE CAPACITY'!$A$5,"Period",DATE(YEAR(U$3),MONTH(U$3),1),"Country",$C7,"UnitCategory","CONDENSATE DIST."),0)</f>
        <v>807</v>
      </c>
      <c r="V7">
        <f>IFERROR(GETPIVOTDATA("UnitCapacity",'[1]NAMEPLATE CAPACITY'!$A$5,"Period",DATE(YEAR(V$3),MONTH(V$3),1),"Country",$C7,"UnitCategory","CRUDE"),0)+IFERROR(GETPIVOTDATA("UnitCapacity",'[1]NAMEPLATE CAPACITY'!$A$5,"Period",DATE(YEAR(V$3),MONTH(V$3),1),"Country",$C7,"UnitCategory","CONDENSATE DIST."),0)</f>
        <v>807</v>
      </c>
      <c r="W7">
        <f>IFERROR(GETPIVOTDATA("UnitCapacity",'[1]NAMEPLATE CAPACITY'!$A$5,"Period",DATE(YEAR(W$3),MONTH(W$3),1),"Country",$C7,"UnitCategory","CRUDE"),0)+IFERROR(GETPIVOTDATA("UnitCapacity",'[1]NAMEPLATE CAPACITY'!$A$5,"Period",DATE(YEAR(W$3),MONTH(W$3),1),"Country",$C7,"UnitCategory","CONDENSATE DIST."),0)</f>
        <v>807</v>
      </c>
      <c r="X7">
        <f>IFERROR(GETPIVOTDATA("UnitCapacity",'[1]NAMEPLATE CAPACITY'!$A$5,"Period",DATE(YEAR(X$3),MONTH(X$3),1),"Country",$C7,"UnitCategory","CRUDE"),0)+IFERROR(GETPIVOTDATA("UnitCapacity",'[1]NAMEPLATE CAPACITY'!$A$5,"Period",DATE(YEAR(X$3),MONTH(X$3),1),"Country",$C7,"UnitCategory","CONDENSATE DIST."),0)</f>
        <v>807</v>
      </c>
      <c r="Y7">
        <f>IFERROR(GETPIVOTDATA("UnitCapacity",'[1]NAMEPLATE CAPACITY'!$A$5,"Period",DATE(YEAR(Y$3),MONTH(Y$3),1),"Country",$C7,"UnitCategory","CRUDE"),0)+IFERROR(GETPIVOTDATA("UnitCapacity",'[1]NAMEPLATE CAPACITY'!$A$5,"Period",DATE(YEAR(Y$3),MONTH(Y$3),1),"Country",$C7,"UnitCategory","CONDENSATE DIST."),0)</f>
        <v>807</v>
      </c>
      <c r="Z7">
        <f>IFERROR(GETPIVOTDATA("UnitCapacity",'[1]NAMEPLATE CAPACITY'!$A$5,"Period",DATE(YEAR(Z$3),MONTH(Z$3),1),"Country",$C7,"UnitCategory","CRUDE"),0)+IFERROR(GETPIVOTDATA("UnitCapacity",'[1]NAMEPLATE CAPACITY'!$A$5,"Period",DATE(YEAR(Z$3),MONTH(Z$3),1),"Country",$C7,"UnitCategory","CONDENSATE DIST."),0)</f>
        <v>807</v>
      </c>
      <c r="AA7">
        <f>IFERROR(GETPIVOTDATA("UnitCapacity",'[1]NAMEPLATE CAPACITY'!$A$5,"Period",DATE(YEAR(AA$3),MONTH(AA$3),1),"Country",$C7,"UnitCategory","CRUDE"),0)+IFERROR(GETPIVOTDATA("UnitCapacity",'[1]NAMEPLATE CAPACITY'!$A$5,"Period",DATE(YEAR(AA$3),MONTH(AA$3),1),"Country",$C7,"UnitCategory","CONDENSATE DIST."),0)</f>
        <v>807</v>
      </c>
      <c r="AB7">
        <f>IFERROR(GETPIVOTDATA("UnitCapacity",'[1]NAMEPLATE CAPACITY'!$A$5,"Period",DATE(YEAR(AB$3),MONTH(AB$3),1),"Country",$C7,"UnitCategory","CRUDE"),0)+IFERROR(GETPIVOTDATA("UnitCapacity",'[1]NAMEPLATE CAPACITY'!$A$5,"Period",DATE(YEAR(AB$3),MONTH(AB$3),1),"Country",$C7,"UnitCategory","CONDENSATE DIST."),0)</f>
        <v>807</v>
      </c>
      <c r="AC7">
        <f>IFERROR(GETPIVOTDATA("UnitCapacity",'[1]NAMEPLATE CAPACITY'!$A$5,"Period",DATE(YEAR(AC$3),MONTH(AC$3),1),"Country",$C7,"UnitCategory","CRUDE"),0)+IFERROR(GETPIVOTDATA("UnitCapacity",'[1]NAMEPLATE CAPACITY'!$A$5,"Period",DATE(YEAR(AC$3),MONTH(AC$3),1),"Country",$C7,"UnitCategory","CONDENSATE DIST."),0)</f>
        <v>807</v>
      </c>
      <c r="AD7">
        <f>IFERROR(GETPIVOTDATA("UnitCapacity",'[1]NAMEPLATE CAPACITY'!$A$5,"Period",DATE(YEAR(AD$3),MONTH(AD$3),1),"Country",$C7,"UnitCategory","CRUDE"),0)+IFERROR(GETPIVOTDATA("UnitCapacity",'[1]NAMEPLATE CAPACITY'!$A$5,"Period",DATE(YEAR(AD$3),MONTH(AD$3),1),"Country",$C7,"UnitCategory","CONDENSATE DIST."),0)</f>
        <v>807</v>
      </c>
      <c r="AE7">
        <f>IFERROR(GETPIVOTDATA("UnitCapacity",'[1]NAMEPLATE CAPACITY'!$A$5,"Period",DATE(YEAR(AE$3),MONTH(AE$3),1),"Country",$C7,"UnitCategory","CRUDE"),0)+IFERROR(GETPIVOTDATA("UnitCapacity",'[1]NAMEPLATE CAPACITY'!$A$5,"Period",DATE(YEAR(AE$3),MONTH(AE$3),1),"Country",$C7,"UnitCategory","CONDENSATE DIST."),0)</f>
        <v>807</v>
      </c>
      <c r="AF7">
        <f>IFERROR(GETPIVOTDATA("UnitCapacity",'[1]NAMEPLATE CAPACITY'!$A$5,"Period",DATE(YEAR(AF$3),MONTH(AF$3),1),"Country",$C7,"UnitCategory","CRUDE"),0)+IFERROR(GETPIVOTDATA("UnitCapacity",'[1]NAMEPLATE CAPACITY'!$A$5,"Period",DATE(YEAR(AF$3),MONTH(AF$3),1),"Country",$C7,"UnitCategory","CONDENSATE DIST."),0)</f>
        <v>807</v>
      </c>
      <c r="AG7">
        <f>IFERROR(GETPIVOTDATA("UnitCapacity",'[1]NAMEPLATE CAPACITY'!$A$5,"Period",DATE(YEAR(AG$3),MONTH(AG$3),1),"Country",$C7,"UnitCategory","CRUDE"),0)+IFERROR(GETPIVOTDATA("UnitCapacity",'[1]NAMEPLATE CAPACITY'!$A$5,"Period",DATE(YEAR(AG$3),MONTH(AG$3),1),"Country",$C7,"UnitCategory","CONDENSATE DIST."),0)</f>
        <v>807</v>
      </c>
      <c r="AH7">
        <f>IFERROR(GETPIVOTDATA("UnitCapacity",'[1]NAMEPLATE CAPACITY'!$A$5,"Period",DATE(YEAR(AH$3),MONTH(AH$3),1),"Country",$C7,"UnitCategory","CRUDE"),0)+IFERROR(GETPIVOTDATA("UnitCapacity",'[1]NAMEPLATE CAPACITY'!$A$5,"Period",DATE(YEAR(AH$3),MONTH(AH$3),1),"Country",$C7,"UnitCategory","CONDENSATE DIST."),0)</f>
        <v>807</v>
      </c>
      <c r="AI7">
        <f>IFERROR(GETPIVOTDATA("UnitCapacity",'[1]NAMEPLATE CAPACITY'!$A$5,"Period",DATE(YEAR(AI$3),MONTH(AI$3),1),"Country",$C7,"UnitCategory","CRUDE"),0)+IFERROR(GETPIVOTDATA("UnitCapacity",'[1]NAMEPLATE CAPACITY'!$A$5,"Period",DATE(YEAR(AI$3),MONTH(AI$3),1),"Country",$C7,"UnitCategory","CONDENSATE DIST."),0)</f>
        <v>807</v>
      </c>
      <c r="AJ7">
        <f>IFERROR(GETPIVOTDATA("UnitCapacity",'[1]NAMEPLATE CAPACITY'!$A$5,"Period",DATE(YEAR(AJ$3),MONTH(AJ$3),1),"Country",$C7,"UnitCategory","CRUDE"),0)+IFERROR(GETPIVOTDATA("UnitCapacity",'[1]NAMEPLATE CAPACITY'!$A$5,"Period",DATE(YEAR(AJ$3),MONTH(AJ$3),1),"Country",$C7,"UnitCategory","CONDENSATE DIST."),0)</f>
        <v>807</v>
      </c>
      <c r="AK7">
        <f>IFERROR(GETPIVOTDATA("UnitCapacity",'[1]NAMEPLATE CAPACITY'!$A$5,"Period",DATE(YEAR(AK$3),MONTH(AK$3),1),"Country",$C7,"UnitCategory","CRUDE"),0)+IFERROR(GETPIVOTDATA("UnitCapacity",'[1]NAMEPLATE CAPACITY'!$A$5,"Period",DATE(YEAR(AK$3),MONTH(AK$3),1),"Country",$C7,"UnitCategory","CONDENSATE DIST."),0)</f>
        <v>807</v>
      </c>
      <c r="AL7">
        <f>IFERROR(GETPIVOTDATA("UnitCapacity",'[1]NAMEPLATE CAPACITY'!$A$5,"Period",DATE(YEAR(AL$3),MONTH(AL$3),1),"Country",$C7,"UnitCategory","CRUDE"),0)+IFERROR(GETPIVOTDATA("UnitCapacity",'[1]NAMEPLATE CAPACITY'!$A$5,"Period",DATE(YEAR(AL$3),MONTH(AL$3),1),"Country",$C7,"UnitCategory","CONDENSATE DIST."),0)</f>
        <v>807</v>
      </c>
      <c r="AM7">
        <f>IFERROR(GETPIVOTDATA("UnitCapacity",'[1]NAMEPLATE CAPACITY'!$A$5,"Period",DATE(YEAR(AM$3),MONTH(AM$3),1),"Country",$C7,"UnitCategory","CRUDE"),0)+IFERROR(GETPIVOTDATA("UnitCapacity",'[1]NAMEPLATE CAPACITY'!$A$5,"Period",DATE(YEAR(AM$3),MONTH(AM$3),1),"Country",$C7,"UnitCategory","CONDENSATE DIST."),0)</f>
        <v>807</v>
      </c>
      <c r="AN7">
        <f>IFERROR(GETPIVOTDATA("UnitCapacity",'[1]NAMEPLATE CAPACITY'!$A$5,"Period",DATE(YEAR(AN$3),MONTH(AN$3),1),"Country",$C7,"UnitCategory","CRUDE"),0)+IFERROR(GETPIVOTDATA("UnitCapacity",'[1]NAMEPLATE CAPACITY'!$A$5,"Period",DATE(YEAR(AN$3),MONTH(AN$3),1),"Country",$C7,"UnitCategory","CONDENSATE DIST."),0)</f>
        <v>807</v>
      </c>
      <c r="AO7">
        <f>IFERROR(GETPIVOTDATA("UnitCapacity",'[1]NAMEPLATE CAPACITY'!$A$5,"Period",DATE(YEAR(AO$3),MONTH(AO$3),1),"Country",$C7,"UnitCategory","CRUDE"),0)+IFERROR(GETPIVOTDATA("UnitCapacity",'[1]NAMEPLATE CAPACITY'!$A$5,"Period",DATE(YEAR(AO$3),MONTH(AO$3),1),"Country",$C7,"UnitCategory","CONDENSATE DIST."),0)</f>
        <v>807</v>
      </c>
      <c r="AP7">
        <f>IFERROR(GETPIVOTDATA("UnitCapacity",'[1]NAMEPLATE CAPACITY'!$A$5,"Period",DATE(YEAR(AP$3),MONTH(AP$3),1),"Country",$C7,"UnitCategory","CRUDE"),0)+IFERROR(GETPIVOTDATA("UnitCapacity",'[1]NAMEPLATE CAPACITY'!$A$5,"Period",DATE(YEAR(AP$3),MONTH(AP$3),1),"Country",$C7,"UnitCategory","CONDENSATE DIST."),0)</f>
        <v>807</v>
      </c>
      <c r="AQ7">
        <f>IFERROR(GETPIVOTDATA("UnitCapacity",'[1]NAMEPLATE CAPACITY'!$A$5,"Period",DATE(YEAR(AQ$3),MONTH(AQ$3),1),"Country",$C7,"UnitCategory","CRUDE"),0)+IFERROR(GETPIVOTDATA("UnitCapacity",'[1]NAMEPLATE CAPACITY'!$A$5,"Period",DATE(YEAR(AQ$3),MONTH(AQ$3),1),"Country",$C7,"UnitCategory","CONDENSATE DIST."),0)</f>
        <v>807</v>
      </c>
      <c r="AR7">
        <f>IFERROR(GETPIVOTDATA("UnitCapacity",'[1]NAMEPLATE CAPACITY'!$A$5,"Period",DATE(YEAR(AR$3),MONTH(AR$3),1),"Country",$C7,"UnitCategory","CRUDE"),0)+IFERROR(GETPIVOTDATA("UnitCapacity",'[1]NAMEPLATE CAPACITY'!$A$5,"Period",DATE(YEAR(AR$3),MONTH(AR$3),1),"Country",$C7,"UnitCategory","CONDENSATE DIST."),0)</f>
        <v>807</v>
      </c>
      <c r="AS7">
        <f>IFERROR(GETPIVOTDATA("UnitCapacity",'[1]NAMEPLATE CAPACITY'!$A$5,"Period",DATE(YEAR(AS$3),MONTH(AS$3),1),"Country",$C7,"UnitCategory","CRUDE"),0)+IFERROR(GETPIVOTDATA("UnitCapacity",'[1]NAMEPLATE CAPACITY'!$A$5,"Period",DATE(YEAR(AS$3),MONTH(AS$3),1),"Country",$C7,"UnitCategory","CONDENSATE DIST."),0)</f>
        <v>807</v>
      </c>
      <c r="AT7">
        <f>IFERROR(GETPIVOTDATA("UnitCapacity",'[1]NAMEPLATE CAPACITY'!$A$5,"Period",DATE(YEAR(AT$3),MONTH(AT$3),1),"Country",$C7,"UnitCategory","CRUDE"),0)+IFERROR(GETPIVOTDATA("UnitCapacity",'[1]NAMEPLATE CAPACITY'!$A$5,"Period",DATE(YEAR(AT$3),MONTH(AT$3),1),"Country",$C7,"UnitCategory","CONDENSATE DIST."),0)</f>
        <v>807</v>
      </c>
      <c r="AU7">
        <f>IFERROR(GETPIVOTDATA("UnitCapacity",'[1]NAMEPLATE CAPACITY'!$A$5,"Period",DATE(YEAR(AU$3),MONTH(AU$3),1),"Country",$C7,"UnitCategory","CRUDE"),0)+IFERROR(GETPIVOTDATA("UnitCapacity",'[1]NAMEPLATE CAPACITY'!$A$5,"Period",DATE(YEAR(AU$3),MONTH(AU$3),1),"Country",$C7,"UnitCategory","CONDENSATE DIST."),0)</f>
        <v>807</v>
      </c>
      <c r="AV7">
        <f>IFERROR(GETPIVOTDATA("UnitCapacity",'[1]NAMEPLATE CAPACITY'!$A$5,"Period",DATE(YEAR(AV$3),MONTH(AV$3),1),"Country",$C7,"UnitCategory","CRUDE"),0)+IFERROR(GETPIVOTDATA("UnitCapacity",'[1]NAMEPLATE CAPACITY'!$A$5,"Period",DATE(YEAR(AV$3),MONTH(AV$3),1),"Country",$C7,"UnitCategory","CONDENSATE DIST."),0)</f>
        <v>807</v>
      </c>
      <c r="AW7">
        <f>IFERROR(GETPIVOTDATA("UnitCapacity",'[1]NAMEPLATE CAPACITY'!$A$5,"Period",DATE(YEAR(AW$3),MONTH(AW$3),1),"Country",$C7,"UnitCategory","CRUDE"),0)+IFERROR(GETPIVOTDATA("UnitCapacity",'[1]NAMEPLATE CAPACITY'!$A$5,"Period",DATE(YEAR(AW$3),MONTH(AW$3),1),"Country",$C7,"UnitCategory","CONDENSATE DIST."),0)</f>
        <v>807</v>
      </c>
      <c r="AX7">
        <f>IFERROR(GETPIVOTDATA("UnitCapacity",'[1]NAMEPLATE CAPACITY'!$A$5,"Period",DATE(YEAR(AX$3),MONTH(AX$3),1),"Country",$C7,"UnitCategory","CRUDE"),0)+IFERROR(GETPIVOTDATA("UnitCapacity",'[1]NAMEPLATE CAPACITY'!$A$5,"Period",DATE(YEAR(AX$3),MONTH(AX$3),1),"Country",$C7,"UnitCategory","CONDENSATE DIST."),0)</f>
        <v>807</v>
      </c>
      <c r="AY7">
        <f>IFERROR(GETPIVOTDATA("UnitCapacity",'[1]NAMEPLATE CAPACITY'!$A$5,"Period",DATE(YEAR(AY$3),MONTH(AY$3),1),"Country",$C7,"UnitCategory","CRUDE"),0)+IFERROR(GETPIVOTDATA("UnitCapacity",'[1]NAMEPLATE CAPACITY'!$A$5,"Period",DATE(YEAR(AY$3),MONTH(AY$3),1),"Country",$C7,"UnitCategory","CONDENSATE DIST."),0)</f>
        <v>807</v>
      </c>
      <c r="AZ7">
        <f>IFERROR(GETPIVOTDATA("UnitCapacity",'[1]NAMEPLATE CAPACITY'!$A$5,"Period",DATE(YEAR(AZ$3),MONTH(AZ$3),1),"Country",$C7,"UnitCategory","CRUDE"),0)+IFERROR(GETPIVOTDATA("UnitCapacity",'[1]NAMEPLATE CAPACITY'!$A$5,"Period",DATE(YEAR(AZ$3),MONTH(AZ$3),1),"Country",$C7,"UnitCategory","CONDENSATE DIST."),0)</f>
        <v>807</v>
      </c>
      <c r="BA7">
        <f>IFERROR(GETPIVOTDATA("UnitCapacity",'[1]NAMEPLATE CAPACITY'!$A$5,"Period",DATE(YEAR(BA$3),MONTH(BA$3),1),"Country",$C7,"UnitCategory","CRUDE"),0)+IFERROR(GETPIVOTDATA("UnitCapacity",'[1]NAMEPLATE CAPACITY'!$A$5,"Period",DATE(YEAR(BA$3),MONTH(BA$3),1),"Country",$C7,"UnitCategory","CONDENSATE DIST."),0)</f>
        <v>807</v>
      </c>
      <c r="BB7">
        <f>IFERROR(GETPIVOTDATA("UnitCapacity",'[1]NAMEPLATE CAPACITY'!$A$5,"Period",DATE(YEAR(BB$3),MONTH(BB$3),1),"Country",$C7,"UnitCategory","CRUDE"),0)+IFERROR(GETPIVOTDATA("UnitCapacity",'[1]NAMEPLATE CAPACITY'!$A$5,"Period",DATE(YEAR(BB$3),MONTH(BB$3),1),"Country",$C7,"UnitCategory","CONDENSATE DIST."),0)</f>
        <v>807</v>
      </c>
      <c r="BC7">
        <f>IFERROR(GETPIVOTDATA("UnitCapacity",'[1]NAMEPLATE CAPACITY'!$A$5,"Period",DATE(YEAR(BC$3),MONTH(BC$3),1),"Country",$C7,"UnitCategory","CRUDE"),0)+IFERROR(GETPIVOTDATA("UnitCapacity",'[1]NAMEPLATE CAPACITY'!$A$5,"Period",DATE(YEAR(BC$3),MONTH(BC$3),1),"Country",$C7,"UnitCategory","CONDENSATE DIST."),0)</f>
        <v>807</v>
      </c>
      <c r="BD7">
        <f>IFERROR(GETPIVOTDATA("UnitCapacity",'[1]NAMEPLATE CAPACITY'!$A$5,"Period",DATE(YEAR(BD$3),MONTH(BD$3),1),"Country",$C7,"UnitCategory","CRUDE"),0)+IFERROR(GETPIVOTDATA("UnitCapacity",'[1]NAMEPLATE CAPACITY'!$A$5,"Period",DATE(YEAR(BD$3),MONTH(BD$3),1),"Country",$C7,"UnitCategory","CONDENSATE DIST."),0)</f>
        <v>706</v>
      </c>
      <c r="BE7">
        <f>IFERROR(GETPIVOTDATA("UnitCapacity",'[1]NAMEPLATE CAPACITY'!$A$5,"Period",DATE(YEAR(BE$3),MONTH(BE$3),1),"Country",$C7,"UnitCategory","CRUDE"),0)+IFERROR(GETPIVOTDATA("UnitCapacity",'[1]NAMEPLATE CAPACITY'!$A$5,"Period",DATE(YEAR(BE$3),MONTH(BE$3),1),"Country",$C7,"UnitCategory","CONDENSATE DIST."),0)</f>
        <v>706</v>
      </c>
      <c r="BF7">
        <f>IFERROR(GETPIVOTDATA("UnitCapacity",'[1]NAMEPLATE CAPACITY'!$A$5,"Period",DATE(YEAR(BF$3),MONTH(BF$3),1),"Country",$C7,"UnitCategory","CRUDE"),0)+IFERROR(GETPIVOTDATA("UnitCapacity",'[1]NAMEPLATE CAPACITY'!$A$5,"Period",DATE(YEAR(BF$3),MONTH(BF$3),1),"Country",$C7,"UnitCategory","CONDENSATE DIST."),0)</f>
        <v>706</v>
      </c>
      <c r="BG7">
        <f>IFERROR(GETPIVOTDATA("UnitCapacity",'[1]NAMEPLATE CAPACITY'!$A$5,"Period",DATE(YEAR(BG$3),MONTH(BG$3),1),"Country",$C7,"UnitCategory","CRUDE"),0)+IFERROR(GETPIVOTDATA("UnitCapacity",'[1]NAMEPLATE CAPACITY'!$A$5,"Period",DATE(YEAR(BG$3),MONTH(BG$3),1),"Country",$C7,"UnitCategory","CONDENSATE DIST."),0)</f>
        <v>706</v>
      </c>
      <c r="BH7">
        <f>IFERROR(GETPIVOTDATA("UnitCapacity",'[1]NAMEPLATE CAPACITY'!$A$5,"Period",DATE(YEAR(BH$3),MONTH(BH$3),1),"Country",$C7,"UnitCategory","CRUDE"),0)+IFERROR(GETPIVOTDATA("UnitCapacity",'[1]NAMEPLATE CAPACITY'!$A$5,"Period",DATE(YEAR(BH$3),MONTH(BH$3),1),"Country",$C7,"UnitCategory","CONDENSATE DIST."),0)</f>
        <v>706</v>
      </c>
      <c r="BI7">
        <f>IFERROR(GETPIVOTDATA("UnitCapacity",'[1]NAMEPLATE CAPACITY'!$A$5,"Period",DATE(YEAR(BI$3),MONTH(BI$3),1),"Country",$C7,"UnitCategory","CRUDE"),0)+IFERROR(GETPIVOTDATA("UnitCapacity",'[1]NAMEPLATE CAPACITY'!$A$5,"Period",DATE(YEAR(BI$3),MONTH(BI$3),1),"Country",$C7,"UnitCategory","CONDENSATE DIST."),0)</f>
        <v>706</v>
      </c>
      <c r="BJ7">
        <f>IFERROR(GETPIVOTDATA("UnitCapacity",'[1]NAMEPLATE CAPACITY'!$A$5,"Period",DATE(YEAR(BJ$3),MONTH(BJ$3),1),"Country",$C7,"UnitCategory","CRUDE"),0)+IFERROR(GETPIVOTDATA("UnitCapacity",'[1]NAMEPLATE CAPACITY'!$A$5,"Period",DATE(YEAR(BJ$3),MONTH(BJ$3),1),"Country",$C7,"UnitCategory","CONDENSATE DIST."),0)</f>
        <v>706</v>
      </c>
      <c r="BK7">
        <f>IFERROR(GETPIVOTDATA("UnitCapacity",'[1]NAMEPLATE CAPACITY'!$A$5,"Period",DATE(YEAR(BK$3),MONTH(BK$3),1),"Country",$C7,"UnitCategory","CRUDE"),0)+IFERROR(GETPIVOTDATA("UnitCapacity",'[1]NAMEPLATE CAPACITY'!$A$5,"Period",DATE(YEAR(BK$3),MONTH(BK$3),1),"Country",$C7,"UnitCategory","CONDENSATE DIST."),0)</f>
        <v>706</v>
      </c>
      <c r="BL7">
        <f>IFERROR(GETPIVOTDATA("UnitCapacity",'[1]NAMEPLATE CAPACITY'!$A$5,"Period",DATE(YEAR(BL$3),MONTH(BL$3),1),"Country",$C7,"UnitCategory","CRUDE"),0)+IFERROR(GETPIVOTDATA("UnitCapacity",'[1]NAMEPLATE CAPACITY'!$A$5,"Period",DATE(YEAR(BL$3),MONTH(BL$3),1),"Country",$C7,"UnitCategory","CONDENSATE DIST."),0)</f>
        <v>706</v>
      </c>
      <c r="BM7">
        <f>IFERROR(GETPIVOTDATA("UnitCapacity",'[1]NAMEPLATE CAPACITY'!$A$5,"Period",DATE(YEAR(BM$3),MONTH(BM$3),1),"Country",$C7,"UnitCategory","CRUDE"),0)+IFERROR(GETPIVOTDATA("UnitCapacity",'[1]NAMEPLATE CAPACITY'!$A$5,"Period",DATE(YEAR(BM$3),MONTH(BM$3),1),"Country",$C7,"UnitCategory","CONDENSATE DIST."),0)</f>
        <v>706</v>
      </c>
      <c r="BN7">
        <f>IFERROR(GETPIVOTDATA("UnitCapacity",'[1]NAMEPLATE CAPACITY'!$A$5,"Period",DATE(YEAR(BN$3),MONTH(BN$3),1),"Country",$C7,"UnitCategory","CRUDE"),0)+IFERROR(GETPIVOTDATA("UnitCapacity",'[1]NAMEPLATE CAPACITY'!$A$5,"Period",DATE(YEAR(BN$3),MONTH(BN$3),1),"Country",$C7,"UnitCategory","CONDENSATE DIST."),0)</f>
        <v>706</v>
      </c>
      <c r="BO7">
        <f>IFERROR(GETPIVOTDATA("UnitCapacity",'[1]NAMEPLATE CAPACITY'!$A$5,"Period",DATE(YEAR(BO$3),MONTH(BO$3),1),"Country",$C7,"UnitCategory","CRUDE"),0)+IFERROR(GETPIVOTDATA("UnitCapacity",'[1]NAMEPLATE CAPACITY'!$A$5,"Period",DATE(YEAR(BO$3),MONTH(BO$3),1),"Country",$C7,"UnitCategory","CONDENSATE DIST."),0)</f>
        <v>706</v>
      </c>
      <c r="BP7">
        <f>IFERROR(GETPIVOTDATA("UnitCapacity",'[1]NAMEPLATE CAPACITY'!$A$5,"Period",DATE(YEAR(BP$3),MONTH(BP$3),1),"Country",$C7,"UnitCategory","CRUDE"),0)+IFERROR(GETPIVOTDATA("UnitCapacity",'[1]NAMEPLATE CAPACITY'!$A$5,"Period",DATE(YEAR(BP$3),MONTH(BP$3),1),"Country",$C7,"UnitCategory","CONDENSATE DIST."),0)</f>
        <v>706</v>
      </c>
      <c r="BQ7">
        <f>IFERROR(GETPIVOTDATA("UnitCapacity",'[1]NAMEPLATE CAPACITY'!$A$5,"Period",DATE(YEAR(BQ$3),MONTH(BQ$3),1),"Country",$C7,"UnitCategory","CRUDE"),0)+IFERROR(GETPIVOTDATA("UnitCapacity",'[1]NAMEPLATE CAPACITY'!$A$5,"Period",DATE(YEAR(BQ$3),MONTH(BQ$3),1),"Country",$C7,"UnitCategory","CONDENSATE DIST."),0)</f>
        <v>706</v>
      </c>
      <c r="BR7">
        <f>IFERROR(GETPIVOTDATA("UnitCapacity",'[1]NAMEPLATE CAPACITY'!$A$5,"Period",DATE(YEAR(BR$3),MONTH(BR$3),1),"Country",$C7,"UnitCategory","CRUDE"),0)+IFERROR(GETPIVOTDATA("UnitCapacity",'[1]NAMEPLATE CAPACITY'!$A$5,"Period",DATE(YEAR(BR$3),MONTH(BR$3),1),"Country",$C7,"UnitCategory","CONDENSATE DIST."),0)</f>
        <v>706</v>
      </c>
      <c r="BS7">
        <f>IFERROR(GETPIVOTDATA("UnitCapacity",'[1]NAMEPLATE CAPACITY'!$A$5,"Period",DATE(YEAR(BS$3),MONTH(BS$3),1),"Country",$C7,"UnitCategory","CRUDE"),0)+IFERROR(GETPIVOTDATA("UnitCapacity",'[1]NAMEPLATE CAPACITY'!$A$5,"Period",DATE(YEAR(BS$3),MONTH(BS$3),1),"Country",$C7,"UnitCategory","CONDENSATE DIST."),0)</f>
        <v>706</v>
      </c>
      <c r="BT7">
        <f>IFERROR(GETPIVOTDATA("UnitCapacity",'[1]NAMEPLATE CAPACITY'!$A$5,"Period",DATE(YEAR(BT$3),MONTH(BT$3),1),"Country",$C7,"UnitCategory","CRUDE"),0)+IFERROR(GETPIVOTDATA("UnitCapacity",'[1]NAMEPLATE CAPACITY'!$A$5,"Period",DATE(YEAR(BT$3),MONTH(BT$3),1),"Country",$C7,"UnitCategory","CONDENSATE DIST."),0)</f>
        <v>706</v>
      </c>
      <c r="BU7">
        <f>IFERROR(GETPIVOTDATA("UnitCapacity",'[1]NAMEPLATE CAPACITY'!$A$5,"Period",DATE(YEAR(BU$3),MONTH(BU$3),1),"Country",$C7,"UnitCategory","CRUDE"),0)+IFERROR(GETPIVOTDATA("UnitCapacity",'[1]NAMEPLATE CAPACITY'!$A$5,"Period",DATE(YEAR(BU$3),MONTH(BU$3),1),"Country",$C7,"UnitCategory","CONDENSATE DIST."),0)</f>
        <v>706</v>
      </c>
      <c r="BV7">
        <f>IFERROR(GETPIVOTDATA("UnitCapacity",'[1]NAMEPLATE CAPACITY'!$A$5,"Period",DATE(YEAR(BV$3),MONTH(BV$3),1),"Country",$C7,"UnitCategory","CRUDE"),0)+IFERROR(GETPIVOTDATA("UnitCapacity",'[1]NAMEPLATE CAPACITY'!$A$5,"Period",DATE(YEAR(BV$3),MONTH(BV$3),1),"Country",$C7,"UnitCategory","CONDENSATE DIST."),0)</f>
        <v>706</v>
      </c>
      <c r="BW7">
        <f>IFERROR(GETPIVOTDATA("UnitCapacity",'[1]NAMEPLATE CAPACITY'!$A$5,"Period",DATE(YEAR(BW$3),MONTH(BW$3),1),"Country",$C7,"UnitCategory","CRUDE"),0)+IFERROR(GETPIVOTDATA("UnitCapacity",'[1]NAMEPLATE CAPACITY'!$A$5,"Period",DATE(YEAR(BW$3),MONTH(BW$3),1),"Country",$C7,"UnitCategory","CONDENSATE DIST."),0)</f>
        <v>706</v>
      </c>
      <c r="BX7">
        <f>IFERROR(GETPIVOTDATA("UnitCapacity",'[1]NAMEPLATE CAPACITY'!$A$5,"Period",DATE(YEAR(BX$3),MONTH(BX$3),1),"Country",$C7,"UnitCategory","CRUDE"),0)+IFERROR(GETPIVOTDATA("UnitCapacity",'[1]NAMEPLATE CAPACITY'!$A$5,"Period",DATE(YEAR(BX$3),MONTH(BX$3),1),"Country",$C7,"UnitCategory","CONDENSATE DIST."),0)</f>
        <v>706</v>
      </c>
      <c r="BY7">
        <f>IFERROR(GETPIVOTDATA("UnitCapacity",'[1]NAMEPLATE CAPACITY'!$A$5,"Period",DATE(YEAR(BY$3),MONTH(BY$3),1),"Country",$C7,"UnitCategory","CRUDE"),0)+IFERROR(GETPIVOTDATA("UnitCapacity",'[1]NAMEPLATE CAPACITY'!$A$5,"Period",DATE(YEAR(BY$3),MONTH(BY$3),1),"Country",$C7,"UnitCategory","CONDENSATE DIST."),0)</f>
        <v>706</v>
      </c>
      <c r="BZ7">
        <f>IFERROR(GETPIVOTDATA("UnitCapacity",'[1]NAMEPLATE CAPACITY'!$A$5,"Period",DATE(YEAR(BZ$3),MONTH(BZ$3),1),"Country",$C7,"UnitCategory","CRUDE"),0)+IFERROR(GETPIVOTDATA("UnitCapacity",'[1]NAMEPLATE CAPACITY'!$A$5,"Period",DATE(YEAR(BZ$3),MONTH(BZ$3),1),"Country",$C7,"UnitCategory","CONDENSATE DIST."),0)</f>
        <v>706</v>
      </c>
      <c r="CA7">
        <f>IFERROR(GETPIVOTDATA("UnitCapacity",'[1]NAMEPLATE CAPACITY'!$A$5,"Period",DATE(YEAR(CA$3),MONTH(CA$3),1),"Country",$C7,"UnitCategory","CRUDE"),0)+IFERROR(GETPIVOTDATA("UnitCapacity",'[1]NAMEPLATE CAPACITY'!$A$5,"Period",DATE(YEAR(CA$3),MONTH(CA$3),1),"Country",$C7,"UnitCategory","CONDENSATE DIST."),0)</f>
        <v>706</v>
      </c>
      <c r="CB7">
        <f>IFERROR(GETPIVOTDATA("UnitCapacity",'[1]NAMEPLATE CAPACITY'!$A$5,"Period",DATE(YEAR(CB$3),MONTH(CB$3),1),"Country",$C7,"UnitCategory","CRUDE"),0)+IFERROR(GETPIVOTDATA("UnitCapacity",'[1]NAMEPLATE CAPACITY'!$A$5,"Period",DATE(YEAR(CB$3),MONTH(CB$3),1),"Country",$C7,"UnitCategory","CONDENSATE DIST."),0)</f>
        <v>706</v>
      </c>
      <c r="CC7">
        <f>IFERROR(GETPIVOTDATA("UnitCapacity",'[1]NAMEPLATE CAPACITY'!$A$5,"Period",DATE(YEAR(CC$3),MONTH(CC$3),1),"Country",$C7,"UnitCategory","CRUDE"),0)+IFERROR(GETPIVOTDATA("UnitCapacity",'[1]NAMEPLATE CAPACITY'!$A$5,"Period",DATE(YEAR(CC$3),MONTH(CC$3),1),"Country",$C7,"UnitCategory","CONDENSATE DIST."),0)</f>
        <v>706</v>
      </c>
      <c r="CD7">
        <f>IFERROR(GETPIVOTDATA("UnitCapacity",'[1]NAMEPLATE CAPACITY'!$A$5,"Period",DATE(YEAR(CD$3),MONTH(CD$3),1),"Country",$C7,"UnitCategory","CRUDE"),0)+IFERROR(GETPIVOTDATA("UnitCapacity",'[1]NAMEPLATE CAPACITY'!$A$5,"Period",DATE(YEAR(CD$3),MONTH(CD$3),1),"Country",$C7,"UnitCategory","CONDENSATE DIST."),0)</f>
        <v>706</v>
      </c>
      <c r="CE7">
        <f>IFERROR(GETPIVOTDATA("UnitCapacity",'[1]NAMEPLATE CAPACITY'!$A$5,"Period",DATE(YEAR(CE$3),MONTH(CE$3),1),"Country",$C7,"UnitCategory","CRUDE"),0)+IFERROR(GETPIVOTDATA("UnitCapacity",'[1]NAMEPLATE CAPACITY'!$A$5,"Period",DATE(YEAR(CE$3),MONTH(CE$3),1),"Country",$C7,"UnitCategory","CONDENSATE DIST."),0)</f>
        <v>706</v>
      </c>
      <c r="CF7">
        <f>IFERROR(GETPIVOTDATA("UnitCapacity",'[1]NAMEPLATE CAPACITY'!$A$5,"Period",DATE(YEAR(CF$3),MONTH(CF$3),1),"Country",$C7,"UnitCategory","CRUDE"),0)+IFERROR(GETPIVOTDATA("UnitCapacity",'[1]NAMEPLATE CAPACITY'!$A$5,"Period",DATE(YEAR(CF$3),MONTH(CF$3),1),"Country",$C7,"UnitCategory","CONDENSATE DIST."),0)</f>
        <v>706</v>
      </c>
      <c r="CG7">
        <f>IFERROR(GETPIVOTDATA("UnitCapacity",'[1]NAMEPLATE CAPACITY'!$A$5,"Period",DATE(YEAR(CG$3),MONTH(CG$3),1),"Country",$C7,"UnitCategory","CRUDE"),0)+IFERROR(GETPIVOTDATA("UnitCapacity",'[1]NAMEPLATE CAPACITY'!$A$5,"Period",DATE(YEAR(CG$3),MONTH(CG$3),1),"Country",$C7,"UnitCategory","CONDENSATE DIST."),0)</f>
        <v>706</v>
      </c>
      <c r="CH7">
        <f>IFERROR(GETPIVOTDATA("UnitCapacity",'[1]NAMEPLATE CAPACITY'!$A$5,"Period",DATE(YEAR(CH$3),MONTH(CH$3),1),"Country",$C7,"UnitCategory","CRUDE"),0)+IFERROR(GETPIVOTDATA("UnitCapacity",'[1]NAMEPLATE CAPACITY'!$A$5,"Period",DATE(YEAR(CH$3),MONTH(CH$3),1),"Country",$C7,"UnitCategory","CONDENSATE DIST."),0)</f>
        <v>706</v>
      </c>
      <c r="CI7">
        <f>IFERROR(GETPIVOTDATA("UnitCapacity",'[1]NAMEPLATE CAPACITY'!$A$5,"Period",DATE(YEAR(CI$3),MONTH(CI$3),1),"Country",$C7,"UnitCategory","CRUDE"),0)+IFERROR(GETPIVOTDATA("UnitCapacity",'[1]NAMEPLATE CAPACITY'!$A$5,"Period",DATE(YEAR(CI$3),MONTH(CI$3),1),"Country",$C7,"UnitCategory","CONDENSATE DIST."),0)</f>
        <v>706</v>
      </c>
      <c r="CJ7">
        <f>IFERROR(GETPIVOTDATA("UnitCapacity",'[1]NAMEPLATE CAPACITY'!$A$5,"Period",DATE(YEAR(CJ$3),MONTH(CJ$3),1),"Country",$C7,"UnitCategory","CRUDE"),0)+IFERROR(GETPIVOTDATA("UnitCapacity",'[1]NAMEPLATE CAPACITY'!$A$5,"Period",DATE(YEAR(CJ$3),MONTH(CJ$3),1),"Country",$C7,"UnitCategory","CONDENSATE DIST."),0)</f>
        <v>706</v>
      </c>
      <c r="CK7">
        <f>IFERROR(GETPIVOTDATA("UnitCapacity",'[1]NAMEPLATE CAPACITY'!$A$5,"Period",DATE(YEAR(CK$3),MONTH(CK$3),1),"Country",$C7,"UnitCategory","CRUDE"),0)+IFERROR(GETPIVOTDATA("UnitCapacity",'[1]NAMEPLATE CAPACITY'!$A$5,"Period",DATE(YEAR(CK$3),MONTH(CK$3),1),"Country",$C7,"UnitCategory","CONDENSATE DIST."),0)</f>
        <v>706</v>
      </c>
      <c r="CL7">
        <f>IFERROR(GETPIVOTDATA("UnitCapacity",'[1]NAMEPLATE CAPACITY'!$A$5,"Period",DATE(YEAR(CL$3),MONTH(CL$3),1),"Country",$C7,"UnitCategory","CRUDE"),0)+IFERROR(GETPIVOTDATA("UnitCapacity",'[1]NAMEPLATE CAPACITY'!$A$5,"Period",DATE(YEAR(CL$3),MONTH(CL$3),1),"Country",$C7,"UnitCategory","CONDENSATE DIST."),0)</f>
        <v>0</v>
      </c>
      <c r="CM7">
        <f>IFERROR(GETPIVOTDATA("UnitCapacity",'[1]NAMEPLATE CAPACITY'!$A$5,"Period",DATE(YEAR(CM$3),MONTH(CM$3),1),"Country",$C7,"UnitCategory","CRUDE"),0)+IFERROR(GETPIVOTDATA("UnitCapacity",'[1]NAMEPLATE CAPACITY'!$A$5,"Period",DATE(YEAR(CM$3),MONTH(CM$3),1),"Country",$C7,"UnitCategory","CONDENSATE DIST."),0)</f>
        <v>0</v>
      </c>
      <c r="CN7">
        <f>IFERROR(GETPIVOTDATA("UnitCapacity",'[1]NAMEPLATE CAPACITY'!$A$5,"Period",DATE(YEAR(CN$3),MONTH(CN$3),1),"Country",$C7,"UnitCategory","CRUDE"),0)+IFERROR(GETPIVOTDATA("UnitCapacity",'[1]NAMEPLATE CAPACITY'!$A$5,"Period",DATE(YEAR(CN$3),MONTH(CN$3),1),"Country",$C7,"UnitCategory","CONDENSATE DIST."),0)</f>
        <v>0</v>
      </c>
      <c r="CO7">
        <f>IFERROR(GETPIVOTDATA("UnitCapacity",'[1]NAMEPLATE CAPACITY'!$A$5,"Period",DATE(YEAR(CO$3),MONTH(CO$3),1),"Country",$C7,"UnitCategory","CRUDE"),0)+IFERROR(GETPIVOTDATA("UnitCapacity",'[1]NAMEPLATE CAPACITY'!$A$5,"Period",DATE(YEAR(CO$3),MONTH(CO$3),1),"Country",$C7,"UnitCategory","CONDENSATE DIST."),0)</f>
        <v>0</v>
      </c>
      <c r="CP7">
        <f>IFERROR(GETPIVOTDATA("UnitCapacity",'[1]NAMEPLATE CAPACITY'!$A$5,"Period",DATE(YEAR(CP$3),MONTH(CP$3),1),"Country",$C7,"UnitCategory","CRUDE"),0)+IFERROR(GETPIVOTDATA("UnitCapacity",'[1]NAMEPLATE CAPACITY'!$A$5,"Period",DATE(YEAR(CP$3),MONTH(CP$3),1),"Country",$C7,"UnitCategory","CONDENSATE DIST."),0)</f>
        <v>0</v>
      </c>
      <c r="CQ7">
        <f>IFERROR(GETPIVOTDATA("UnitCapacity",'[1]NAMEPLATE CAPACITY'!$A$5,"Period",DATE(YEAR(CQ$3),MONTH(CQ$3),1),"Country",$C7,"UnitCategory","CRUDE"),0)+IFERROR(GETPIVOTDATA("UnitCapacity",'[1]NAMEPLATE CAPACITY'!$A$5,"Period",DATE(YEAR(CQ$3),MONTH(CQ$3),1),"Country",$C7,"UnitCategory","CONDENSATE DIST."),0)</f>
        <v>0</v>
      </c>
      <c r="CR7">
        <f>IFERROR(GETPIVOTDATA("UnitCapacity",'[1]NAMEPLATE CAPACITY'!$A$5,"Period",DATE(YEAR(CR$3),MONTH(CR$3),1),"Country",$C7,"UnitCategory","CRUDE"),0)+IFERROR(GETPIVOTDATA("UnitCapacity",'[1]NAMEPLATE CAPACITY'!$A$5,"Period",DATE(YEAR(CR$3),MONTH(CR$3),1),"Country",$C7,"UnitCategory","CONDENSATE DIST."),0)</f>
        <v>0</v>
      </c>
      <c r="CS7">
        <f>IFERROR(GETPIVOTDATA("UnitCapacity",'[1]NAMEPLATE CAPACITY'!$A$5,"Period",DATE(YEAR(CS$3),MONTH(CS$3),1),"Country",$C7,"UnitCategory","CRUDE"),0)+IFERROR(GETPIVOTDATA("UnitCapacity",'[1]NAMEPLATE CAPACITY'!$A$5,"Period",DATE(YEAR(CS$3),MONTH(CS$3),1),"Country",$C7,"UnitCategory","CONDENSATE DIST."),0)</f>
        <v>0</v>
      </c>
      <c r="CT7">
        <f>IFERROR(GETPIVOTDATA("UnitCapacity",'[1]NAMEPLATE CAPACITY'!$A$5,"Period",DATE(YEAR(CT$3),MONTH(CT$3),1),"Country",$C7,"UnitCategory","CRUDE"),0)+IFERROR(GETPIVOTDATA("UnitCapacity",'[1]NAMEPLATE CAPACITY'!$A$5,"Period",DATE(YEAR(CT$3),MONTH(CT$3),1),"Country",$C7,"UnitCategory","CONDENSATE DIST."),0)</f>
        <v>0</v>
      </c>
      <c r="CU7">
        <f>IFERROR(GETPIVOTDATA("UnitCapacity",'[1]NAMEPLATE CAPACITY'!$A$5,"Period",DATE(YEAR(CU$3),MONTH(CU$3),1),"Country",$C7,"UnitCategory","CRUDE"),0)+IFERROR(GETPIVOTDATA("UnitCapacity",'[1]NAMEPLATE CAPACITY'!$A$5,"Period",DATE(YEAR(CU$3),MONTH(CU$3),1),"Country",$C7,"UnitCategory","CONDENSATE DIST."),0)</f>
        <v>0</v>
      </c>
      <c r="CV7">
        <f>IFERROR(GETPIVOTDATA("UnitCapacity",'[1]NAMEPLATE CAPACITY'!$A$5,"Period",DATE(YEAR(CV$3),MONTH(CV$3),1),"Country",$C7,"UnitCategory","CRUDE"),0)+IFERROR(GETPIVOTDATA("UnitCapacity",'[1]NAMEPLATE CAPACITY'!$A$5,"Period",DATE(YEAR(CV$3),MONTH(CV$3),1),"Country",$C7,"UnitCategory","CONDENSATE DIST."),0)</f>
        <v>0</v>
      </c>
      <c r="CW7">
        <f>IFERROR(GETPIVOTDATA("UnitCapacity",'[1]NAMEPLATE CAPACITY'!$A$5,"Period",DATE(YEAR(CW$3),MONTH(CW$3),1),"Country",$C7,"UnitCategory","CRUDE"),0)+IFERROR(GETPIVOTDATA("UnitCapacity",'[1]NAMEPLATE CAPACITY'!$A$5,"Period",DATE(YEAR(CW$3),MONTH(CW$3),1),"Country",$C7,"UnitCategory","CONDENSATE DIST."),0)</f>
        <v>0</v>
      </c>
      <c r="CX7">
        <f>IFERROR(GETPIVOTDATA("UnitCapacity",'[1]NAMEPLATE CAPACITY'!$A$5,"Period",DATE(YEAR(CX$3),MONTH(CX$3),1),"Country",$C7,"UnitCategory","CRUDE"),0)+IFERROR(GETPIVOTDATA("UnitCapacity",'[1]NAMEPLATE CAPACITY'!$A$5,"Period",DATE(YEAR(CX$3),MONTH(CX$3),1),"Country",$C7,"UnitCategory","CONDENSATE DIST."),0)</f>
        <v>0</v>
      </c>
      <c r="CY7">
        <f>IFERROR(GETPIVOTDATA("UnitCapacity",'[1]NAMEPLATE CAPACITY'!$A$5,"Period",DATE(YEAR(CY$3),MONTH(CY$3),1),"Country",$C7,"UnitCategory","CRUDE"),0)+IFERROR(GETPIVOTDATA("UnitCapacity",'[1]NAMEPLATE CAPACITY'!$A$5,"Period",DATE(YEAR(CY$3),MONTH(CY$3),1),"Country",$C7,"UnitCategory","CONDENSATE DIST."),0)</f>
        <v>0</v>
      </c>
      <c r="CZ7">
        <f>IFERROR(GETPIVOTDATA("UnitCapacity",'[1]NAMEPLATE CAPACITY'!$A$5,"Period",DATE(YEAR(CZ$3),MONTH(CZ$3),1),"Country",$C7,"UnitCategory","CRUDE"),0)+IFERROR(GETPIVOTDATA("UnitCapacity",'[1]NAMEPLATE CAPACITY'!$A$5,"Period",DATE(YEAR(CZ$3),MONTH(CZ$3),1),"Country",$C7,"UnitCategory","CONDENSATE DIST."),0)</f>
        <v>0</v>
      </c>
      <c r="DA7">
        <f>IFERROR(GETPIVOTDATA("UnitCapacity",'[1]NAMEPLATE CAPACITY'!$A$5,"Period",DATE(YEAR(DA$3),MONTH(DA$3),1),"Country",$C7,"UnitCategory","CRUDE"),0)+IFERROR(GETPIVOTDATA("UnitCapacity",'[1]NAMEPLATE CAPACITY'!$A$5,"Period",DATE(YEAR(DA$3),MONTH(DA$3),1),"Country",$C7,"UnitCategory","CONDENSATE DIST."),0)</f>
        <v>0</v>
      </c>
      <c r="DB7">
        <f>IFERROR(GETPIVOTDATA("UnitCapacity",'[1]NAMEPLATE CAPACITY'!$A$5,"Period",DATE(YEAR(DB$3),MONTH(DB$3),1),"Country",$C7,"UnitCategory","CRUDE"),0)+IFERROR(GETPIVOTDATA("UnitCapacity",'[1]NAMEPLATE CAPACITY'!$A$5,"Period",DATE(YEAR(DB$3),MONTH(DB$3),1),"Country",$C7,"UnitCategory","CONDENSATE DIST."),0)</f>
        <v>0</v>
      </c>
      <c r="DC7">
        <f>IFERROR(GETPIVOTDATA("UnitCapacity",'[1]NAMEPLATE CAPACITY'!$A$5,"Period",DATE(YEAR(DC$3),MONTH(DC$3),1),"Country",$C7,"UnitCategory","CRUDE"),0)+IFERROR(GETPIVOTDATA("UnitCapacity",'[1]NAMEPLATE CAPACITY'!$A$5,"Period",DATE(YEAR(DC$3),MONTH(DC$3),1),"Country",$C7,"UnitCategory","CONDENSATE DIST."),0)</f>
        <v>0</v>
      </c>
      <c r="DD7">
        <f>IFERROR(GETPIVOTDATA("UnitCapacity",'[1]NAMEPLATE CAPACITY'!$A$5,"Period",DATE(YEAR(DD$3),MONTH(DD$3),1),"Country",$C7,"UnitCategory","CRUDE"),0)+IFERROR(GETPIVOTDATA("UnitCapacity",'[1]NAMEPLATE CAPACITY'!$A$5,"Period",DATE(YEAR(DD$3),MONTH(DD$3),1),"Country",$C7,"UnitCategory","CONDENSATE DIST."),0)</f>
        <v>0</v>
      </c>
      <c r="DE7">
        <f>IFERROR(GETPIVOTDATA("UnitCapacity",'[1]NAMEPLATE CAPACITY'!$A$5,"Period",DATE(YEAR(DE$3),MONTH(DE$3),1),"Country",$C7,"UnitCategory","CRUDE"),0)+IFERROR(GETPIVOTDATA("UnitCapacity",'[1]NAMEPLATE CAPACITY'!$A$5,"Period",DATE(YEAR(DE$3),MONTH(DE$3),1),"Country",$C7,"UnitCategory","CONDENSATE DIST."),0)</f>
        <v>0</v>
      </c>
      <c r="DF7">
        <f>IFERROR(GETPIVOTDATA("UnitCapacity",'[1]NAMEPLATE CAPACITY'!$A$5,"Period",DATE(YEAR(DF$3),MONTH(DF$3),1),"Country",$C7,"UnitCategory","CRUDE"),0)+IFERROR(GETPIVOTDATA("UnitCapacity",'[1]NAMEPLATE CAPACITY'!$A$5,"Period",DATE(YEAR(DF$3),MONTH(DF$3),1),"Country",$C7,"UnitCategory","CONDENSATE DIST."),0)</f>
        <v>0</v>
      </c>
      <c r="DG7">
        <f>IFERROR(GETPIVOTDATA("UnitCapacity",'[1]NAMEPLATE CAPACITY'!$A$5,"Period",DATE(YEAR(DG$3),MONTH(DG$3),1),"Country",$C7,"UnitCategory","CRUDE"),0)+IFERROR(GETPIVOTDATA("UnitCapacity",'[1]NAMEPLATE CAPACITY'!$A$5,"Period",DATE(YEAR(DG$3),MONTH(DG$3),1),"Country",$C7,"UnitCategory","CONDENSATE DIST."),0)</f>
        <v>0</v>
      </c>
      <c r="DH7">
        <f>IFERROR(GETPIVOTDATA("UnitCapacity",'[1]NAMEPLATE CAPACITY'!$A$5,"Period",DATE(YEAR(DH$3),MONTH(DH$3),1),"Country",$C7,"UnitCategory","CRUDE"),0)+IFERROR(GETPIVOTDATA("UnitCapacity",'[1]NAMEPLATE CAPACITY'!$A$5,"Period",DATE(YEAR(DH$3),MONTH(DH$3),1),"Country",$C7,"UnitCategory","CONDENSATE DIST."),0)</f>
        <v>0</v>
      </c>
      <c r="EM7" s="6" t="s">
        <v>14</v>
      </c>
      <c r="EP7" s="8" t="s">
        <v>15</v>
      </c>
      <c r="ES7" t="s">
        <v>9</v>
      </c>
    </row>
    <row r="8" spans="1:188" outlineLevel="1" x14ac:dyDescent="0.2">
      <c r="A8" t="s">
        <v>1</v>
      </c>
      <c r="B8" t="s">
        <v>2</v>
      </c>
      <c r="C8" t="s">
        <v>16</v>
      </c>
      <c r="D8" t="s">
        <v>4</v>
      </c>
      <c r="E8">
        <f>IFERROR(GETPIVOTDATA("UnitCapacity",'[1]NAMEPLATE CAPACITY'!$A$5,"Period",DATE(YEAR(E$3),MONTH(E$3),1),"Country",$C8,"UnitCategory","CRUDE"),0)+IFERROR(GETPIVOTDATA("UnitCapacity",'[1]NAMEPLATE CAPACITY'!$A$5,"Period",DATE(YEAR(E$3),MONTH(E$3),1),"Country",$C8,"UnitCategory","CONDENSATE DIST."),0)</f>
        <v>0</v>
      </c>
      <c r="F8">
        <f>IFERROR(GETPIVOTDATA("UnitCapacity",'[1]NAMEPLATE CAPACITY'!$A$5,"Period",DATE(YEAR(F$3),MONTH(F$3),1),"Country",$C8,"UnitCategory","CRUDE"),0)+IFERROR(GETPIVOTDATA("UnitCapacity",'[1]NAMEPLATE CAPACITY'!$A$5,"Period",DATE(YEAR(F$3),MONTH(F$3),1),"Country",$C8,"UnitCategory","CONDENSATE DIST."),0)</f>
        <v>0</v>
      </c>
      <c r="G8">
        <f>IFERROR(GETPIVOTDATA("UnitCapacity",'[1]NAMEPLATE CAPACITY'!$A$5,"Period",DATE(YEAR(G$3),MONTH(G$3),1),"Country",$C8,"UnitCategory","CRUDE"),0)+IFERROR(GETPIVOTDATA("UnitCapacity",'[1]NAMEPLATE CAPACITY'!$A$5,"Period",DATE(YEAR(G$3),MONTH(G$3),1),"Country",$C8,"UnitCategory","CONDENSATE DIST."),0)</f>
        <v>0</v>
      </c>
      <c r="H8">
        <f>IFERROR(GETPIVOTDATA("UnitCapacity",'[1]NAMEPLATE CAPACITY'!$A$5,"Period",DATE(YEAR(H$3),MONTH(H$3),1),"Country",$C8,"UnitCategory","CRUDE"),0)+IFERROR(GETPIVOTDATA("UnitCapacity",'[1]NAMEPLATE CAPACITY'!$A$5,"Period",DATE(YEAR(H$3),MONTH(H$3),1),"Country",$C8,"UnitCategory","CONDENSATE DIST."),0)</f>
        <v>0</v>
      </c>
      <c r="I8">
        <f>IFERROR(GETPIVOTDATA("UnitCapacity",'[1]NAMEPLATE CAPACITY'!$A$5,"Period",DATE(YEAR(I$3),MONTH(I$3),1),"Country",$C8,"UnitCategory","CRUDE"),0)+IFERROR(GETPIVOTDATA("UnitCapacity",'[1]NAMEPLATE CAPACITY'!$A$5,"Period",DATE(YEAR(I$3),MONTH(I$3),1),"Country",$C8,"UnitCategory","CONDENSATE DIST."),0)</f>
        <v>0</v>
      </c>
      <c r="J8">
        <f>IFERROR(GETPIVOTDATA("UnitCapacity",'[1]NAMEPLATE CAPACITY'!$A$5,"Period",DATE(YEAR(J$3),MONTH(J$3),1),"Country",$C8,"UnitCategory","CRUDE"),0)+IFERROR(GETPIVOTDATA("UnitCapacity",'[1]NAMEPLATE CAPACITY'!$A$5,"Period",DATE(YEAR(J$3),MONTH(J$3),1),"Country",$C8,"UnitCategory","CONDENSATE DIST."),0)</f>
        <v>0</v>
      </c>
      <c r="K8">
        <f>IFERROR(GETPIVOTDATA("UnitCapacity",'[1]NAMEPLATE CAPACITY'!$A$5,"Period",DATE(YEAR(K$3),MONTH(K$3),1),"Country",$C8,"UnitCategory","CRUDE"),0)+IFERROR(GETPIVOTDATA("UnitCapacity",'[1]NAMEPLATE CAPACITY'!$A$5,"Period",DATE(YEAR(K$3),MONTH(K$3),1),"Country",$C8,"UnitCategory","CONDENSATE DIST."),0)</f>
        <v>0</v>
      </c>
      <c r="L8">
        <f>IFERROR(GETPIVOTDATA("UnitCapacity",'[1]NAMEPLATE CAPACITY'!$A$5,"Period",DATE(YEAR(L$3),MONTH(L$3),1),"Country",$C8,"UnitCategory","CRUDE"),0)+IFERROR(GETPIVOTDATA("UnitCapacity",'[1]NAMEPLATE CAPACITY'!$A$5,"Period",DATE(YEAR(L$3),MONTH(L$3),1),"Country",$C8,"UnitCategory","CONDENSATE DIST."),0)</f>
        <v>0</v>
      </c>
      <c r="M8">
        <f>IFERROR(GETPIVOTDATA("UnitCapacity",'[1]NAMEPLATE CAPACITY'!$A$5,"Period",DATE(YEAR(M$3),MONTH(M$3),1),"Country",$C8,"UnitCategory","CRUDE"),0)+IFERROR(GETPIVOTDATA("UnitCapacity",'[1]NAMEPLATE CAPACITY'!$A$5,"Period",DATE(YEAR(M$3),MONTH(M$3),1),"Country",$C8,"UnitCategory","CONDENSATE DIST."),0)</f>
        <v>0</v>
      </c>
      <c r="N8">
        <f>IFERROR(GETPIVOTDATA("UnitCapacity",'[1]NAMEPLATE CAPACITY'!$A$5,"Period",DATE(YEAR(N$3),MONTH(N$3),1),"Country",$C8,"UnitCategory","CRUDE"),0)+IFERROR(GETPIVOTDATA("UnitCapacity",'[1]NAMEPLATE CAPACITY'!$A$5,"Period",DATE(YEAR(N$3),MONTH(N$3),1),"Country",$C8,"UnitCategory","CONDENSATE DIST."),0)</f>
        <v>0</v>
      </c>
      <c r="O8">
        <f>IFERROR(GETPIVOTDATA("UnitCapacity",'[1]NAMEPLATE CAPACITY'!$A$5,"Period",DATE(YEAR(O$3),MONTH(O$3),1),"Country",$C8,"UnitCategory","CRUDE"),0)+IFERROR(GETPIVOTDATA("UnitCapacity",'[1]NAMEPLATE CAPACITY'!$A$5,"Period",DATE(YEAR(O$3),MONTH(O$3),1),"Country",$C8,"UnitCategory","CONDENSATE DIST."),0)</f>
        <v>0</v>
      </c>
      <c r="P8">
        <f>IFERROR(GETPIVOTDATA("UnitCapacity",'[1]NAMEPLATE CAPACITY'!$A$5,"Period",DATE(YEAR(P$3),MONTH(P$3),1),"Country",$C8,"UnitCategory","CRUDE"),0)+IFERROR(GETPIVOTDATA("UnitCapacity",'[1]NAMEPLATE CAPACITY'!$A$5,"Period",DATE(YEAR(P$3),MONTH(P$3),1),"Country",$C8,"UnitCategory","CONDENSATE DIST."),0)</f>
        <v>0</v>
      </c>
      <c r="Q8">
        <f>IFERROR(GETPIVOTDATA("UnitCapacity",'[1]NAMEPLATE CAPACITY'!$A$5,"Period",DATE(YEAR(Q$3),MONTH(Q$3),1),"Country",$C8,"UnitCategory","CRUDE"),0)+IFERROR(GETPIVOTDATA("UnitCapacity",'[1]NAMEPLATE CAPACITY'!$A$5,"Period",DATE(YEAR(Q$3),MONTH(Q$3),1),"Country",$C8,"UnitCategory","CONDENSATE DIST."),0)</f>
        <v>1424</v>
      </c>
      <c r="R8">
        <f>IFERROR(GETPIVOTDATA("UnitCapacity",'[1]NAMEPLATE CAPACITY'!$A$5,"Period",DATE(YEAR(R$3),MONTH(R$3),1),"Country",$C8,"UnitCategory","CRUDE"),0)+IFERROR(GETPIVOTDATA("UnitCapacity",'[1]NAMEPLATE CAPACITY'!$A$5,"Period",DATE(YEAR(R$3),MONTH(R$3),1),"Country",$C8,"UnitCategory","CONDENSATE DIST."),0)</f>
        <v>1424</v>
      </c>
      <c r="S8">
        <f>IFERROR(GETPIVOTDATA("UnitCapacity",'[1]NAMEPLATE CAPACITY'!$A$5,"Period",DATE(YEAR(S$3),MONTH(S$3),1),"Country",$C8,"UnitCategory","CRUDE"),0)+IFERROR(GETPIVOTDATA("UnitCapacity",'[1]NAMEPLATE CAPACITY'!$A$5,"Period",DATE(YEAR(S$3),MONTH(S$3),1),"Country",$C8,"UnitCategory","CONDENSATE DIST."),0)</f>
        <v>1424</v>
      </c>
      <c r="T8">
        <f>IFERROR(GETPIVOTDATA("UnitCapacity",'[1]NAMEPLATE CAPACITY'!$A$5,"Period",DATE(YEAR(T$3),MONTH(T$3),1),"Country",$C8,"UnitCategory","CRUDE"),0)+IFERROR(GETPIVOTDATA("UnitCapacity",'[1]NAMEPLATE CAPACITY'!$A$5,"Period",DATE(YEAR(T$3),MONTH(T$3),1),"Country",$C8,"UnitCategory","CONDENSATE DIST."),0)</f>
        <v>1424</v>
      </c>
      <c r="U8">
        <f>IFERROR(GETPIVOTDATA("UnitCapacity",'[1]NAMEPLATE CAPACITY'!$A$5,"Period",DATE(YEAR(U$3),MONTH(U$3),1),"Country",$C8,"UnitCategory","CRUDE"),0)+IFERROR(GETPIVOTDATA("UnitCapacity",'[1]NAMEPLATE CAPACITY'!$A$5,"Period",DATE(YEAR(U$3),MONTH(U$3),1),"Country",$C8,"UnitCategory","CONDENSATE DIST."),0)</f>
        <v>1424</v>
      </c>
      <c r="V8">
        <f>IFERROR(GETPIVOTDATA("UnitCapacity",'[1]NAMEPLATE CAPACITY'!$A$5,"Period",DATE(YEAR(V$3),MONTH(V$3),1),"Country",$C8,"UnitCategory","CRUDE"),0)+IFERROR(GETPIVOTDATA("UnitCapacity",'[1]NAMEPLATE CAPACITY'!$A$5,"Period",DATE(YEAR(V$3),MONTH(V$3),1),"Country",$C8,"UnitCategory","CONDENSATE DIST."),0)</f>
        <v>1424</v>
      </c>
      <c r="W8">
        <f>IFERROR(GETPIVOTDATA("UnitCapacity",'[1]NAMEPLATE CAPACITY'!$A$5,"Period",DATE(YEAR(W$3),MONTH(W$3),1),"Country",$C8,"UnitCategory","CRUDE"),0)+IFERROR(GETPIVOTDATA("UnitCapacity",'[1]NAMEPLATE CAPACITY'!$A$5,"Period",DATE(YEAR(W$3),MONTH(W$3),1),"Country",$C8,"UnitCategory","CONDENSATE DIST."),0)</f>
        <v>1424</v>
      </c>
      <c r="X8">
        <f>IFERROR(GETPIVOTDATA("UnitCapacity",'[1]NAMEPLATE CAPACITY'!$A$5,"Period",DATE(YEAR(X$3),MONTH(X$3),1),"Country",$C8,"UnitCategory","CRUDE"),0)+IFERROR(GETPIVOTDATA("UnitCapacity",'[1]NAMEPLATE CAPACITY'!$A$5,"Period",DATE(YEAR(X$3),MONTH(X$3),1),"Country",$C8,"UnitCategory","CONDENSATE DIST."),0)</f>
        <v>1424</v>
      </c>
      <c r="Y8">
        <f>IFERROR(GETPIVOTDATA("UnitCapacity",'[1]NAMEPLATE CAPACITY'!$A$5,"Period",DATE(YEAR(Y$3),MONTH(Y$3),1),"Country",$C8,"UnitCategory","CRUDE"),0)+IFERROR(GETPIVOTDATA("UnitCapacity",'[1]NAMEPLATE CAPACITY'!$A$5,"Period",DATE(YEAR(Y$3),MONTH(Y$3),1),"Country",$C8,"UnitCategory","CONDENSATE DIST."),0)</f>
        <v>1424</v>
      </c>
      <c r="Z8">
        <f>IFERROR(GETPIVOTDATA("UnitCapacity",'[1]NAMEPLATE CAPACITY'!$A$5,"Period",DATE(YEAR(Z$3),MONTH(Z$3),1),"Country",$C8,"UnitCategory","CRUDE"),0)+IFERROR(GETPIVOTDATA("UnitCapacity",'[1]NAMEPLATE CAPACITY'!$A$5,"Period",DATE(YEAR(Z$3),MONTH(Z$3),1),"Country",$C8,"UnitCategory","CONDENSATE DIST."),0)</f>
        <v>1424</v>
      </c>
      <c r="AA8">
        <f>IFERROR(GETPIVOTDATA("UnitCapacity",'[1]NAMEPLATE CAPACITY'!$A$5,"Period",DATE(YEAR(AA$3),MONTH(AA$3),1),"Country",$C8,"UnitCategory","CRUDE"),0)+IFERROR(GETPIVOTDATA("UnitCapacity",'[1]NAMEPLATE CAPACITY'!$A$5,"Period",DATE(YEAR(AA$3),MONTH(AA$3),1),"Country",$C8,"UnitCategory","CONDENSATE DIST."),0)</f>
        <v>1424</v>
      </c>
      <c r="AB8">
        <f>IFERROR(GETPIVOTDATA("UnitCapacity",'[1]NAMEPLATE CAPACITY'!$A$5,"Period",DATE(YEAR(AB$3),MONTH(AB$3),1),"Country",$C8,"UnitCategory","CRUDE"),0)+IFERROR(GETPIVOTDATA("UnitCapacity",'[1]NAMEPLATE CAPACITY'!$A$5,"Period",DATE(YEAR(AB$3),MONTH(AB$3),1),"Country",$C8,"UnitCategory","CONDENSATE DIST."),0)</f>
        <v>1424</v>
      </c>
      <c r="AC8">
        <f>IFERROR(GETPIVOTDATA("UnitCapacity",'[1]NAMEPLATE CAPACITY'!$A$5,"Period",DATE(YEAR(AC$3),MONTH(AC$3),1),"Country",$C8,"UnitCategory","CRUDE"),0)+IFERROR(GETPIVOTDATA("UnitCapacity",'[1]NAMEPLATE CAPACITY'!$A$5,"Period",DATE(YEAR(AC$3),MONTH(AC$3),1),"Country",$C8,"UnitCategory","CONDENSATE DIST."),0)</f>
        <v>1424</v>
      </c>
      <c r="AD8">
        <f>IFERROR(GETPIVOTDATA("UnitCapacity",'[1]NAMEPLATE CAPACITY'!$A$5,"Period",DATE(YEAR(AD$3),MONTH(AD$3),1),"Country",$C8,"UnitCategory","CRUDE"),0)+IFERROR(GETPIVOTDATA("UnitCapacity",'[1]NAMEPLATE CAPACITY'!$A$5,"Period",DATE(YEAR(AD$3),MONTH(AD$3),1),"Country",$C8,"UnitCategory","CONDENSATE DIST."),0)</f>
        <v>1424</v>
      </c>
      <c r="AE8">
        <f>IFERROR(GETPIVOTDATA("UnitCapacity",'[1]NAMEPLATE CAPACITY'!$A$5,"Period",DATE(YEAR(AE$3),MONTH(AE$3),1),"Country",$C8,"UnitCategory","CRUDE"),0)+IFERROR(GETPIVOTDATA("UnitCapacity",'[1]NAMEPLATE CAPACITY'!$A$5,"Period",DATE(YEAR(AE$3),MONTH(AE$3),1),"Country",$C8,"UnitCategory","CONDENSATE DIST."),0)</f>
        <v>1424</v>
      </c>
      <c r="AF8">
        <f>IFERROR(GETPIVOTDATA("UnitCapacity",'[1]NAMEPLATE CAPACITY'!$A$5,"Period",DATE(YEAR(AF$3),MONTH(AF$3),1),"Country",$C8,"UnitCategory","CRUDE"),0)+IFERROR(GETPIVOTDATA("UnitCapacity",'[1]NAMEPLATE CAPACITY'!$A$5,"Period",DATE(YEAR(AF$3),MONTH(AF$3),1),"Country",$C8,"UnitCategory","CONDENSATE DIST."),0)</f>
        <v>1424</v>
      </c>
      <c r="AG8">
        <f>IFERROR(GETPIVOTDATA("UnitCapacity",'[1]NAMEPLATE CAPACITY'!$A$5,"Period",DATE(YEAR(AG$3),MONTH(AG$3),1),"Country",$C8,"UnitCategory","CRUDE"),0)+IFERROR(GETPIVOTDATA("UnitCapacity",'[1]NAMEPLATE CAPACITY'!$A$5,"Period",DATE(YEAR(AG$3),MONTH(AG$3),1),"Country",$C8,"UnitCategory","CONDENSATE DIST."),0)</f>
        <v>1424</v>
      </c>
      <c r="AH8">
        <f>IFERROR(GETPIVOTDATA("UnitCapacity",'[1]NAMEPLATE CAPACITY'!$A$5,"Period",DATE(YEAR(AH$3),MONTH(AH$3),1),"Country",$C8,"UnitCategory","CRUDE"),0)+IFERROR(GETPIVOTDATA("UnitCapacity",'[1]NAMEPLATE CAPACITY'!$A$5,"Period",DATE(YEAR(AH$3),MONTH(AH$3),1),"Country",$C8,"UnitCategory","CONDENSATE DIST."),0)</f>
        <v>1424</v>
      </c>
      <c r="AI8">
        <f>IFERROR(GETPIVOTDATA("UnitCapacity",'[1]NAMEPLATE CAPACITY'!$A$5,"Period",DATE(YEAR(AI$3),MONTH(AI$3),1),"Country",$C8,"UnitCategory","CRUDE"),0)+IFERROR(GETPIVOTDATA("UnitCapacity",'[1]NAMEPLATE CAPACITY'!$A$5,"Period",DATE(YEAR(AI$3),MONTH(AI$3),1),"Country",$C8,"UnitCategory","CONDENSATE DIST."),0)</f>
        <v>1424</v>
      </c>
      <c r="AJ8">
        <f>IFERROR(GETPIVOTDATA("UnitCapacity",'[1]NAMEPLATE CAPACITY'!$A$5,"Period",DATE(YEAR(AJ$3),MONTH(AJ$3),1),"Country",$C8,"UnitCategory","CRUDE"),0)+IFERROR(GETPIVOTDATA("UnitCapacity",'[1]NAMEPLATE CAPACITY'!$A$5,"Period",DATE(YEAR(AJ$3),MONTH(AJ$3),1),"Country",$C8,"UnitCategory","CONDENSATE DIST."),0)</f>
        <v>1424</v>
      </c>
      <c r="AK8">
        <f>IFERROR(GETPIVOTDATA("UnitCapacity",'[1]NAMEPLATE CAPACITY'!$A$5,"Period",DATE(YEAR(AK$3),MONTH(AK$3),1),"Country",$C8,"UnitCategory","CRUDE"),0)+IFERROR(GETPIVOTDATA("UnitCapacity",'[1]NAMEPLATE CAPACITY'!$A$5,"Period",DATE(YEAR(AK$3),MONTH(AK$3),1),"Country",$C8,"UnitCategory","CONDENSATE DIST."),0)</f>
        <v>1424</v>
      </c>
      <c r="AL8">
        <f>IFERROR(GETPIVOTDATA("UnitCapacity",'[1]NAMEPLATE CAPACITY'!$A$5,"Period",DATE(YEAR(AL$3),MONTH(AL$3),1),"Country",$C8,"UnitCategory","CRUDE"),0)+IFERROR(GETPIVOTDATA("UnitCapacity",'[1]NAMEPLATE CAPACITY'!$A$5,"Period",DATE(YEAR(AL$3),MONTH(AL$3),1),"Country",$C8,"UnitCategory","CONDENSATE DIST."),0)</f>
        <v>1424</v>
      </c>
      <c r="AM8">
        <f>IFERROR(GETPIVOTDATA("UnitCapacity",'[1]NAMEPLATE CAPACITY'!$A$5,"Period",DATE(YEAR(AM$3),MONTH(AM$3),1),"Country",$C8,"UnitCategory","CRUDE"),0)+IFERROR(GETPIVOTDATA("UnitCapacity",'[1]NAMEPLATE CAPACITY'!$A$5,"Period",DATE(YEAR(AM$3),MONTH(AM$3),1),"Country",$C8,"UnitCategory","CONDENSATE DIST."),0)</f>
        <v>1424</v>
      </c>
      <c r="AN8">
        <f>IFERROR(GETPIVOTDATA("UnitCapacity",'[1]NAMEPLATE CAPACITY'!$A$5,"Period",DATE(YEAR(AN$3),MONTH(AN$3),1),"Country",$C8,"UnitCategory","CRUDE"),0)+IFERROR(GETPIVOTDATA("UnitCapacity",'[1]NAMEPLATE CAPACITY'!$A$5,"Period",DATE(YEAR(AN$3),MONTH(AN$3),1),"Country",$C8,"UnitCategory","CONDENSATE DIST."),0)</f>
        <v>1424</v>
      </c>
      <c r="AO8">
        <f>IFERROR(GETPIVOTDATA("UnitCapacity",'[1]NAMEPLATE CAPACITY'!$A$5,"Period",DATE(YEAR(AO$3),MONTH(AO$3),1),"Country",$C8,"UnitCategory","CRUDE"),0)+IFERROR(GETPIVOTDATA("UnitCapacity",'[1]NAMEPLATE CAPACITY'!$A$5,"Period",DATE(YEAR(AO$3),MONTH(AO$3),1),"Country",$C8,"UnitCategory","CONDENSATE DIST."),0)</f>
        <v>1424</v>
      </c>
      <c r="AP8">
        <f>IFERROR(GETPIVOTDATA("UnitCapacity",'[1]NAMEPLATE CAPACITY'!$A$5,"Period",DATE(YEAR(AP$3),MONTH(AP$3),1),"Country",$C8,"UnitCategory","CRUDE"),0)+IFERROR(GETPIVOTDATA("UnitCapacity",'[1]NAMEPLATE CAPACITY'!$A$5,"Period",DATE(YEAR(AP$3),MONTH(AP$3),1),"Country",$C8,"UnitCategory","CONDENSATE DIST."),0)</f>
        <v>1424</v>
      </c>
      <c r="AQ8">
        <f>IFERROR(GETPIVOTDATA("UnitCapacity",'[1]NAMEPLATE CAPACITY'!$A$5,"Period",DATE(YEAR(AQ$3),MONTH(AQ$3),1),"Country",$C8,"UnitCategory","CRUDE"),0)+IFERROR(GETPIVOTDATA("UnitCapacity",'[1]NAMEPLATE CAPACITY'!$A$5,"Period",DATE(YEAR(AQ$3),MONTH(AQ$3),1),"Country",$C8,"UnitCategory","CONDENSATE DIST."),0)</f>
        <v>1424</v>
      </c>
      <c r="AR8">
        <f>IFERROR(GETPIVOTDATA("UnitCapacity",'[1]NAMEPLATE CAPACITY'!$A$5,"Period",DATE(YEAR(AR$3),MONTH(AR$3),1),"Country",$C8,"UnitCategory","CRUDE"),0)+IFERROR(GETPIVOTDATA("UnitCapacity",'[1]NAMEPLATE CAPACITY'!$A$5,"Period",DATE(YEAR(AR$3),MONTH(AR$3),1),"Country",$C8,"UnitCategory","CONDENSATE DIST."),0)</f>
        <v>1424</v>
      </c>
      <c r="AS8">
        <f>IFERROR(GETPIVOTDATA("UnitCapacity",'[1]NAMEPLATE CAPACITY'!$A$5,"Period",DATE(YEAR(AS$3),MONTH(AS$3),1),"Country",$C8,"UnitCategory","CRUDE"),0)+IFERROR(GETPIVOTDATA("UnitCapacity",'[1]NAMEPLATE CAPACITY'!$A$5,"Period",DATE(YEAR(AS$3),MONTH(AS$3),1),"Country",$C8,"UnitCategory","CONDENSATE DIST."),0)</f>
        <v>1424</v>
      </c>
      <c r="AT8">
        <f>IFERROR(GETPIVOTDATA("UnitCapacity",'[1]NAMEPLATE CAPACITY'!$A$5,"Period",DATE(YEAR(AT$3),MONTH(AT$3),1),"Country",$C8,"UnitCategory","CRUDE"),0)+IFERROR(GETPIVOTDATA("UnitCapacity",'[1]NAMEPLATE CAPACITY'!$A$5,"Period",DATE(YEAR(AT$3),MONTH(AT$3),1),"Country",$C8,"UnitCategory","CONDENSATE DIST."),0)</f>
        <v>1424</v>
      </c>
      <c r="AU8">
        <f>IFERROR(GETPIVOTDATA("UnitCapacity",'[1]NAMEPLATE CAPACITY'!$A$5,"Period",DATE(YEAR(AU$3),MONTH(AU$3),1),"Country",$C8,"UnitCategory","CRUDE"),0)+IFERROR(GETPIVOTDATA("UnitCapacity",'[1]NAMEPLATE CAPACITY'!$A$5,"Period",DATE(YEAR(AU$3),MONTH(AU$3),1),"Country",$C8,"UnitCategory","CONDENSATE DIST."),0)</f>
        <v>1424</v>
      </c>
      <c r="AV8">
        <f>IFERROR(GETPIVOTDATA("UnitCapacity",'[1]NAMEPLATE CAPACITY'!$A$5,"Period",DATE(YEAR(AV$3),MONTH(AV$3),1),"Country",$C8,"UnitCategory","CRUDE"),0)+IFERROR(GETPIVOTDATA("UnitCapacity",'[1]NAMEPLATE CAPACITY'!$A$5,"Period",DATE(YEAR(AV$3),MONTH(AV$3),1),"Country",$C8,"UnitCategory","CONDENSATE DIST."),0)</f>
        <v>1424</v>
      </c>
      <c r="AW8">
        <f>IFERROR(GETPIVOTDATA("UnitCapacity",'[1]NAMEPLATE CAPACITY'!$A$5,"Period",DATE(YEAR(AW$3),MONTH(AW$3),1),"Country",$C8,"UnitCategory","CRUDE"),0)+IFERROR(GETPIVOTDATA("UnitCapacity",'[1]NAMEPLATE CAPACITY'!$A$5,"Period",DATE(YEAR(AW$3),MONTH(AW$3),1),"Country",$C8,"UnitCategory","CONDENSATE DIST."),0)</f>
        <v>1424</v>
      </c>
      <c r="AX8">
        <f>IFERROR(GETPIVOTDATA("UnitCapacity",'[1]NAMEPLATE CAPACITY'!$A$5,"Period",DATE(YEAR(AX$3),MONTH(AX$3),1),"Country",$C8,"UnitCategory","CRUDE"),0)+IFERROR(GETPIVOTDATA("UnitCapacity",'[1]NAMEPLATE CAPACITY'!$A$5,"Period",DATE(YEAR(AX$3),MONTH(AX$3),1),"Country",$C8,"UnitCategory","CONDENSATE DIST."),0)</f>
        <v>1424</v>
      </c>
      <c r="AY8">
        <f>IFERROR(GETPIVOTDATA("UnitCapacity",'[1]NAMEPLATE CAPACITY'!$A$5,"Period",DATE(YEAR(AY$3),MONTH(AY$3),1),"Country",$C8,"UnitCategory","CRUDE"),0)+IFERROR(GETPIVOTDATA("UnitCapacity",'[1]NAMEPLATE CAPACITY'!$A$5,"Period",DATE(YEAR(AY$3),MONTH(AY$3),1),"Country",$C8,"UnitCategory","CONDENSATE DIST."),0)</f>
        <v>1424</v>
      </c>
      <c r="AZ8">
        <f>IFERROR(GETPIVOTDATA("UnitCapacity",'[1]NAMEPLATE CAPACITY'!$A$5,"Period",DATE(YEAR(AZ$3),MONTH(AZ$3),1),"Country",$C8,"UnitCategory","CRUDE"),0)+IFERROR(GETPIVOTDATA("UnitCapacity",'[1]NAMEPLATE CAPACITY'!$A$5,"Period",DATE(YEAR(AZ$3),MONTH(AZ$3),1),"Country",$C8,"UnitCategory","CONDENSATE DIST."),0)</f>
        <v>1424</v>
      </c>
      <c r="BA8">
        <f>IFERROR(GETPIVOTDATA("UnitCapacity",'[1]NAMEPLATE CAPACITY'!$A$5,"Period",DATE(YEAR(BA$3),MONTH(BA$3),1),"Country",$C8,"UnitCategory","CRUDE"),0)+IFERROR(GETPIVOTDATA("UnitCapacity",'[1]NAMEPLATE CAPACITY'!$A$5,"Period",DATE(YEAR(BA$3),MONTH(BA$3),1),"Country",$C8,"UnitCategory","CONDENSATE DIST."),0)</f>
        <v>1424</v>
      </c>
      <c r="BB8">
        <f>IFERROR(GETPIVOTDATA("UnitCapacity",'[1]NAMEPLATE CAPACITY'!$A$5,"Period",DATE(YEAR(BB$3),MONTH(BB$3),1),"Country",$C8,"UnitCategory","CRUDE"),0)+IFERROR(GETPIVOTDATA("UnitCapacity",'[1]NAMEPLATE CAPACITY'!$A$5,"Period",DATE(YEAR(BB$3),MONTH(BB$3),1),"Country",$C8,"UnitCategory","CONDENSATE DIST."),0)</f>
        <v>1424</v>
      </c>
      <c r="BC8">
        <f>IFERROR(GETPIVOTDATA("UnitCapacity",'[1]NAMEPLATE CAPACITY'!$A$5,"Period",DATE(YEAR(BC$3),MONTH(BC$3),1),"Country",$C8,"UnitCategory","CRUDE"),0)+IFERROR(GETPIVOTDATA("UnitCapacity",'[1]NAMEPLATE CAPACITY'!$A$5,"Period",DATE(YEAR(BC$3),MONTH(BC$3),1),"Country",$C8,"UnitCategory","CONDENSATE DIST."),0)</f>
        <v>1424</v>
      </c>
      <c r="BD8">
        <f>IFERROR(GETPIVOTDATA("UnitCapacity",'[1]NAMEPLATE CAPACITY'!$A$5,"Period",DATE(YEAR(BD$3),MONTH(BD$3),1),"Country",$C8,"UnitCategory","CRUDE"),0)+IFERROR(GETPIVOTDATA("UnitCapacity",'[1]NAMEPLATE CAPACITY'!$A$5,"Period",DATE(YEAR(BD$3),MONTH(BD$3),1),"Country",$C8,"UnitCategory","CONDENSATE DIST."),0)</f>
        <v>1424</v>
      </c>
      <c r="BE8">
        <f>IFERROR(GETPIVOTDATA("UnitCapacity",'[1]NAMEPLATE CAPACITY'!$A$5,"Period",DATE(YEAR(BE$3),MONTH(BE$3),1),"Country",$C8,"UnitCategory","CRUDE"),0)+IFERROR(GETPIVOTDATA("UnitCapacity",'[1]NAMEPLATE CAPACITY'!$A$5,"Period",DATE(YEAR(BE$3),MONTH(BE$3),1),"Country",$C8,"UnitCategory","CONDENSATE DIST."),0)</f>
        <v>1424</v>
      </c>
      <c r="BF8">
        <f>IFERROR(GETPIVOTDATA("UnitCapacity",'[1]NAMEPLATE CAPACITY'!$A$5,"Period",DATE(YEAR(BF$3),MONTH(BF$3),1),"Country",$C8,"UnitCategory","CRUDE"),0)+IFERROR(GETPIVOTDATA("UnitCapacity",'[1]NAMEPLATE CAPACITY'!$A$5,"Period",DATE(YEAR(BF$3),MONTH(BF$3),1),"Country",$C8,"UnitCategory","CONDENSATE DIST."),0)</f>
        <v>1424</v>
      </c>
      <c r="BG8">
        <f>IFERROR(GETPIVOTDATA("UnitCapacity",'[1]NAMEPLATE CAPACITY'!$A$5,"Period",DATE(YEAR(BG$3),MONTH(BG$3),1),"Country",$C8,"UnitCategory","CRUDE"),0)+IFERROR(GETPIVOTDATA("UnitCapacity",'[1]NAMEPLATE CAPACITY'!$A$5,"Period",DATE(YEAR(BG$3),MONTH(BG$3),1),"Country",$C8,"UnitCategory","CONDENSATE DIST."),0)</f>
        <v>1424</v>
      </c>
      <c r="BH8">
        <f>IFERROR(GETPIVOTDATA("UnitCapacity",'[1]NAMEPLATE CAPACITY'!$A$5,"Period",DATE(YEAR(BH$3),MONTH(BH$3),1),"Country",$C8,"UnitCategory","CRUDE"),0)+IFERROR(GETPIVOTDATA("UnitCapacity",'[1]NAMEPLATE CAPACITY'!$A$5,"Period",DATE(YEAR(BH$3),MONTH(BH$3),1),"Country",$C8,"UnitCategory","CONDENSATE DIST."),0)</f>
        <v>1424</v>
      </c>
      <c r="BI8">
        <f>IFERROR(GETPIVOTDATA("UnitCapacity",'[1]NAMEPLATE CAPACITY'!$A$5,"Period",DATE(YEAR(BI$3),MONTH(BI$3),1),"Country",$C8,"UnitCategory","CRUDE"),0)+IFERROR(GETPIVOTDATA("UnitCapacity",'[1]NAMEPLATE CAPACITY'!$A$5,"Period",DATE(YEAR(BI$3),MONTH(BI$3),1),"Country",$C8,"UnitCategory","CONDENSATE DIST."),0)</f>
        <v>1424</v>
      </c>
      <c r="BJ8">
        <f>IFERROR(GETPIVOTDATA("UnitCapacity",'[1]NAMEPLATE CAPACITY'!$A$5,"Period",DATE(YEAR(BJ$3),MONTH(BJ$3),1),"Country",$C8,"UnitCategory","CRUDE"),0)+IFERROR(GETPIVOTDATA("UnitCapacity",'[1]NAMEPLATE CAPACITY'!$A$5,"Period",DATE(YEAR(BJ$3),MONTH(BJ$3),1),"Country",$C8,"UnitCategory","CONDENSATE DIST."),0)</f>
        <v>1424</v>
      </c>
      <c r="BK8">
        <f>IFERROR(GETPIVOTDATA("UnitCapacity",'[1]NAMEPLATE CAPACITY'!$A$5,"Period",DATE(YEAR(BK$3),MONTH(BK$3),1),"Country",$C8,"UnitCategory","CRUDE"),0)+IFERROR(GETPIVOTDATA("UnitCapacity",'[1]NAMEPLATE CAPACITY'!$A$5,"Period",DATE(YEAR(BK$3),MONTH(BK$3),1),"Country",$C8,"UnitCategory","CONDENSATE DIST."),0)</f>
        <v>1424</v>
      </c>
      <c r="BL8">
        <f>IFERROR(GETPIVOTDATA("UnitCapacity",'[1]NAMEPLATE CAPACITY'!$A$5,"Period",DATE(YEAR(BL$3),MONTH(BL$3),1),"Country",$C8,"UnitCategory","CRUDE"),0)+IFERROR(GETPIVOTDATA("UnitCapacity",'[1]NAMEPLATE CAPACITY'!$A$5,"Period",DATE(YEAR(BL$3),MONTH(BL$3),1),"Country",$C8,"UnitCategory","CONDENSATE DIST."),0)</f>
        <v>1424</v>
      </c>
      <c r="BM8">
        <f>IFERROR(GETPIVOTDATA("UnitCapacity",'[1]NAMEPLATE CAPACITY'!$A$5,"Period",DATE(YEAR(BM$3),MONTH(BM$3),1),"Country",$C8,"UnitCategory","CRUDE"),0)+IFERROR(GETPIVOTDATA("UnitCapacity",'[1]NAMEPLATE CAPACITY'!$A$5,"Period",DATE(YEAR(BM$3),MONTH(BM$3),1),"Country",$C8,"UnitCategory","CONDENSATE DIST."),0)</f>
        <v>1424</v>
      </c>
      <c r="BN8">
        <f>IFERROR(GETPIVOTDATA("UnitCapacity",'[1]NAMEPLATE CAPACITY'!$A$5,"Period",DATE(YEAR(BN$3),MONTH(BN$3),1),"Country",$C8,"UnitCategory","CRUDE"),0)+IFERROR(GETPIVOTDATA("UnitCapacity",'[1]NAMEPLATE CAPACITY'!$A$5,"Period",DATE(YEAR(BN$3),MONTH(BN$3),1),"Country",$C8,"UnitCategory","CONDENSATE DIST."),0)</f>
        <v>1424</v>
      </c>
      <c r="BO8">
        <f>IFERROR(GETPIVOTDATA("UnitCapacity",'[1]NAMEPLATE CAPACITY'!$A$5,"Period",DATE(YEAR(BO$3),MONTH(BO$3),1),"Country",$C8,"UnitCategory","CRUDE"),0)+IFERROR(GETPIVOTDATA("UnitCapacity",'[1]NAMEPLATE CAPACITY'!$A$5,"Period",DATE(YEAR(BO$3),MONTH(BO$3),1),"Country",$C8,"UnitCategory","CONDENSATE DIST."),0)</f>
        <v>1424</v>
      </c>
      <c r="BP8">
        <f>IFERROR(GETPIVOTDATA("UnitCapacity",'[1]NAMEPLATE CAPACITY'!$A$5,"Period",DATE(YEAR(BP$3),MONTH(BP$3),1),"Country",$C8,"UnitCategory","CRUDE"),0)+IFERROR(GETPIVOTDATA("UnitCapacity",'[1]NAMEPLATE CAPACITY'!$A$5,"Period",DATE(YEAR(BP$3),MONTH(BP$3),1),"Country",$C8,"UnitCategory","CONDENSATE DIST."),0)</f>
        <v>1424</v>
      </c>
      <c r="BQ8">
        <f>IFERROR(GETPIVOTDATA("UnitCapacity",'[1]NAMEPLATE CAPACITY'!$A$5,"Period",DATE(YEAR(BQ$3),MONTH(BQ$3),1),"Country",$C8,"UnitCategory","CRUDE"),0)+IFERROR(GETPIVOTDATA("UnitCapacity",'[1]NAMEPLATE CAPACITY'!$A$5,"Period",DATE(YEAR(BQ$3),MONTH(BQ$3),1),"Country",$C8,"UnitCategory","CONDENSATE DIST."),0)</f>
        <v>1424</v>
      </c>
      <c r="BR8">
        <f>IFERROR(GETPIVOTDATA("UnitCapacity",'[1]NAMEPLATE CAPACITY'!$A$5,"Period",DATE(YEAR(BR$3),MONTH(BR$3),1),"Country",$C8,"UnitCategory","CRUDE"),0)+IFERROR(GETPIVOTDATA("UnitCapacity",'[1]NAMEPLATE CAPACITY'!$A$5,"Period",DATE(YEAR(BR$3),MONTH(BR$3),1),"Country",$C8,"UnitCategory","CONDENSATE DIST."),0)</f>
        <v>1424</v>
      </c>
      <c r="BS8">
        <f>IFERROR(GETPIVOTDATA("UnitCapacity",'[1]NAMEPLATE CAPACITY'!$A$5,"Period",DATE(YEAR(BS$3),MONTH(BS$3),1),"Country",$C8,"UnitCategory","CRUDE"),0)+IFERROR(GETPIVOTDATA("UnitCapacity",'[1]NAMEPLATE CAPACITY'!$A$5,"Period",DATE(YEAR(BS$3),MONTH(BS$3),1),"Country",$C8,"UnitCategory","CONDENSATE DIST."),0)</f>
        <v>1424</v>
      </c>
      <c r="BT8">
        <f>IFERROR(GETPIVOTDATA("UnitCapacity",'[1]NAMEPLATE CAPACITY'!$A$5,"Period",DATE(YEAR(BT$3),MONTH(BT$3),1),"Country",$C8,"UnitCategory","CRUDE"),0)+IFERROR(GETPIVOTDATA("UnitCapacity",'[1]NAMEPLATE CAPACITY'!$A$5,"Period",DATE(YEAR(BT$3),MONTH(BT$3),1),"Country",$C8,"UnitCategory","CONDENSATE DIST."),0)</f>
        <v>1424</v>
      </c>
      <c r="BU8">
        <f>IFERROR(GETPIVOTDATA("UnitCapacity",'[1]NAMEPLATE CAPACITY'!$A$5,"Period",DATE(YEAR(BU$3),MONTH(BU$3),1),"Country",$C8,"UnitCategory","CRUDE"),0)+IFERROR(GETPIVOTDATA("UnitCapacity",'[1]NAMEPLATE CAPACITY'!$A$5,"Period",DATE(YEAR(BU$3),MONTH(BU$3),1),"Country",$C8,"UnitCategory","CONDENSATE DIST."),0)</f>
        <v>1424</v>
      </c>
      <c r="BV8">
        <f>IFERROR(GETPIVOTDATA("UnitCapacity",'[1]NAMEPLATE CAPACITY'!$A$5,"Period",DATE(YEAR(BV$3),MONTH(BV$3),1),"Country",$C8,"UnitCategory","CRUDE"),0)+IFERROR(GETPIVOTDATA("UnitCapacity",'[1]NAMEPLATE CAPACITY'!$A$5,"Period",DATE(YEAR(BV$3),MONTH(BV$3),1),"Country",$C8,"UnitCategory","CONDENSATE DIST."),0)</f>
        <v>1424</v>
      </c>
      <c r="BW8">
        <f>IFERROR(GETPIVOTDATA("UnitCapacity",'[1]NAMEPLATE CAPACITY'!$A$5,"Period",DATE(YEAR(BW$3),MONTH(BW$3),1),"Country",$C8,"UnitCategory","CRUDE"),0)+IFERROR(GETPIVOTDATA("UnitCapacity",'[1]NAMEPLATE CAPACITY'!$A$5,"Period",DATE(YEAR(BW$3),MONTH(BW$3),1),"Country",$C8,"UnitCategory","CONDENSATE DIST."),0)</f>
        <v>1424</v>
      </c>
      <c r="BX8">
        <f>IFERROR(GETPIVOTDATA("UnitCapacity",'[1]NAMEPLATE CAPACITY'!$A$5,"Period",DATE(YEAR(BX$3),MONTH(BX$3),1),"Country",$C8,"UnitCategory","CRUDE"),0)+IFERROR(GETPIVOTDATA("UnitCapacity",'[1]NAMEPLATE CAPACITY'!$A$5,"Period",DATE(YEAR(BX$3),MONTH(BX$3),1),"Country",$C8,"UnitCategory","CONDENSATE DIST."),0)</f>
        <v>1424</v>
      </c>
      <c r="BY8">
        <f>IFERROR(GETPIVOTDATA("UnitCapacity",'[1]NAMEPLATE CAPACITY'!$A$5,"Period",DATE(YEAR(BY$3),MONTH(BY$3),1),"Country",$C8,"UnitCategory","CRUDE"),0)+IFERROR(GETPIVOTDATA("UnitCapacity",'[1]NAMEPLATE CAPACITY'!$A$5,"Period",DATE(YEAR(BY$3),MONTH(BY$3),1),"Country",$C8,"UnitCategory","CONDENSATE DIST."),0)</f>
        <v>1424</v>
      </c>
      <c r="BZ8">
        <f>IFERROR(GETPIVOTDATA("UnitCapacity",'[1]NAMEPLATE CAPACITY'!$A$5,"Period",DATE(YEAR(BZ$3),MONTH(BZ$3),1),"Country",$C8,"UnitCategory","CRUDE"),0)+IFERROR(GETPIVOTDATA("UnitCapacity",'[1]NAMEPLATE CAPACITY'!$A$5,"Period",DATE(YEAR(BZ$3),MONTH(BZ$3),1),"Country",$C8,"UnitCategory","CONDENSATE DIST."),0)</f>
        <v>1424</v>
      </c>
      <c r="CA8">
        <f>IFERROR(GETPIVOTDATA("UnitCapacity",'[1]NAMEPLATE CAPACITY'!$A$5,"Period",DATE(YEAR(CA$3),MONTH(CA$3),1),"Country",$C8,"UnitCategory","CRUDE"),0)+IFERROR(GETPIVOTDATA("UnitCapacity",'[1]NAMEPLATE CAPACITY'!$A$5,"Period",DATE(YEAR(CA$3),MONTH(CA$3),1),"Country",$C8,"UnitCategory","CONDENSATE DIST."),0)</f>
        <v>1424</v>
      </c>
      <c r="CB8">
        <f>IFERROR(GETPIVOTDATA("UnitCapacity",'[1]NAMEPLATE CAPACITY'!$A$5,"Period",DATE(YEAR(CB$3),MONTH(CB$3),1),"Country",$C8,"UnitCategory","CRUDE"),0)+IFERROR(GETPIVOTDATA("UnitCapacity",'[1]NAMEPLATE CAPACITY'!$A$5,"Period",DATE(YEAR(CB$3),MONTH(CB$3),1),"Country",$C8,"UnitCategory","CONDENSATE DIST."),0)</f>
        <v>1424</v>
      </c>
      <c r="CC8">
        <f>IFERROR(GETPIVOTDATA("UnitCapacity",'[1]NAMEPLATE CAPACITY'!$A$5,"Period",DATE(YEAR(CC$3),MONTH(CC$3),1),"Country",$C8,"UnitCategory","CRUDE"),0)+IFERROR(GETPIVOTDATA("UnitCapacity",'[1]NAMEPLATE CAPACITY'!$A$5,"Period",DATE(YEAR(CC$3),MONTH(CC$3),1),"Country",$C8,"UnitCategory","CONDENSATE DIST."),0)</f>
        <v>1424</v>
      </c>
      <c r="CD8">
        <f>IFERROR(GETPIVOTDATA("UnitCapacity",'[1]NAMEPLATE CAPACITY'!$A$5,"Period",DATE(YEAR(CD$3),MONTH(CD$3),1),"Country",$C8,"UnitCategory","CRUDE"),0)+IFERROR(GETPIVOTDATA("UnitCapacity",'[1]NAMEPLATE CAPACITY'!$A$5,"Period",DATE(YEAR(CD$3),MONTH(CD$3),1),"Country",$C8,"UnitCategory","CONDENSATE DIST."),0)</f>
        <v>1424</v>
      </c>
      <c r="CE8">
        <f>IFERROR(GETPIVOTDATA("UnitCapacity",'[1]NAMEPLATE CAPACITY'!$A$5,"Period",DATE(YEAR(CE$3),MONTH(CE$3),1),"Country",$C8,"UnitCategory","CRUDE"),0)+IFERROR(GETPIVOTDATA("UnitCapacity",'[1]NAMEPLATE CAPACITY'!$A$5,"Period",DATE(YEAR(CE$3),MONTH(CE$3),1),"Country",$C8,"UnitCategory","CONDENSATE DIST."),0)</f>
        <v>1424</v>
      </c>
      <c r="CF8">
        <f>IFERROR(GETPIVOTDATA("UnitCapacity",'[1]NAMEPLATE CAPACITY'!$A$5,"Period",DATE(YEAR(CF$3),MONTH(CF$3),1),"Country",$C8,"UnitCategory","CRUDE"),0)+IFERROR(GETPIVOTDATA("UnitCapacity",'[1]NAMEPLATE CAPACITY'!$A$5,"Period",DATE(YEAR(CF$3),MONTH(CF$3),1),"Country",$C8,"UnitCategory","CONDENSATE DIST."),0)</f>
        <v>1424</v>
      </c>
      <c r="CG8">
        <f>IFERROR(GETPIVOTDATA("UnitCapacity",'[1]NAMEPLATE CAPACITY'!$A$5,"Period",DATE(YEAR(CG$3),MONTH(CG$3),1),"Country",$C8,"UnitCategory","CRUDE"),0)+IFERROR(GETPIVOTDATA("UnitCapacity",'[1]NAMEPLATE CAPACITY'!$A$5,"Period",DATE(YEAR(CG$3),MONTH(CG$3),1),"Country",$C8,"UnitCategory","CONDENSATE DIST."),0)</f>
        <v>1424</v>
      </c>
      <c r="CH8">
        <f>IFERROR(GETPIVOTDATA("UnitCapacity",'[1]NAMEPLATE CAPACITY'!$A$5,"Period",DATE(YEAR(CH$3),MONTH(CH$3),1),"Country",$C8,"UnitCategory","CRUDE"),0)+IFERROR(GETPIVOTDATA("UnitCapacity",'[1]NAMEPLATE CAPACITY'!$A$5,"Period",DATE(YEAR(CH$3),MONTH(CH$3),1),"Country",$C8,"UnitCategory","CONDENSATE DIST."),0)</f>
        <v>1424</v>
      </c>
      <c r="CI8">
        <f>IFERROR(GETPIVOTDATA("UnitCapacity",'[1]NAMEPLATE CAPACITY'!$A$5,"Period",DATE(YEAR(CI$3),MONTH(CI$3),1),"Country",$C8,"UnitCategory","CRUDE"),0)+IFERROR(GETPIVOTDATA("UnitCapacity",'[1]NAMEPLATE CAPACITY'!$A$5,"Period",DATE(YEAR(CI$3),MONTH(CI$3),1),"Country",$C8,"UnitCategory","CONDENSATE DIST."),0)</f>
        <v>1424</v>
      </c>
      <c r="CJ8">
        <f>IFERROR(GETPIVOTDATA("UnitCapacity",'[1]NAMEPLATE CAPACITY'!$A$5,"Period",DATE(YEAR(CJ$3),MONTH(CJ$3),1),"Country",$C8,"UnitCategory","CRUDE"),0)+IFERROR(GETPIVOTDATA("UnitCapacity",'[1]NAMEPLATE CAPACITY'!$A$5,"Period",DATE(YEAR(CJ$3),MONTH(CJ$3),1),"Country",$C8,"UnitCategory","CONDENSATE DIST."),0)</f>
        <v>1424</v>
      </c>
      <c r="CK8">
        <f>IFERROR(GETPIVOTDATA("UnitCapacity",'[1]NAMEPLATE CAPACITY'!$A$5,"Period",DATE(YEAR(CK$3),MONTH(CK$3),1),"Country",$C8,"UnitCategory","CRUDE"),0)+IFERROR(GETPIVOTDATA("UnitCapacity",'[1]NAMEPLATE CAPACITY'!$A$5,"Period",DATE(YEAR(CK$3),MONTH(CK$3),1),"Country",$C8,"UnitCategory","CONDENSATE DIST."),0)</f>
        <v>1424</v>
      </c>
      <c r="CL8">
        <f>IFERROR(GETPIVOTDATA("UnitCapacity",'[1]NAMEPLATE CAPACITY'!$A$5,"Period",DATE(YEAR(CL$3),MONTH(CL$3),1),"Country",$C8,"UnitCategory","CRUDE"),0)+IFERROR(GETPIVOTDATA("UnitCapacity",'[1]NAMEPLATE CAPACITY'!$A$5,"Period",DATE(YEAR(CL$3),MONTH(CL$3),1),"Country",$C8,"UnitCategory","CONDENSATE DIST."),0)</f>
        <v>0</v>
      </c>
      <c r="CM8">
        <f>IFERROR(GETPIVOTDATA("UnitCapacity",'[1]NAMEPLATE CAPACITY'!$A$5,"Period",DATE(YEAR(CM$3),MONTH(CM$3),1),"Country",$C8,"UnitCategory","CRUDE"),0)+IFERROR(GETPIVOTDATA("UnitCapacity",'[1]NAMEPLATE CAPACITY'!$A$5,"Period",DATE(YEAR(CM$3),MONTH(CM$3),1),"Country",$C8,"UnitCategory","CONDENSATE DIST."),0)</f>
        <v>0</v>
      </c>
      <c r="CN8">
        <f>IFERROR(GETPIVOTDATA("UnitCapacity",'[1]NAMEPLATE CAPACITY'!$A$5,"Period",DATE(YEAR(CN$3),MONTH(CN$3),1),"Country",$C8,"UnitCategory","CRUDE"),0)+IFERROR(GETPIVOTDATA("UnitCapacity",'[1]NAMEPLATE CAPACITY'!$A$5,"Period",DATE(YEAR(CN$3),MONTH(CN$3),1),"Country",$C8,"UnitCategory","CONDENSATE DIST."),0)</f>
        <v>0</v>
      </c>
      <c r="CO8">
        <f>IFERROR(GETPIVOTDATA("UnitCapacity",'[1]NAMEPLATE CAPACITY'!$A$5,"Period",DATE(YEAR(CO$3),MONTH(CO$3),1),"Country",$C8,"UnitCategory","CRUDE"),0)+IFERROR(GETPIVOTDATA("UnitCapacity",'[1]NAMEPLATE CAPACITY'!$A$5,"Period",DATE(YEAR(CO$3),MONTH(CO$3),1),"Country",$C8,"UnitCategory","CONDENSATE DIST."),0)</f>
        <v>0</v>
      </c>
      <c r="CP8">
        <f>IFERROR(GETPIVOTDATA("UnitCapacity",'[1]NAMEPLATE CAPACITY'!$A$5,"Period",DATE(YEAR(CP$3),MONTH(CP$3),1),"Country",$C8,"UnitCategory","CRUDE"),0)+IFERROR(GETPIVOTDATA("UnitCapacity",'[1]NAMEPLATE CAPACITY'!$A$5,"Period",DATE(YEAR(CP$3),MONTH(CP$3),1),"Country",$C8,"UnitCategory","CONDENSATE DIST."),0)</f>
        <v>0</v>
      </c>
      <c r="CQ8">
        <f>IFERROR(GETPIVOTDATA("UnitCapacity",'[1]NAMEPLATE CAPACITY'!$A$5,"Period",DATE(YEAR(CQ$3),MONTH(CQ$3),1),"Country",$C8,"UnitCategory","CRUDE"),0)+IFERROR(GETPIVOTDATA("UnitCapacity",'[1]NAMEPLATE CAPACITY'!$A$5,"Period",DATE(YEAR(CQ$3),MONTH(CQ$3),1),"Country",$C8,"UnitCategory","CONDENSATE DIST."),0)</f>
        <v>0</v>
      </c>
      <c r="CR8">
        <f>IFERROR(GETPIVOTDATA("UnitCapacity",'[1]NAMEPLATE CAPACITY'!$A$5,"Period",DATE(YEAR(CR$3),MONTH(CR$3),1),"Country",$C8,"UnitCategory","CRUDE"),0)+IFERROR(GETPIVOTDATA("UnitCapacity",'[1]NAMEPLATE CAPACITY'!$A$5,"Period",DATE(YEAR(CR$3),MONTH(CR$3),1),"Country",$C8,"UnitCategory","CONDENSATE DIST."),0)</f>
        <v>0</v>
      </c>
      <c r="CS8">
        <f>IFERROR(GETPIVOTDATA("UnitCapacity",'[1]NAMEPLATE CAPACITY'!$A$5,"Period",DATE(YEAR(CS$3),MONTH(CS$3),1),"Country",$C8,"UnitCategory","CRUDE"),0)+IFERROR(GETPIVOTDATA("UnitCapacity",'[1]NAMEPLATE CAPACITY'!$A$5,"Period",DATE(YEAR(CS$3),MONTH(CS$3),1),"Country",$C8,"UnitCategory","CONDENSATE DIST."),0)</f>
        <v>0</v>
      </c>
      <c r="CT8">
        <f>IFERROR(GETPIVOTDATA("UnitCapacity",'[1]NAMEPLATE CAPACITY'!$A$5,"Period",DATE(YEAR(CT$3),MONTH(CT$3),1),"Country",$C8,"UnitCategory","CRUDE"),0)+IFERROR(GETPIVOTDATA("UnitCapacity",'[1]NAMEPLATE CAPACITY'!$A$5,"Period",DATE(YEAR(CT$3),MONTH(CT$3),1),"Country",$C8,"UnitCategory","CONDENSATE DIST."),0)</f>
        <v>0</v>
      </c>
      <c r="CU8">
        <f>IFERROR(GETPIVOTDATA("UnitCapacity",'[1]NAMEPLATE CAPACITY'!$A$5,"Period",DATE(YEAR(CU$3),MONTH(CU$3),1),"Country",$C8,"UnitCategory","CRUDE"),0)+IFERROR(GETPIVOTDATA("UnitCapacity",'[1]NAMEPLATE CAPACITY'!$A$5,"Period",DATE(YEAR(CU$3),MONTH(CU$3),1),"Country",$C8,"UnitCategory","CONDENSATE DIST."),0)</f>
        <v>0</v>
      </c>
      <c r="CV8">
        <f>IFERROR(GETPIVOTDATA("UnitCapacity",'[1]NAMEPLATE CAPACITY'!$A$5,"Period",DATE(YEAR(CV$3),MONTH(CV$3),1),"Country",$C8,"UnitCategory","CRUDE"),0)+IFERROR(GETPIVOTDATA("UnitCapacity",'[1]NAMEPLATE CAPACITY'!$A$5,"Period",DATE(YEAR(CV$3),MONTH(CV$3),1),"Country",$C8,"UnitCategory","CONDENSATE DIST."),0)</f>
        <v>0</v>
      </c>
      <c r="CW8">
        <f>IFERROR(GETPIVOTDATA("UnitCapacity",'[1]NAMEPLATE CAPACITY'!$A$5,"Period",DATE(YEAR(CW$3),MONTH(CW$3),1),"Country",$C8,"UnitCategory","CRUDE"),0)+IFERROR(GETPIVOTDATA("UnitCapacity",'[1]NAMEPLATE CAPACITY'!$A$5,"Period",DATE(YEAR(CW$3),MONTH(CW$3),1),"Country",$C8,"UnitCategory","CONDENSATE DIST."),0)</f>
        <v>0</v>
      </c>
      <c r="CX8">
        <f>IFERROR(GETPIVOTDATA("UnitCapacity",'[1]NAMEPLATE CAPACITY'!$A$5,"Period",DATE(YEAR(CX$3),MONTH(CX$3),1),"Country",$C8,"UnitCategory","CRUDE"),0)+IFERROR(GETPIVOTDATA("UnitCapacity",'[1]NAMEPLATE CAPACITY'!$A$5,"Period",DATE(YEAR(CX$3),MONTH(CX$3),1),"Country",$C8,"UnitCategory","CONDENSATE DIST."),0)</f>
        <v>0</v>
      </c>
      <c r="CY8">
        <f>IFERROR(GETPIVOTDATA("UnitCapacity",'[1]NAMEPLATE CAPACITY'!$A$5,"Period",DATE(YEAR(CY$3),MONTH(CY$3),1),"Country",$C8,"UnitCategory","CRUDE"),0)+IFERROR(GETPIVOTDATA("UnitCapacity",'[1]NAMEPLATE CAPACITY'!$A$5,"Period",DATE(YEAR(CY$3),MONTH(CY$3),1),"Country",$C8,"UnitCategory","CONDENSATE DIST."),0)</f>
        <v>0</v>
      </c>
      <c r="CZ8">
        <f>IFERROR(GETPIVOTDATA("UnitCapacity",'[1]NAMEPLATE CAPACITY'!$A$5,"Period",DATE(YEAR(CZ$3),MONTH(CZ$3),1),"Country",$C8,"UnitCategory","CRUDE"),0)+IFERROR(GETPIVOTDATA("UnitCapacity",'[1]NAMEPLATE CAPACITY'!$A$5,"Period",DATE(YEAR(CZ$3),MONTH(CZ$3),1),"Country",$C8,"UnitCategory","CONDENSATE DIST."),0)</f>
        <v>0</v>
      </c>
      <c r="DA8">
        <f>IFERROR(GETPIVOTDATA("UnitCapacity",'[1]NAMEPLATE CAPACITY'!$A$5,"Period",DATE(YEAR(DA$3),MONTH(DA$3),1),"Country",$C8,"UnitCategory","CRUDE"),0)+IFERROR(GETPIVOTDATA("UnitCapacity",'[1]NAMEPLATE CAPACITY'!$A$5,"Period",DATE(YEAR(DA$3),MONTH(DA$3),1),"Country",$C8,"UnitCategory","CONDENSATE DIST."),0)</f>
        <v>0</v>
      </c>
      <c r="DB8">
        <f>IFERROR(GETPIVOTDATA("UnitCapacity",'[1]NAMEPLATE CAPACITY'!$A$5,"Period",DATE(YEAR(DB$3),MONTH(DB$3),1),"Country",$C8,"UnitCategory","CRUDE"),0)+IFERROR(GETPIVOTDATA("UnitCapacity",'[1]NAMEPLATE CAPACITY'!$A$5,"Period",DATE(YEAR(DB$3),MONTH(DB$3),1),"Country",$C8,"UnitCategory","CONDENSATE DIST."),0)</f>
        <v>0</v>
      </c>
      <c r="DC8">
        <f>IFERROR(GETPIVOTDATA("UnitCapacity",'[1]NAMEPLATE CAPACITY'!$A$5,"Period",DATE(YEAR(DC$3),MONTH(DC$3),1),"Country",$C8,"UnitCategory","CRUDE"),0)+IFERROR(GETPIVOTDATA("UnitCapacity",'[1]NAMEPLATE CAPACITY'!$A$5,"Period",DATE(YEAR(DC$3),MONTH(DC$3),1),"Country",$C8,"UnitCategory","CONDENSATE DIST."),0)</f>
        <v>0</v>
      </c>
      <c r="DD8">
        <f>IFERROR(GETPIVOTDATA("UnitCapacity",'[1]NAMEPLATE CAPACITY'!$A$5,"Period",DATE(YEAR(DD$3),MONTH(DD$3),1),"Country",$C8,"UnitCategory","CRUDE"),0)+IFERROR(GETPIVOTDATA("UnitCapacity",'[1]NAMEPLATE CAPACITY'!$A$5,"Period",DATE(YEAR(DD$3),MONTH(DD$3),1),"Country",$C8,"UnitCategory","CONDENSATE DIST."),0)</f>
        <v>0</v>
      </c>
      <c r="DE8">
        <f>IFERROR(GETPIVOTDATA("UnitCapacity",'[1]NAMEPLATE CAPACITY'!$A$5,"Period",DATE(YEAR(DE$3),MONTH(DE$3),1),"Country",$C8,"UnitCategory","CRUDE"),0)+IFERROR(GETPIVOTDATA("UnitCapacity",'[1]NAMEPLATE CAPACITY'!$A$5,"Period",DATE(YEAR(DE$3),MONTH(DE$3),1),"Country",$C8,"UnitCategory","CONDENSATE DIST."),0)</f>
        <v>0</v>
      </c>
      <c r="DF8">
        <f>IFERROR(GETPIVOTDATA("UnitCapacity",'[1]NAMEPLATE CAPACITY'!$A$5,"Period",DATE(YEAR(DF$3),MONTH(DF$3),1),"Country",$C8,"UnitCategory","CRUDE"),0)+IFERROR(GETPIVOTDATA("UnitCapacity",'[1]NAMEPLATE CAPACITY'!$A$5,"Period",DATE(YEAR(DF$3),MONTH(DF$3),1),"Country",$C8,"UnitCategory","CONDENSATE DIST."),0)</f>
        <v>0</v>
      </c>
      <c r="DG8">
        <f>IFERROR(GETPIVOTDATA("UnitCapacity",'[1]NAMEPLATE CAPACITY'!$A$5,"Period",DATE(YEAR(DG$3),MONTH(DG$3),1),"Country",$C8,"UnitCategory","CRUDE"),0)+IFERROR(GETPIVOTDATA("UnitCapacity",'[1]NAMEPLATE CAPACITY'!$A$5,"Period",DATE(YEAR(DG$3),MONTH(DG$3),1),"Country",$C8,"UnitCategory","CONDENSATE DIST."),0)</f>
        <v>0</v>
      </c>
      <c r="DH8">
        <f>IFERROR(GETPIVOTDATA("UnitCapacity",'[1]NAMEPLATE CAPACITY'!$A$5,"Period",DATE(YEAR(DH$3),MONTH(DH$3),1),"Country",$C8,"UnitCategory","CRUDE"),0)+IFERROR(GETPIVOTDATA("UnitCapacity",'[1]NAMEPLATE CAPACITY'!$A$5,"Period",DATE(YEAR(DH$3),MONTH(DH$3),1),"Country",$C8,"UnitCategory","CONDENSATE DIST."),0)</f>
        <v>0</v>
      </c>
      <c r="EM8" s="6" t="s">
        <v>17</v>
      </c>
      <c r="ES8" t="s">
        <v>13</v>
      </c>
    </row>
    <row r="9" spans="1:188" outlineLevel="1" x14ac:dyDescent="0.2">
      <c r="A9" t="s">
        <v>1</v>
      </c>
      <c r="B9" t="s">
        <v>2</v>
      </c>
      <c r="C9" t="s">
        <v>18</v>
      </c>
      <c r="D9" t="s">
        <v>4</v>
      </c>
      <c r="E9">
        <f>IFERROR(GETPIVOTDATA("UnitCapacity",'[1]NAMEPLATE CAPACITY'!$A$5,"Period",DATE(YEAR(E$3),MONTH(E$3),1),"Country",$C9,"UnitCategory","CRUDE"),0)+IFERROR(GETPIVOTDATA("UnitCapacity",'[1]NAMEPLATE CAPACITY'!$A$5,"Period",DATE(YEAR(E$3),MONTH(E$3),1),"Country",$C9,"UnitCategory","CONDENSATE DIST."),0)</f>
        <v>0</v>
      </c>
      <c r="F9">
        <f>IFERROR(GETPIVOTDATA("UnitCapacity",'[1]NAMEPLATE CAPACITY'!$A$5,"Period",DATE(YEAR(F$3),MONTH(F$3),1),"Country",$C9,"UnitCategory","CRUDE"),0)+IFERROR(GETPIVOTDATA("UnitCapacity",'[1]NAMEPLATE CAPACITY'!$A$5,"Period",DATE(YEAR(F$3),MONTH(F$3),1),"Country",$C9,"UnitCategory","CONDENSATE DIST."),0)</f>
        <v>0</v>
      </c>
      <c r="G9">
        <f>IFERROR(GETPIVOTDATA("UnitCapacity",'[1]NAMEPLATE CAPACITY'!$A$5,"Period",DATE(YEAR(G$3),MONTH(G$3),1),"Country",$C9,"UnitCategory","CRUDE"),0)+IFERROR(GETPIVOTDATA("UnitCapacity",'[1]NAMEPLATE CAPACITY'!$A$5,"Period",DATE(YEAR(G$3),MONTH(G$3),1),"Country",$C9,"UnitCategory","CONDENSATE DIST."),0)</f>
        <v>0</v>
      </c>
      <c r="H9">
        <f>IFERROR(GETPIVOTDATA("UnitCapacity",'[1]NAMEPLATE CAPACITY'!$A$5,"Period",DATE(YEAR(H$3),MONTH(H$3),1),"Country",$C9,"UnitCategory","CRUDE"),0)+IFERROR(GETPIVOTDATA("UnitCapacity",'[1]NAMEPLATE CAPACITY'!$A$5,"Period",DATE(YEAR(H$3),MONTH(H$3),1),"Country",$C9,"UnitCategory","CONDENSATE DIST."),0)</f>
        <v>0</v>
      </c>
      <c r="I9">
        <f>IFERROR(GETPIVOTDATA("UnitCapacity",'[1]NAMEPLATE CAPACITY'!$A$5,"Period",DATE(YEAR(I$3),MONTH(I$3),1),"Country",$C9,"UnitCategory","CRUDE"),0)+IFERROR(GETPIVOTDATA("UnitCapacity",'[1]NAMEPLATE CAPACITY'!$A$5,"Period",DATE(YEAR(I$3),MONTH(I$3),1),"Country",$C9,"UnitCategory","CONDENSATE DIST."),0)</f>
        <v>0</v>
      </c>
      <c r="J9">
        <f>IFERROR(GETPIVOTDATA("UnitCapacity",'[1]NAMEPLATE CAPACITY'!$A$5,"Period",DATE(YEAR(J$3),MONTH(J$3),1),"Country",$C9,"UnitCategory","CRUDE"),0)+IFERROR(GETPIVOTDATA("UnitCapacity",'[1]NAMEPLATE CAPACITY'!$A$5,"Period",DATE(YEAR(J$3),MONTH(J$3),1),"Country",$C9,"UnitCategory","CONDENSATE DIST."),0)</f>
        <v>0</v>
      </c>
      <c r="K9">
        <f>IFERROR(GETPIVOTDATA("UnitCapacity",'[1]NAMEPLATE CAPACITY'!$A$5,"Period",DATE(YEAR(K$3),MONTH(K$3),1),"Country",$C9,"UnitCategory","CRUDE"),0)+IFERROR(GETPIVOTDATA("UnitCapacity",'[1]NAMEPLATE CAPACITY'!$A$5,"Period",DATE(YEAR(K$3),MONTH(K$3),1),"Country",$C9,"UnitCategory","CONDENSATE DIST."),0)</f>
        <v>0</v>
      </c>
      <c r="L9">
        <f>IFERROR(GETPIVOTDATA("UnitCapacity",'[1]NAMEPLATE CAPACITY'!$A$5,"Period",DATE(YEAR(L$3),MONTH(L$3),1),"Country",$C9,"UnitCategory","CRUDE"),0)+IFERROR(GETPIVOTDATA("UnitCapacity",'[1]NAMEPLATE CAPACITY'!$A$5,"Period",DATE(YEAR(L$3),MONTH(L$3),1),"Country",$C9,"UnitCategory","CONDENSATE DIST."),0)</f>
        <v>0</v>
      </c>
      <c r="M9">
        <f>IFERROR(GETPIVOTDATA("UnitCapacity",'[1]NAMEPLATE CAPACITY'!$A$5,"Period",DATE(YEAR(M$3),MONTH(M$3),1),"Country",$C9,"UnitCategory","CRUDE"),0)+IFERROR(GETPIVOTDATA("UnitCapacity",'[1]NAMEPLATE CAPACITY'!$A$5,"Period",DATE(YEAR(M$3),MONTH(M$3),1),"Country",$C9,"UnitCategory","CONDENSATE DIST."),0)</f>
        <v>0</v>
      </c>
      <c r="N9">
        <f>IFERROR(GETPIVOTDATA("UnitCapacity",'[1]NAMEPLATE CAPACITY'!$A$5,"Period",DATE(YEAR(N$3),MONTH(N$3),1),"Country",$C9,"UnitCategory","CRUDE"),0)+IFERROR(GETPIVOTDATA("UnitCapacity",'[1]NAMEPLATE CAPACITY'!$A$5,"Period",DATE(YEAR(N$3),MONTH(N$3),1),"Country",$C9,"UnitCategory","CONDENSATE DIST."),0)</f>
        <v>0</v>
      </c>
      <c r="O9">
        <f>IFERROR(GETPIVOTDATA("UnitCapacity",'[1]NAMEPLATE CAPACITY'!$A$5,"Period",DATE(YEAR(O$3),MONTH(O$3),1),"Country",$C9,"UnitCategory","CRUDE"),0)+IFERROR(GETPIVOTDATA("UnitCapacity",'[1]NAMEPLATE CAPACITY'!$A$5,"Period",DATE(YEAR(O$3),MONTH(O$3),1),"Country",$C9,"UnitCategory","CONDENSATE DIST."),0)</f>
        <v>0</v>
      </c>
      <c r="P9">
        <f>IFERROR(GETPIVOTDATA("UnitCapacity",'[1]NAMEPLATE CAPACITY'!$A$5,"Period",DATE(YEAR(P$3),MONTH(P$3),1),"Country",$C9,"UnitCategory","CRUDE"),0)+IFERROR(GETPIVOTDATA("UnitCapacity",'[1]NAMEPLATE CAPACITY'!$A$5,"Period",DATE(YEAR(P$3),MONTH(P$3),1),"Country",$C9,"UnitCategory","CONDENSATE DIST."),0)</f>
        <v>0</v>
      </c>
      <c r="Q9">
        <f>IFERROR(GETPIVOTDATA("UnitCapacity",'[1]NAMEPLATE CAPACITY'!$A$5,"Period",DATE(YEAR(Q$3),MONTH(Q$3),1),"Country",$C9,"UnitCategory","CRUDE"),0)+IFERROR(GETPIVOTDATA("UnitCapacity",'[1]NAMEPLATE CAPACITY'!$A$5,"Period",DATE(YEAR(Q$3),MONTH(Q$3),1),"Country",$C9,"UnitCategory","CONDENSATE DIST."),0)</f>
        <v>75</v>
      </c>
      <c r="R9">
        <f>IFERROR(GETPIVOTDATA("UnitCapacity",'[1]NAMEPLATE CAPACITY'!$A$5,"Period",DATE(YEAR(R$3),MONTH(R$3),1),"Country",$C9,"UnitCategory","CRUDE"),0)+IFERROR(GETPIVOTDATA("UnitCapacity",'[1]NAMEPLATE CAPACITY'!$A$5,"Period",DATE(YEAR(R$3),MONTH(R$3),1),"Country",$C9,"UnitCategory","CONDENSATE DIST."),0)</f>
        <v>75</v>
      </c>
      <c r="S9">
        <f>IFERROR(GETPIVOTDATA("UnitCapacity",'[1]NAMEPLATE CAPACITY'!$A$5,"Period",DATE(YEAR(S$3),MONTH(S$3),1),"Country",$C9,"UnitCategory","CRUDE"),0)+IFERROR(GETPIVOTDATA("UnitCapacity",'[1]NAMEPLATE CAPACITY'!$A$5,"Period",DATE(YEAR(S$3),MONTH(S$3),1),"Country",$C9,"UnitCategory","CONDENSATE DIST."),0)</f>
        <v>75</v>
      </c>
      <c r="T9">
        <f>IFERROR(GETPIVOTDATA("UnitCapacity",'[1]NAMEPLATE CAPACITY'!$A$5,"Period",DATE(YEAR(T$3),MONTH(T$3),1),"Country",$C9,"UnitCategory","CRUDE"),0)+IFERROR(GETPIVOTDATA("UnitCapacity",'[1]NAMEPLATE CAPACITY'!$A$5,"Period",DATE(YEAR(T$3),MONTH(T$3),1),"Country",$C9,"UnitCategory","CONDENSATE DIST."),0)</f>
        <v>75</v>
      </c>
      <c r="U9">
        <f>IFERROR(GETPIVOTDATA("UnitCapacity",'[1]NAMEPLATE CAPACITY'!$A$5,"Period",DATE(YEAR(U$3),MONTH(U$3),1),"Country",$C9,"UnitCategory","CRUDE"),0)+IFERROR(GETPIVOTDATA("UnitCapacity",'[1]NAMEPLATE CAPACITY'!$A$5,"Period",DATE(YEAR(U$3),MONTH(U$3),1),"Country",$C9,"UnitCategory","CONDENSATE DIST."),0)</f>
        <v>75</v>
      </c>
      <c r="V9">
        <f>IFERROR(GETPIVOTDATA("UnitCapacity",'[1]NAMEPLATE CAPACITY'!$A$5,"Period",DATE(YEAR(V$3),MONTH(V$3),1),"Country",$C9,"UnitCategory","CRUDE"),0)+IFERROR(GETPIVOTDATA("UnitCapacity",'[1]NAMEPLATE CAPACITY'!$A$5,"Period",DATE(YEAR(V$3),MONTH(V$3),1),"Country",$C9,"UnitCategory","CONDENSATE DIST."),0)</f>
        <v>75</v>
      </c>
      <c r="W9">
        <f>IFERROR(GETPIVOTDATA("UnitCapacity",'[1]NAMEPLATE CAPACITY'!$A$5,"Period",DATE(YEAR(W$3),MONTH(W$3),1),"Country",$C9,"UnitCategory","CRUDE"),0)+IFERROR(GETPIVOTDATA("UnitCapacity",'[1]NAMEPLATE CAPACITY'!$A$5,"Period",DATE(YEAR(W$3),MONTH(W$3),1),"Country",$C9,"UnitCategory","CONDENSATE DIST."),0)</f>
        <v>75</v>
      </c>
      <c r="X9">
        <f>IFERROR(GETPIVOTDATA("UnitCapacity",'[1]NAMEPLATE CAPACITY'!$A$5,"Period",DATE(YEAR(X$3),MONTH(X$3),1),"Country",$C9,"UnitCategory","CRUDE"),0)+IFERROR(GETPIVOTDATA("UnitCapacity",'[1]NAMEPLATE CAPACITY'!$A$5,"Period",DATE(YEAR(X$3),MONTH(X$3),1),"Country",$C9,"UnitCategory","CONDENSATE DIST."),0)</f>
        <v>75</v>
      </c>
      <c r="Y9">
        <f>IFERROR(GETPIVOTDATA("UnitCapacity",'[1]NAMEPLATE CAPACITY'!$A$5,"Period",DATE(YEAR(Y$3),MONTH(Y$3),1),"Country",$C9,"UnitCategory","CRUDE"),0)+IFERROR(GETPIVOTDATA("UnitCapacity",'[1]NAMEPLATE CAPACITY'!$A$5,"Period",DATE(YEAR(Y$3),MONTH(Y$3),1),"Country",$C9,"UnitCategory","CONDENSATE DIST."),0)</f>
        <v>75</v>
      </c>
      <c r="Z9">
        <f>IFERROR(GETPIVOTDATA("UnitCapacity",'[1]NAMEPLATE CAPACITY'!$A$5,"Period",DATE(YEAR(Z$3),MONTH(Z$3),1),"Country",$C9,"UnitCategory","CRUDE"),0)+IFERROR(GETPIVOTDATA("UnitCapacity",'[1]NAMEPLATE CAPACITY'!$A$5,"Period",DATE(YEAR(Z$3),MONTH(Z$3),1),"Country",$C9,"UnitCategory","CONDENSATE DIST."),0)</f>
        <v>75</v>
      </c>
      <c r="AA9">
        <f>IFERROR(GETPIVOTDATA("UnitCapacity",'[1]NAMEPLATE CAPACITY'!$A$5,"Period",DATE(YEAR(AA$3),MONTH(AA$3),1),"Country",$C9,"UnitCategory","CRUDE"),0)+IFERROR(GETPIVOTDATA("UnitCapacity",'[1]NAMEPLATE CAPACITY'!$A$5,"Period",DATE(YEAR(AA$3),MONTH(AA$3),1),"Country",$C9,"UnitCategory","CONDENSATE DIST."),0)</f>
        <v>75</v>
      </c>
      <c r="AB9">
        <f>IFERROR(GETPIVOTDATA("UnitCapacity",'[1]NAMEPLATE CAPACITY'!$A$5,"Period",DATE(YEAR(AB$3),MONTH(AB$3),1),"Country",$C9,"UnitCategory","CRUDE"),0)+IFERROR(GETPIVOTDATA("UnitCapacity",'[1]NAMEPLATE CAPACITY'!$A$5,"Period",DATE(YEAR(AB$3),MONTH(AB$3),1),"Country",$C9,"UnitCategory","CONDENSATE DIST."),0)</f>
        <v>75</v>
      </c>
      <c r="AC9">
        <f>IFERROR(GETPIVOTDATA("UnitCapacity",'[1]NAMEPLATE CAPACITY'!$A$5,"Period",DATE(YEAR(AC$3),MONTH(AC$3),1),"Country",$C9,"UnitCategory","CRUDE"),0)+IFERROR(GETPIVOTDATA("UnitCapacity",'[1]NAMEPLATE CAPACITY'!$A$5,"Period",DATE(YEAR(AC$3),MONTH(AC$3),1),"Country",$C9,"UnitCategory","CONDENSATE DIST."),0)</f>
        <v>75</v>
      </c>
      <c r="AD9">
        <f>IFERROR(GETPIVOTDATA("UnitCapacity",'[1]NAMEPLATE CAPACITY'!$A$5,"Period",DATE(YEAR(AD$3),MONTH(AD$3),1),"Country",$C9,"UnitCategory","CRUDE"),0)+IFERROR(GETPIVOTDATA("UnitCapacity",'[1]NAMEPLATE CAPACITY'!$A$5,"Period",DATE(YEAR(AD$3),MONTH(AD$3),1),"Country",$C9,"UnitCategory","CONDENSATE DIST."),0)</f>
        <v>75</v>
      </c>
      <c r="AE9">
        <f>IFERROR(GETPIVOTDATA("UnitCapacity",'[1]NAMEPLATE CAPACITY'!$A$5,"Period",DATE(YEAR(AE$3),MONTH(AE$3),1),"Country",$C9,"UnitCategory","CRUDE"),0)+IFERROR(GETPIVOTDATA("UnitCapacity",'[1]NAMEPLATE CAPACITY'!$A$5,"Period",DATE(YEAR(AE$3),MONTH(AE$3),1),"Country",$C9,"UnitCategory","CONDENSATE DIST."),0)</f>
        <v>75</v>
      </c>
      <c r="AF9">
        <f>IFERROR(GETPIVOTDATA("UnitCapacity",'[1]NAMEPLATE CAPACITY'!$A$5,"Period",DATE(YEAR(AF$3),MONTH(AF$3),1),"Country",$C9,"UnitCategory","CRUDE"),0)+IFERROR(GETPIVOTDATA("UnitCapacity",'[1]NAMEPLATE CAPACITY'!$A$5,"Period",DATE(YEAR(AF$3),MONTH(AF$3),1),"Country",$C9,"UnitCategory","CONDENSATE DIST."),0)</f>
        <v>75</v>
      </c>
      <c r="AG9">
        <f>IFERROR(GETPIVOTDATA("UnitCapacity",'[1]NAMEPLATE CAPACITY'!$A$5,"Period",DATE(YEAR(AG$3),MONTH(AG$3),1),"Country",$C9,"UnitCategory","CRUDE"),0)+IFERROR(GETPIVOTDATA("UnitCapacity",'[1]NAMEPLATE CAPACITY'!$A$5,"Period",DATE(YEAR(AG$3),MONTH(AG$3),1),"Country",$C9,"UnitCategory","CONDENSATE DIST."),0)</f>
        <v>75</v>
      </c>
      <c r="AH9">
        <f>IFERROR(GETPIVOTDATA("UnitCapacity",'[1]NAMEPLATE CAPACITY'!$A$5,"Period",DATE(YEAR(AH$3),MONTH(AH$3),1),"Country",$C9,"UnitCategory","CRUDE"),0)+IFERROR(GETPIVOTDATA("UnitCapacity",'[1]NAMEPLATE CAPACITY'!$A$5,"Period",DATE(YEAR(AH$3),MONTH(AH$3),1),"Country",$C9,"UnitCategory","CONDENSATE DIST."),0)</f>
        <v>75</v>
      </c>
      <c r="AI9">
        <f>IFERROR(GETPIVOTDATA("UnitCapacity",'[1]NAMEPLATE CAPACITY'!$A$5,"Period",DATE(YEAR(AI$3),MONTH(AI$3),1),"Country",$C9,"UnitCategory","CRUDE"),0)+IFERROR(GETPIVOTDATA("UnitCapacity",'[1]NAMEPLATE CAPACITY'!$A$5,"Period",DATE(YEAR(AI$3),MONTH(AI$3),1),"Country",$C9,"UnitCategory","CONDENSATE DIST."),0)</f>
        <v>75</v>
      </c>
      <c r="AJ9">
        <f>IFERROR(GETPIVOTDATA("UnitCapacity",'[1]NAMEPLATE CAPACITY'!$A$5,"Period",DATE(YEAR(AJ$3),MONTH(AJ$3),1),"Country",$C9,"UnitCategory","CRUDE"),0)+IFERROR(GETPIVOTDATA("UnitCapacity",'[1]NAMEPLATE CAPACITY'!$A$5,"Period",DATE(YEAR(AJ$3),MONTH(AJ$3),1),"Country",$C9,"UnitCategory","CONDENSATE DIST."),0)</f>
        <v>75</v>
      </c>
      <c r="AK9">
        <f>IFERROR(GETPIVOTDATA("UnitCapacity",'[1]NAMEPLATE CAPACITY'!$A$5,"Period",DATE(YEAR(AK$3),MONTH(AK$3),1),"Country",$C9,"UnitCategory","CRUDE"),0)+IFERROR(GETPIVOTDATA("UnitCapacity",'[1]NAMEPLATE CAPACITY'!$A$5,"Period",DATE(YEAR(AK$3),MONTH(AK$3),1),"Country",$C9,"UnitCategory","CONDENSATE DIST."),0)</f>
        <v>75</v>
      </c>
      <c r="AL9">
        <f>IFERROR(GETPIVOTDATA("UnitCapacity",'[1]NAMEPLATE CAPACITY'!$A$5,"Period",DATE(YEAR(AL$3),MONTH(AL$3),1),"Country",$C9,"UnitCategory","CRUDE"),0)+IFERROR(GETPIVOTDATA("UnitCapacity",'[1]NAMEPLATE CAPACITY'!$A$5,"Period",DATE(YEAR(AL$3),MONTH(AL$3),1),"Country",$C9,"UnitCategory","CONDENSATE DIST."),0)</f>
        <v>75</v>
      </c>
      <c r="AM9">
        <f>IFERROR(GETPIVOTDATA("UnitCapacity",'[1]NAMEPLATE CAPACITY'!$A$5,"Period",DATE(YEAR(AM$3),MONTH(AM$3),1),"Country",$C9,"UnitCategory","CRUDE"),0)+IFERROR(GETPIVOTDATA("UnitCapacity",'[1]NAMEPLATE CAPACITY'!$A$5,"Period",DATE(YEAR(AM$3),MONTH(AM$3),1),"Country",$C9,"UnitCategory","CONDENSATE DIST."),0)</f>
        <v>75</v>
      </c>
      <c r="AN9">
        <f>IFERROR(GETPIVOTDATA("UnitCapacity",'[1]NAMEPLATE CAPACITY'!$A$5,"Period",DATE(YEAR(AN$3),MONTH(AN$3),1),"Country",$C9,"UnitCategory","CRUDE"),0)+IFERROR(GETPIVOTDATA("UnitCapacity",'[1]NAMEPLATE CAPACITY'!$A$5,"Period",DATE(YEAR(AN$3),MONTH(AN$3),1),"Country",$C9,"UnitCategory","CONDENSATE DIST."),0)</f>
        <v>75</v>
      </c>
      <c r="AO9">
        <f>IFERROR(GETPIVOTDATA("UnitCapacity",'[1]NAMEPLATE CAPACITY'!$A$5,"Period",DATE(YEAR(AO$3),MONTH(AO$3),1),"Country",$C9,"UnitCategory","CRUDE"),0)+IFERROR(GETPIVOTDATA("UnitCapacity",'[1]NAMEPLATE CAPACITY'!$A$5,"Period",DATE(YEAR(AO$3),MONTH(AO$3),1),"Country",$C9,"UnitCategory","CONDENSATE DIST."),0)</f>
        <v>75</v>
      </c>
      <c r="AP9">
        <f>IFERROR(GETPIVOTDATA("UnitCapacity",'[1]NAMEPLATE CAPACITY'!$A$5,"Period",DATE(YEAR(AP$3),MONTH(AP$3),1),"Country",$C9,"UnitCategory","CRUDE"),0)+IFERROR(GETPIVOTDATA("UnitCapacity",'[1]NAMEPLATE CAPACITY'!$A$5,"Period",DATE(YEAR(AP$3),MONTH(AP$3),1),"Country",$C9,"UnitCategory","CONDENSATE DIST."),0)</f>
        <v>75</v>
      </c>
      <c r="AQ9">
        <f>IFERROR(GETPIVOTDATA("UnitCapacity",'[1]NAMEPLATE CAPACITY'!$A$5,"Period",DATE(YEAR(AQ$3),MONTH(AQ$3),1),"Country",$C9,"UnitCategory","CRUDE"),0)+IFERROR(GETPIVOTDATA("UnitCapacity",'[1]NAMEPLATE CAPACITY'!$A$5,"Period",DATE(YEAR(AQ$3),MONTH(AQ$3),1),"Country",$C9,"UnitCategory","CONDENSATE DIST."),0)</f>
        <v>75</v>
      </c>
      <c r="AR9">
        <f>IFERROR(GETPIVOTDATA("UnitCapacity",'[1]NAMEPLATE CAPACITY'!$A$5,"Period",DATE(YEAR(AR$3),MONTH(AR$3),1),"Country",$C9,"UnitCategory","CRUDE"),0)+IFERROR(GETPIVOTDATA("UnitCapacity",'[1]NAMEPLATE CAPACITY'!$A$5,"Period",DATE(YEAR(AR$3),MONTH(AR$3),1),"Country",$C9,"UnitCategory","CONDENSATE DIST."),0)</f>
        <v>75</v>
      </c>
      <c r="AS9">
        <f>IFERROR(GETPIVOTDATA("UnitCapacity",'[1]NAMEPLATE CAPACITY'!$A$5,"Period",DATE(YEAR(AS$3),MONTH(AS$3),1),"Country",$C9,"UnitCategory","CRUDE"),0)+IFERROR(GETPIVOTDATA("UnitCapacity",'[1]NAMEPLATE CAPACITY'!$A$5,"Period",DATE(YEAR(AS$3),MONTH(AS$3),1),"Country",$C9,"UnitCategory","CONDENSATE DIST."),0)</f>
        <v>75</v>
      </c>
      <c r="AT9">
        <f>IFERROR(GETPIVOTDATA("UnitCapacity",'[1]NAMEPLATE CAPACITY'!$A$5,"Period",DATE(YEAR(AT$3),MONTH(AT$3),1),"Country",$C9,"UnitCategory","CRUDE"),0)+IFERROR(GETPIVOTDATA("UnitCapacity",'[1]NAMEPLATE CAPACITY'!$A$5,"Period",DATE(YEAR(AT$3),MONTH(AT$3),1),"Country",$C9,"UnitCategory","CONDENSATE DIST."),0)</f>
        <v>75</v>
      </c>
      <c r="AU9">
        <f>IFERROR(GETPIVOTDATA("UnitCapacity",'[1]NAMEPLATE CAPACITY'!$A$5,"Period",DATE(YEAR(AU$3),MONTH(AU$3),1),"Country",$C9,"UnitCategory","CRUDE"),0)+IFERROR(GETPIVOTDATA("UnitCapacity",'[1]NAMEPLATE CAPACITY'!$A$5,"Period",DATE(YEAR(AU$3),MONTH(AU$3),1),"Country",$C9,"UnitCategory","CONDENSATE DIST."),0)</f>
        <v>75</v>
      </c>
      <c r="AV9">
        <f>IFERROR(GETPIVOTDATA("UnitCapacity",'[1]NAMEPLATE CAPACITY'!$A$5,"Period",DATE(YEAR(AV$3),MONTH(AV$3),1),"Country",$C9,"UnitCategory","CRUDE"),0)+IFERROR(GETPIVOTDATA("UnitCapacity",'[1]NAMEPLATE CAPACITY'!$A$5,"Period",DATE(YEAR(AV$3),MONTH(AV$3),1),"Country",$C9,"UnitCategory","CONDENSATE DIST."),0)</f>
        <v>75</v>
      </c>
      <c r="AW9">
        <f>IFERROR(GETPIVOTDATA("UnitCapacity",'[1]NAMEPLATE CAPACITY'!$A$5,"Period",DATE(YEAR(AW$3),MONTH(AW$3),1),"Country",$C9,"UnitCategory","CRUDE"),0)+IFERROR(GETPIVOTDATA("UnitCapacity",'[1]NAMEPLATE CAPACITY'!$A$5,"Period",DATE(YEAR(AW$3),MONTH(AW$3),1),"Country",$C9,"UnitCategory","CONDENSATE DIST."),0)</f>
        <v>75</v>
      </c>
      <c r="AX9">
        <f>IFERROR(GETPIVOTDATA("UnitCapacity",'[1]NAMEPLATE CAPACITY'!$A$5,"Period",DATE(YEAR(AX$3),MONTH(AX$3),1),"Country",$C9,"UnitCategory","CRUDE"),0)+IFERROR(GETPIVOTDATA("UnitCapacity",'[1]NAMEPLATE CAPACITY'!$A$5,"Period",DATE(YEAR(AX$3),MONTH(AX$3),1),"Country",$C9,"UnitCategory","CONDENSATE DIST."),0)</f>
        <v>75</v>
      </c>
      <c r="AY9">
        <f>IFERROR(GETPIVOTDATA("UnitCapacity",'[1]NAMEPLATE CAPACITY'!$A$5,"Period",DATE(YEAR(AY$3),MONTH(AY$3),1),"Country",$C9,"UnitCategory","CRUDE"),0)+IFERROR(GETPIVOTDATA("UnitCapacity",'[1]NAMEPLATE CAPACITY'!$A$5,"Period",DATE(YEAR(AY$3),MONTH(AY$3),1),"Country",$C9,"UnitCategory","CONDENSATE DIST."),0)</f>
        <v>75</v>
      </c>
      <c r="AZ9">
        <f>IFERROR(GETPIVOTDATA("UnitCapacity",'[1]NAMEPLATE CAPACITY'!$A$5,"Period",DATE(YEAR(AZ$3),MONTH(AZ$3),1),"Country",$C9,"UnitCategory","CRUDE"),0)+IFERROR(GETPIVOTDATA("UnitCapacity",'[1]NAMEPLATE CAPACITY'!$A$5,"Period",DATE(YEAR(AZ$3),MONTH(AZ$3),1),"Country",$C9,"UnitCategory","CONDENSATE DIST."),0)</f>
        <v>75</v>
      </c>
      <c r="BA9">
        <f>IFERROR(GETPIVOTDATA("UnitCapacity",'[1]NAMEPLATE CAPACITY'!$A$5,"Period",DATE(YEAR(BA$3),MONTH(BA$3),1),"Country",$C9,"UnitCategory","CRUDE"),0)+IFERROR(GETPIVOTDATA("UnitCapacity",'[1]NAMEPLATE CAPACITY'!$A$5,"Period",DATE(YEAR(BA$3),MONTH(BA$3),1),"Country",$C9,"UnitCategory","CONDENSATE DIST."),0)</f>
        <v>75</v>
      </c>
      <c r="BB9">
        <f>IFERROR(GETPIVOTDATA("UnitCapacity",'[1]NAMEPLATE CAPACITY'!$A$5,"Period",DATE(YEAR(BB$3),MONTH(BB$3),1),"Country",$C9,"UnitCategory","CRUDE"),0)+IFERROR(GETPIVOTDATA("UnitCapacity",'[1]NAMEPLATE CAPACITY'!$A$5,"Period",DATE(YEAR(BB$3),MONTH(BB$3),1),"Country",$C9,"UnitCategory","CONDENSATE DIST."),0)</f>
        <v>75</v>
      </c>
      <c r="BC9">
        <f>IFERROR(GETPIVOTDATA("UnitCapacity",'[1]NAMEPLATE CAPACITY'!$A$5,"Period",DATE(YEAR(BC$3),MONTH(BC$3),1),"Country",$C9,"UnitCategory","CRUDE"),0)+IFERROR(GETPIVOTDATA("UnitCapacity",'[1]NAMEPLATE CAPACITY'!$A$5,"Period",DATE(YEAR(BC$3),MONTH(BC$3),1),"Country",$C9,"UnitCategory","CONDENSATE DIST."),0)</f>
        <v>75</v>
      </c>
      <c r="BD9">
        <f>IFERROR(GETPIVOTDATA("UnitCapacity",'[1]NAMEPLATE CAPACITY'!$A$5,"Period",DATE(YEAR(BD$3),MONTH(BD$3),1),"Country",$C9,"UnitCategory","CRUDE"),0)+IFERROR(GETPIVOTDATA("UnitCapacity",'[1]NAMEPLATE CAPACITY'!$A$5,"Period",DATE(YEAR(BD$3),MONTH(BD$3),1),"Country",$C9,"UnitCategory","CONDENSATE DIST."),0)</f>
        <v>75</v>
      </c>
      <c r="BE9">
        <f>IFERROR(GETPIVOTDATA("UnitCapacity",'[1]NAMEPLATE CAPACITY'!$A$5,"Period",DATE(YEAR(BE$3),MONTH(BE$3),1),"Country",$C9,"UnitCategory","CRUDE"),0)+IFERROR(GETPIVOTDATA("UnitCapacity",'[1]NAMEPLATE CAPACITY'!$A$5,"Period",DATE(YEAR(BE$3),MONTH(BE$3),1),"Country",$C9,"UnitCategory","CONDENSATE DIST."),0)</f>
        <v>75</v>
      </c>
      <c r="BF9">
        <f>IFERROR(GETPIVOTDATA("UnitCapacity",'[1]NAMEPLATE CAPACITY'!$A$5,"Period",DATE(YEAR(BF$3),MONTH(BF$3),1),"Country",$C9,"UnitCategory","CRUDE"),0)+IFERROR(GETPIVOTDATA("UnitCapacity",'[1]NAMEPLATE CAPACITY'!$A$5,"Period",DATE(YEAR(BF$3),MONTH(BF$3),1),"Country",$C9,"UnitCategory","CONDENSATE DIST."),0)</f>
        <v>75</v>
      </c>
      <c r="BG9">
        <f>IFERROR(GETPIVOTDATA("UnitCapacity",'[1]NAMEPLATE CAPACITY'!$A$5,"Period",DATE(YEAR(BG$3),MONTH(BG$3),1),"Country",$C9,"UnitCategory","CRUDE"),0)+IFERROR(GETPIVOTDATA("UnitCapacity",'[1]NAMEPLATE CAPACITY'!$A$5,"Period",DATE(YEAR(BG$3),MONTH(BG$3),1),"Country",$C9,"UnitCategory","CONDENSATE DIST."),0)</f>
        <v>75</v>
      </c>
      <c r="BH9">
        <f>IFERROR(GETPIVOTDATA("UnitCapacity",'[1]NAMEPLATE CAPACITY'!$A$5,"Period",DATE(YEAR(BH$3),MONTH(BH$3),1),"Country",$C9,"UnitCategory","CRUDE"),0)+IFERROR(GETPIVOTDATA("UnitCapacity",'[1]NAMEPLATE CAPACITY'!$A$5,"Period",DATE(YEAR(BH$3),MONTH(BH$3),1),"Country",$C9,"UnitCategory","CONDENSATE DIST."),0)</f>
        <v>75</v>
      </c>
      <c r="BI9">
        <f>IFERROR(GETPIVOTDATA("UnitCapacity",'[1]NAMEPLATE CAPACITY'!$A$5,"Period",DATE(YEAR(BI$3),MONTH(BI$3),1),"Country",$C9,"UnitCategory","CRUDE"),0)+IFERROR(GETPIVOTDATA("UnitCapacity",'[1]NAMEPLATE CAPACITY'!$A$5,"Period",DATE(YEAR(BI$3),MONTH(BI$3),1),"Country",$C9,"UnitCategory","CONDENSATE DIST."),0)</f>
        <v>75</v>
      </c>
      <c r="BJ9">
        <f>IFERROR(GETPIVOTDATA("UnitCapacity",'[1]NAMEPLATE CAPACITY'!$A$5,"Period",DATE(YEAR(BJ$3),MONTH(BJ$3),1),"Country",$C9,"UnitCategory","CRUDE"),0)+IFERROR(GETPIVOTDATA("UnitCapacity",'[1]NAMEPLATE CAPACITY'!$A$5,"Period",DATE(YEAR(BJ$3),MONTH(BJ$3),1),"Country",$C9,"UnitCategory","CONDENSATE DIST."),0)</f>
        <v>75</v>
      </c>
      <c r="BK9">
        <f>IFERROR(GETPIVOTDATA("UnitCapacity",'[1]NAMEPLATE CAPACITY'!$A$5,"Period",DATE(YEAR(BK$3),MONTH(BK$3),1),"Country",$C9,"UnitCategory","CRUDE"),0)+IFERROR(GETPIVOTDATA("UnitCapacity",'[1]NAMEPLATE CAPACITY'!$A$5,"Period",DATE(YEAR(BK$3),MONTH(BK$3),1),"Country",$C9,"UnitCategory","CONDENSATE DIST."),0)</f>
        <v>75</v>
      </c>
      <c r="BL9">
        <f>IFERROR(GETPIVOTDATA("UnitCapacity",'[1]NAMEPLATE CAPACITY'!$A$5,"Period",DATE(YEAR(BL$3),MONTH(BL$3),1),"Country",$C9,"UnitCategory","CRUDE"),0)+IFERROR(GETPIVOTDATA("UnitCapacity",'[1]NAMEPLATE CAPACITY'!$A$5,"Period",DATE(YEAR(BL$3),MONTH(BL$3),1),"Country",$C9,"UnitCategory","CONDENSATE DIST."),0)</f>
        <v>75</v>
      </c>
      <c r="BM9">
        <f>IFERROR(GETPIVOTDATA("UnitCapacity",'[1]NAMEPLATE CAPACITY'!$A$5,"Period",DATE(YEAR(BM$3),MONTH(BM$3),1),"Country",$C9,"UnitCategory","CRUDE"),0)+IFERROR(GETPIVOTDATA("UnitCapacity",'[1]NAMEPLATE CAPACITY'!$A$5,"Period",DATE(YEAR(BM$3),MONTH(BM$3),1),"Country",$C9,"UnitCategory","CONDENSATE DIST."),0)</f>
        <v>75</v>
      </c>
      <c r="BN9">
        <f>IFERROR(GETPIVOTDATA("UnitCapacity",'[1]NAMEPLATE CAPACITY'!$A$5,"Period",DATE(YEAR(BN$3),MONTH(BN$3),1),"Country",$C9,"UnitCategory","CRUDE"),0)+IFERROR(GETPIVOTDATA("UnitCapacity",'[1]NAMEPLATE CAPACITY'!$A$5,"Period",DATE(YEAR(BN$3),MONTH(BN$3),1),"Country",$C9,"UnitCategory","CONDENSATE DIST."),0)</f>
        <v>75</v>
      </c>
      <c r="BO9">
        <f>IFERROR(GETPIVOTDATA("UnitCapacity",'[1]NAMEPLATE CAPACITY'!$A$5,"Period",DATE(YEAR(BO$3),MONTH(BO$3),1),"Country",$C9,"UnitCategory","CRUDE"),0)+IFERROR(GETPIVOTDATA("UnitCapacity",'[1]NAMEPLATE CAPACITY'!$A$5,"Period",DATE(YEAR(BO$3),MONTH(BO$3),1),"Country",$C9,"UnitCategory","CONDENSATE DIST."),0)</f>
        <v>75</v>
      </c>
      <c r="BP9">
        <f>IFERROR(GETPIVOTDATA("UnitCapacity",'[1]NAMEPLATE CAPACITY'!$A$5,"Period",DATE(YEAR(BP$3),MONTH(BP$3),1),"Country",$C9,"UnitCategory","CRUDE"),0)+IFERROR(GETPIVOTDATA("UnitCapacity",'[1]NAMEPLATE CAPACITY'!$A$5,"Period",DATE(YEAR(BP$3),MONTH(BP$3),1),"Country",$C9,"UnitCategory","CONDENSATE DIST."),0)</f>
        <v>75</v>
      </c>
      <c r="BQ9">
        <f>IFERROR(GETPIVOTDATA("UnitCapacity",'[1]NAMEPLATE CAPACITY'!$A$5,"Period",DATE(YEAR(BQ$3),MONTH(BQ$3),1),"Country",$C9,"UnitCategory","CRUDE"),0)+IFERROR(GETPIVOTDATA("UnitCapacity",'[1]NAMEPLATE CAPACITY'!$A$5,"Period",DATE(YEAR(BQ$3),MONTH(BQ$3),1),"Country",$C9,"UnitCategory","CONDENSATE DIST."),0)</f>
        <v>75</v>
      </c>
      <c r="BR9">
        <f>IFERROR(GETPIVOTDATA("UnitCapacity",'[1]NAMEPLATE CAPACITY'!$A$5,"Period",DATE(YEAR(BR$3),MONTH(BR$3),1),"Country",$C9,"UnitCategory","CRUDE"),0)+IFERROR(GETPIVOTDATA("UnitCapacity",'[1]NAMEPLATE CAPACITY'!$A$5,"Period",DATE(YEAR(BR$3),MONTH(BR$3),1),"Country",$C9,"UnitCategory","CONDENSATE DIST."),0)</f>
        <v>75</v>
      </c>
      <c r="BS9">
        <f>IFERROR(GETPIVOTDATA("UnitCapacity",'[1]NAMEPLATE CAPACITY'!$A$5,"Period",DATE(YEAR(BS$3),MONTH(BS$3),1),"Country",$C9,"UnitCategory","CRUDE"),0)+IFERROR(GETPIVOTDATA("UnitCapacity",'[1]NAMEPLATE CAPACITY'!$A$5,"Period",DATE(YEAR(BS$3),MONTH(BS$3),1),"Country",$C9,"UnitCategory","CONDENSATE DIST."),0)</f>
        <v>75</v>
      </c>
      <c r="BT9">
        <f>IFERROR(GETPIVOTDATA("UnitCapacity",'[1]NAMEPLATE CAPACITY'!$A$5,"Period",DATE(YEAR(BT$3),MONTH(BT$3),1),"Country",$C9,"UnitCategory","CRUDE"),0)+IFERROR(GETPIVOTDATA("UnitCapacity",'[1]NAMEPLATE CAPACITY'!$A$5,"Period",DATE(YEAR(BT$3),MONTH(BT$3),1),"Country",$C9,"UnitCategory","CONDENSATE DIST."),0)</f>
        <v>75</v>
      </c>
      <c r="BU9">
        <f>IFERROR(GETPIVOTDATA("UnitCapacity",'[1]NAMEPLATE CAPACITY'!$A$5,"Period",DATE(YEAR(BU$3),MONTH(BU$3),1),"Country",$C9,"UnitCategory","CRUDE"),0)+IFERROR(GETPIVOTDATA("UnitCapacity",'[1]NAMEPLATE CAPACITY'!$A$5,"Period",DATE(YEAR(BU$3),MONTH(BU$3),1),"Country",$C9,"UnitCategory","CONDENSATE DIST."),0)</f>
        <v>75</v>
      </c>
      <c r="BV9">
        <f>IFERROR(GETPIVOTDATA("UnitCapacity",'[1]NAMEPLATE CAPACITY'!$A$5,"Period",DATE(YEAR(BV$3),MONTH(BV$3),1),"Country",$C9,"UnitCategory","CRUDE"),0)+IFERROR(GETPIVOTDATA("UnitCapacity",'[1]NAMEPLATE CAPACITY'!$A$5,"Period",DATE(YEAR(BV$3),MONTH(BV$3),1),"Country",$C9,"UnitCategory","CONDENSATE DIST."),0)</f>
        <v>75</v>
      </c>
      <c r="BW9">
        <f>IFERROR(GETPIVOTDATA("UnitCapacity",'[1]NAMEPLATE CAPACITY'!$A$5,"Period",DATE(YEAR(BW$3),MONTH(BW$3),1),"Country",$C9,"UnitCategory","CRUDE"),0)+IFERROR(GETPIVOTDATA("UnitCapacity",'[1]NAMEPLATE CAPACITY'!$A$5,"Period",DATE(YEAR(BW$3),MONTH(BW$3),1),"Country",$C9,"UnitCategory","CONDENSATE DIST."),0)</f>
        <v>75</v>
      </c>
      <c r="BX9">
        <f>IFERROR(GETPIVOTDATA("UnitCapacity",'[1]NAMEPLATE CAPACITY'!$A$5,"Period",DATE(YEAR(BX$3),MONTH(BX$3),1),"Country",$C9,"UnitCategory","CRUDE"),0)+IFERROR(GETPIVOTDATA("UnitCapacity",'[1]NAMEPLATE CAPACITY'!$A$5,"Period",DATE(YEAR(BX$3),MONTH(BX$3),1),"Country",$C9,"UnitCategory","CONDENSATE DIST."),0)</f>
        <v>75</v>
      </c>
      <c r="BY9">
        <f>IFERROR(GETPIVOTDATA("UnitCapacity",'[1]NAMEPLATE CAPACITY'!$A$5,"Period",DATE(YEAR(BY$3),MONTH(BY$3),1),"Country",$C9,"UnitCategory","CRUDE"),0)+IFERROR(GETPIVOTDATA("UnitCapacity",'[1]NAMEPLATE CAPACITY'!$A$5,"Period",DATE(YEAR(BY$3),MONTH(BY$3),1),"Country",$C9,"UnitCategory","CONDENSATE DIST."),0)</f>
        <v>75</v>
      </c>
      <c r="BZ9">
        <f>IFERROR(GETPIVOTDATA("UnitCapacity",'[1]NAMEPLATE CAPACITY'!$A$5,"Period",DATE(YEAR(BZ$3),MONTH(BZ$3),1),"Country",$C9,"UnitCategory","CRUDE"),0)+IFERROR(GETPIVOTDATA("UnitCapacity",'[1]NAMEPLATE CAPACITY'!$A$5,"Period",DATE(YEAR(BZ$3),MONTH(BZ$3),1),"Country",$C9,"UnitCategory","CONDENSATE DIST."),0)</f>
        <v>75</v>
      </c>
      <c r="CA9">
        <f>IFERROR(GETPIVOTDATA("UnitCapacity",'[1]NAMEPLATE CAPACITY'!$A$5,"Period",DATE(YEAR(CA$3),MONTH(CA$3),1),"Country",$C9,"UnitCategory","CRUDE"),0)+IFERROR(GETPIVOTDATA("UnitCapacity",'[1]NAMEPLATE CAPACITY'!$A$5,"Period",DATE(YEAR(CA$3),MONTH(CA$3),1),"Country",$C9,"UnitCategory","CONDENSATE DIST."),0)</f>
        <v>75</v>
      </c>
      <c r="CB9">
        <f>IFERROR(GETPIVOTDATA("UnitCapacity",'[1]NAMEPLATE CAPACITY'!$A$5,"Period",DATE(YEAR(CB$3),MONTH(CB$3),1),"Country",$C9,"UnitCategory","CRUDE"),0)+IFERROR(GETPIVOTDATA("UnitCapacity",'[1]NAMEPLATE CAPACITY'!$A$5,"Period",DATE(YEAR(CB$3),MONTH(CB$3),1),"Country",$C9,"UnitCategory","CONDENSATE DIST."),0)</f>
        <v>75</v>
      </c>
      <c r="CC9">
        <f>IFERROR(GETPIVOTDATA("UnitCapacity",'[1]NAMEPLATE CAPACITY'!$A$5,"Period",DATE(YEAR(CC$3),MONTH(CC$3),1),"Country",$C9,"UnitCategory","CRUDE"),0)+IFERROR(GETPIVOTDATA("UnitCapacity",'[1]NAMEPLATE CAPACITY'!$A$5,"Period",DATE(YEAR(CC$3),MONTH(CC$3),1),"Country",$C9,"UnitCategory","CONDENSATE DIST."),0)</f>
        <v>75</v>
      </c>
      <c r="CD9">
        <f>IFERROR(GETPIVOTDATA("UnitCapacity",'[1]NAMEPLATE CAPACITY'!$A$5,"Period",DATE(YEAR(CD$3),MONTH(CD$3),1),"Country",$C9,"UnitCategory","CRUDE"),0)+IFERROR(GETPIVOTDATA("UnitCapacity",'[1]NAMEPLATE CAPACITY'!$A$5,"Period",DATE(YEAR(CD$3),MONTH(CD$3),1),"Country",$C9,"UnitCategory","CONDENSATE DIST."),0)</f>
        <v>75</v>
      </c>
      <c r="CE9">
        <f>IFERROR(GETPIVOTDATA("UnitCapacity",'[1]NAMEPLATE CAPACITY'!$A$5,"Period",DATE(YEAR(CE$3),MONTH(CE$3),1),"Country",$C9,"UnitCategory","CRUDE"),0)+IFERROR(GETPIVOTDATA("UnitCapacity",'[1]NAMEPLATE CAPACITY'!$A$5,"Period",DATE(YEAR(CE$3),MONTH(CE$3),1),"Country",$C9,"UnitCategory","CONDENSATE DIST."),0)</f>
        <v>75</v>
      </c>
      <c r="CF9">
        <f>IFERROR(GETPIVOTDATA("UnitCapacity",'[1]NAMEPLATE CAPACITY'!$A$5,"Period",DATE(YEAR(CF$3),MONTH(CF$3),1),"Country",$C9,"UnitCategory","CRUDE"),0)+IFERROR(GETPIVOTDATA("UnitCapacity",'[1]NAMEPLATE CAPACITY'!$A$5,"Period",DATE(YEAR(CF$3),MONTH(CF$3),1),"Country",$C9,"UnitCategory","CONDENSATE DIST."),0)</f>
        <v>75</v>
      </c>
      <c r="CG9">
        <f>IFERROR(GETPIVOTDATA("UnitCapacity",'[1]NAMEPLATE CAPACITY'!$A$5,"Period",DATE(YEAR(CG$3),MONTH(CG$3),1),"Country",$C9,"UnitCategory","CRUDE"),0)+IFERROR(GETPIVOTDATA("UnitCapacity",'[1]NAMEPLATE CAPACITY'!$A$5,"Period",DATE(YEAR(CG$3),MONTH(CG$3),1),"Country",$C9,"UnitCategory","CONDENSATE DIST."),0)</f>
        <v>75</v>
      </c>
      <c r="CH9">
        <f>IFERROR(GETPIVOTDATA("UnitCapacity",'[1]NAMEPLATE CAPACITY'!$A$5,"Period",DATE(YEAR(CH$3),MONTH(CH$3),1),"Country",$C9,"UnitCategory","CRUDE"),0)+IFERROR(GETPIVOTDATA("UnitCapacity",'[1]NAMEPLATE CAPACITY'!$A$5,"Period",DATE(YEAR(CH$3),MONTH(CH$3),1),"Country",$C9,"UnitCategory","CONDENSATE DIST."),0)</f>
        <v>75</v>
      </c>
      <c r="CI9">
        <f>IFERROR(GETPIVOTDATA("UnitCapacity",'[1]NAMEPLATE CAPACITY'!$A$5,"Period",DATE(YEAR(CI$3),MONTH(CI$3),1),"Country",$C9,"UnitCategory","CRUDE"),0)+IFERROR(GETPIVOTDATA("UnitCapacity",'[1]NAMEPLATE CAPACITY'!$A$5,"Period",DATE(YEAR(CI$3),MONTH(CI$3),1),"Country",$C9,"UnitCategory","CONDENSATE DIST."),0)</f>
        <v>75</v>
      </c>
      <c r="CJ9">
        <f>IFERROR(GETPIVOTDATA("UnitCapacity",'[1]NAMEPLATE CAPACITY'!$A$5,"Period",DATE(YEAR(CJ$3),MONTH(CJ$3),1),"Country",$C9,"UnitCategory","CRUDE"),0)+IFERROR(GETPIVOTDATA("UnitCapacity",'[1]NAMEPLATE CAPACITY'!$A$5,"Period",DATE(YEAR(CJ$3),MONTH(CJ$3),1),"Country",$C9,"UnitCategory","CONDENSATE DIST."),0)</f>
        <v>75</v>
      </c>
      <c r="CK9">
        <f>IFERROR(GETPIVOTDATA("UnitCapacity",'[1]NAMEPLATE CAPACITY'!$A$5,"Period",DATE(YEAR(CK$3),MONTH(CK$3),1),"Country",$C9,"UnitCategory","CRUDE"),0)+IFERROR(GETPIVOTDATA("UnitCapacity",'[1]NAMEPLATE CAPACITY'!$A$5,"Period",DATE(YEAR(CK$3),MONTH(CK$3),1),"Country",$C9,"UnitCategory","CONDENSATE DIST."),0)</f>
        <v>75</v>
      </c>
      <c r="CL9">
        <f>IFERROR(GETPIVOTDATA("UnitCapacity",'[1]NAMEPLATE CAPACITY'!$A$5,"Period",DATE(YEAR(CL$3),MONTH(CL$3),1),"Country",$C9,"UnitCategory","CRUDE"),0)+IFERROR(GETPIVOTDATA("UnitCapacity",'[1]NAMEPLATE CAPACITY'!$A$5,"Period",DATE(YEAR(CL$3),MONTH(CL$3),1),"Country",$C9,"UnitCategory","CONDENSATE DIST."),0)</f>
        <v>0</v>
      </c>
      <c r="CM9">
        <f>IFERROR(GETPIVOTDATA("UnitCapacity",'[1]NAMEPLATE CAPACITY'!$A$5,"Period",DATE(YEAR(CM$3),MONTH(CM$3),1),"Country",$C9,"UnitCategory","CRUDE"),0)+IFERROR(GETPIVOTDATA("UnitCapacity",'[1]NAMEPLATE CAPACITY'!$A$5,"Period",DATE(YEAR(CM$3),MONTH(CM$3),1),"Country",$C9,"UnitCategory","CONDENSATE DIST."),0)</f>
        <v>0</v>
      </c>
      <c r="CN9">
        <f>IFERROR(GETPIVOTDATA("UnitCapacity",'[1]NAMEPLATE CAPACITY'!$A$5,"Period",DATE(YEAR(CN$3),MONTH(CN$3),1),"Country",$C9,"UnitCategory","CRUDE"),0)+IFERROR(GETPIVOTDATA("UnitCapacity",'[1]NAMEPLATE CAPACITY'!$A$5,"Period",DATE(YEAR(CN$3),MONTH(CN$3),1),"Country",$C9,"UnitCategory","CONDENSATE DIST."),0)</f>
        <v>0</v>
      </c>
      <c r="CO9">
        <f>IFERROR(GETPIVOTDATA("UnitCapacity",'[1]NAMEPLATE CAPACITY'!$A$5,"Period",DATE(YEAR(CO$3),MONTH(CO$3),1),"Country",$C9,"UnitCategory","CRUDE"),0)+IFERROR(GETPIVOTDATA("UnitCapacity",'[1]NAMEPLATE CAPACITY'!$A$5,"Period",DATE(YEAR(CO$3),MONTH(CO$3),1),"Country",$C9,"UnitCategory","CONDENSATE DIST."),0)</f>
        <v>0</v>
      </c>
      <c r="CP9">
        <f>IFERROR(GETPIVOTDATA("UnitCapacity",'[1]NAMEPLATE CAPACITY'!$A$5,"Period",DATE(YEAR(CP$3),MONTH(CP$3),1),"Country",$C9,"UnitCategory","CRUDE"),0)+IFERROR(GETPIVOTDATA("UnitCapacity",'[1]NAMEPLATE CAPACITY'!$A$5,"Period",DATE(YEAR(CP$3),MONTH(CP$3),1),"Country",$C9,"UnitCategory","CONDENSATE DIST."),0)</f>
        <v>0</v>
      </c>
      <c r="CQ9">
        <f>IFERROR(GETPIVOTDATA("UnitCapacity",'[1]NAMEPLATE CAPACITY'!$A$5,"Period",DATE(YEAR(CQ$3),MONTH(CQ$3),1),"Country",$C9,"UnitCategory","CRUDE"),0)+IFERROR(GETPIVOTDATA("UnitCapacity",'[1]NAMEPLATE CAPACITY'!$A$5,"Period",DATE(YEAR(CQ$3),MONTH(CQ$3),1),"Country",$C9,"UnitCategory","CONDENSATE DIST."),0)</f>
        <v>0</v>
      </c>
      <c r="CR9">
        <f>IFERROR(GETPIVOTDATA("UnitCapacity",'[1]NAMEPLATE CAPACITY'!$A$5,"Period",DATE(YEAR(CR$3),MONTH(CR$3),1),"Country",$C9,"UnitCategory","CRUDE"),0)+IFERROR(GETPIVOTDATA("UnitCapacity",'[1]NAMEPLATE CAPACITY'!$A$5,"Period",DATE(YEAR(CR$3),MONTH(CR$3),1),"Country",$C9,"UnitCategory","CONDENSATE DIST."),0)</f>
        <v>0</v>
      </c>
      <c r="CS9">
        <f>IFERROR(GETPIVOTDATA("UnitCapacity",'[1]NAMEPLATE CAPACITY'!$A$5,"Period",DATE(YEAR(CS$3),MONTH(CS$3),1),"Country",$C9,"UnitCategory","CRUDE"),0)+IFERROR(GETPIVOTDATA("UnitCapacity",'[1]NAMEPLATE CAPACITY'!$A$5,"Period",DATE(YEAR(CS$3),MONTH(CS$3),1),"Country",$C9,"UnitCategory","CONDENSATE DIST."),0)</f>
        <v>0</v>
      </c>
      <c r="CT9">
        <f>IFERROR(GETPIVOTDATA("UnitCapacity",'[1]NAMEPLATE CAPACITY'!$A$5,"Period",DATE(YEAR(CT$3),MONTH(CT$3),1),"Country",$C9,"UnitCategory","CRUDE"),0)+IFERROR(GETPIVOTDATA("UnitCapacity",'[1]NAMEPLATE CAPACITY'!$A$5,"Period",DATE(YEAR(CT$3),MONTH(CT$3),1),"Country",$C9,"UnitCategory","CONDENSATE DIST."),0)</f>
        <v>0</v>
      </c>
      <c r="CU9">
        <f>IFERROR(GETPIVOTDATA("UnitCapacity",'[1]NAMEPLATE CAPACITY'!$A$5,"Period",DATE(YEAR(CU$3),MONTH(CU$3),1),"Country",$C9,"UnitCategory","CRUDE"),0)+IFERROR(GETPIVOTDATA("UnitCapacity",'[1]NAMEPLATE CAPACITY'!$A$5,"Period",DATE(YEAR(CU$3),MONTH(CU$3),1),"Country",$C9,"UnitCategory","CONDENSATE DIST."),0)</f>
        <v>0</v>
      </c>
      <c r="CV9">
        <f>IFERROR(GETPIVOTDATA("UnitCapacity",'[1]NAMEPLATE CAPACITY'!$A$5,"Period",DATE(YEAR(CV$3),MONTH(CV$3),1),"Country",$C9,"UnitCategory","CRUDE"),0)+IFERROR(GETPIVOTDATA("UnitCapacity",'[1]NAMEPLATE CAPACITY'!$A$5,"Period",DATE(YEAR(CV$3),MONTH(CV$3),1),"Country",$C9,"UnitCategory","CONDENSATE DIST."),0)</f>
        <v>0</v>
      </c>
      <c r="CW9">
        <f>IFERROR(GETPIVOTDATA("UnitCapacity",'[1]NAMEPLATE CAPACITY'!$A$5,"Period",DATE(YEAR(CW$3),MONTH(CW$3),1),"Country",$C9,"UnitCategory","CRUDE"),0)+IFERROR(GETPIVOTDATA("UnitCapacity",'[1]NAMEPLATE CAPACITY'!$A$5,"Period",DATE(YEAR(CW$3),MONTH(CW$3),1),"Country",$C9,"UnitCategory","CONDENSATE DIST."),0)</f>
        <v>0</v>
      </c>
      <c r="CX9">
        <f>IFERROR(GETPIVOTDATA("UnitCapacity",'[1]NAMEPLATE CAPACITY'!$A$5,"Period",DATE(YEAR(CX$3),MONTH(CX$3),1),"Country",$C9,"UnitCategory","CRUDE"),0)+IFERROR(GETPIVOTDATA("UnitCapacity",'[1]NAMEPLATE CAPACITY'!$A$5,"Period",DATE(YEAR(CX$3),MONTH(CX$3),1),"Country",$C9,"UnitCategory","CONDENSATE DIST."),0)</f>
        <v>0</v>
      </c>
      <c r="CY9">
        <f>IFERROR(GETPIVOTDATA("UnitCapacity",'[1]NAMEPLATE CAPACITY'!$A$5,"Period",DATE(YEAR(CY$3),MONTH(CY$3),1),"Country",$C9,"UnitCategory","CRUDE"),0)+IFERROR(GETPIVOTDATA("UnitCapacity",'[1]NAMEPLATE CAPACITY'!$A$5,"Period",DATE(YEAR(CY$3),MONTH(CY$3),1),"Country",$C9,"UnitCategory","CONDENSATE DIST."),0)</f>
        <v>0</v>
      </c>
      <c r="CZ9">
        <f>IFERROR(GETPIVOTDATA("UnitCapacity",'[1]NAMEPLATE CAPACITY'!$A$5,"Period",DATE(YEAR(CZ$3),MONTH(CZ$3),1),"Country",$C9,"UnitCategory","CRUDE"),0)+IFERROR(GETPIVOTDATA("UnitCapacity",'[1]NAMEPLATE CAPACITY'!$A$5,"Period",DATE(YEAR(CZ$3),MONTH(CZ$3),1),"Country",$C9,"UnitCategory","CONDENSATE DIST."),0)</f>
        <v>0</v>
      </c>
      <c r="DA9">
        <f>IFERROR(GETPIVOTDATA("UnitCapacity",'[1]NAMEPLATE CAPACITY'!$A$5,"Period",DATE(YEAR(DA$3),MONTH(DA$3),1),"Country",$C9,"UnitCategory","CRUDE"),0)+IFERROR(GETPIVOTDATA("UnitCapacity",'[1]NAMEPLATE CAPACITY'!$A$5,"Period",DATE(YEAR(DA$3),MONTH(DA$3),1),"Country",$C9,"UnitCategory","CONDENSATE DIST."),0)</f>
        <v>0</v>
      </c>
      <c r="DB9">
        <f>IFERROR(GETPIVOTDATA("UnitCapacity",'[1]NAMEPLATE CAPACITY'!$A$5,"Period",DATE(YEAR(DB$3),MONTH(DB$3),1),"Country",$C9,"UnitCategory","CRUDE"),0)+IFERROR(GETPIVOTDATA("UnitCapacity",'[1]NAMEPLATE CAPACITY'!$A$5,"Period",DATE(YEAR(DB$3),MONTH(DB$3),1),"Country",$C9,"UnitCategory","CONDENSATE DIST."),0)</f>
        <v>0</v>
      </c>
      <c r="DC9">
        <f>IFERROR(GETPIVOTDATA("UnitCapacity",'[1]NAMEPLATE CAPACITY'!$A$5,"Period",DATE(YEAR(DC$3),MONTH(DC$3),1),"Country",$C9,"UnitCategory","CRUDE"),0)+IFERROR(GETPIVOTDATA("UnitCapacity",'[1]NAMEPLATE CAPACITY'!$A$5,"Period",DATE(YEAR(DC$3),MONTH(DC$3),1),"Country",$C9,"UnitCategory","CONDENSATE DIST."),0)</f>
        <v>0</v>
      </c>
      <c r="DD9">
        <f>IFERROR(GETPIVOTDATA("UnitCapacity",'[1]NAMEPLATE CAPACITY'!$A$5,"Period",DATE(YEAR(DD$3),MONTH(DD$3),1),"Country",$C9,"UnitCategory","CRUDE"),0)+IFERROR(GETPIVOTDATA("UnitCapacity",'[1]NAMEPLATE CAPACITY'!$A$5,"Period",DATE(YEAR(DD$3),MONTH(DD$3),1),"Country",$C9,"UnitCategory","CONDENSATE DIST."),0)</f>
        <v>0</v>
      </c>
      <c r="DE9">
        <f>IFERROR(GETPIVOTDATA("UnitCapacity",'[1]NAMEPLATE CAPACITY'!$A$5,"Period",DATE(YEAR(DE$3),MONTH(DE$3),1),"Country",$C9,"UnitCategory","CRUDE"),0)+IFERROR(GETPIVOTDATA("UnitCapacity",'[1]NAMEPLATE CAPACITY'!$A$5,"Period",DATE(YEAR(DE$3),MONTH(DE$3),1),"Country",$C9,"UnitCategory","CONDENSATE DIST."),0)</f>
        <v>0</v>
      </c>
      <c r="DF9">
        <f>IFERROR(GETPIVOTDATA("UnitCapacity",'[1]NAMEPLATE CAPACITY'!$A$5,"Period",DATE(YEAR(DF$3),MONTH(DF$3),1),"Country",$C9,"UnitCategory","CRUDE"),0)+IFERROR(GETPIVOTDATA("UnitCapacity",'[1]NAMEPLATE CAPACITY'!$A$5,"Period",DATE(YEAR(DF$3),MONTH(DF$3),1),"Country",$C9,"UnitCategory","CONDENSATE DIST."),0)</f>
        <v>0</v>
      </c>
      <c r="DG9">
        <f>IFERROR(GETPIVOTDATA("UnitCapacity",'[1]NAMEPLATE CAPACITY'!$A$5,"Period",DATE(YEAR(DG$3),MONTH(DG$3),1),"Country",$C9,"UnitCategory","CRUDE"),0)+IFERROR(GETPIVOTDATA("UnitCapacity",'[1]NAMEPLATE CAPACITY'!$A$5,"Period",DATE(YEAR(DG$3),MONTH(DG$3),1),"Country",$C9,"UnitCategory","CONDENSATE DIST."),0)</f>
        <v>0</v>
      </c>
      <c r="DH9">
        <f>IFERROR(GETPIVOTDATA("UnitCapacity",'[1]NAMEPLATE CAPACITY'!$A$5,"Period",DATE(YEAR(DH$3),MONTH(DH$3),1),"Country",$C9,"UnitCategory","CRUDE"),0)+IFERROR(GETPIVOTDATA("UnitCapacity",'[1]NAMEPLATE CAPACITY'!$A$5,"Period",DATE(YEAR(DH$3),MONTH(DH$3),1),"Country",$C9,"UnitCategory","CONDENSATE DIST."),0)</f>
        <v>0</v>
      </c>
      <c r="EM9" s="6" t="s">
        <v>19</v>
      </c>
      <c r="ES9" t="s">
        <v>16</v>
      </c>
    </row>
    <row r="10" spans="1:188" outlineLevel="1" x14ac:dyDescent="0.2">
      <c r="A10" t="s">
        <v>1</v>
      </c>
      <c r="B10" t="s">
        <v>2</v>
      </c>
      <c r="C10" t="s">
        <v>20</v>
      </c>
      <c r="D10" t="s">
        <v>4</v>
      </c>
      <c r="E10">
        <f>IFERROR(GETPIVOTDATA("UnitCapacity",'[1]NAMEPLATE CAPACITY'!$A$5,"Period",DATE(YEAR(E$3),MONTH(E$3),1),"Country",$C10,"UnitCategory","CRUDE"),0)+IFERROR(GETPIVOTDATA("UnitCapacity",'[1]NAMEPLATE CAPACITY'!$A$5,"Period",DATE(YEAR(E$3),MONTH(E$3),1),"Country",$C10,"UnitCategory","CONDENSATE DIST."),0)</f>
        <v>0</v>
      </c>
      <c r="F10">
        <f>IFERROR(GETPIVOTDATA("UnitCapacity",'[1]NAMEPLATE CAPACITY'!$A$5,"Period",DATE(YEAR(F$3),MONTH(F$3),1),"Country",$C10,"UnitCategory","CRUDE"),0)+IFERROR(GETPIVOTDATA("UnitCapacity",'[1]NAMEPLATE CAPACITY'!$A$5,"Period",DATE(YEAR(F$3),MONTH(F$3),1),"Country",$C10,"UnitCategory","CONDENSATE DIST."),0)</f>
        <v>0</v>
      </c>
      <c r="G10">
        <f>IFERROR(GETPIVOTDATA("UnitCapacity",'[1]NAMEPLATE CAPACITY'!$A$5,"Period",DATE(YEAR(G$3),MONTH(G$3),1),"Country",$C10,"UnitCategory","CRUDE"),0)+IFERROR(GETPIVOTDATA("UnitCapacity",'[1]NAMEPLATE CAPACITY'!$A$5,"Period",DATE(YEAR(G$3),MONTH(G$3),1),"Country",$C10,"UnitCategory","CONDENSATE DIST."),0)</f>
        <v>0</v>
      </c>
      <c r="H10">
        <f>IFERROR(GETPIVOTDATA("UnitCapacity",'[1]NAMEPLATE CAPACITY'!$A$5,"Period",DATE(YEAR(H$3),MONTH(H$3),1),"Country",$C10,"UnitCategory","CRUDE"),0)+IFERROR(GETPIVOTDATA("UnitCapacity",'[1]NAMEPLATE CAPACITY'!$A$5,"Period",DATE(YEAR(H$3),MONTH(H$3),1),"Country",$C10,"UnitCategory","CONDENSATE DIST."),0)</f>
        <v>0</v>
      </c>
      <c r="I10">
        <f>IFERROR(GETPIVOTDATA("UnitCapacity",'[1]NAMEPLATE CAPACITY'!$A$5,"Period",DATE(YEAR(I$3),MONTH(I$3),1),"Country",$C10,"UnitCategory","CRUDE"),0)+IFERROR(GETPIVOTDATA("UnitCapacity",'[1]NAMEPLATE CAPACITY'!$A$5,"Period",DATE(YEAR(I$3),MONTH(I$3),1),"Country",$C10,"UnitCategory","CONDENSATE DIST."),0)</f>
        <v>0</v>
      </c>
      <c r="J10">
        <f>IFERROR(GETPIVOTDATA("UnitCapacity",'[1]NAMEPLATE CAPACITY'!$A$5,"Period",DATE(YEAR(J$3),MONTH(J$3),1),"Country",$C10,"UnitCategory","CRUDE"),0)+IFERROR(GETPIVOTDATA("UnitCapacity",'[1]NAMEPLATE CAPACITY'!$A$5,"Period",DATE(YEAR(J$3),MONTH(J$3),1),"Country",$C10,"UnitCategory","CONDENSATE DIST."),0)</f>
        <v>0</v>
      </c>
      <c r="K10">
        <f>IFERROR(GETPIVOTDATA("UnitCapacity",'[1]NAMEPLATE CAPACITY'!$A$5,"Period",DATE(YEAR(K$3),MONTH(K$3),1),"Country",$C10,"UnitCategory","CRUDE"),0)+IFERROR(GETPIVOTDATA("UnitCapacity",'[1]NAMEPLATE CAPACITY'!$A$5,"Period",DATE(YEAR(K$3),MONTH(K$3),1),"Country",$C10,"UnitCategory","CONDENSATE DIST."),0)</f>
        <v>0</v>
      </c>
      <c r="L10">
        <f>IFERROR(GETPIVOTDATA("UnitCapacity",'[1]NAMEPLATE CAPACITY'!$A$5,"Period",DATE(YEAR(L$3),MONTH(L$3),1),"Country",$C10,"UnitCategory","CRUDE"),0)+IFERROR(GETPIVOTDATA("UnitCapacity",'[1]NAMEPLATE CAPACITY'!$A$5,"Period",DATE(YEAR(L$3),MONTH(L$3),1),"Country",$C10,"UnitCategory","CONDENSATE DIST."),0)</f>
        <v>0</v>
      </c>
      <c r="M10">
        <f>IFERROR(GETPIVOTDATA("UnitCapacity",'[1]NAMEPLATE CAPACITY'!$A$5,"Period",DATE(YEAR(M$3),MONTH(M$3),1),"Country",$C10,"UnitCategory","CRUDE"),0)+IFERROR(GETPIVOTDATA("UnitCapacity",'[1]NAMEPLATE CAPACITY'!$A$5,"Period",DATE(YEAR(M$3),MONTH(M$3),1),"Country",$C10,"UnitCategory","CONDENSATE DIST."),0)</f>
        <v>0</v>
      </c>
      <c r="N10">
        <f>IFERROR(GETPIVOTDATA("UnitCapacity",'[1]NAMEPLATE CAPACITY'!$A$5,"Period",DATE(YEAR(N$3),MONTH(N$3),1),"Country",$C10,"UnitCategory","CRUDE"),0)+IFERROR(GETPIVOTDATA("UnitCapacity",'[1]NAMEPLATE CAPACITY'!$A$5,"Period",DATE(YEAR(N$3),MONTH(N$3),1),"Country",$C10,"UnitCategory","CONDENSATE DIST."),0)</f>
        <v>0</v>
      </c>
      <c r="O10">
        <f>IFERROR(GETPIVOTDATA("UnitCapacity",'[1]NAMEPLATE CAPACITY'!$A$5,"Period",DATE(YEAR(O$3),MONTH(O$3),1),"Country",$C10,"UnitCategory","CRUDE"),0)+IFERROR(GETPIVOTDATA("UnitCapacity",'[1]NAMEPLATE CAPACITY'!$A$5,"Period",DATE(YEAR(O$3),MONTH(O$3),1),"Country",$C10,"UnitCategory","CONDENSATE DIST."),0)</f>
        <v>0</v>
      </c>
      <c r="P10">
        <f>IFERROR(GETPIVOTDATA("UnitCapacity",'[1]NAMEPLATE CAPACITY'!$A$5,"Period",DATE(YEAR(P$3),MONTH(P$3),1),"Country",$C10,"UnitCategory","CRUDE"),0)+IFERROR(GETPIVOTDATA("UnitCapacity",'[1]NAMEPLATE CAPACITY'!$A$5,"Period",DATE(YEAR(P$3),MONTH(P$3),1),"Country",$C10,"UnitCategory","CONDENSATE DIST."),0)</f>
        <v>0</v>
      </c>
      <c r="Q10">
        <f>IFERROR(GETPIVOTDATA("UnitCapacity",'[1]NAMEPLATE CAPACITY'!$A$5,"Period",DATE(YEAR(Q$3),MONTH(Q$3),1),"Country",$C10,"UnitCategory","CRUDE"),0)+IFERROR(GETPIVOTDATA("UnitCapacity",'[1]NAMEPLATE CAPACITY'!$A$5,"Period",DATE(YEAR(Q$3),MONTH(Q$3),1),"Country",$C10,"UnitCategory","CONDENSATE DIST."),0)</f>
        <v>1341</v>
      </c>
      <c r="R10">
        <f>IFERROR(GETPIVOTDATA("UnitCapacity",'[1]NAMEPLATE CAPACITY'!$A$5,"Period",DATE(YEAR(R$3),MONTH(R$3),1),"Country",$C10,"UnitCategory","CRUDE"),0)+IFERROR(GETPIVOTDATA("UnitCapacity",'[1]NAMEPLATE CAPACITY'!$A$5,"Period",DATE(YEAR(R$3),MONTH(R$3),1),"Country",$C10,"UnitCategory","CONDENSATE DIST."),0)</f>
        <v>1341</v>
      </c>
      <c r="S10">
        <f>IFERROR(GETPIVOTDATA("UnitCapacity",'[1]NAMEPLATE CAPACITY'!$A$5,"Period",DATE(YEAR(S$3),MONTH(S$3),1),"Country",$C10,"UnitCategory","CRUDE"),0)+IFERROR(GETPIVOTDATA("UnitCapacity",'[1]NAMEPLATE CAPACITY'!$A$5,"Period",DATE(YEAR(S$3),MONTH(S$3),1),"Country",$C10,"UnitCategory","CONDENSATE DIST."),0)</f>
        <v>1341</v>
      </c>
      <c r="T10">
        <f>IFERROR(GETPIVOTDATA("UnitCapacity",'[1]NAMEPLATE CAPACITY'!$A$5,"Period",DATE(YEAR(T$3),MONTH(T$3),1),"Country",$C10,"UnitCategory","CRUDE"),0)+IFERROR(GETPIVOTDATA("UnitCapacity",'[1]NAMEPLATE CAPACITY'!$A$5,"Period",DATE(YEAR(T$3),MONTH(T$3),1),"Country",$C10,"UnitCategory","CONDENSATE DIST."),0)</f>
        <v>1341</v>
      </c>
      <c r="U10">
        <f>IFERROR(GETPIVOTDATA("UnitCapacity",'[1]NAMEPLATE CAPACITY'!$A$5,"Period",DATE(YEAR(U$3),MONTH(U$3),1),"Country",$C10,"UnitCategory","CRUDE"),0)+IFERROR(GETPIVOTDATA("UnitCapacity",'[1]NAMEPLATE CAPACITY'!$A$5,"Period",DATE(YEAR(U$3),MONTH(U$3),1),"Country",$C10,"UnitCategory","CONDENSATE DIST."),0)</f>
        <v>1341</v>
      </c>
      <c r="V10">
        <f>IFERROR(GETPIVOTDATA("UnitCapacity",'[1]NAMEPLATE CAPACITY'!$A$5,"Period",DATE(YEAR(V$3),MONTH(V$3),1),"Country",$C10,"UnitCategory","CRUDE"),0)+IFERROR(GETPIVOTDATA("UnitCapacity",'[1]NAMEPLATE CAPACITY'!$A$5,"Period",DATE(YEAR(V$3),MONTH(V$3),1),"Country",$C10,"UnitCategory","CONDENSATE DIST."),0)</f>
        <v>1341</v>
      </c>
      <c r="W10">
        <f>IFERROR(GETPIVOTDATA("UnitCapacity",'[1]NAMEPLATE CAPACITY'!$A$5,"Period",DATE(YEAR(W$3),MONTH(W$3),1),"Country",$C10,"UnitCategory","CRUDE"),0)+IFERROR(GETPIVOTDATA("UnitCapacity",'[1]NAMEPLATE CAPACITY'!$A$5,"Period",DATE(YEAR(W$3),MONTH(W$3),1),"Country",$C10,"UnitCategory","CONDENSATE DIST."),0)</f>
        <v>1341</v>
      </c>
      <c r="X10">
        <f>IFERROR(GETPIVOTDATA("UnitCapacity",'[1]NAMEPLATE CAPACITY'!$A$5,"Period",DATE(YEAR(X$3),MONTH(X$3),1),"Country",$C10,"UnitCategory","CRUDE"),0)+IFERROR(GETPIVOTDATA("UnitCapacity",'[1]NAMEPLATE CAPACITY'!$A$5,"Period",DATE(YEAR(X$3),MONTH(X$3),1),"Country",$C10,"UnitCategory","CONDENSATE DIST."),0)</f>
        <v>1341</v>
      </c>
      <c r="Y10">
        <f>IFERROR(GETPIVOTDATA("UnitCapacity",'[1]NAMEPLATE CAPACITY'!$A$5,"Period",DATE(YEAR(Y$3),MONTH(Y$3),1),"Country",$C10,"UnitCategory","CRUDE"),0)+IFERROR(GETPIVOTDATA("UnitCapacity",'[1]NAMEPLATE CAPACITY'!$A$5,"Period",DATE(YEAR(Y$3),MONTH(Y$3),1),"Country",$C10,"UnitCategory","CONDENSATE DIST."),0)</f>
        <v>1341</v>
      </c>
      <c r="Z10">
        <f>IFERROR(GETPIVOTDATA("UnitCapacity",'[1]NAMEPLATE CAPACITY'!$A$5,"Period",DATE(YEAR(Z$3),MONTH(Z$3),1),"Country",$C10,"UnitCategory","CRUDE"),0)+IFERROR(GETPIVOTDATA("UnitCapacity",'[1]NAMEPLATE CAPACITY'!$A$5,"Period",DATE(YEAR(Z$3),MONTH(Z$3),1),"Country",$C10,"UnitCategory","CONDENSATE DIST."),0)</f>
        <v>1341</v>
      </c>
      <c r="AA10">
        <f>IFERROR(GETPIVOTDATA("UnitCapacity",'[1]NAMEPLATE CAPACITY'!$A$5,"Period",DATE(YEAR(AA$3),MONTH(AA$3),1),"Country",$C10,"UnitCategory","CRUDE"),0)+IFERROR(GETPIVOTDATA("UnitCapacity",'[1]NAMEPLATE CAPACITY'!$A$5,"Period",DATE(YEAR(AA$3),MONTH(AA$3),1),"Country",$C10,"UnitCategory","CONDENSATE DIST."),0)</f>
        <v>1341</v>
      </c>
      <c r="AB10">
        <f>IFERROR(GETPIVOTDATA("UnitCapacity",'[1]NAMEPLATE CAPACITY'!$A$5,"Period",DATE(YEAR(AB$3),MONTH(AB$3),1),"Country",$C10,"UnitCategory","CRUDE"),0)+IFERROR(GETPIVOTDATA("UnitCapacity",'[1]NAMEPLATE CAPACITY'!$A$5,"Period",DATE(YEAR(AB$3),MONTH(AB$3),1),"Country",$C10,"UnitCategory","CONDENSATE DIST."),0)</f>
        <v>1341</v>
      </c>
      <c r="AC10">
        <f>IFERROR(GETPIVOTDATA("UnitCapacity",'[1]NAMEPLATE CAPACITY'!$A$5,"Period",DATE(YEAR(AC$3),MONTH(AC$3),1),"Country",$C10,"UnitCategory","CRUDE"),0)+IFERROR(GETPIVOTDATA("UnitCapacity",'[1]NAMEPLATE CAPACITY'!$A$5,"Period",DATE(YEAR(AC$3),MONTH(AC$3),1),"Country",$C10,"UnitCategory","CONDENSATE DIST."),0)</f>
        <v>1341</v>
      </c>
      <c r="AD10">
        <f>IFERROR(GETPIVOTDATA("UnitCapacity",'[1]NAMEPLATE CAPACITY'!$A$5,"Period",DATE(YEAR(AD$3),MONTH(AD$3),1),"Country",$C10,"UnitCategory","CRUDE"),0)+IFERROR(GETPIVOTDATA("UnitCapacity",'[1]NAMEPLATE CAPACITY'!$A$5,"Period",DATE(YEAR(AD$3),MONTH(AD$3),1),"Country",$C10,"UnitCategory","CONDENSATE DIST."),0)</f>
        <v>1341</v>
      </c>
      <c r="AE10">
        <f>IFERROR(GETPIVOTDATA("UnitCapacity",'[1]NAMEPLATE CAPACITY'!$A$5,"Period",DATE(YEAR(AE$3),MONTH(AE$3),1),"Country",$C10,"UnitCategory","CRUDE"),0)+IFERROR(GETPIVOTDATA("UnitCapacity",'[1]NAMEPLATE CAPACITY'!$A$5,"Period",DATE(YEAR(AE$3),MONTH(AE$3),1),"Country",$C10,"UnitCategory","CONDENSATE DIST."),0)</f>
        <v>1341</v>
      </c>
      <c r="AF10">
        <f>IFERROR(GETPIVOTDATA("UnitCapacity",'[1]NAMEPLATE CAPACITY'!$A$5,"Period",DATE(YEAR(AF$3),MONTH(AF$3),1),"Country",$C10,"UnitCategory","CRUDE"),0)+IFERROR(GETPIVOTDATA("UnitCapacity",'[1]NAMEPLATE CAPACITY'!$A$5,"Period",DATE(YEAR(AF$3),MONTH(AF$3),1),"Country",$C10,"UnitCategory","CONDENSATE DIST."),0)</f>
        <v>1341</v>
      </c>
      <c r="AG10">
        <f>IFERROR(GETPIVOTDATA("UnitCapacity",'[1]NAMEPLATE CAPACITY'!$A$5,"Period",DATE(YEAR(AG$3),MONTH(AG$3),1),"Country",$C10,"UnitCategory","CRUDE"),0)+IFERROR(GETPIVOTDATA("UnitCapacity",'[1]NAMEPLATE CAPACITY'!$A$5,"Period",DATE(YEAR(AG$3),MONTH(AG$3),1),"Country",$C10,"UnitCategory","CONDENSATE DIST."),0)</f>
        <v>1341</v>
      </c>
      <c r="AH10">
        <f>IFERROR(GETPIVOTDATA("UnitCapacity",'[1]NAMEPLATE CAPACITY'!$A$5,"Period",DATE(YEAR(AH$3),MONTH(AH$3),1),"Country",$C10,"UnitCategory","CRUDE"),0)+IFERROR(GETPIVOTDATA("UnitCapacity",'[1]NAMEPLATE CAPACITY'!$A$5,"Period",DATE(YEAR(AH$3),MONTH(AH$3),1),"Country",$C10,"UnitCategory","CONDENSATE DIST."),0)</f>
        <v>1341</v>
      </c>
      <c r="AI10">
        <f>IFERROR(GETPIVOTDATA("UnitCapacity",'[1]NAMEPLATE CAPACITY'!$A$5,"Period",DATE(YEAR(AI$3),MONTH(AI$3),1),"Country",$C10,"UnitCategory","CRUDE"),0)+IFERROR(GETPIVOTDATA("UnitCapacity",'[1]NAMEPLATE CAPACITY'!$A$5,"Period",DATE(YEAR(AI$3),MONTH(AI$3),1),"Country",$C10,"UnitCategory","CONDENSATE DIST."),0)</f>
        <v>1341</v>
      </c>
      <c r="AJ10">
        <f>IFERROR(GETPIVOTDATA("UnitCapacity",'[1]NAMEPLATE CAPACITY'!$A$5,"Period",DATE(YEAR(AJ$3),MONTH(AJ$3),1),"Country",$C10,"UnitCategory","CRUDE"),0)+IFERROR(GETPIVOTDATA("UnitCapacity",'[1]NAMEPLATE CAPACITY'!$A$5,"Period",DATE(YEAR(AJ$3),MONTH(AJ$3),1),"Country",$C10,"UnitCategory","CONDENSATE DIST."),0)</f>
        <v>1341</v>
      </c>
      <c r="AK10">
        <f>IFERROR(GETPIVOTDATA("UnitCapacity",'[1]NAMEPLATE CAPACITY'!$A$5,"Period",DATE(YEAR(AK$3),MONTH(AK$3),1),"Country",$C10,"UnitCategory","CRUDE"),0)+IFERROR(GETPIVOTDATA("UnitCapacity",'[1]NAMEPLATE CAPACITY'!$A$5,"Period",DATE(YEAR(AK$3),MONTH(AK$3),1),"Country",$C10,"UnitCategory","CONDENSATE DIST."),0)</f>
        <v>1341</v>
      </c>
      <c r="AL10">
        <f>IFERROR(GETPIVOTDATA("UnitCapacity",'[1]NAMEPLATE CAPACITY'!$A$5,"Period",DATE(YEAR(AL$3),MONTH(AL$3),1),"Country",$C10,"UnitCategory","CRUDE"),0)+IFERROR(GETPIVOTDATA("UnitCapacity",'[1]NAMEPLATE CAPACITY'!$A$5,"Period",DATE(YEAR(AL$3),MONTH(AL$3),1),"Country",$C10,"UnitCategory","CONDENSATE DIST."),0)</f>
        <v>1341</v>
      </c>
      <c r="AM10">
        <f>IFERROR(GETPIVOTDATA("UnitCapacity",'[1]NAMEPLATE CAPACITY'!$A$5,"Period",DATE(YEAR(AM$3),MONTH(AM$3),1),"Country",$C10,"UnitCategory","CRUDE"),0)+IFERROR(GETPIVOTDATA("UnitCapacity",'[1]NAMEPLATE CAPACITY'!$A$5,"Period",DATE(YEAR(AM$3),MONTH(AM$3),1),"Country",$C10,"UnitCategory","CONDENSATE DIST."),0)</f>
        <v>1341</v>
      </c>
      <c r="AN10">
        <f>IFERROR(GETPIVOTDATA("UnitCapacity",'[1]NAMEPLATE CAPACITY'!$A$5,"Period",DATE(YEAR(AN$3),MONTH(AN$3),1),"Country",$C10,"UnitCategory","CRUDE"),0)+IFERROR(GETPIVOTDATA("UnitCapacity",'[1]NAMEPLATE CAPACITY'!$A$5,"Period",DATE(YEAR(AN$3),MONTH(AN$3),1),"Country",$C10,"UnitCategory","CONDENSATE DIST."),0)</f>
        <v>1341</v>
      </c>
      <c r="AO10">
        <f>IFERROR(GETPIVOTDATA("UnitCapacity",'[1]NAMEPLATE CAPACITY'!$A$5,"Period",DATE(YEAR(AO$3),MONTH(AO$3),1),"Country",$C10,"UnitCategory","CRUDE"),0)+IFERROR(GETPIVOTDATA("UnitCapacity",'[1]NAMEPLATE CAPACITY'!$A$5,"Period",DATE(YEAR(AO$3),MONTH(AO$3),1),"Country",$C10,"UnitCategory","CONDENSATE DIST."),0)</f>
        <v>1341</v>
      </c>
      <c r="AP10">
        <f>IFERROR(GETPIVOTDATA("UnitCapacity",'[1]NAMEPLATE CAPACITY'!$A$5,"Period",DATE(YEAR(AP$3),MONTH(AP$3),1),"Country",$C10,"UnitCategory","CRUDE"),0)+IFERROR(GETPIVOTDATA("UnitCapacity",'[1]NAMEPLATE CAPACITY'!$A$5,"Period",DATE(YEAR(AP$3),MONTH(AP$3),1),"Country",$C10,"UnitCategory","CONDENSATE DIST."),0)</f>
        <v>1341</v>
      </c>
      <c r="AQ10">
        <f>IFERROR(GETPIVOTDATA("UnitCapacity",'[1]NAMEPLATE CAPACITY'!$A$5,"Period",DATE(YEAR(AQ$3),MONTH(AQ$3),1),"Country",$C10,"UnitCategory","CRUDE"),0)+IFERROR(GETPIVOTDATA("UnitCapacity",'[1]NAMEPLATE CAPACITY'!$A$5,"Period",DATE(YEAR(AQ$3),MONTH(AQ$3),1),"Country",$C10,"UnitCategory","CONDENSATE DIST."),0)</f>
        <v>1341</v>
      </c>
      <c r="AR10">
        <f>IFERROR(GETPIVOTDATA("UnitCapacity",'[1]NAMEPLATE CAPACITY'!$A$5,"Period",DATE(YEAR(AR$3),MONTH(AR$3),1),"Country",$C10,"UnitCategory","CRUDE"),0)+IFERROR(GETPIVOTDATA("UnitCapacity",'[1]NAMEPLATE CAPACITY'!$A$5,"Period",DATE(YEAR(AR$3),MONTH(AR$3),1),"Country",$C10,"UnitCategory","CONDENSATE DIST."),0)</f>
        <v>1341</v>
      </c>
      <c r="AS10">
        <f>IFERROR(GETPIVOTDATA("UnitCapacity",'[1]NAMEPLATE CAPACITY'!$A$5,"Period",DATE(YEAR(AS$3),MONTH(AS$3),1),"Country",$C10,"UnitCategory","CRUDE"),0)+IFERROR(GETPIVOTDATA("UnitCapacity",'[1]NAMEPLATE CAPACITY'!$A$5,"Period",DATE(YEAR(AS$3),MONTH(AS$3),1),"Country",$C10,"UnitCategory","CONDENSATE DIST."),0)</f>
        <v>1341</v>
      </c>
      <c r="AT10">
        <f>IFERROR(GETPIVOTDATA("UnitCapacity",'[1]NAMEPLATE CAPACITY'!$A$5,"Period",DATE(YEAR(AT$3),MONTH(AT$3),1),"Country",$C10,"UnitCategory","CRUDE"),0)+IFERROR(GETPIVOTDATA("UnitCapacity",'[1]NAMEPLATE CAPACITY'!$A$5,"Period",DATE(YEAR(AT$3),MONTH(AT$3),1),"Country",$C10,"UnitCategory","CONDENSATE DIST."),0)</f>
        <v>1341</v>
      </c>
      <c r="AU10">
        <f>IFERROR(GETPIVOTDATA("UnitCapacity",'[1]NAMEPLATE CAPACITY'!$A$5,"Period",DATE(YEAR(AU$3),MONTH(AU$3),1),"Country",$C10,"UnitCategory","CRUDE"),0)+IFERROR(GETPIVOTDATA("UnitCapacity",'[1]NAMEPLATE CAPACITY'!$A$5,"Period",DATE(YEAR(AU$3),MONTH(AU$3),1),"Country",$C10,"UnitCategory","CONDENSATE DIST."),0)</f>
        <v>1341</v>
      </c>
      <c r="AV10">
        <f>IFERROR(GETPIVOTDATA("UnitCapacity",'[1]NAMEPLATE CAPACITY'!$A$5,"Period",DATE(YEAR(AV$3),MONTH(AV$3),1),"Country",$C10,"UnitCategory","CRUDE"),0)+IFERROR(GETPIVOTDATA("UnitCapacity",'[1]NAMEPLATE CAPACITY'!$A$5,"Period",DATE(YEAR(AV$3),MONTH(AV$3),1),"Country",$C10,"UnitCategory","CONDENSATE DIST."),0)</f>
        <v>1341</v>
      </c>
      <c r="AW10">
        <f>IFERROR(GETPIVOTDATA("UnitCapacity",'[1]NAMEPLATE CAPACITY'!$A$5,"Period",DATE(YEAR(AW$3),MONTH(AW$3),1),"Country",$C10,"UnitCategory","CRUDE"),0)+IFERROR(GETPIVOTDATA("UnitCapacity",'[1]NAMEPLATE CAPACITY'!$A$5,"Period",DATE(YEAR(AW$3),MONTH(AW$3),1),"Country",$C10,"UnitCategory","CONDENSATE DIST."),0)</f>
        <v>1341</v>
      </c>
      <c r="AX10">
        <f>IFERROR(GETPIVOTDATA("UnitCapacity",'[1]NAMEPLATE CAPACITY'!$A$5,"Period",DATE(YEAR(AX$3),MONTH(AX$3),1),"Country",$C10,"UnitCategory","CRUDE"),0)+IFERROR(GETPIVOTDATA("UnitCapacity",'[1]NAMEPLATE CAPACITY'!$A$5,"Period",DATE(YEAR(AX$3),MONTH(AX$3),1),"Country",$C10,"UnitCategory","CONDENSATE DIST."),0)</f>
        <v>1341</v>
      </c>
      <c r="AY10">
        <f>IFERROR(GETPIVOTDATA("UnitCapacity",'[1]NAMEPLATE CAPACITY'!$A$5,"Period",DATE(YEAR(AY$3),MONTH(AY$3),1),"Country",$C10,"UnitCategory","CRUDE"),0)+IFERROR(GETPIVOTDATA("UnitCapacity",'[1]NAMEPLATE CAPACITY'!$A$5,"Period",DATE(YEAR(AY$3),MONTH(AY$3),1),"Country",$C10,"UnitCategory","CONDENSATE DIST."),0)</f>
        <v>1341</v>
      </c>
      <c r="AZ10">
        <f>IFERROR(GETPIVOTDATA("UnitCapacity",'[1]NAMEPLATE CAPACITY'!$A$5,"Period",DATE(YEAR(AZ$3),MONTH(AZ$3),1),"Country",$C10,"UnitCategory","CRUDE"),0)+IFERROR(GETPIVOTDATA("UnitCapacity",'[1]NAMEPLATE CAPACITY'!$A$5,"Period",DATE(YEAR(AZ$3),MONTH(AZ$3),1),"Country",$C10,"UnitCategory","CONDENSATE DIST."),0)</f>
        <v>1341</v>
      </c>
      <c r="BA10">
        <f>IFERROR(GETPIVOTDATA("UnitCapacity",'[1]NAMEPLATE CAPACITY'!$A$5,"Period",DATE(YEAR(BA$3),MONTH(BA$3),1),"Country",$C10,"UnitCategory","CRUDE"),0)+IFERROR(GETPIVOTDATA("UnitCapacity",'[1]NAMEPLATE CAPACITY'!$A$5,"Period",DATE(YEAR(BA$3),MONTH(BA$3),1),"Country",$C10,"UnitCategory","CONDENSATE DIST."),0)</f>
        <v>1341</v>
      </c>
      <c r="BB10">
        <f>IFERROR(GETPIVOTDATA("UnitCapacity",'[1]NAMEPLATE CAPACITY'!$A$5,"Period",DATE(YEAR(BB$3),MONTH(BB$3),1),"Country",$C10,"UnitCategory","CRUDE"),0)+IFERROR(GETPIVOTDATA("UnitCapacity",'[1]NAMEPLATE CAPACITY'!$A$5,"Period",DATE(YEAR(BB$3),MONTH(BB$3),1),"Country",$C10,"UnitCategory","CONDENSATE DIST."),0)</f>
        <v>1341</v>
      </c>
      <c r="BC10">
        <f>IFERROR(GETPIVOTDATA("UnitCapacity",'[1]NAMEPLATE CAPACITY'!$A$5,"Period",DATE(YEAR(BC$3),MONTH(BC$3),1),"Country",$C10,"UnitCategory","CRUDE"),0)+IFERROR(GETPIVOTDATA("UnitCapacity",'[1]NAMEPLATE CAPACITY'!$A$5,"Period",DATE(YEAR(BC$3),MONTH(BC$3),1),"Country",$C10,"UnitCategory","CONDENSATE DIST."),0)</f>
        <v>1341</v>
      </c>
      <c r="BD10">
        <f>IFERROR(GETPIVOTDATA("UnitCapacity",'[1]NAMEPLATE CAPACITY'!$A$5,"Period",DATE(YEAR(BD$3),MONTH(BD$3),1),"Country",$C10,"UnitCategory","CRUDE"),0)+IFERROR(GETPIVOTDATA("UnitCapacity",'[1]NAMEPLATE CAPACITY'!$A$5,"Period",DATE(YEAR(BD$3),MONTH(BD$3),1),"Country",$C10,"UnitCategory","CONDENSATE DIST."),0)</f>
        <v>1341</v>
      </c>
      <c r="BE10">
        <f>IFERROR(GETPIVOTDATA("UnitCapacity",'[1]NAMEPLATE CAPACITY'!$A$5,"Period",DATE(YEAR(BE$3),MONTH(BE$3),1),"Country",$C10,"UnitCategory","CRUDE"),0)+IFERROR(GETPIVOTDATA("UnitCapacity",'[1]NAMEPLATE CAPACITY'!$A$5,"Period",DATE(YEAR(BE$3),MONTH(BE$3),1),"Country",$C10,"UnitCategory","CONDENSATE DIST."),0)</f>
        <v>1341</v>
      </c>
      <c r="BF10">
        <f>IFERROR(GETPIVOTDATA("UnitCapacity",'[1]NAMEPLATE CAPACITY'!$A$5,"Period",DATE(YEAR(BF$3),MONTH(BF$3),1),"Country",$C10,"UnitCategory","CRUDE"),0)+IFERROR(GETPIVOTDATA("UnitCapacity",'[1]NAMEPLATE CAPACITY'!$A$5,"Period",DATE(YEAR(BF$3),MONTH(BF$3),1),"Country",$C10,"UnitCategory","CONDENSATE DIST."),0)</f>
        <v>1341</v>
      </c>
      <c r="BG10">
        <f>IFERROR(GETPIVOTDATA("UnitCapacity",'[1]NAMEPLATE CAPACITY'!$A$5,"Period",DATE(YEAR(BG$3),MONTH(BG$3),1),"Country",$C10,"UnitCategory","CRUDE"),0)+IFERROR(GETPIVOTDATA("UnitCapacity",'[1]NAMEPLATE CAPACITY'!$A$5,"Period",DATE(YEAR(BG$3),MONTH(BG$3),1),"Country",$C10,"UnitCategory","CONDENSATE DIST."),0)</f>
        <v>1341</v>
      </c>
      <c r="BH10">
        <f>IFERROR(GETPIVOTDATA("UnitCapacity",'[1]NAMEPLATE CAPACITY'!$A$5,"Period",DATE(YEAR(BH$3),MONTH(BH$3),1),"Country",$C10,"UnitCategory","CRUDE"),0)+IFERROR(GETPIVOTDATA("UnitCapacity",'[1]NAMEPLATE CAPACITY'!$A$5,"Period",DATE(YEAR(BH$3),MONTH(BH$3),1),"Country",$C10,"UnitCategory","CONDENSATE DIST."),0)</f>
        <v>1341</v>
      </c>
      <c r="BI10">
        <f>IFERROR(GETPIVOTDATA("UnitCapacity",'[1]NAMEPLATE CAPACITY'!$A$5,"Period",DATE(YEAR(BI$3),MONTH(BI$3),1),"Country",$C10,"UnitCategory","CRUDE"),0)+IFERROR(GETPIVOTDATA("UnitCapacity",'[1]NAMEPLATE CAPACITY'!$A$5,"Period",DATE(YEAR(BI$3),MONTH(BI$3),1),"Country",$C10,"UnitCategory","CONDENSATE DIST."),0)</f>
        <v>1341</v>
      </c>
      <c r="BJ10">
        <f>IFERROR(GETPIVOTDATA("UnitCapacity",'[1]NAMEPLATE CAPACITY'!$A$5,"Period",DATE(YEAR(BJ$3),MONTH(BJ$3),1),"Country",$C10,"UnitCategory","CRUDE"),0)+IFERROR(GETPIVOTDATA("UnitCapacity",'[1]NAMEPLATE CAPACITY'!$A$5,"Period",DATE(YEAR(BJ$3),MONTH(BJ$3),1),"Country",$C10,"UnitCategory","CONDENSATE DIST."),0)</f>
        <v>1341</v>
      </c>
      <c r="BK10">
        <f>IFERROR(GETPIVOTDATA("UnitCapacity",'[1]NAMEPLATE CAPACITY'!$A$5,"Period",DATE(YEAR(BK$3),MONTH(BK$3),1),"Country",$C10,"UnitCategory","CRUDE"),0)+IFERROR(GETPIVOTDATA("UnitCapacity",'[1]NAMEPLATE CAPACITY'!$A$5,"Period",DATE(YEAR(BK$3),MONTH(BK$3),1),"Country",$C10,"UnitCategory","CONDENSATE DIST."),0)</f>
        <v>1341</v>
      </c>
      <c r="BL10">
        <f>IFERROR(GETPIVOTDATA("UnitCapacity",'[1]NAMEPLATE CAPACITY'!$A$5,"Period",DATE(YEAR(BL$3),MONTH(BL$3),1),"Country",$C10,"UnitCategory","CRUDE"),0)+IFERROR(GETPIVOTDATA("UnitCapacity",'[1]NAMEPLATE CAPACITY'!$A$5,"Period",DATE(YEAR(BL$3),MONTH(BL$3),1),"Country",$C10,"UnitCategory","CONDENSATE DIST."),0)</f>
        <v>1341</v>
      </c>
      <c r="BM10">
        <f>IFERROR(GETPIVOTDATA("UnitCapacity",'[1]NAMEPLATE CAPACITY'!$A$5,"Period",DATE(YEAR(BM$3),MONTH(BM$3),1),"Country",$C10,"UnitCategory","CRUDE"),0)+IFERROR(GETPIVOTDATA("UnitCapacity",'[1]NAMEPLATE CAPACITY'!$A$5,"Period",DATE(YEAR(BM$3),MONTH(BM$3),1),"Country",$C10,"UnitCategory","CONDENSATE DIST."),0)</f>
        <v>1260</v>
      </c>
      <c r="BN10">
        <f>IFERROR(GETPIVOTDATA("UnitCapacity",'[1]NAMEPLATE CAPACITY'!$A$5,"Period",DATE(YEAR(BN$3),MONTH(BN$3),1),"Country",$C10,"UnitCategory","CRUDE"),0)+IFERROR(GETPIVOTDATA("UnitCapacity",'[1]NAMEPLATE CAPACITY'!$A$5,"Period",DATE(YEAR(BN$3),MONTH(BN$3),1),"Country",$C10,"UnitCategory","CONDENSATE DIST."),0)</f>
        <v>1260</v>
      </c>
      <c r="BO10">
        <f>IFERROR(GETPIVOTDATA("UnitCapacity",'[1]NAMEPLATE CAPACITY'!$A$5,"Period",DATE(YEAR(BO$3),MONTH(BO$3),1),"Country",$C10,"UnitCategory","CRUDE"),0)+IFERROR(GETPIVOTDATA("UnitCapacity",'[1]NAMEPLATE CAPACITY'!$A$5,"Period",DATE(YEAR(BO$3),MONTH(BO$3),1),"Country",$C10,"UnitCategory","CONDENSATE DIST."),0)</f>
        <v>1260</v>
      </c>
      <c r="BP10">
        <f>IFERROR(GETPIVOTDATA("UnitCapacity",'[1]NAMEPLATE CAPACITY'!$A$5,"Period",DATE(YEAR(BP$3),MONTH(BP$3),1),"Country",$C10,"UnitCategory","CRUDE"),0)+IFERROR(GETPIVOTDATA("UnitCapacity",'[1]NAMEPLATE CAPACITY'!$A$5,"Period",DATE(YEAR(BP$3),MONTH(BP$3),1),"Country",$C10,"UnitCategory","CONDENSATE DIST."),0)</f>
        <v>1260</v>
      </c>
      <c r="BQ10">
        <f>IFERROR(GETPIVOTDATA("UnitCapacity",'[1]NAMEPLATE CAPACITY'!$A$5,"Period",DATE(YEAR(BQ$3),MONTH(BQ$3),1),"Country",$C10,"UnitCategory","CRUDE"),0)+IFERROR(GETPIVOTDATA("UnitCapacity",'[1]NAMEPLATE CAPACITY'!$A$5,"Period",DATE(YEAR(BQ$3),MONTH(BQ$3),1),"Country",$C10,"UnitCategory","CONDENSATE DIST."),0)</f>
        <v>1260</v>
      </c>
      <c r="BR10">
        <f>IFERROR(GETPIVOTDATA("UnitCapacity",'[1]NAMEPLATE CAPACITY'!$A$5,"Period",DATE(YEAR(BR$3),MONTH(BR$3),1),"Country",$C10,"UnitCategory","CRUDE"),0)+IFERROR(GETPIVOTDATA("UnitCapacity",'[1]NAMEPLATE CAPACITY'!$A$5,"Period",DATE(YEAR(BR$3),MONTH(BR$3),1),"Country",$C10,"UnitCategory","CONDENSATE DIST."),0)</f>
        <v>1260</v>
      </c>
      <c r="BS10">
        <f>IFERROR(GETPIVOTDATA("UnitCapacity",'[1]NAMEPLATE CAPACITY'!$A$5,"Period",DATE(YEAR(BS$3),MONTH(BS$3),1),"Country",$C10,"UnitCategory","CRUDE"),0)+IFERROR(GETPIVOTDATA("UnitCapacity",'[1]NAMEPLATE CAPACITY'!$A$5,"Period",DATE(YEAR(BS$3),MONTH(BS$3),1),"Country",$C10,"UnitCategory","CONDENSATE DIST."),0)</f>
        <v>1260</v>
      </c>
      <c r="BT10">
        <f>IFERROR(GETPIVOTDATA("UnitCapacity",'[1]NAMEPLATE CAPACITY'!$A$5,"Period",DATE(YEAR(BT$3),MONTH(BT$3),1),"Country",$C10,"UnitCategory","CRUDE"),0)+IFERROR(GETPIVOTDATA("UnitCapacity",'[1]NAMEPLATE CAPACITY'!$A$5,"Period",DATE(YEAR(BT$3),MONTH(BT$3),1),"Country",$C10,"UnitCategory","CONDENSATE DIST."),0)</f>
        <v>1260</v>
      </c>
      <c r="BU10">
        <f>IFERROR(GETPIVOTDATA("UnitCapacity",'[1]NAMEPLATE CAPACITY'!$A$5,"Period",DATE(YEAR(BU$3),MONTH(BU$3),1),"Country",$C10,"UnitCategory","CRUDE"),0)+IFERROR(GETPIVOTDATA("UnitCapacity",'[1]NAMEPLATE CAPACITY'!$A$5,"Period",DATE(YEAR(BU$3),MONTH(BU$3),1),"Country",$C10,"UnitCategory","CONDENSATE DIST."),0)</f>
        <v>1260</v>
      </c>
      <c r="BV10">
        <f>IFERROR(GETPIVOTDATA("UnitCapacity",'[1]NAMEPLATE CAPACITY'!$A$5,"Period",DATE(YEAR(BV$3),MONTH(BV$3),1),"Country",$C10,"UnitCategory","CRUDE"),0)+IFERROR(GETPIVOTDATA("UnitCapacity",'[1]NAMEPLATE CAPACITY'!$A$5,"Period",DATE(YEAR(BV$3),MONTH(BV$3),1),"Country",$C10,"UnitCategory","CONDENSATE DIST."),0)</f>
        <v>1260</v>
      </c>
      <c r="BW10">
        <f>IFERROR(GETPIVOTDATA("UnitCapacity",'[1]NAMEPLATE CAPACITY'!$A$5,"Period",DATE(YEAR(BW$3),MONTH(BW$3),1),"Country",$C10,"UnitCategory","CRUDE"),0)+IFERROR(GETPIVOTDATA("UnitCapacity",'[1]NAMEPLATE CAPACITY'!$A$5,"Period",DATE(YEAR(BW$3),MONTH(BW$3),1),"Country",$C10,"UnitCategory","CONDENSATE DIST."),0)</f>
        <v>1260</v>
      </c>
      <c r="BX10">
        <f>IFERROR(GETPIVOTDATA("UnitCapacity",'[1]NAMEPLATE CAPACITY'!$A$5,"Period",DATE(YEAR(BX$3),MONTH(BX$3),1),"Country",$C10,"UnitCategory","CRUDE"),0)+IFERROR(GETPIVOTDATA("UnitCapacity",'[1]NAMEPLATE CAPACITY'!$A$5,"Period",DATE(YEAR(BX$3),MONTH(BX$3),1),"Country",$C10,"UnitCategory","CONDENSATE DIST."),0)</f>
        <v>1260</v>
      </c>
      <c r="BY10">
        <f>IFERROR(GETPIVOTDATA("UnitCapacity",'[1]NAMEPLATE CAPACITY'!$A$5,"Period",DATE(YEAR(BY$3),MONTH(BY$3),1),"Country",$C10,"UnitCategory","CRUDE"),0)+IFERROR(GETPIVOTDATA("UnitCapacity",'[1]NAMEPLATE CAPACITY'!$A$5,"Period",DATE(YEAR(BY$3),MONTH(BY$3),1),"Country",$C10,"UnitCategory","CONDENSATE DIST."),0)</f>
        <v>1260</v>
      </c>
      <c r="BZ10">
        <f>IFERROR(GETPIVOTDATA("UnitCapacity",'[1]NAMEPLATE CAPACITY'!$A$5,"Period",DATE(YEAR(BZ$3),MONTH(BZ$3),1),"Country",$C10,"UnitCategory","CRUDE"),0)+IFERROR(GETPIVOTDATA("UnitCapacity",'[1]NAMEPLATE CAPACITY'!$A$5,"Period",DATE(YEAR(BZ$3),MONTH(BZ$3),1),"Country",$C10,"UnitCategory","CONDENSATE DIST."),0)</f>
        <v>1260</v>
      </c>
      <c r="CA10">
        <f>IFERROR(GETPIVOTDATA("UnitCapacity",'[1]NAMEPLATE CAPACITY'!$A$5,"Period",DATE(YEAR(CA$3),MONTH(CA$3),1),"Country",$C10,"UnitCategory","CRUDE"),0)+IFERROR(GETPIVOTDATA("UnitCapacity",'[1]NAMEPLATE CAPACITY'!$A$5,"Period",DATE(YEAR(CA$3),MONTH(CA$3),1),"Country",$C10,"UnitCategory","CONDENSATE DIST."),0)</f>
        <v>1260</v>
      </c>
      <c r="CB10">
        <f>IFERROR(GETPIVOTDATA("UnitCapacity",'[1]NAMEPLATE CAPACITY'!$A$5,"Period",DATE(YEAR(CB$3),MONTH(CB$3),1),"Country",$C10,"UnitCategory","CRUDE"),0)+IFERROR(GETPIVOTDATA("UnitCapacity",'[1]NAMEPLATE CAPACITY'!$A$5,"Period",DATE(YEAR(CB$3),MONTH(CB$3),1),"Country",$C10,"UnitCategory","CONDENSATE DIST."),0)</f>
        <v>1260</v>
      </c>
      <c r="CC10">
        <f>IFERROR(GETPIVOTDATA("UnitCapacity",'[1]NAMEPLATE CAPACITY'!$A$5,"Period",DATE(YEAR(CC$3),MONTH(CC$3),1),"Country",$C10,"UnitCategory","CRUDE"),0)+IFERROR(GETPIVOTDATA("UnitCapacity",'[1]NAMEPLATE CAPACITY'!$A$5,"Period",DATE(YEAR(CC$3),MONTH(CC$3),1),"Country",$C10,"UnitCategory","CONDENSATE DIST."),0)</f>
        <v>1260</v>
      </c>
      <c r="CD10">
        <f>IFERROR(GETPIVOTDATA("UnitCapacity",'[1]NAMEPLATE CAPACITY'!$A$5,"Period",DATE(YEAR(CD$3),MONTH(CD$3),1),"Country",$C10,"UnitCategory","CRUDE"),0)+IFERROR(GETPIVOTDATA("UnitCapacity",'[1]NAMEPLATE CAPACITY'!$A$5,"Period",DATE(YEAR(CD$3),MONTH(CD$3),1),"Country",$C10,"UnitCategory","CONDENSATE DIST."),0)</f>
        <v>1260</v>
      </c>
      <c r="CE10">
        <f>IFERROR(GETPIVOTDATA("UnitCapacity",'[1]NAMEPLATE CAPACITY'!$A$5,"Period",DATE(YEAR(CE$3),MONTH(CE$3),1),"Country",$C10,"UnitCategory","CRUDE"),0)+IFERROR(GETPIVOTDATA("UnitCapacity",'[1]NAMEPLATE CAPACITY'!$A$5,"Period",DATE(YEAR(CE$3),MONTH(CE$3),1),"Country",$C10,"UnitCategory","CONDENSATE DIST."),0)</f>
        <v>1260</v>
      </c>
      <c r="CF10">
        <f>IFERROR(GETPIVOTDATA("UnitCapacity",'[1]NAMEPLATE CAPACITY'!$A$5,"Period",DATE(YEAR(CF$3),MONTH(CF$3),1),"Country",$C10,"UnitCategory","CRUDE"),0)+IFERROR(GETPIVOTDATA("UnitCapacity",'[1]NAMEPLATE CAPACITY'!$A$5,"Period",DATE(YEAR(CF$3),MONTH(CF$3),1),"Country",$C10,"UnitCategory","CONDENSATE DIST."),0)</f>
        <v>1260</v>
      </c>
      <c r="CG10">
        <f>IFERROR(GETPIVOTDATA("UnitCapacity",'[1]NAMEPLATE CAPACITY'!$A$5,"Period",DATE(YEAR(CG$3),MONTH(CG$3),1),"Country",$C10,"UnitCategory","CRUDE"),0)+IFERROR(GETPIVOTDATA("UnitCapacity",'[1]NAMEPLATE CAPACITY'!$A$5,"Period",DATE(YEAR(CG$3),MONTH(CG$3),1),"Country",$C10,"UnitCategory","CONDENSATE DIST."),0)</f>
        <v>1260</v>
      </c>
      <c r="CH10">
        <f>IFERROR(GETPIVOTDATA("UnitCapacity",'[1]NAMEPLATE CAPACITY'!$A$5,"Period",DATE(YEAR(CH$3),MONTH(CH$3),1),"Country",$C10,"UnitCategory","CRUDE"),0)+IFERROR(GETPIVOTDATA("UnitCapacity",'[1]NAMEPLATE CAPACITY'!$A$5,"Period",DATE(YEAR(CH$3),MONTH(CH$3),1),"Country",$C10,"UnitCategory","CONDENSATE DIST."),0)</f>
        <v>1260</v>
      </c>
      <c r="CI10">
        <f>IFERROR(GETPIVOTDATA("UnitCapacity",'[1]NAMEPLATE CAPACITY'!$A$5,"Period",DATE(YEAR(CI$3),MONTH(CI$3),1),"Country",$C10,"UnitCategory","CRUDE"),0)+IFERROR(GETPIVOTDATA("UnitCapacity",'[1]NAMEPLATE CAPACITY'!$A$5,"Period",DATE(YEAR(CI$3),MONTH(CI$3),1),"Country",$C10,"UnitCategory","CONDENSATE DIST."),0)</f>
        <v>1260</v>
      </c>
      <c r="CJ10">
        <f>IFERROR(GETPIVOTDATA("UnitCapacity",'[1]NAMEPLATE CAPACITY'!$A$5,"Period",DATE(YEAR(CJ$3),MONTH(CJ$3),1),"Country",$C10,"UnitCategory","CRUDE"),0)+IFERROR(GETPIVOTDATA("UnitCapacity",'[1]NAMEPLATE CAPACITY'!$A$5,"Period",DATE(YEAR(CJ$3),MONTH(CJ$3),1),"Country",$C10,"UnitCategory","CONDENSATE DIST."),0)</f>
        <v>1260</v>
      </c>
      <c r="CK10">
        <f>IFERROR(GETPIVOTDATA("UnitCapacity",'[1]NAMEPLATE CAPACITY'!$A$5,"Period",DATE(YEAR(CK$3),MONTH(CK$3),1),"Country",$C10,"UnitCategory","CRUDE"),0)+IFERROR(GETPIVOTDATA("UnitCapacity",'[1]NAMEPLATE CAPACITY'!$A$5,"Period",DATE(YEAR(CK$3),MONTH(CK$3),1),"Country",$C10,"UnitCategory","CONDENSATE DIST."),0)</f>
        <v>1260</v>
      </c>
      <c r="CL10">
        <f>IFERROR(GETPIVOTDATA("UnitCapacity",'[1]NAMEPLATE CAPACITY'!$A$5,"Period",DATE(YEAR(CL$3),MONTH(CL$3),1),"Country",$C10,"UnitCategory","CRUDE"),0)+IFERROR(GETPIVOTDATA("UnitCapacity",'[1]NAMEPLATE CAPACITY'!$A$5,"Period",DATE(YEAR(CL$3),MONTH(CL$3),1),"Country",$C10,"UnitCategory","CONDENSATE DIST."),0)</f>
        <v>0</v>
      </c>
      <c r="CM10">
        <f>IFERROR(GETPIVOTDATA("UnitCapacity",'[1]NAMEPLATE CAPACITY'!$A$5,"Period",DATE(YEAR(CM$3),MONTH(CM$3),1),"Country",$C10,"UnitCategory","CRUDE"),0)+IFERROR(GETPIVOTDATA("UnitCapacity",'[1]NAMEPLATE CAPACITY'!$A$5,"Period",DATE(YEAR(CM$3),MONTH(CM$3),1),"Country",$C10,"UnitCategory","CONDENSATE DIST."),0)</f>
        <v>0</v>
      </c>
      <c r="CN10">
        <f>IFERROR(GETPIVOTDATA("UnitCapacity",'[1]NAMEPLATE CAPACITY'!$A$5,"Period",DATE(YEAR(CN$3),MONTH(CN$3),1),"Country",$C10,"UnitCategory","CRUDE"),0)+IFERROR(GETPIVOTDATA("UnitCapacity",'[1]NAMEPLATE CAPACITY'!$A$5,"Period",DATE(YEAR(CN$3),MONTH(CN$3),1),"Country",$C10,"UnitCategory","CONDENSATE DIST."),0)</f>
        <v>0</v>
      </c>
      <c r="CO10">
        <f>IFERROR(GETPIVOTDATA("UnitCapacity",'[1]NAMEPLATE CAPACITY'!$A$5,"Period",DATE(YEAR(CO$3),MONTH(CO$3),1),"Country",$C10,"UnitCategory","CRUDE"),0)+IFERROR(GETPIVOTDATA("UnitCapacity",'[1]NAMEPLATE CAPACITY'!$A$5,"Period",DATE(YEAR(CO$3),MONTH(CO$3),1),"Country",$C10,"UnitCategory","CONDENSATE DIST."),0)</f>
        <v>0</v>
      </c>
      <c r="CP10">
        <f>IFERROR(GETPIVOTDATA("UnitCapacity",'[1]NAMEPLATE CAPACITY'!$A$5,"Period",DATE(YEAR(CP$3),MONTH(CP$3),1),"Country",$C10,"UnitCategory","CRUDE"),0)+IFERROR(GETPIVOTDATA("UnitCapacity",'[1]NAMEPLATE CAPACITY'!$A$5,"Period",DATE(YEAR(CP$3),MONTH(CP$3),1),"Country",$C10,"UnitCategory","CONDENSATE DIST."),0)</f>
        <v>0</v>
      </c>
      <c r="CQ10">
        <f>IFERROR(GETPIVOTDATA("UnitCapacity",'[1]NAMEPLATE CAPACITY'!$A$5,"Period",DATE(YEAR(CQ$3),MONTH(CQ$3),1),"Country",$C10,"UnitCategory","CRUDE"),0)+IFERROR(GETPIVOTDATA("UnitCapacity",'[1]NAMEPLATE CAPACITY'!$A$5,"Period",DATE(YEAR(CQ$3),MONTH(CQ$3),1),"Country",$C10,"UnitCategory","CONDENSATE DIST."),0)</f>
        <v>0</v>
      </c>
      <c r="CR10">
        <f>IFERROR(GETPIVOTDATA("UnitCapacity",'[1]NAMEPLATE CAPACITY'!$A$5,"Period",DATE(YEAR(CR$3),MONTH(CR$3),1),"Country",$C10,"UnitCategory","CRUDE"),0)+IFERROR(GETPIVOTDATA("UnitCapacity",'[1]NAMEPLATE CAPACITY'!$A$5,"Period",DATE(YEAR(CR$3),MONTH(CR$3),1),"Country",$C10,"UnitCategory","CONDENSATE DIST."),0)</f>
        <v>0</v>
      </c>
      <c r="CS10">
        <f>IFERROR(GETPIVOTDATA("UnitCapacity",'[1]NAMEPLATE CAPACITY'!$A$5,"Period",DATE(YEAR(CS$3),MONTH(CS$3),1),"Country",$C10,"UnitCategory","CRUDE"),0)+IFERROR(GETPIVOTDATA("UnitCapacity",'[1]NAMEPLATE CAPACITY'!$A$5,"Period",DATE(YEAR(CS$3),MONTH(CS$3),1),"Country",$C10,"UnitCategory","CONDENSATE DIST."),0)</f>
        <v>0</v>
      </c>
      <c r="CT10">
        <f>IFERROR(GETPIVOTDATA("UnitCapacity",'[1]NAMEPLATE CAPACITY'!$A$5,"Period",DATE(YEAR(CT$3),MONTH(CT$3),1),"Country",$C10,"UnitCategory","CRUDE"),0)+IFERROR(GETPIVOTDATA("UnitCapacity",'[1]NAMEPLATE CAPACITY'!$A$5,"Period",DATE(YEAR(CT$3),MONTH(CT$3),1),"Country",$C10,"UnitCategory","CONDENSATE DIST."),0)</f>
        <v>0</v>
      </c>
      <c r="CU10">
        <f>IFERROR(GETPIVOTDATA("UnitCapacity",'[1]NAMEPLATE CAPACITY'!$A$5,"Period",DATE(YEAR(CU$3),MONTH(CU$3),1),"Country",$C10,"UnitCategory","CRUDE"),0)+IFERROR(GETPIVOTDATA("UnitCapacity",'[1]NAMEPLATE CAPACITY'!$A$5,"Period",DATE(YEAR(CU$3),MONTH(CU$3),1),"Country",$C10,"UnitCategory","CONDENSATE DIST."),0)</f>
        <v>0</v>
      </c>
      <c r="CV10">
        <f>IFERROR(GETPIVOTDATA("UnitCapacity",'[1]NAMEPLATE CAPACITY'!$A$5,"Period",DATE(YEAR(CV$3),MONTH(CV$3),1),"Country",$C10,"UnitCategory","CRUDE"),0)+IFERROR(GETPIVOTDATA("UnitCapacity",'[1]NAMEPLATE CAPACITY'!$A$5,"Period",DATE(YEAR(CV$3),MONTH(CV$3),1),"Country",$C10,"UnitCategory","CONDENSATE DIST."),0)</f>
        <v>0</v>
      </c>
      <c r="CW10">
        <f>IFERROR(GETPIVOTDATA("UnitCapacity",'[1]NAMEPLATE CAPACITY'!$A$5,"Period",DATE(YEAR(CW$3),MONTH(CW$3),1),"Country",$C10,"UnitCategory","CRUDE"),0)+IFERROR(GETPIVOTDATA("UnitCapacity",'[1]NAMEPLATE CAPACITY'!$A$5,"Period",DATE(YEAR(CW$3),MONTH(CW$3),1),"Country",$C10,"UnitCategory","CONDENSATE DIST."),0)</f>
        <v>0</v>
      </c>
      <c r="CX10">
        <f>IFERROR(GETPIVOTDATA("UnitCapacity",'[1]NAMEPLATE CAPACITY'!$A$5,"Period",DATE(YEAR(CX$3),MONTH(CX$3),1),"Country",$C10,"UnitCategory","CRUDE"),0)+IFERROR(GETPIVOTDATA("UnitCapacity",'[1]NAMEPLATE CAPACITY'!$A$5,"Period",DATE(YEAR(CX$3),MONTH(CX$3),1),"Country",$C10,"UnitCategory","CONDENSATE DIST."),0)</f>
        <v>0</v>
      </c>
      <c r="CY10">
        <f>IFERROR(GETPIVOTDATA("UnitCapacity",'[1]NAMEPLATE CAPACITY'!$A$5,"Period",DATE(YEAR(CY$3),MONTH(CY$3),1),"Country",$C10,"UnitCategory","CRUDE"),0)+IFERROR(GETPIVOTDATA("UnitCapacity",'[1]NAMEPLATE CAPACITY'!$A$5,"Period",DATE(YEAR(CY$3),MONTH(CY$3),1),"Country",$C10,"UnitCategory","CONDENSATE DIST."),0)</f>
        <v>0</v>
      </c>
      <c r="CZ10">
        <f>IFERROR(GETPIVOTDATA("UnitCapacity",'[1]NAMEPLATE CAPACITY'!$A$5,"Period",DATE(YEAR(CZ$3),MONTH(CZ$3),1),"Country",$C10,"UnitCategory","CRUDE"),0)+IFERROR(GETPIVOTDATA("UnitCapacity",'[1]NAMEPLATE CAPACITY'!$A$5,"Period",DATE(YEAR(CZ$3),MONTH(CZ$3),1),"Country",$C10,"UnitCategory","CONDENSATE DIST."),0)</f>
        <v>0</v>
      </c>
      <c r="DA10">
        <f>IFERROR(GETPIVOTDATA("UnitCapacity",'[1]NAMEPLATE CAPACITY'!$A$5,"Period",DATE(YEAR(DA$3),MONTH(DA$3),1),"Country",$C10,"UnitCategory","CRUDE"),0)+IFERROR(GETPIVOTDATA("UnitCapacity",'[1]NAMEPLATE CAPACITY'!$A$5,"Period",DATE(YEAR(DA$3),MONTH(DA$3),1),"Country",$C10,"UnitCategory","CONDENSATE DIST."),0)</f>
        <v>0</v>
      </c>
      <c r="DB10">
        <f>IFERROR(GETPIVOTDATA("UnitCapacity",'[1]NAMEPLATE CAPACITY'!$A$5,"Period",DATE(YEAR(DB$3),MONTH(DB$3),1),"Country",$C10,"UnitCategory","CRUDE"),0)+IFERROR(GETPIVOTDATA("UnitCapacity",'[1]NAMEPLATE CAPACITY'!$A$5,"Period",DATE(YEAR(DB$3),MONTH(DB$3),1),"Country",$C10,"UnitCategory","CONDENSATE DIST."),0)</f>
        <v>0</v>
      </c>
      <c r="DC10">
        <f>IFERROR(GETPIVOTDATA("UnitCapacity",'[1]NAMEPLATE CAPACITY'!$A$5,"Period",DATE(YEAR(DC$3),MONTH(DC$3),1),"Country",$C10,"UnitCategory","CRUDE"),0)+IFERROR(GETPIVOTDATA("UnitCapacity",'[1]NAMEPLATE CAPACITY'!$A$5,"Period",DATE(YEAR(DC$3),MONTH(DC$3),1),"Country",$C10,"UnitCategory","CONDENSATE DIST."),0)</f>
        <v>0</v>
      </c>
      <c r="DD10">
        <f>IFERROR(GETPIVOTDATA("UnitCapacity",'[1]NAMEPLATE CAPACITY'!$A$5,"Period",DATE(YEAR(DD$3),MONTH(DD$3),1),"Country",$C10,"UnitCategory","CRUDE"),0)+IFERROR(GETPIVOTDATA("UnitCapacity",'[1]NAMEPLATE CAPACITY'!$A$5,"Period",DATE(YEAR(DD$3),MONTH(DD$3),1),"Country",$C10,"UnitCategory","CONDENSATE DIST."),0)</f>
        <v>0</v>
      </c>
      <c r="DE10">
        <f>IFERROR(GETPIVOTDATA("UnitCapacity",'[1]NAMEPLATE CAPACITY'!$A$5,"Period",DATE(YEAR(DE$3),MONTH(DE$3),1),"Country",$C10,"UnitCategory","CRUDE"),0)+IFERROR(GETPIVOTDATA("UnitCapacity",'[1]NAMEPLATE CAPACITY'!$A$5,"Period",DATE(YEAR(DE$3),MONTH(DE$3),1),"Country",$C10,"UnitCategory","CONDENSATE DIST."),0)</f>
        <v>0</v>
      </c>
      <c r="DF10">
        <f>IFERROR(GETPIVOTDATA("UnitCapacity",'[1]NAMEPLATE CAPACITY'!$A$5,"Period",DATE(YEAR(DF$3),MONTH(DF$3),1),"Country",$C10,"UnitCategory","CRUDE"),0)+IFERROR(GETPIVOTDATA("UnitCapacity",'[1]NAMEPLATE CAPACITY'!$A$5,"Period",DATE(YEAR(DF$3),MONTH(DF$3),1),"Country",$C10,"UnitCategory","CONDENSATE DIST."),0)</f>
        <v>0</v>
      </c>
      <c r="DG10">
        <f>IFERROR(GETPIVOTDATA("UnitCapacity",'[1]NAMEPLATE CAPACITY'!$A$5,"Period",DATE(YEAR(DG$3),MONTH(DG$3),1),"Country",$C10,"UnitCategory","CRUDE"),0)+IFERROR(GETPIVOTDATA("UnitCapacity",'[1]NAMEPLATE CAPACITY'!$A$5,"Period",DATE(YEAR(DG$3),MONTH(DG$3),1),"Country",$C10,"UnitCategory","CONDENSATE DIST."),0)</f>
        <v>0</v>
      </c>
      <c r="DH10">
        <f>IFERROR(GETPIVOTDATA("UnitCapacity",'[1]NAMEPLATE CAPACITY'!$A$5,"Period",DATE(YEAR(DH$3),MONTH(DH$3),1),"Country",$C10,"UnitCategory","CRUDE"),0)+IFERROR(GETPIVOTDATA("UnitCapacity",'[1]NAMEPLATE CAPACITY'!$A$5,"Period",DATE(YEAR(DH$3),MONTH(DH$3),1),"Country",$C10,"UnitCategory","CONDENSATE DIST."),0)</f>
        <v>0</v>
      </c>
      <c r="ES10" t="s">
        <v>18</v>
      </c>
    </row>
    <row r="11" spans="1:188" outlineLevel="1" x14ac:dyDescent="0.2">
      <c r="A11" t="s">
        <v>1</v>
      </c>
      <c r="B11" t="s">
        <v>2</v>
      </c>
      <c r="C11" t="s">
        <v>21</v>
      </c>
      <c r="D11" t="s">
        <v>4</v>
      </c>
      <c r="E11">
        <f>IFERROR(GETPIVOTDATA("UnitCapacity",'[1]NAMEPLATE CAPACITY'!$A$5,"Period",DATE(YEAR(E$3),MONTH(E$3),1),"Country",$C11,"UnitCategory","CRUDE"),0)+IFERROR(GETPIVOTDATA("UnitCapacity",'[1]NAMEPLATE CAPACITY'!$A$5,"Period",DATE(YEAR(E$3),MONTH(E$3),1),"Country",$C11,"UnitCategory","CONDENSATE DIST."),0)</f>
        <v>0</v>
      </c>
      <c r="F11">
        <f>IFERROR(GETPIVOTDATA("UnitCapacity",'[1]NAMEPLATE CAPACITY'!$A$5,"Period",DATE(YEAR(F$3),MONTH(F$3),1),"Country",$C11,"UnitCategory","CRUDE"),0)+IFERROR(GETPIVOTDATA("UnitCapacity",'[1]NAMEPLATE CAPACITY'!$A$5,"Period",DATE(YEAR(F$3),MONTH(F$3),1),"Country",$C11,"UnitCategory","CONDENSATE DIST."),0)</f>
        <v>0</v>
      </c>
      <c r="G11">
        <f>IFERROR(GETPIVOTDATA("UnitCapacity",'[1]NAMEPLATE CAPACITY'!$A$5,"Period",DATE(YEAR(G$3),MONTH(G$3),1),"Country",$C11,"UnitCategory","CRUDE"),0)+IFERROR(GETPIVOTDATA("UnitCapacity",'[1]NAMEPLATE CAPACITY'!$A$5,"Period",DATE(YEAR(G$3),MONTH(G$3),1),"Country",$C11,"UnitCategory","CONDENSATE DIST."),0)</f>
        <v>0</v>
      </c>
      <c r="H11">
        <f>IFERROR(GETPIVOTDATA("UnitCapacity",'[1]NAMEPLATE CAPACITY'!$A$5,"Period",DATE(YEAR(H$3),MONTH(H$3),1),"Country",$C11,"UnitCategory","CRUDE"),0)+IFERROR(GETPIVOTDATA("UnitCapacity",'[1]NAMEPLATE CAPACITY'!$A$5,"Period",DATE(YEAR(H$3),MONTH(H$3),1),"Country",$C11,"UnitCategory","CONDENSATE DIST."),0)</f>
        <v>0</v>
      </c>
      <c r="I11">
        <f>IFERROR(GETPIVOTDATA("UnitCapacity",'[1]NAMEPLATE CAPACITY'!$A$5,"Period",DATE(YEAR(I$3),MONTH(I$3),1),"Country",$C11,"UnitCategory","CRUDE"),0)+IFERROR(GETPIVOTDATA("UnitCapacity",'[1]NAMEPLATE CAPACITY'!$A$5,"Period",DATE(YEAR(I$3),MONTH(I$3),1),"Country",$C11,"UnitCategory","CONDENSATE DIST."),0)</f>
        <v>0</v>
      </c>
      <c r="J11">
        <f>IFERROR(GETPIVOTDATA("UnitCapacity",'[1]NAMEPLATE CAPACITY'!$A$5,"Period",DATE(YEAR(J$3),MONTH(J$3),1),"Country",$C11,"UnitCategory","CRUDE"),0)+IFERROR(GETPIVOTDATA("UnitCapacity",'[1]NAMEPLATE CAPACITY'!$A$5,"Period",DATE(YEAR(J$3),MONTH(J$3),1),"Country",$C11,"UnitCategory","CONDENSATE DIST."),0)</f>
        <v>0</v>
      </c>
      <c r="K11">
        <f>IFERROR(GETPIVOTDATA("UnitCapacity",'[1]NAMEPLATE CAPACITY'!$A$5,"Period",DATE(YEAR(K$3),MONTH(K$3),1),"Country",$C11,"UnitCategory","CRUDE"),0)+IFERROR(GETPIVOTDATA("UnitCapacity",'[1]NAMEPLATE CAPACITY'!$A$5,"Period",DATE(YEAR(K$3),MONTH(K$3),1),"Country",$C11,"UnitCategory","CONDENSATE DIST."),0)</f>
        <v>0</v>
      </c>
      <c r="L11">
        <f>IFERROR(GETPIVOTDATA("UnitCapacity",'[1]NAMEPLATE CAPACITY'!$A$5,"Period",DATE(YEAR(L$3),MONTH(L$3),1),"Country",$C11,"UnitCategory","CRUDE"),0)+IFERROR(GETPIVOTDATA("UnitCapacity",'[1]NAMEPLATE CAPACITY'!$A$5,"Period",DATE(YEAR(L$3),MONTH(L$3),1),"Country",$C11,"UnitCategory","CONDENSATE DIST."),0)</f>
        <v>0</v>
      </c>
      <c r="M11">
        <f>IFERROR(GETPIVOTDATA("UnitCapacity",'[1]NAMEPLATE CAPACITY'!$A$5,"Period",DATE(YEAR(M$3),MONTH(M$3),1),"Country",$C11,"UnitCategory","CRUDE"),0)+IFERROR(GETPIVOTDATA("UnitCapacity",'[1]NAMEPLATE CAPACITY'!$A$5,"Period",DATE(YEAR(M$3),MONTH(M$3),1),"Country",$C11,"UnitCategory","CONDENSATE DIST."),0)</f>
        <v>0</v>
      </c>
      <c r="N11">
        <f>IFERROR(GETPIVOTDATA("UnitCapacity",'[1]NAMEPLATE CAPACITY'!$A$5,"Period",DATE(YEAR(N$3),MONTH(N$3),1),"Country",$C11,"UnitCategory","CRUDE"),0)+IFERROR(GETPIVOTDATA("UnitCapacity",'[1]NAMEPLATE CAPACITY'!$A$5,"Period",DATE(YEAR(N$3),MONTH(N$3),1),"Country",$C11,"UnitCategory","CONDENSATE DIST."),0)</f>
        <v>0</v>
      </c>
      <c r="O11">
        <f>IFERROR(GETPIVOTDATA("UnitCapacity",'[1]NAMEPLATE CAPACITY'!$A$5,"Period",DATE(YEAR(O$3),MONTH(O$3),1),"Country",$C11,"UnitCategory","CRUDE"),0)+IFERROR(GETPIVOTDATA("UnitCapacity",'[1]NAMEPLATE CAPACITY'!$A$5,"Period",DATE(YEAR(O$3),MONTH(O$3),1),"Country",$C11,"UnitCategory","CONDENSATE DIST."),0)</f>
        <v>0</v>
      </c>
      <c r="P11">
        <f>IFERROR(GETPIVOTDATA("UnitCapacity",'[1]NAMEPLATE CAPACITY'!$A$5,"Period",DATE(YEAR(P$3),MONTH(P$3),1),"Country",$C11,"UnitCategory","CRUDE"),0)+IFERROR(GETPIVOTDATA("UnitCapacity",'[1]NAMEPLATE CAPACITY'!$A$5,"Period",DATE(YEAR(P$3),MONTH(P$3),1),"Country",$C11,"UnitCategory","CONDENSATE DIST."),0)</f>
        <v>0</v>
      </c>
      <c r="Q11">
        <f>IFERROR(GETPIVOTDATA("UnitCapacity",'[1]NAMEPLATE CAPACITY'!$A$5,"Period",DATE(YEAR(Q$3),MONTH(Q$3),1),"Country",$C11,"UnitCategory","CRUDE"),0)+IFERROR(GETPIVOTDATA("UnitCapacity",'[1]NAMEPLATE CAPACITY'!$A$5,"Period",DATE(YEAR(Q$3),MONTH(Q$3),1),"Country",$C11,"UnitCategory","CONDENSATE DIST."),0)</f>
        <v>325</v>
      </c>
      <c r="R11">
        <f>IFERROR(GETPIVOTDATA("UnitCapacity",'[1]NAMEPLATE CAPACITY'!$A$5,"Period",DATE(YEAR(R$3),MONTH(R$3),1),"Country",$C11,"UnitCategory","CRUDE"),0)+IFERROR(GETPIVOTDATA("UnitCapacity",'[1]NAMEPLATE CAPACITY'!$A$5,"Period",DATE(YEAR(R$3),MONTH(R$3),1),"Country",$C11,"UnitCategory","CONDENSATE DIST."),0)</f>
        <v>325</v>
      </c>
      <c r="S11">
        <f>IFERROR(GETPIVOTDATA("UnitCapacity",'[1]NAMEPLATE CAPACITY'!$A$5,"Period",DATE(YEAR(S$3),MONTH(S$3),1),"Country",$C11,"UnitCategory","CRUDE"),0)+IFERROR(GETPIVOTDATA("UnitCapacity",'[1]NAMEPLATE CAPACITY'!$A$5,"Period",DATE(YEAR(S$3),MONTH(S$3),1),"Country",$C11,"UnitCategory","CONDENSATE DIST."),0)</f>
        <v>325</v>
      </c>
      <c r="T11">
        <f>IFERROR(GETPIVOTDATA("UnitCapacity",'[1]NAMEPLATE CAPACITY'!$A$5,"Period",DATE(YEAR(T$3),MONTH(T$3),1),"Country",$C11,"UnitCategory","CRUDE"),0)+IFERROR(GETPIVOTDATA("UnitCapacity",'[1]NAMEPLATE CAPACITY'!$A$5,"Period",DATE(YEAR(T$3),MONTH(T$3),1),"Country",$C11,"UnitCategory","CONDENSATE DIST."),0)</f>
        <v>325</v>
      </c>
      <c r="U11">
        <f>IFERROR(GETPIVOTDATA("UnitCapacity",'[1]NAMEPLATE CAPACITY'!$A$5,"Period",DATE(YEAR(U$3),MONTH(U$3),1),"Country",$C11,"UnitCategory","CRUDE"),0)+IFERROR(GETPIVOTDATA("UnitCapacity",'[1]NAMEPLATE CAPACITY'!$A$5,"Period",DATE(YEAR(U$3),MONTH(U$3),1),"Country",$C11,"UnitCategory","CONDENSATE DIST."),0)</f>
        <v>325</v>
      </c>
      <c r="V11">
        <f>IFERROR(GETPIVOTDATA("UnitCapacity",'[1]NAMEPLATE CAPACITY'!$A$5,"Period",DATE(YEAR(V$3),MONTH(V$3),1),"Country",$C11,"UnitCategory","CRUDE"),0)+IFERROR(GETPIVOTDATA("UnitCapacity",'[1]NAMEPLATE CAPACITY'!$A$5,"Period",DATE(YEAR(V$3),MONTH(V$3),1),"Country",$C11,"UnitCategory","CONDENSATE DIST."),0)</f>
        <v>325</v>
      </c>
      <c r="W11">
        <f>IFERROR(GETPIVOTDATA("UnitCapacity",'[1]NAMEPLATE CAPACITY'!$A$5,"Period",DATE(YEAR(W$3),MONTH(W$3),1),"Country",$C11,"UnitCategory","CRUDE"),0)+IFERROR(GETPIVOTDATA("UnitCapacity",'[1]NAMEPLATE CAPACITY'!$A$5,"Period",DATE(YEAR(W$3),MONTH(W$3),1),"Country",$C11,"UnitCategory","CONDENSATE DIST."),0)</f>
        <v>325</v>
      </c>
      <c r="X11">
        <f>IFERROR(GETPIVOTDATA("UnitCapacity",'[1]NAMEPLATE CAPACITY'!$A$5,"Period",DATE(YEAR(X$3),MONTH(X$3),1),"Country",$C11,"UnitCategory","CRUDE"),0)+IFERROR(GETPIVOTDATA("UnitCapacity",'[1]NAMEPLATE CAPACITY'!$A$5,"Period",DATE(YEAR(X$3),MONTH(X$3),1),"Country",$C11,"UnitCategory","CONDENSATE DIST."),0)</f>
        <v>325</v>
      </c>
      <c r="Y11">
        <f>IFERROR(GETPIVOTDATA("UnitCapacity",'[1]NAMEPLATE CAPACITY'!$A$5,"Period",DATE(YEAR(Y$3),MONTH(Y$3),1),"Country",$C11,"UnitCategory","CRUDE"),0)+IFERROR(GETPIVOTDATA("UnitCapacity",'[1]NAMEPLATE CAPACITY'!$A$5,"Period",DATE(YEAR(Y$3),MONTH(Y$3),1),"Country",$C11,"UnitCategory","CONDENSATE DIST."),0)</f>
        <v>325</v>
      </c>
      <c r="Z11">
        <f>IFERROR(GETPIVOTDATA("UnitCapacity",'[1]NAMEPLATE CAPACITY'!$A$5,"Period",DATE(YEAR(Z$3),MONTH(Z$3),1),"Country",$C11,"UnitCategory","CRUDE"),0)+IFERROR(GETPIVOTDATA("UnitCapacity",'[1]NAMEPLATE CAPACITY'!$A$5,"Period",DATE(YEAR(Z$3),MONTH(Z$3),1),"Country",$C11,"UnitCategory","CONDENSATE DIST."),0)</f>
        <v>325</v>
      </c>
      <c r="AA11">
        <f>IFERROR(GETPIVOTDATA("UnitCapacity",'[1]NAMEPLATE CAPACITY'!$A$5,"Period",DATE(YEAR(AA$3),MONTH(AA$3),1),"Country",$C11,"UnitCategory","CRUDE"),0)+IFERROR(GETPIVOTDATA("UnitCapacity",'[1]NAMEPLATE CAPACITY'!$A$5,"Period",DATE(YEAR(AA$3),MONTH(AA$3),1),"Country",$C11,"UnitCategory","CONDENSATE DIST."),0)</f>
        <v>325</v>
      </c>
      <c r="AB11">
        <f>IFERROR(GETPIVOTDATA("UnitCapacity",'[1]NAMEPLATE CAPACITY'!$A$5,"Period",DATE(YEAR(AB$3),MONTH(AB$3),1),"Country",$C11,"UnitCategory","CRUDE"),0)+IFERROR(GETPIVOTDATA("UnitCapacity",'[1]NAMEPLATE CAPACITY'!$A$5,"Period",DATE(YEAR(AB$3),MONTH(AB$3),1),"Country",$C11,"UnitCategory","CONDENSATE DIST."),0)</f>
        <v>325</v>
      </c>
      <c r="AC11">
        <f>IFERROR(GETPIVOTDATA("UnitCapacity",'[1]NAMEPLATE CAPACITY'!$A$5,"Period",DATE(YEAR(AC$3),MONTH(AC$3),1),"Country",$C11,"UnitCategory","CRUDE"),0)+IFERROR(GETPIVOTDATA("UnitCapacity",'[1]NAMEPLATE CAPACITY'!$A$5,"Period",DATE(YEAR(AC$3),MONTH(AC$3),1),"Country",$C11,"UnitCategory","CONDENSATE DIST."),0)</f>
        <v>325</v>
      </c>
      <c r="AD11">
        <f>IFERROR(GETPIVOTDATA("UnitCapacity",'[1]NAMEPLATE CAPACITY'!$A$5,"Period",DATE(YEAR(AD$3),MONTH(AD$3),1),"Country",$C11,"UnitCategory","CRUDE"),0)+IFERROR(GETPIVOTDATA("UnitCapacity",'[1]NAMEPLATE CAPACITY'!$A$5,"Period",DATE(YEAR(AD$3),MONTH(AD$3),1),"Country",$C11,"UnitCategory","CONDENSATE DIST."),0)</f>
        <v>325</v>
      </c>
      <c r="AE11">
        <f>IFERROR(GETPIVOTDATA("UnitCapacity",'[1]NAMEPLATE CAPACITY'!$A$5,"Period",DATE(YEAR(AE$3),MONTH(AE$3),1),"Country",$C11,"UnitCategory","CRUDE"),0)+IFERROR(GETPIVOTDATA("UnitCapacity",'[1]NAMEPLATE CAPACITY'!$A$5,"Period",DATE(YEAR(AE$3),MONTH(AE$3),1),"Country",$C11,"UnitCategory","CONDENSATE DIST."),0)</f>
        <v>325</v>
      </c>
      <c r="AF11">
        <f>IFERROR(GETPIVOTDATA("UnitCapacity",'[1]NAMEPLATE CAPACITY'!$A$5,"Period",DATE(YEAR(AF$3),MONTH(AF$3),1),"Country",$C11,"UnitCategory","CRUDE"),0)+IFERROR(GETPIVOTDATA("UnitCapacity",'[1]NAMEPLATE CAPACITY'!$A$5,"Period",DATE(YEAR(AF$3),MONTH(AF$3),1),"Country",$C11,"UnitCategory","CONDENSATE DIST."),0)</f>
        <v>325</v>
      </c>
      <c r="AG11">
        <f>IFERROR(GETPIVOTDATA("UnitCapacity",'[1]NAMEPLATE CAPACITY'!$A$5,"Period",DATE(YEAR(AG$3),MONTH(AG$3),1),"Country",$C11,"UnitCategory","CRUDE"),0)+IFERROR(GETPIVOTDATA("UnitCapacity",'[1]NAMEPLATE CAPACITY'!$A$5,"Period",DATE(YEAR(AG$3),MONTH(AG$3),1),"Country",$C11,"UnitCategory","CONDENSATE DIST."),0)</f>
        <v>325</v>
      </c>
      <c r="AH11">
        <f>IFERROR(GETPIVOTDATA("UnitCapacity",'[1]NAMEPLATE CAPACITY'!$A$5,"Period",DATE(YEAR(AH$3),MONTH(AH$3),1),"Country",$C11,"UnitCategory","CRUDE"),0)+IFERROR(GETPIVOTDATA("UnitCapacity",'[1]NAMEPLATE CAPACITY'!$A$5,"Period",DATE(YEAR(AH$3),MONTH(AH$3),1),"Country",$C11,"UnitCategory","CONDENSATE DIST."),0)</f>
        <v>325</v>
      </c>
      <c r="AI11">
        <f>IFERROR(GETPIVOTDATA("UnitCapacity",'[1]NAMEPLATE CAPACITY'!$A$5,"Period",DATE(YEAR(AI$3),MONTH(AI$3),1),"Country",$C11,"UnitCategory","CRUDE"),0)+IFERROR(GETPIVOTDATA("UnitCapacity",'[1]NAMEPLATE CAPACITY'!$A$5,"Period",DATE(YEAR(AI$3),MONTH(AI$3),1),"Country",$C11,"UnitCategory","CONDENSATE DIST."),0)</f>
        <v>325</v>
      </c>
      <c r="AJ11">
        <f>IFERROR(GETPIVOTDATA("UnitCapacity",'[1]NAMEPLATE CAPACITY'!$A$5,"Period",DATE(YEAR(AJ$3),MONTH(AJ$3),1),"Country",$C11,"UnitCategory","CRUDE"),0)+IFERROR(GETPIVOTDATA("UnitCapacity",'[1]NAMEPLATE CAPACITY'!$A$5,"Period",DATE(YEAR(AJ$3),MONTH(AJ$3),1),"Country",$C11,"UnitCategory","CONDENSATE DIST."),0)</f>
        <v>325</v>
      </c>
      <c r="AK11">
        <f>IFERROR(GETPIVOTDATA("UnitCapacity",'[1]NAMEPLATE CAPACITY'!$A$5,"Period",DATE(YEAR(AK$3),MONTH(AK$3),1),"Country",$C11,"UnitCategory","CRUDE"),0)+IFERROR(GETPIVOTDATA("UnitCapacity",'[1]NAMEPLATE CAPACITY'!$A$5,"Period",DATE(YEAR(AK$3),MONTH(AK$3),1),"Country",$C11,"UnitCategory","CONDENSATE DIST."),0)</f>
        <v>325</v>
      </c>
      <c r="AL11">
        <f>IFERROR(GETPIVOTDATA("UnitCapacity",'[1]NAMEPLATE CAPACITY'!$A$5,"Period",DATE(YEAR(AL$3),MONTH(AL$3),1),"Country",$C11,"UnitCategory","CRUDE"),0)+IFERROR(GETPIVOTDATA("UnitCapacity",'[1]NAMEPLATE CAPACITY'!$A$5,"Period",DATE(YEAR(AL$3),MONTH(AL$3),1),"Country",$C11,"UnitCategory","CONDENSATE DIST."),0)</f>
        <v>325</v>
      </c>
      <c r="AM11">
        <f>IFERROR(GETPIVOTDATA("UnitCapacity",'[1]NAMEPLATE CAPACITY'!$A$5,"Period",DATE(YEAR(AM$3),MONTH(AM$3),1),"Country",$C11,"UnitCategory","CRUDE"),0)+IFERROR(GETPIVOTDATA("UnitCapacity",'[1]NAMEPLATE CAPACITY'!$A$5,"Period",DATE(YEAR(AM$3),MONTH(AM$3),1),"Country",$C11,"UnitCategory","CONDENSATE DIST."),0)</f>
        <v>325</v>
      </c>
      <c r="AN11">
        <f>IFERROR(GETPIVOTDATA("UnitCapacity",'[1]NAMEPLATE CAPACITY'!$A$5,"Period",DATE(YEAR(AN$3),MONTH(AN$3),1),"Country",$C11,"UnitCategory","CRUDE"),0)+IFERROR(GETPIVOTDATA("UnitCapacity",'[1]NAMEPLATE CAPACITY'!$A$5,"Period",DATE(YEAR(AN$3),MONTH(AN$3),1),"Country",$C11,"UnitCategory","CONDENSATE DIST."),0)</f>
        <v>325</v>
      </c>
      <c r="AO11">
        <f>IFERROR(GETPIVOTDATA("UnitCapacity",'[1]NAMEPLATE CAPACITY'!$A$5,"Period",DATE(YEAR(AO$3),MONTH(AO$3),1),"Country",$C11,"UnitCategory","CRUDE"),0)+IFERROR(GETPIVOTDATA("UnitCapacity",'[1]NAMEPLATE CAPACITY'!$A$5,"Period",DATE(YEAR(AO$3),MONTH(AO$3),1),"Country",$C11,"UnitCategory","CONDENSATE DIST."),0)</f>
        <v>325</v>
      </c>
      <c r="AP11">
        <f>IFERROR(GETPIVOTDATA("UnitCapacity",'[1]NAMEPLATE CAPACITY'!$A$5,"Period",DATE(YEAR(AP$3),MONTH(AP$3),1),"Country",$C11,"UnitCategory","CRUDE"),0)+IFERROR(GETPIVOTDATA("UnitCapacity",'[1]NAMEPLATE CAPACITY'!$A$5,"Period",DATE(YEAR(AP$3),MONTH(AP$3),1),"Country",$C11,"UnitCategory","CONDENSATE DIST."),0)</f>
        <v>325</v>
      </c>
      <c r="AQ11">
        <f>IFERROR(GETPIVOTDATA("UnitCapacity",'[1]NAMEPLATE CAPACITY'!$A$5,"Period",DATE(YEAR(AQ$3),MONTH(AQ$3),1),"Country",$C11,"UnitCategory","CRUDE"),0)+IFERROR(GETPIVOTDATA("UnitCapacity",'[1]NAMEPLATE CAPACITY'!$A$5,"Period",DATE(YEAR(AQ$3),MONTH(AQ$3),1),"Country",$C11,"UnitCategory","CONDENSATE DIST."),0)</f>
        <v>325</v>
      </c>
      <c r="AR11">
        <f>IFERROR(GETPIVOTDATA("UnitCapacity",'[1]NAMEPLATE CAPACITY'!$A$5,"Period",DATE(YEAR(AR$3),MONTH(AR$3),1),"Country",$C11,"UnitCategory","CRUDE"),0)+IFERROR(GETPIVOTDATA("UnitCapacity",'[1]NAMEPLATE CAPACITY'!$A$5,"Period",DATE(YEAR(AR$3),MONTH(AR$3),1),"Country",$C11,"UnitCategory","CONDENSATE DIST."),0)</f>
        <v>325</v>
      </c>
      <c r="AS11">
        <f>IFERROR(GETPIVOTDATA("UnitCapacity",'[1]NAMEPLATE CAPACITY'!$A$5,"Period",DATE(YEAR(AS$3),MONTH(AS$3),1),"Country",$C11,"UnitCategory","CRUDE"),0)+IFERROR(GETPIVOTDATA("UnitCapacity",'[1]NAMEPLATE CAPACITY'!$A$5,"Period",DATE(YEAR(AS$3),MONTH(AS$3),1),"Country",$C11,"UnitCategory","CONDENSATE DIST."),0)</f>
        <v>325</v>
      </c>
      <c r="AT11">
        <f>IFERROR(GETPIVOTDATA("UnitCapacity",'[1]NAMEPLATE CAPACITY'!$A$5,"Period",DATE(YEAR(AT$3),MONTH(AT$3),1),"Country",$C11,"UnitCategory","CRUDE"),0)+IFERROR(GETPIVOTDATA("UnitCapacity",'[1]NAMEPLATE CAPACITY'!$A$5,"Period",DATE(YEAR(AT$3),MONTH(AT$3),1),"Country",$C11,"UnitCategory","CONDENSATE DIST."),0)</f>
        <v>325</v>
      </c>
      <c r="AU11">
        <f>IFERROR(GETPIVOTDATA("UnitCapacity",'[1]NAMEPLATE CAPACITY'!$A$5,"Period",DATE(YEAR(AU$3),MONTH(AU$3),1),"Country",$C11,"UnitCategory","CRUDE"),0)+IFERROR(GETPIVOTDATA("UnitCapacity",'[1]NAMEPLATE CAPACITY'!$A$5,"Period",DATE(YEAR(AU$3),MONTH(AU$3),1),"Country",$C11,"UnitCategory","CONDENSATE DIST."),0)</f>
        <v>325</v>
      </c>
      <c r="AV11">
        <f>IFERROR(GETPIVOTDATA("UnitCapacity",'[1]NAMEPLATE CAPACITY'!$A$5,"Period",DATE(YEAR(AV$3),MONTH(AV$3),1),"Country",$C11,"UnitCategory","CRUDE"),0)+IFERROR(GETPIVOTDATA("UnitCapacity",'[1]NAMEPLATE CAPACITY'!$A$5,"Period",DATE(YEAR(AV$3),MONTH(AV$3),1),"Country",$C11,"UnitCategory","CONDENSATE DIST."),0)</f>
        <v>325</v>
      </c>
      <c r="AW11">
        <f>IFERROR(GETPIVOTDATA("UnitCapacity",'[1]NAMEPLATE CAPACITY'!$A$5,"Period",DATE(YEAR(AW$3),MONTH(AW$3),1),"Country",$C11,"UnitCategory","CRUDE"),0)+IFERROR(GETPIVOTDATA("UnitCapacity",'[1]NAMEPLATE CAPACITY'!$A$5,"Period",DATE(YEAR(AW$3),MONTH(AW$3),1),"Country",$C11,"UnitCategory","CONDENSATE DIST."),0)</f>
        <v>325</v>
      </c>
      <c r="AX11">
        <f>IFERROR(GETPIVOTDATA("UnitCapacity",'[1]NAMEPLATE CAPACITY'!$A$5,"Period",DATE(YEAR(AX$3),MONTH(AX$3),1),"Country",$C11,"UnitCategory","CRUDE"),0)+IFERROR(GETPIVOTDATA("UnitCapacity",'[1]NAMEPLATE CAPACITY'!$A$5,"Period",DATE(YEAR(AX$3),MONTH(AX$3),1),"Country",$C11,"UnitCategory","CONDENSATE DIST."),0)</f>
        <v>325</v>
      </c>
      <c r="AY11">
        <f>IFERROR(GETPIVOTDATA("UnitCapacity",'[1]NAMEPLATE CAPACITY'!$A$5,"Period",DATE(YEAR(AY$3),MONTH(AY$3),1),"Country",$C11,"UnitCategory","CRUDE"),0)+IFERROR(GETPIVOTDATA("UnitCapacity",'[1]NAMEPLATE CAPACITY'!$A$5,"Period",DATE(YEAR(AY$3),MONTH(AY$3),1),"Country",$C11,"UnitCategory","CONDENSATE DIST."),0)</f>
        <v>325</v>
      </c>
      <c r="AZ11">
        <f>IFERROR(GETPIVOTDATA("UnitCapacity",'[1]NAMEPLATE CAPACITY'!$A$5,"Period",DATE(YEAR(AZ$3),MONTH(AZ$3),1),"Country",$C11,"UnitCategory","CRUDE"),0)+IFERROR(GETPIVOTDATA("UnitCapacity",'[1]NAMEPLATE CAPACITY'!$A$5,"Period",DATE(YEAR(AZ$3),MONTH(AZ$3),1),"Country",$C11,"UnitCategory","CONDENSATE DIST."),0)</f>
        <v>325</v>
      </c>
      <c r="BA11">
        <f>IFERROR(GETPIVOTDATA("UnitCapacity",'[1]NAMEPLATE CAPACITY'!$A$5,"Period",DATE(YEAR(BA$3),MONTH(BA$3),1),"Country",$C11,"UnitCategory","CRUDE"),0)+IFERROR(GETPIVOTDATA("UnitCapacity",'[1]NAMEPLATE CAPACITY'!$A$5,"Period",DATE(YEAR(BA$3),MONTH(BA$3),1),"Country",$C11,"UnitCategory","CONDENSATE DIST."),0)</f>
        <v>325</v>
      </c>
      <c r="BB11">
        <f>IFERROR(GETPIVOTDATA("UnitCapacity",'[1]NAMEPLATE CAPACITY'!$A$5,"Period",DATE(YEAR(BB$3),MONTH(BB$3),1),"Country",$C11,"UnitCategory","CRUDE"),0)+IFERROR(GETPIVOTDATA("UnitCapacity",'[1]NAMEPLATE CAPACITY'!$A$5,"Period",DATE(YEAR(BB$3),MONTH(BB$3),1),"Country",$C11,"UnitCategory","CONDENSATE DIST."),0)</f>
        <v>325</v>
      </c>
      <c r="BC11">
        <f>IFERROR(GETPIVOTDATA("UnitCapacity",'[1]NAMEPLATE CAPACITY'!$A$5,"Period",DATE(YEAR(BC$3),MONTH(BC$3),1),"Country",$C11,"UnitCategory","CRUDE"),0)+IFERROR(GETPIVOTDATA("UnitCapacity",'[1]NAMEPLATE CAPACITY'!$A$5,"Period",DATE(YEAR(BC$3),MONTH(BC$3),1),"Country",$C11,"UnitCategory","CONDENSATE DIST."),0)</f>
        <v>325</v>
      </c>
      <c r="BD11">
        <f>IFERROR(GETPIVOTDATA("UnitCapacity",'[1]NAMEPLATE CAPACITY'!$A$5,"Period",DATE(YEAR(BD$3),MONTH(BD$3),1),"Country",$C11,"UnitCategory","CRUDE"),0)+IFERROR(GETPIVOTDATA("UnitCapacity",'[1]NAMEPLATE CAPACITY'!$A$5,"Period",DATE(YEAR(BD$3),MONTH(BD$3),1),"Country",$C11,"UnitCategory","CONDENSATE DIST."),0)</f>
        <v>325</v>
      </c>
      <c r="BE11">
        <f>IFERROR(GETPIVOTDATA("UnitCapacity",'[1]NAMEPLATE CAPACITY'!$A$5,"Period",DATE(YEAR(BE$3),MONTH(BE$3),1),"Country",$C11,"UnitCategory","CRUDE"),0)+IFERROR(GETPIVOTDATA("UnitCapacity",'[1]NAMEPLATE CAPACITY'!$A$5,"Period",DATE(YEAR(BE$3),MONTH(BE$3),1),"Country",$C11,"UnitCategory","CONDENSATE DIST."),0)</f>
        <v>325</v>
      </c>
      <c r="BF11">
        <f>IFERROR(GETPIVOTDATA("UnitCapacity",'[1]NAMEPLATE CAPACITY'!$A$5,"Period",DATE(YEAR(BF$3),MONTH(BF$3),1),"Country",$C11,"UnitCategory","CRUDE"),0)+IFERROR(GETPIVOTDATA("UnitCapacity",'[1]NAMEPLATE CAPACITY'!$A$5,"Period",DATE(YEAR(BF$3),MONTH(BF$3),1),"Country",$C11,"UnitCategory","CONDENSATE DIST."),0)</f>
        <v>325</v>
      </c>
      <c r="BG11">
        <f>IFERROR(GETPIVOTDATA("UnitCapacity",'[1]NAMEPLATE CAPACITY'!$A$5,"Period",DATE(YEAR(BG$3),MONTH(BG$3),1),"Country",$C11,"UnitCategory","CRUDE"),0)+IFERROR(GETPIVOTDATA("UnitCapacity",'[1]NAMEPLATE CAPACITY'!$A$5,"Period",DATE(YEAR(BG$3),MONTH(BG$3),1),"Country",$C11,"UnitCategory","CONDENSATE DIST."),0)</f>
        <v>203</v>
      </c>
      <c r="BH11">
        <f>IFERROR(GETPIVOTDATA("UnitCapacity",'[1]NAMEPLATE CAPACITY'!$A$5,"Period",DATE(YEAR(BH$3),MONTH(BH$3),1),"Country",$C11,"UnitCategory","CRUDE"),0)+IFERROR(GETPIVOTDATA("UnitCapacity",'[1]NAMEPLATE CAPACITY'!$A$5,"Period",DATE(YEAR(BH$3),MONTH(BH$3),1),"Country",$C11,"UnitCategory","CONDENSATE DIST."),0)</f>
        <v>203</v>
      </c>
      <c r="BI11">
        <f>IFERROR(GETPIVOTDATA("UnitCapacity",'[1]NAMEPLATE CAPACITY'!$A$5,"Period",DATE(YEAR(BI$3),MONTH(BI$3),1),"Country",$C11,"UnitCategory","CRUDE"),0)+IFERROR(GETPIVOTDATA("UnitCapacity",'[1]NAMEPLATE CAPACITY'!$A$5,"Period",DATE(YEAR(BI$3),MONTH(BI$3),1),"Country",$C11,"UnitCategory","CONDENSATE DIST."),0)</f>
        <v>203</v>
      </c>
      <c r="BJ11">
        <f>IFERROR(GETPIVOTDATA("UnitCapacity",'[1]NAMEPLATE CAPACITY'!$A$5,"Period",DATE(YEAR(BJ$3),MONTH(BJ$3),1),"Country",$C11,"UnitCategory","CRUDE"),0)+IFERROR(GETPIVOTDATA("UnitCapacity",'[1]NAMEPLATE CAPACITY'!$A$5,"Period",DATE(YEAR(BJ$3),MONTH(BJ$3),1),"Country",$C11,"UnitCategory","CONDENSATE DIST."),0)</f>
        <v>203</v>
      </c>
      <c r="BK11">
        <f>IFERROR(GETPIVOTDATA("UnitCapacity",'[1]NAMEPLATE CAPACITY'!$A$5,"Period",DATE(YEAR(BK$3),MONTH(BK$3),1),"Country",$C11,"UnitCategory","CRUDE"),0)+IFERROR(GETPIVOTDATA("UnitCapacity",'[1]NAMEPLATE CAPACITY'!$A$5,"Period",DATE(YEAR(BK$3),MONTH(BK$3),1),"Country",$C11,"UnitCategory","CONDENSATE DIST."),0)</f>
        <v>203</v>
      </c>
      <c r="BL11">
        <f>IFERROR(GETPIVOTDATA("UnitCapacity",'[1]NAMEPLATE CAPACITY'!$A$5,"Period",DATE(YEAR(BL$3),MONTH(BL$3),1),"Country",$C11,"UnitCategory","CRUDE"),0)+IFERROR(GETPIVOTDATA("UnitCapacity",'[1]NAMEPLATE CAPACITY'!$A$5,"Period",DATE(YEAR(BL$3),MONTH(BL$3),1),"Country",$C11,"UnitCategory","CONDENSATE DIST."),0)</f>
        <v>203</v>
      </c>
      <c r="BM11">
        <f>IFERROR(GETPIVOTDATA("UnitCapacity",'[1]NAMEPLATE CAPACITY'!$A$5,"Period",DATE(YEAR(BM$3),MONTH(BM$3),1),"Country",$C11,"UnitCategory","CRUDE"),0)+IFERROR(GETPIVOTDATA("UnitCapacity",'[1]NAMEPLATE CAPACITY'!$A$5,"Period",DATE(YEAR(BM$3),MONTH(BM$3),1),"Country",$C11,"UnitCategory","CONDENSATE DIST."),0)</f>
        <v>203</v>
      </c>
      <c r="BN11">
        <f>IFERROR(GETPIVOTDATA("UnitCapacity",'[1]NAMEPLATE CAPACITY'!$A$5,"Period",DATE(YEAR(BN$3),MONTH(BN$3),1),"Country",$C11,"UnitCategory","CRUDE"),0)+IFERROR(GETPIVOTDATA("UnitCapacity",'[1]NAMEPLATE CAPACITY'!$A$5,"Period",DATE(YEAR(BN$3),MONTH(BN$3),1),"Country",$C11,"UnitCategory","CONDENSATE DIST."),0)</f>
        <v>203</v>
      </c>
      <c r="BO11">
        <f>IFERROR(GETPIVOTDATA("UnitCapacity",'[1]NAMEPLATE CAPACITY'!$A$5,"Period",DATE(YEAR(BO$3),MONTH(BO$3),1),"Country",$C11,"UnitCategory","CRUDE"),0)+IFERROR(GETPIVOTDATA("UnitCapacity",'[1]NAMEPLATE CAPACITY'!$A$5,"Period",DATE(YEAR(BO$3),MONTH(BO$3),1),"Country",$C11,"UnitCategory","CONDENSATE DIST."),0)</f>
        <v>203</v>
      </c>
      <c r="BP11">
        <f>IFERROR(GETPIVOTDATA("UnitCapacity",'[1]NAMEPLATE CAPACITY'!$A$5,"Period",DATE(YEAR(BP$3),MONTH(BP$3),1),"Country",$C11,"UnitCategory","CRUDE"),0)+IFERROR(GETPIVOTDATA("UnitCapacity",'[1]NAMEPLATE CAPACITY'!$A$5,"Period",DATE(YEAR(BP$3),MONTH(BP$3),1),"Country",$C11,"UnitCategory","CONDENSATE DIST."),0)</f>
        <v>203</v>
      </c>
      <c r="BQ11">
        <f>IFERROR(GETPIVOTDATA("UnitCapacity",'[1]NAMEPLATE CAPACITY'!$A$5,"Period",DATE(YEAR(BQ$3),MONTH(BQ$3),1),"Country",$C11,"UnitCategory","CRUDE"),0)+IFERROR(GETPIVOTDATA("UnitCapacity",'[1]NAMEPLATE CAPACITY'!$A$5,"Period",DATE(YEAR(BQ$3),MONTH(BQ$3),1),"Country",$C11,"UnitCategory","CONDENSATE DIST."),0)</f>
        <v>203</v>
      </c>
      <c r="BR11">
        <f>IFERROR(GETPIVOTDATA("UnitCapacity",'[1]NAMEPLATE CAPACITY'!$A$5,"Period",DATE(YEAR(BR$3),MONTH(BR$3),1),"Country",$C11,"UnitCategory","CRUDE"),0)+IFERROR(GETPIVOTDATA("UnitCapacity",'[1]NAMEPLATE CAPACITY'!$A$5,"Period",DATE(YEAR(BR$3),MONTH(BR$3),1),"Country",$C11,"UnitCategory","CONDENSATE DIST."),0)</f>
        <v>203</v>
      </c>
      <c r="BS11">
        <f>IFERROR(GETPIVOTDATA("UnitCapacity",'[1]NAMEPLATE CAPACITY'!$A$5,"Period",DATE(YEAR(BS$3),MONTH(BS$3),1),"Country",$C11,"UnitCategory","CRUDE"),0)+IFERROR(GETPIVOTDATA("UnitCapacity",'[1]NAMEPLATE CAPACITY'!$A$5,"Period",DATE(YEAR(BS$3),MONTH(BS$3),1),"Country",$C11,"UnitCategory","CONDENSATE DIST."),0)</f>
        <v>203</v>
      </c>
      <c r="BT11">
        <f>IFERROR(GETPIVOTDATA("UnitCapacity",'[1]NAMEPLATE CAPACITY'!$A$5,"Period",DATE(YEAR(BT$3),MONTH(BT$3),1),"Country",$C11,"UnitCategory","CRUDE"),0)+IFERROR(GETPIVOTDATA("UnitCapacity",'[1]NAMEPLATE CAPACITY'!$A$5,"Period",DATE(YEAR(BT$3),MONTH(BT$3),1),"Country",$C11,"UnitCategory","CONDENSATE DIST."),0)</f>
        <v>203</v>
      </c>
      <c r="BU11">
        <f>IFERROR(GETPIVOTDATA("UnitCapacity",'[1]NAMEPLATE CAPACITY'!$A$5,"Period",DATE(YEAR(BU$3),MONTH(BU$3),1),"Country",$C11,"UnitCategory","CRUDE"),0)+IFERROR(GETPIVOTDATA("UnitCapacity",'[1]NAMEPLATE CAPACITY'!$A$5,"Period",DATE(YEAR(BU$3),MONTH(BU$3),1),"Country",$C11,"UnitCategory","CONDENSATE DIST."),0)</f>
        <v>203</v>
      </c>
      <c r="BV11">
        <f>IFERROR(GETPIVOTDATA("UnitCapacity",'[1]NAMEPLATE CAPACITY'!$A$5,"Period",DATE(YEAR(BV$3),MONTH(BV$3),1),"Country",$C11,"UnitCategory","CRUDE"),0)+IFERROR(GETPIVOTDATA("UnitCapacity",'[1]NAMEPLATE CAPACITY'!$A$5,"Period",DATE(YEAR(BV$3),MONTH(BV$3),1),"Country",$C11,"UnitCategory","CONDENSATE DIST."),0)</f>
        <v>203</v>
      </c>
      <c r="BW11">
        <f>IFERROR(GETPIVOTDATA("UnitCapacity",'[1]NAMEPLATE CAPACITY'!$A$5,"Period",DATE(YEAR(BW$3),MONTH(BW$3),1),"Country",$C11,"UnitCategory","CRUDE"),0)+IFERROR(GETPIVOTDATA("UnitCapacity",'[1]NAMEPLATE CAPACITY'!$A$5,"Period",DATE(YEAR(BW$3),MONTH(BW$3),1),"Country",$C11,"UnitCategory","CONDENSATE DIST."),0)</f>
        <v>203</v>
      </c>
      <c r="BX11">
        <f>IFERROR(GETPIVOTDATA("UnitCapacity",'[1]NAMEPLATE CAPACITY'!$A$5,"Period",DATE(YEAR(BX$3),MONTH(BX$3),1),"Country",$C11,"UnitCategory","CRUDE"),0)+IFERROR(GETPIVOTDATA("UnitCapacity",'[1]NAMEPLATE CAPACITY'!$A$5,"Period",DATE(YEAR(BX$3),MONTH(BX$3),1),"Country",$C11,"UnitCategory","CONDENSATE DIST."),0)</f>
        <v>203</v>
      </c>
      <c r="BY11">
        <f>IFERROR(GETPIVOTDATA("UnitCapacity",'[1]NAMEPLATE CAPACITY'!$A$5,"Period",DATE(YEAR(BY$3),MONTH(BY$3),1),"Country",$C11,"UnitCategory","CRUDE"),0)+IFERROR(GETPIVOTDATA("UnitCapacity",'[1]NAMEPLATE CAPACITY'!$A$5,"Period",DATE(YEAR(BY$3),MONTH(BY$3),1),"Country",$C11,"UnitCategory","CONDENSATE DIST."),0)</f>
        <v>203</v>
      </c>
      <c r="BZ11">
        <f>IFERROR(GETPIVOTDATA("UnitCapacity",'[1]NAMEPLATE CAPACITY'!$A$5,"Period",DATE(YEAR(BZ$3),MONTH(BZ$3),1),"Country",$C11,"UnitCategory","CRUDE"),0)+IFERROR(GETPIVOTDATA("UnitCapacity",'[1]NAMEPLATE CAPACITY'!$A$5,"Period",DATE(YEAR(BZ$3),MONTH(BZ$3),1),"Country",$C11,"UnitCategory","CONDENSATE DIST."),0)</f>
        <v>203</v>
      </c>
      <c r="CA11">
        <f>IFERROR(GETPIVOTDATA("UnitCapacity",'[1]NAMEPLATE CAPACITY'!$A$5,"Period",DATE(YEAR(CA$3),MONTH(CA$3),1),"Country",$C11,"UnitCategory","CRUDE"),0)+IFERROR(GETPIVOTDATA("UnitCapacity",'[1]NAMEPLATE CAPACITY'!$A$5,"Period",DATE(YEAR(CA$3),MONTH(CA$3),1),"Country",$C11,"UnitCategory","CONDENSATE DIST."),0)</f>
        <v>203</v>
      </c>
      <c r="CB11">
        <f>IFERROR(GETPIVOTDATA("UnitCapacity",'[1]NAMEPLATE CAPACITY'!$A$5,"Period",DATE(YEAR(CB$3),MONTH(CB$3),1),"Country",$C11,"UnitCategory","CRUDE"),0)+IFERROR(GETPIVOTDATA("UnitCapacity",'[1]NAMEPLATE CAPACITY'!$A$5,"Period",DATE(YEAR(CB$3),MONTH(CB$3),1),"Country",$C11,"UnitCategory","CONDENSATE DIST."),0)</f>
        <v>203</v>
      </c>
      <c r="CC11">
        <f>IFERROR(GETPIVOTDATA("UnitCapacity",'[1]NAMEPLATE CAPACITY'!$A$5,"Period",DATE(YEAR(CC$3),MONTH(CC$3),1),"Country",$C11,"UnitCategory","CRUDE"),0)+IFERROR(GETPIVOTDATA("UnitCapacity",'[1]NAMEPLATE CAPACITY'!$A$5,"Period",DATE(YEAR(CC$3),MONTH(CC$3),1),"Country",$C11,"UnitCategory","CONDENSATE DIST."),0)</f>
        <v>203</v>
      </c>
      <c r="CD11">
        <f>IFERROR(GETPIVOTDATA("UnitCapacity",'[1]NAMEPLATE CAPACITY'!$A$5,"Period",DATE(YEAR(CD$3),MONTH(CD$3),1),"Country",$C11,"UnitCategory","CRUDE"),0)+IFERROR(GETPIVOTDATA("UnitCapacity",'[1]NAMEPLATE CAPACITY'!$A$5,"Period",DATE(YEAR(CD$3),MONTH(CD$3),1),"Country",$C11,"UnitCategory","CONDENSATE DIST."),0)</f>
        <v>203</v>
      </c>
      <c r="CE11">
        <f>IFERROR(GETPIVOTDATA("UnitCapacity",'[1]NAMEPLATE CAPACITY'!$A$5,"Period",DATE(YEAR(CE$3),MONTH(CE$3),1),"Country",$C11,"UnitCategory","CRUDE"),0)+IFERROR(GETPIVOTDATA("UnitCapacity",'[1]NAMEPLATE CAPACITY'!$A$5,"Period",DATE(YEAR(CE$3),MONTH(CE$3),1),"Country",$C11,"UnitCategory","CONDENSATE DIST."),0)</f>
        <v>203</v>
      </c>
      <c r="CF11">
        <f>IFERROR(GETPIVOTDATA("UnitCapacity",'[1]NAMEPLATE CAPACITY'!$A$5,"Period",DATE(YEAR(CF$3),MONTH(CF$3),1),"Country",$C11,"UnitCategory","CRUDE"),0)+IFERROR(GETPIVOTDATA("UnitCapacity",'[1]NAMEPLATE CAPACITY'!$A$5,"Period",DATE(YEAR(CF$3),MONTH(CF$3),1),"Country",$C11,"UnitCategory","CONDENSATE DIST."),0)</f>
        <v>203</v>
      </c>
      <c r="CG11">
        <f>IFERROR(GETPIVOTDATA("UnitCapacity",'[1]NAMEPLATE CAPACITY'!$A$5,"Period",DATE(YEAR(CG$3),MONTH(CG$3),1),"Country",$C11,"UnitCategory","CRUDE"),0)+IFERROR(GETPIVOTDATA("UnitCapacity",'[1]NAMEPLATE CAPACITY'!$A$5,"Period",DATE(YEAR(CG$3),MONTH(CG$3),1),"Country",$C11,"UnitCategory","CONDENSATE DIST."),0)</f>
        <v>203</v>
      </c>
      <c r="CH11">
        <f>IFERROR(GETPIVOTDATA("UnitCapacity",'[1]NAMEPLATE CAPACITY'!$A$5,"Period",DATE(YEAR(CH$3),MONTH(CH$3),1),"Country",$C11,"UnitCategory","CRUDE"),0)+IFERROR(GETPIVOTDATA("UnitCapacity",'[1]NAMEPLATE CAPACITY'!$A$5,"Period",DATE(YEAR(CH$3),MONTH(CH$3),1),"Country",$C11,"UnitCategory","CONDENSATE DIST."),0)</f>
        <v>203</v>
      </c>
      <c r="CI11">
        <f>IFERROR(GETPIVOTDATA("UnitCapacity",'[1]NAMEPLATE CAPACITY'!$A$5,"Period",DATE(YEAR(CI$3),MONTH(CI$3),1),"Country",$C11,"UnitCategory","CRUDE"),0)+IFERROR(GETPIVOTDATA("UnitCapacity",'[1]NAMEPLATE CAPACITY'!$A$5,"Period",DATE(YEAR(CI$3),MONTH(CI$3),1),"Country",$C11,"UnitCategory","CONDENSATE DIST."),0)</f>
        <v>203</v>
      </c>
      <c r="CJ11">
        <f>IFERROR(GETPIVOTDATA("UnitCapacity",'[1]NAMEPLATE CAPACITY'!$A$5,"Period",DATE(YEAR(CJ$3),MONTH(CJ$3),1),"Country",$C11,"UnitCategory","CRUDE"),0)+IFERROR(GETPIVOTDATA("UnitCapacity",'[1]NAMEPLATE CAPACITY'!$A$5,"Period",DATE(YEAR(CJ$3),MONTH(CJ$3),1),"Country",$C11,"UnitCategory","CONDENSATE DIST."),0)</f>
        <v>203</v>
      </c>
      <c r="CK11">
        <f>IFERROR(GETPIVOTDATA("UnitCapacity",'[1]NAMEPLATE CAPACITY'!$A$5,"Period",DATE(YEAR(CK$3),MONTH(CK$3),1),"Country",$C11,"UnitCategory","CRUDE"),0)+IFERROR(GETPIVOTDATA("UnitCapacity",'[1]NAMEPLATE CAPACITY'!$A$5,"Period",DATE(YEAR(CK$3),MONTH(CK$3),1),"Country",$C11,"UnitCategory","CONDENSATE DIST."),0)</f>
        <v>203</v>
      </c>
      <c r="CL11">
        <f>IFERROR(GETPIVOTDATA("UnitCapacity",'[1]NAMEPLATE CAPACITY'!$A$5,"Period",DATE(YEAR(CL$3),MONTH(CL$3),1),"Country",$C11,"UnitCategory","CRUDE"),0)+IFERROR(GETPIVOTDATA("UnitCapacity",'[1]NAMEPLATE CAPACITY'!$A$5,"Period",DATE(YEAR(CL$3),MONTH(CL$3),1),"Country",$C11,"UnitCategory","CONDENSATE DIST."),0)</f>
        <v>0</v>
      </c>
      <c r="CM11">
        <f>IFERROR(GETPIVOTDATA("UnitCapacity",'[1]NAMEPLATE CAPACITY'!$A$5,"Period",DATE(YEAR(CM$3),MONTH(CM$3),1),"Country",$C11,"UnitCategory","CRUDE"),0)+IFERROR(GETPIVOTDATA("UnitCapacity",'[1]NAMEPLATE CAPACITY'!$A$5,"Period",DATE(YEAR(CM$3),MONTH(CM$3),1),"Country",$C11,"UnitCategory","CONDENSATE DIST."),0)</f>
        <v>0</v>
      </c>
      <c r="CN11">
        <f>IFERROR(GETPIVOTDATA("UnitCapacity",'[1]NAMEPLATE CAPACITY'!$A$5,"Period",DATE(YEAR(CN$3),MONTH(CN$3),1),"Country",$C11,"UnitCategory","CRUDE"),0)+IFERROR(GETPIVOTDATA("UnitCapacity",'[1]NAMEPLATE CAPACITY'!$A$5,"Period",DATE(YEAR(CN$3),MONTH(CN$3),1),"Country",$C11,"UnitCategory","CONDENSATE DIST."),0)</f>
        <v>0</v>
      </c>
      <c r="CO11">
        <f>IFERROR(GETPIVOTDATA("UnitCapacity",'[1]NAMEPLATE CAPACITY'!$A$5,"Period",DATE(YEAR(CO$3),MONTH(CO$3),1),"Country",$C11,"UnitCategory","CRUDE"),0)+IFERROR(GETPIVOTDATA("UnitCapacity",'[1]NAMEPLATE CAPACITY'!$A$5,"Period",DATE(YEAR(CO$3),MONTH(CO$3),1),"Country",$C11,"UnitCategory","CONDENSATE DIST."),0)</f>
        <v>0</v>
      </c>
      <c r="CP11">
        <f>IFERROR(GETPIVOTDATA("UnitCapacity",'[1]NAMEPLATE CAPACITY'!$A$5,"Period",DATE(YEAR(CP$3),MONTH(CP$3),1),"Country",$C11,"UnitCategory","CRUDE"),0)+IFERROR(GETPIVOTDATA("UnitCapacity",'[1]NAMEPLATE CAPACITY'!$A$5,"Period",DATE(YEAR(CP$3),MONTH(CP$3),1),"Country",$C11,"UnitCategory","CONDENSATE DIST."),0)</f>
        <v>0</v>
      </c>
      <c r="CQ11">
        <f>IFERROR(GETPIVOTDATA("UnitCapacity",'[1]NAMEPLATE CAPACITY'!$A$5,"Period",DATE(YEAR(CQ$3),MONTH(CQ$3),1),"Country",$C11,"UnitCategory","CRUDE"),0)+IFERROR(GETPIVOTDATA("UnitCapacity",'[1]NAMEPLATE CAPACITY'!$A$5,"Period",DATE(YEAR(CQ$3),MONTH(CQ$3),1),"Country",$C11,"UnitCategory","CONDENSATE DIST."),0)</f>
        <v>0</v>
      </c>
      <c r="CR11">
        <f>IFERROR(GETPIVOTDATA("UnitCapacity",'[1]NAMEPLATE CAPACITY'!$A$5,"Period",DATE(YEAR(CR$3),MONTH(CR$3),1),"Country",$C11,"UnitCategory","CRUDE"),0)+IFERROR(GETPIVOTDATA("UnitCapacity",'[1]NAMEPLATE CAPACITY'!$A$5,"Period",DATE(YEAR(CR$3),MONTH(CR$3),1),"Country",$C11,"UnitCategory","CONDENSATE DIST."),0)</f>
        <v>0</v>
      </c>
      <c r="CS11">
        <f>IFERROR(GETPIVOTDATA("UnitCapacity",'[1]NAMEPLATE CAPACITY'!$A$5,"Period",DATE(YEAR(CS$3),MONTH(CS$3),1),"Country",$C11,"UnitCategory","CRUDE"),0)+IFERROR(GETPIVOTDATA("UnitCapacity",'[1]NAMEPLATE CAPACITY'!$A$5,"Period",DATE(YEAR(CS$3),MONTH(CS$3),1),"Country",$C11,"UnitCategory","CONDENSATE DIST."),0)</f>
        <v>0</v>
      </c>
      <c r="CT11">
        <f>IFERROR(GETPIVOTDATA("UnitCapacity",'[1]NAMEPLATE CAPACITY'!$A$5,"Period",DATE(YEAR(CT$3),MONTH(CT$3),1),"Country",$C11,"UnitCategory","CRUDE"),0)+IFERROR(GETPIVOTDATA("UnitCapacity",'[1]NAMEPLATE CAPACITY'!$A$5,"Period",DATE(YEAR(CT$3),MONTH(CT$3),1),"Country",$C11,"UnitCategory","CONDENSATE DIST."),0)</f>
        <v>0</v>
      </c>
      <c r="CU11">
        <f>IFERROR(GETPIVOTDATA("UnitCapacity",'[1]NAMEPLATE CAPACITY'!$A$5,"Period",DATE(YEAR(CU$3),MONTH(CU$3),1),"Country",$C11,"UnitCategory","CRUDE"),0)+IFERROR(GETPIVOTDATA("UnitCapacity",'[1]NAMEPLATE CAPACITY'!$A$5,"Period",DATE(YEAR(CU$3),MONTH(CU$3),1),"Country",$C11,"UnitCategory","CONDENSATE DIST."),0)</f>
        <v>0</v>
      </c>
      <c r="CV11">
        <f>IFERROR(GETPIVOTDATA("UnitCapacity",'[1]NAMEPLATE CAPACITY'!$A$5,"Period",DATE(YEAR(CV$3),MONTH(CV$3),1),"Country",$C11,"UnitCategory","CRUDE"),0)+IFERROR(GETPIVOTDATA("UnitCapacity",'[1]NAMEPLATE CAPACITY'!$A$5,"Period",DATE(YEAR(CV$3),MONTH(CV$3),1),"Country",$C11,"UnitCategory","CONDENSATE DIST."),0)</f>
        <v>0</v>
      </c>
      <c r="CW11">
        <f>IFERROR(GETPIVOTDATA("UnitCapacity",'[1]NAMEPLATE CAPACITY'!$A$5,"Period",DATE(YEAR(CW$3),MONTH(CW$3),1),"Country",$C11,"UnitCategory","CRUDE"),0)+IFERROR(GETPIVOTDATA("UnitCapacity",'[1]NAMEPLATE CAPACITY'!$A$5,"Period",DATE(YEAR(CW$3),MONTH(CW$3),1),"Country",$C11,"UnitCategory","CONDENSATE DIST."),0)</f>
        <v>0</v>
      </c>
      <c r="CX11">
        <f>IFERROR(GETPIVOTDATA("UnitCapacity",'[1]NAMEPLATE CAPACITY'!$A$5,"Period",DATE(YEAR(CX$3),MONTH(CX$3),1),"Country",$C11,"UnitCategory","CRUDE"),0)+IFERROR(GETPIVOTDATA("UnitCapacity",'[1]NAMEPLATE CAPACITY'!$A$5,"Period",DATE(YEAR(CX$3),MONTH(CX$3),1),"Country",$C11,"UnitCategory","CONDENSATE DIST."),0)</f>
        <v>0</v>
      </c>
      <c r="CY11">
        <f>IFERROR(GETPIVOTDATA("UnitCapacity",'[1]NAMEPLATE CAPACITY'!$A$5,"Period",DATE(YEAR(CY$3),MONTH(CY$3),1),"Country",$C11,"UnitCategory","CRUDE"),0)+IFERROR(GETPIVOTDATA("UnitCapacity",'[1]NAMEPLATE CAPACITY'!$A$5,"Period",DATE(YEAR(CY$3),MONTH(CY$3),1),"Country",$C11,"UnitCategory","CONDENSATE DIST."),0)</f>
        <v>0</v>
      </c>
      <c r="CZ11">
        <f>IFERROR(GETPIVOTDATA("UnitCapacity",'[1]NAMEPLATE CAPACITY'!$A$5,"Period",DATE(YEAR(CZ$3),MONTH(CZ$3),1),"Country",$C11,"UnitCategory","CRUDE"),0)+IFERROR(GETPIVOTDATA("UnitCapacity",'[1]NAMEPLATE CAPACITY'!$A$5,"Period",DATE(YEAR(CZ$3),MONTH(CZ$3),1),"Country",$C11,"UnitCategory","CONDENSATE DIST."),0)</f>
        <v>0</v>
      </c>
      <c r="DA11">
        <f>IFERROR(GETPIVOTDATA("UnitCapacity",'[1]NAMEPLATE CAPACITY'!$A$5,"Period",DATE(YEAR(DA$3),MONTH(DA$3),1),"Country",$C11,"UnitCategory","CRUDE"),0)+IFERROR(GETPIVOTDATA("UnitCapacity",'[1]NAMEPLATE CAPACITY'!$A$5,"Period",DATE(YEAR(DA$3),MONTH(DA$3),1),"Country",$C11,"UnitCategory","CONDENSATE DIST."),0)</f>
        <v>0</v>
      </c>
      <c r="DB11">
        <f>IFERROR(GETPIVOTDATA("UnitCapacity",'[1]NAMEPLATE CAPACITY'!$A$5,"Period",DATE(YEAR(DB$3),MONTH(DB$3),1),"Country",$C11,"UnitCategory","CRUDE"),0)+IFERROR(GETPIVOTDATA("UnitCapacity",'[1]NAMEPLATE CAPACITY'!$A$5,"Period",DATE(YEAR(DB$3),MONTH(DB$3),1),"Country",$C11,"UnitCategory","CONDENSATE DIST."),0)</f>
        <v>0</v>
      </c>
      <c r="DC11">
        <f>IFERROR(GETPIVOTDATA("UnitCapacity",'[1]NAMEPLATE CAPACITY'!$A$5,"Period",DATE(YEAR(DC$3),MONTH(DC$3),1),"Country",$C11,"UnitCategory","CRUDE"),0)+IFERROR(GETPIVOTDATA("UnitCapacity",'[1]NAMEPLATE CAPACITY'!$A$5,"Period",DATE(YEAR(DC$3),MONTH(DC$3),1),"Country",$C11,"UnitCategory","CONDENSATE DIST."),0)</f>
        <v>0</v>
      </c>
      <c r="DD11">
        <f>IFERROR(GETPIVOTDATA("UnitCapacity",'[1]NAMEPLATE CAPACITY'!$A$5,"Period",DATE(YEAR(DD$3),MONTH(DD$3),1),"Country",$C11,"UnitCategory","CRUDE"),0)+IFERROR(GETPIVOTDATA("UnitCapacity",'[1]NAMEPLATE CAPACITY'!$A$5,"Period",DATE(YEAR(DD$3),MONTH(DD$3),1),"Country",$C11,"UnitCategory","CONDENSATE DIST."),0)</f>
        <v>0</v>
      </c>
      <c r="DE11">
        <f>IFERROR(GETPIVOTDATA("UnitCapacity",'[1]NAMEPLATE CAPACITY'!$A$5,"Period",DATE(YEAR(DE$3),MONTH(DE$3),1),"Country",$C11,"UnitCategory","CRUDE"),0)+IFERROR(GETPIVOTDATA("UnitCapacity",'[1]NAMEPLATE CAPACITY'!$A$5,"Period",DATE(YEAR(DE$3),MONTH(DE$3),1),"Country",$C11,"UnitCategory","CONDENSATE DIST."),0)</f>
        <v>0</v>
      </c>
      <c r="DF11">
        <f>IFERROR(GETPIVOTDATA("UnitCapacity",'[1]NAMEPLATE CAPACITY'!$A$5,"Period",DATE(YEAR(DF$3),MONTH(DF$3),1),"Country",$C11,"UnitCategory","CRUDE"),0)+IFERROR(GETPIVOTDATA("UnitCapacity",'[1]NAMEPLATE CAPACITY'!$A$5,"Period",DATE(YEAR(DF$3),MONTH(DF$3),1),"Country",$C11,"UnitCategory","CONDENSATE DIST."),0)</f>
        <v>0</v>
      </c>
      <c r="DG11">
        <f>IFERROR(GETPIVOTDATA("UnitCapacity",'[1]NAMEPLATE CAPACITY'!$A$5,"Period",DATE(YEAR(DG$3),MONTH(DG$3),1),"Country",$C11,"UnitCategory","CRUDE"),0)+IFERROR(GETPIVOTDATA("UnitCapacity",'[1]NAMEPLATE CAPACITY'!$A$5,"Period",DATE(YEAR(DG$3),MONTH(DG$3),1),"Country",$C11,"UnitCategory","CONDENSATE DIST."),0)</f>
        <v>0</v>
      </c>
      <c r="DH11">
        <f>IFERROR(GETPIVOTDATA("UnitCapacity",'[1]NAMEPLATE CAPACITY'!$A$5,"Period",DATE(YEAR(DH$3),MONTH(DH$3),1),"Country",$C11,"UnitCategory","CRUDE"),0)+IFERROR(GETPIVOTDATA("UnitCapacity",'[1]NAMEPLATE CAPACITY'!$A$5,"Period",DATE(YEAR(DH$3),MONTH(DH$3),1),"Country",$C11,"UnitCategory","CONDENSATE DIST."),0)</f>
        <v>0</v>
      </c>
      <c r="ES11" t="s">
        <v>20</v>
      </c>
    </row>
    <row r="12" spans="1:188" outlineLevel="1" x14ac:dyDescent="0.2">
      <c r="A12" t="s">
        <v>1</v>
      </c>
      <c r="B12" t="s">
        <v>2</v>
      </c>
      <c r="C12" t="s">
        <v>22</v>
      </c>
      <c r="D12" t="s">
        <v>4</v>
      </c>
      <c r="E12">
        <f>IFERROR(GETPIVOTDATA("UnitCapacity",'[1]NAMEPLATE CAPACITY'!$A$5,"Period",DATE(YEAR(E$3),MONTH(E$3),1),"Country",$C12,"UnitCategory","CRUDE"),0)+IFERROR(GETPIVOTDATA("UnitCapacity",'[1]NAMEPLATE CAPACITY'!$A$5,"Period",DATE(YEAR(E$3),MONTH(E$3),1),"Country",$C12,"UnitCategory","CONDENSATE DIST."),0)</f>
        <v>0</v>
      </c>
      <c r="F12">
        <f>IFERROR(GETPIVOTDATA("UnitCapacity",'[1]NAMEPLATE CAPACITY'!$A$5,"Period",DATE(YEAR(F$3),MONTH(F$3),1),"Country",$C12,"UnitCategory","CRUDE"),0)+IFERROR(GETPIVOTDATA("UnitCapacity",'[1]NAMEPLATE CAPACITY'!$A$5,"Period",DATE(YEAR(F$3),MONTH(F$3),1),"Country",$C12,"UnitCategory","CONDENSATE DIST."),0)</f>
        <v>0</v>
      </c>
      <c r="G12">
        <f>IFERROR(GETPIVOTDATA("UnitCapacity",'[1]NAMEPLATE CAPACITY'!$A$5,"Period",DATE(YEAR(G$3),MONTH(G$3),1),"Country",$C12,"UnitCategory","CRUDE"),0)+IFERROR(GETPIVOTDATA("UnitCapacity",'[1]NAMEPLATE CAPACITY'!$A$5,"Period",DATE(YEAR(G$3),MONTH(G$3),1),"Country",$C12,"UnitCategory","CONDENSATE DIST."),0)</f>
        <v>0</v>
      </c>
      <c r="H12">
        <f>IFERROR(GETPIVOTDATA("UnitCapacity",'[1]NAMEPLATE CAPACITY'!$A$5,"Period",DATE(YEAR(H$3),MONTH(H$3),1),"Country",$C12,"UnitCategory","CRUDE"),0)+IFERROR(GETPIVOTDATA("UnitCapacity",'[1]NAMEPLATE CAPACITY'!$A$5,"Period",DATE(YEAR(H$3),MONTH(H$3),1),"Country",$C12,"UnitCategory","CONDENSATE DIST."),0)</f>
        <v>0</v>
      </c>
      <c r="I12">
        <f>IFERROR(GETPIVOTDATA("UnitCapacity",'[1]NAMEPLATE CAPACITY'!$A$5,"Period",DATE(YEAR(I$3),MONTH(I$3),1),"Country",$C12,"UnitCategory","CRUDE"),0)+IFERROR(GETPIVOTDATA("UnitCapacity",'[1]NAMEPLATE CAPACITY'!$A$5,"Period",DATE(YEAR(I$3),MONTH(I$3),1),"Country",$C12,"UnitCategory","CONDENSATE DIST."),0)</f>
        <v>0</v>
      </c>
      <c r="J12">
        <f>IFERROR(GETPIVOTDATA("UnitCapacity",'[1]NAMEPLATE CAPACITY'!$A$5,"Period",DATE(YEAR(J$3),MONTH(J$3),1),"Country",$C12,"UnitCategory","CRUDE"),0)+IFERROR(GETPIVOTDATA("UnitCapacity",'[1]NAMEPLATE CAPACITY'!$A$5,"Period",DATE(YEAR(J$3),MONTH(J$3),1),"Country",$C12,"UnitCategory","CONDENSATE DIST."),0)</f>
        <v>0</v>
      </c>
      <c r="K12">
        <f>IFERROR(GETPIVOTDATA("UnitCapacity",'[1]NAMEPLATE CAPACITY'!$A$5,"Period",DATE(YEAR(K$3),MONTH(K$3),1),"Country",$C12,"UnitCategory","CRUDE"),0)+IFERROR(GETPIVOTDATA("UnitCapacity",'[1]NAMEPLATE CAPACITY'!$A$5,"Period",DATE(YEAR(K$3),MONTH(K$3),1),"Country",$C12,"UnitCategory","CONDENSATE DIST."),0)</f>
        <v>0</v>
      </c>
      <c r="L12">
        <f>IFERROR(GETPIVOTDATA("UnitCapacity",'[1]NAMEPLATE CAPACITY'!$A$5,"Period",DATE(YEAR(L$3),MONTH(L$3),1),"Country",$C12,"UnitCategory","CRUDE"),0)+IFERROR(GETPIVOTDATA("UnitCapacity",'[1]NAMEPLATE CAPACITY'!$A$5,"Period",DATE(YEAR(L$3),MONTH(L$3),1),"Country",$C12,"UnitCategory","CONDENSATE DIST."),0)</f>
        <v>0</v>
      </c>
      <c r="M12">
        <f>IFERROR(GETPIVOTDATA("UnitCapacity",'[1]NAMEPLATE CAPACITY'!$A$5,"Period",DATE(YEAR(M$3),MONTH(M$3),1),"Country",$C12,"UnitCategory","CRUDE"),0)+IFERROR(GETPIVOTDATA("UnitCapacity",'[1]NAMEPLATE CAPACITY'!$A$5,"Period",DATE(YEAR(M$3),MONTH(M$3),1),"Country",$C12,"UnitCategory","CONDENSATE DIST."),0)</f>
        <v>0</v>
      </c>
      <c r="N12">
        <f>IFERROR(GETPIVOTDATA("UnitCapacity",'[1]NAMEPLATE CAPACITY'!$A$5,"Period",DATE(YEAR(N$3),MONTH(N$3),1),"Country",$C12,"UnitCategory","CRUDE"),0)+IFERROR(GETPIVOTDATA("UnitCapacity",'[1]NAMEPLATE CAPACITY'!$A$5,"Period",DATE(YEAR(N$3),MONTH(N$3),1),"Country",$C12,"UnitCategory","CONDENSATE DIST."),0)</f>
        <v>0</v>
      </c>
      <c r="O12">
        <f>IFERROR(GETPIVOTDATA("UnitCapacity",'[1]NAMEPLATE CAPACITY'!$A$5,"Period",DATE(YEAR(O$3),MONTH(O$3),1),"Country",$C12,"UnitCategory","CRUDE"),0)+IFERROR(GETPIVOTDATA("UnitCapacity",'[1]NAMEPLATE CAPACITY'!$A$5,"Period",DATE(YEAR(O$3),MONTH(O$3),1),"Country",$C12,"UnitCategory","CONDENSATE DIST."),0)</f>
        <v>0</v>
      </c>
      <c r="P12">
        <f>IFERROR(GETPIVOTDATA("UnitCapacity",'[1]NAMEPLATE CAPACITY'!$A$5,"Period",DATE(YEAR(P$3),MONTH(P$3),1),"Country",$C12,"UnitCategory","CRUDE"),0)+IFERROR(GETPIVOTDATA("UnitCapacity",'[1]NAMEPLATE CAPACITY'!$A$5,"Period",DATE(YEAR(P$3),MONTH(P$3),1),"Country",$C12,"UnitCategory","CONDENSATE DIST."),0)</f>
        <v>0</v>
      </c>
      <c r="Q12">
        <f>IFERROR(GETPIVOTDATA("UnitCapacity",'[1]NAMEPLATE CAPACITY'!$A$5,"Period",DATE(YEAR(Q$3),MONTH(Q$3),1),"Country",$C12,"UnitCategory","CRUDE"),0)+IFERROR(GETPIVOTDATA("UnitCapacity",'[1]NAMEPLATE CAPACITY'!$A$5,"Period",DATE(YEAR(Q$3),MONTH(Q$3),1),"Country",$C12,"UnitCategory","CONDENSATE DIST."),0)</f>
        <v>604</v>
      </c>
      <c r="R12">
        <f>IFERROR(GETPIVOTDATA("UnitCapacity",'[1]NAMEPLATE CAPACITY'!$A$5,"Period",DATE(YEAR(R$3),MONTH(R$3),1),"Country",$C12,"UnitCategory","CRUDE"),0)+IFERROR(GETPIVOTDATA("UnitCapacity",'[1]NAMEPLATE CAPACITY'!$A$5,"Period",DATE(YEAR(R$3),MONTH(R$3),1),"Country",$C12,"UnitCategory","CONDENSATE DIST."),0)</f>
        <v>604</v>
      </c>
      <c r="S12">
        <f>IFERROR(GETPIVOTDATA("UnitCapacity",'[1]NAMEPLATE CAPACITY'!$A$5,"Period",DATE(YEAR(S$3),MONTH(S$3),1),"Country",$C12,"UnitCategory","CRUDE"),0)+IFERROR(GETPIVOTDATA("UnitCapacity",'[1]NAMEPLATE CAPACITY'!$A$5,"Period",DATE(YEAR(S$3),MONTH(S$3),1),"Country",$C12,"UnitCategory","CONDENSATE DIST."),0)</f>
        <v>604</v>
      </c>
      <c r="T12">
        <f>IFERROR(GETPIVOTDATA("UnitCapacity",'[1]NAMEPLATE CAPACITY'!$A$5,"Period",DATE(YEAR(T$3),MONTH(T$3),1),"Country",$C12,"UnitCategory","CRUDE"),0)+IFERROR(GETPIVOTDATA("UnitCapacity",'[1]NAMEPLATE CAPACITY'!$A$5,"Period",DATE(YEAR(T$3),MONTH(T$3),1),"Country",$C12,"UnitCategory","CONDENSATE DIST."),0)</f>
        <v>604</v>
      </c>
      <c r="U12">
        <f>IFERROR(GETPIVOTDATA("UnitCapacity",'[1]NAMEPLATE CAPACITY'!$A$5,"Period",DATE(YEAR(U$3),MONTH(U$3),1),"Country",$C12,"UnitCategory","CRUDE"),0)+IFERROR(GETPIVOTDATA("UnitCapacity",'[1]NAMEPLATE CAPACITY'!$A$5,"Period",DATE(YEAR(U$3),MONTH(U$3),1),"Country",$C12,"UnitCategory","CONDENSATE DIST."),0)</f>
        <v>604</v>
      </c>
      <c r="V12">
        <f>IFERROR(GETPIVOTDATA("UnitCapacity",'[1]NAMEPLATE CAPACITY'!$A$5,"Period",DATE(YEAR(V$3),MONTH(V$3),1),"Country",$C12,"UnitCategory","CRUDE"),0)+IFERROR(GETPIVOTDATA("UnitCapacity",'[1]NAMEPLATE CAPACITY'!$A$5,"Period",DATE(YEAR(V$3),MONTH(V$3),1),"Country",$C12,"UnitCategory","CONDENSATE DIST."),0)</f>
        <v>604</v>
      </c>
      <c r="W12">
        <f>IFERROR(GETPIVOTDATA("UnitCapacity",'[1]NAMEPLATE CAPACITY'!$A$5,"Period",DATE(YEAR(W$3),MONTH(W$3),1),"Country",$C12,"UnitCategory","CRUDE"),0)+IFERROR(GETPIVOTDATA("UnitCapacity",'[1]NAMEPLATE CAPACITY'!$A$5,"Period",DATE(YEAR(W$3),MONTH(W$3),1),"Country",$C12,"UnitCategory","CONDENSATE DIST."),0)</f>
        <v>604</v>
      </c>
      <c r="X12">
        <f>IFERROR(GETPIVOTDATA("UnitCapacity",'[1]NAMEPLATE CAPACITY'!$A$5,"Period",DATE(YEAR(X$3),MONTH(X$3),1),"Country",$C12,"UnitCategory","CRUDE"),0)+IFERROR(GETPIVOTDATA("UnitCapacity",'[1]NAMEPLATE CAPACITY'!$A$5,"Period",DATE(YEAR(X$3),MONTH(X$3),1),"Country",$C12,"UnitCategory","CONDENSATE DIST."),0)</f>
        <v>604</v>
      </c>
      <c r="Y12">
        <f>IFERROR(GETPIVOTDATA("UnitCapacity",'[1]NAMEPLATE CAPACITY'!$A$5,"Period",DATE(YEAR(Y$3),MONTH(Y$3),1),"Country",$C12,"UnitCategory","CRUDE"),0)+IFERROR(GETPIVOTDATA("UnitCapacity",'[1]NAMEPLATE CAPACITY'!$A$5,"Period",DATE(YEAR(Y$3),MONTH(Y$3),1),"Country",$C12,"UnitCategory","CONDENSATE DIST."),0)</f>
        <v>604</v>
      </c>
      <c r="Z12">
        <f>IFERROR(GETPIVOTDATA("UnitCapacity",'[1]NAMEPLATE CAPACITY'!$A$5,"Period",DATE(YEAR(Z$3),MONTH(Z$3),1),"Country",$C12,"UnitCategory","CRUDE"),0)+IFERROR(GETPIVOTDATA("UnitCapacity",'[1]NAMEPLATE CAPACITY'!$A$5,"Period",DATE(YEAR(Z$3),MONTH(Z$3),1),"Country",$C12,"UnitCategory","CONDENSATE DIST."),0)</f>
        <v>604</v>
      </c>
      <c r="AA12">
        <f>IFERROR(GETPIVOTDATA("UnitCapacity",'[1]NAMEPLATE CAPACITY'!$A$5,"Period",DATE(YEAR(AA$3),MONTH(AA$3),1),"Country",$C12,"UnitCategory","CRUDE"),0)+IFERROR(GETPIVOTDATA("UnitCapacity",'[1]NAMEPLATE CAPACITY'!$A$5,"Period",DATE(YEAR(AA$3),MONTH(AA$3),1),"Country",$C12,"UnitCategory","CONDENSATE DIST."),0)</f>
        <v>604</v>
      </c>
      <c r="AB12">
        <f>IFERROR(GETPIVOTDATA("UnitCapacity",'[1]NAMEPLATE CAPACITY'!$A$5,"Period",DATE(YEAR(AB$3),MONTH(AB$3),1),"Country",$C12,"UnitCategory","CRUDE"),0)+IFERROR(GETPIVOTDATA("UnitCapacity",'[1]NAMEPLATE CAPACITY'!$A$5,"Period",DATE(YEAR(AB$3),MONTH(AB$3),1),"Country",$C12,"UnitCategory","CONDENSATE DIST."),0)</f>
        <v>604</v>
      </c>
      <c r="AC12">
        <f>IFERROR(GETPIVOTDATA("UnitCapacity",'[1]NAMEPLATE CAPACITY'!$A$5,"Period",DATE(YEAR(AC$3),MONTH(AC$3),1),"Country",$C12,"UnitCategory","CRUDE"),0)+IFERROR(GETPIVOTDATA("UnitCapacity",'[1]NAMEPLATE CAPACITY'!$A$5,"Period",DATE(YEAR(AC$3),MONTH(AC$3),1),"Country",$C12,"UnitCategory","CONDENSATE DIST."),0)</f>
        <v>604</v>
      </c>
      <c r="AD12">
        <f>IFERROR(GETPIVOTDATA("UnitCapacity",'[1]NAMEPLATE CAPACITY'!$A$5,"Period",DATE(YEAR(AD$3),MONTH(AD$3),1),"Country",$C12,"UnitCategory","CRUDE"),0)+IFERROR(GETPIVOTDATA("UnitCapacity",'[1]NAMEPLATE CAPACITY'!$A$5,"Period",DATE(YEAR(AD$3),MONTH(AD$3),1),"Country",$C12,"UnitCategory","CONDENSATE DIST."),0)</f>
        <v>604</v>
      </c>
      <c r="AE12">
        <f>IFERROR(GETPIVOTDATA("UnitCapacity",'[1]NAMEPLATE CAPACITY'!$A$5,"Period",DATE(YEAR(AE$3),MONTH(AE$3),1),"Country",$C12,"UnitCategory","CRUDE"),0)+IFERROR(GETPIVOTDATA("UnitCapacity",'[1]NAMEPLATE CAPACITY'!$A$5,"Period",DATE(YEAR(AE$3),MONTH(AE$3),1),"Country",$C12,"UnitCategory","CONDENSATE DIST."),0)</f>
        <v>604</v>
      </c>
      <c r="AF12">
        <f>IFERROR(GETPIVOTDATA("UnitCapacity",'[1]NAMEPLATE CAPACITY'!$A$5,"Period",DATE(YEAR(AF$3),MONTH(AF$3),1),"Country",$C12,"UnitCategory","CRUDE"),0)+IFERROR(GETPIVOTDATA("UnitCapacity",'[1]NAMEPLATE CAPACITY'!$A$5,"Period",DATE(YEAR(AF$3),MONTH(AF$3),1),"Country",$C12,"UnitCategory","CONDENSATE DIST."),0)</f>
        <v>604</v>
      </c>
      <c r="AG12">
        <f>IFERROR(GETPIVOTDATA("UnitCapacity",'[1]NAMEPLATE CAPACITY'!$A$5,"Period",DATE(YEAR(AG$3),MONTH(AG$3),1),"Country",$C12,"UnitCategory","CRUDE"),0)+IFERROR(GETPIVOTDATA("UnitCapacity",'[1]NAMEPLATE CAPACITY'!$A$5,"Period",DATE(YEAR(AG$3),MONTH(AG$3),1),"Country",$C12,"UnitCategory","CONDENSATE DIST."),0)</f>
        <v>604</v>
      </c>
      <c r="AH12">
        <f>IFERROR(GETPIVOTDATA("UnitCapacity",'[1]NAMEPLATE CAPACITY'!$A$5,"Period",DATE(YEAR(AH$3),MONTH(AH$3),1),"Country",$C12,"UnitCategory","CRUDE"),0)+IFERROR(GETPIVOTDATA("UnitCapacity",'[1]NAMEPLATE CAPACITY'!$A$5,"Period",DATE(YEAR(AH$3),MONTH(AH$3),1),"Country",$C12,"UnitCategory","CONDENSATE DIST."),0)</f>
        <v>604</v>
      </c>
      <c r="AI12">
        <f>IFERROR(GETPIVOTDATA("UnitCapacity",'[1]NAMEPLATE CAPACITY'!$A$5,"Period",DATE(YEAR(AI$3),MONTH(AI$3),1),"Country",$C12,"UnitCategory","CRUDE"),0)+IFERROR(GETPIVOTDATA("UnitCapacity",'[1]NAMEPLATE CAPACITY'!$A$5,"Period",DATE(YEAR(AI$3),MONTH(AI$3),1),"Country",$C12,"UnitCategory","CONDENSATE DIST."),0)</f>
        <v>604</v>
      </c>
      <c r="AJ12">
        <f>IFERROR(GETPIVOTDATA("UnitCapacity",'[1]NAMEPLATE CAPACITY'!$A$5,"Period",DATE(YEAR(AJ$3),MONTH(AJ$3),1),"Country",$C12,"UnitCategory","CRUDE"),0)+IFERROR(GETPIVOTDATA("UnitCapacity",'[1]NAMEPLATE CAPACITY'!$A$5,"Period",DATE(YEAR(AJ$3),MONTH(AJ$3),1),"Country",$C12,"UnitCategory","CONDENSATE DIST."),0)</f>
        <v>604</v>
      </c>
      <c r="AK12">
        <f>IFERROR(GETPIVOTDATA("UnitCapacity",'[1]NAMEPLATE CAPACITY'!$A$5,"Period",DATE(YEAR(AK$3),MONTH(AK$3),1),"Country",$C12,"UnitCategory","CRUDE"),0)+IFERROR(GETPIVOTDATA("UnitCapacity",'[1]NAMEPLATE CAPACITY'!$A$5,"Period",DATE(YEAR(AK$3),MONTH(AK$3),1),"Country",$C12,"UnitCategory","CONDENSATE DIST."),0)</f>
        <v>604</v>
      </c>
      <c r="AL12">
        <f>IFERROR(GETPIVOTDATA("UnitCapacity",'[1]NAMEPLATE CAPACITY'!$A$5,"Period",DATE(YEAR(AL$3),MONTH(AL$3),1),"Country",$C12,"UnitCategory","CRUDE"),0)+IFERROR(GETPIVOTDATA("UnitCapacity",'[1]NAMEPLATE CAPACITY'!$A$5,"Period",DATE(YEAR(AL$3),MONTH(AL$3),1),"Country",$C12,"UnitCategory","CONDENSATE DIST."),0)</f>
        <v>604</v>
      </c>
      <c r="AM12">
        <f>IFERROR(GETPIVOTDATA("UnitCapacity",'[1]NAMEPLATE CAPACITY'!$A$5,"Period",DATE(YEAR(AM$3),MONTH(AM$3),1),"Country",$C12,"UnitCategory","CRUDE"),0)+IFERROR(GETPIVOTDATA("UnitCapacity",'[1]NAMEPLATE CAPACITY'!$A$5,"Period",DATE(YEAR(AM$3),MONTH(AM$3),1),"Country",$C12,"UnitCategory","CONDENSATE DIST."),0)</f>
        <v>604</v>
      </c>
      <c r="AN12">
        <f>IFERROR(GETPIVOTDATA("UnitCapacity",'[1]NAMEPLATE CAPACITY'!$A$5,"Period",DATE(YEAR(AN$3),MONTH(AN$3),1),"Country",$C12,"UnitCategory","CRUDE"),0)+IFERROR(GETPIVOTDATA("UnitCapacity",'[1]NAMEPLATE CAPACITY'!$A$5,"Period",DATE(YEAR(AN$3),MONTH(AN$3),1),"Country",$C12,"UnitCategory","CONDENSATE DIST."),0)</f>
        <v>604</v>
      </c>
      <c r="AO12">
        <f>IFERROR(GETPIVOTDATA("UnitCapacity",'[1]NAMEPLATE CAPACITY'!$A$5,"Period",DATE(YEAR(AO$3),MONTH(AO$3),1),"Country",$C12,"UnitCategory","CRUDE"),0)+IFERROR(GETPIVOTDATA("UnitCapacity",'[1]NAMEPLATE CAPACITY'!$A$5,"Period",DATE(YEAR(AO$3),MONTH(AO$3),1),"Country",$C12,"UnitCategory","CONDENSATE DIST."),0)</f>
        <v>604</v>
      </c>
      <c r="AP12">
        <f>IFERROR(GETPIVOTDATA("UnitCapacity",'[1]NAMEPLATE CAPACITY'!$A$5,"Period",DATE(YEAR(AP$3),MONTH(AP$3),1),"Country",$C12,"UnitCategory","CRUDE"),0)+IFERROR(GETPIVOTDATA("UnitCapacity",'[1]NAMEPLATE CAPACITY'!$A$5,"Period",DATE(YEAR(AP$3),MONTH(AP$3),1),"Country",$C12,"UnitCategory","CONDENSATE DIST."),0)</f>
        <v>604</v>
      </c>
      <c r="AQ12">
        <f>IFERROR(GETPIVOTDATA("UnitCapacity",'[1]NAMEPLATE CAPACITY'!$A$5,"Period",DATE(YEAR(AQ$3),MONTH(AQ$3),1),"Country",$C12,"UnitCategory","CRUDE"),0)+IFERROR(GETPIVOTDATA("UnitCapacity",'[1]NAMEPLATE CAPACITY'!$A$5,"Period",DATE(YEAR(AQ$3),MONTH(AQ$3),1),"Country",$C12,"UnitCategory","CONDENSATE DIST."),0)</f>
        <v>604</v>
      </c>
      <c r="AR12">
        <f>IFERROR(GETPIVOTDATA("UnitCapacity",'[1]NAMEPLATE CAPACITY'!$A$5,"Period",DATE(YEAR(AR$3),MONTH(AR$3),1),"Country",$C12,"UnitCategory","CRUDE"),0)+IFERROR(GETPIVOTDATA("UnitCapacity",'[1]NAMEPLATE CAPACITY'!$A$5,"Period",DATE(YEAR(AR$3),MONTH(AR$3),1),"Country",$C12,"UnitCategory","CONDENSATE DIST."),0)</f>
        <v>604</v>
      </c>
      <c r="AS12">
        <f>IFERROR(GETPIVOTDATA("UnitCapacity",'[1]NAMEPLATE CAPACITY'!$A$5,"Period",DATE(YEAR(AS$3),MONTH(AS$3),1),"Country",$C12,"UnitCategory","CRUDE"),0)+IFERROR(GETPIVOTDATA("UnitCapacity",'[1]NAMEPLATE CAPACITY'!$A$5,"Period",DATE(YEAR(AS$3),MONTH(AS$3),1),"Country",$C12,"UnitCategory","CONDENSATE DIST."),0)</f>
        <v>604</v>
      </c>
      <c r="AT12">
        <f>IFERROR(GETPIVOTDATA("UnitCapacity",'[1]NAMEPLATE CAPACITY'!$A$5,"Period",DATE(YEAR(AT$3),MONTH(AT$3),1),"Country",$C12,"UnitCategory","CRUDE"),0)+IFERROR(GETPIVOTDATA("UnitCapacity",'[1]NAMEPLATE CAPACITY'!$A$5,"Period",DATE(YEAR(AT$3),MONTH(AT$3),1),"Country",$C12,"UnitCategory","CONDENSATE DIST."),0)</f>
        <v>604</v>
      </c>
      <c r="AU12">
        <f>IFERROR(GETPIVOTDATA("UnitCapacity",'[1]NAMEPLATE CAPACITY'!$A$5,"Period",DATE(YEAR(AU$3),MONTH(AU$3),1),"Country",$C12,"UnitCategory","CRUDE"),0)+IFERROR(GETPIVOTDATA("UnitCapacity",'[1]NAMEPLATE CAPACITY'!$A$5,"Period",DATE(YEAR(AU$3),MONTH(AU$3),1),"Country",$C12,"UnitCategory","CONDENSATE DIST."),0)</f>
        <v>604</v>
      </c>
      <c r="AV12">
        <f>IFERROR(GETPIVOTDATA("UnitCapacity",'[1]NAMEPLATE CAPACITY'!$A$5,"Period",DATE(YEAR(AV$3),MONTH(AV$3),1),"Country",$C12,"UnitCategory","CRUDE"),0)+IFERROR(GETPIVOTDATA("UnitCapacity",'[1]NAMEPLATE CAPACITY'!$A$5,"Period",DATE(YEAR(AV$3),MONTH(AV$3),1),"Country",$C12,"UnitCategory","CONDENSATE DIST."),0)</f>
        <v>604</v>
      </c>
      <c r="AW12">
        <f>IFERROR(GETPIVOTDATA("UnitCapacity",'[1]NAMEPLATE CAPACITY'!$A$5,"Period",DATE(YEAR(AW$3),MONTH(AW$3),1),"Country",$C12,"UnitCategory","CRUDE"),0)+IFERROR(GETPIVOTDATA("UnitCapacity",'[1]NAMEPLATE CAPACITY'!$A$5,"Period",DATE(YEAR(AW$3),MONTH(AW$3),1),"Country",$C12,"UnitCategory","CONDENSATE DIST."),0)</f>
        <v>604</v>
      </c>
      <c r="AX12">
        <f>IFERROR(GETPIVOTDATA("UnitCapacity",'[1]NAMEPLATE CAPACITY'!$A$5,"Period",DATE(YEAR(AX$3),MONTH(AX$3),1),"Country",$C12,"UnitCategory","CRUDE"),0)+IFERROR(GETPIVOTDATA("UnitCapacity",'[1]NAMEPLATE CAPACITY'!$A$5,"Period",DATE(YEAR(AX$3),MONTH(AX$3),1),"Country",$C12,"UnitCategory","CONDENSATE DIST."),0)</f>
        <v>604</v>
      </c>
      <c r="AY12">
        <f>IFERROR(GETPIVOTDATA("UnitCapacity",'[1]NAMEPLATE CAPACITY'!$A$5,"Period",DATE(YEAR(AY$3),MONTH(AY$3),1),"Country",$C12,"UnitCategory","CRUDE"),0)+IFERROR(GETPIVOTDATA("UnitCapacity",'[1]NAMEPLATE CAPACITY'!$A$5,"Period",DATE(YEAR(AY$3),MONTH(AY$3),1),"Country",$C12,"UnitCategory","CONDENSATE DIST."),0)</f>
        <v>604</v>
      </c>
      <c r="AZ12">
        <f>IFERROR(GETPIVOTDATA("UnitCapacity",'[1]NAMEPLATE CAPACITY'!$A$5,"Period",DATE(YEAR(AZ$3),MONTH(AZ$3),1),"Country",$C12,"UnitCategory","CRUDE"),0)+IFERROR(GETPIVOTDATA("UnitCapacity",'[1]NAMEPLATE CAPACITY'!$A$5,"Period",DATE(YEAR(AZ$3),MONTH(AZ$3),1),"Country",$C12,"UnitCategory","CONDENSATE DIST."),0)</f>
        <v>604</v>
      </c>
      <c r="BA12">
        <f>IFERROR(GETPIVOTDATA("UnitCapacity",'[1]NAMEPLATE CAPACITY'!$A$5,"Period",DATE(YEAR(BA$3),MONTH(BA$3),1),"Country",$C12,"UnitCategory","CRUDE"),0)+IFERROR(GETPIVOTDATA("UnitCapacity",'[1]NAMEPLATE CAPACITY'!$A$5,"Period",DATE(YEAR(BA$3),MONTH(BA$3),1),"Country",$C12,"UnitCategory","CONDENSATE DIST."),0)</f>
        <v>604</v>
      </c>
      <c r="BB12">
        <f>IFERROR(GETPIVOTDATA("UnitCapacity",'[1]NAMEPLATE CAPACITY'!$A$5,"Period",DATE(YEAR(BB$3),MONTH(BB$3),1),"Country",$C12,"UnitCategory","CRUDE"),0)+IFERROR(GETPIVOTDATA("UnitCapacity",'[1]NAMEPLATE CAPACITY'!$A$5,"Period",DATE(YEAR(BB$3),MONTH(BB$3),1),"Country",$C12,"UnitCategory","CONDENSATE DIST."),0)</f>
        <v>604</v>
      </c>
      <c r="BC12">
        <f>IFERROR(GETPIVOTDATA("UnitCapacity",'[1]NAMEPLATE CAPACITY'!$A$5,"Period",DATE(YEAR(BC$3),MONTH(BC$3),1),"Country",$C12,"UnitCategory","CRUDE"),0)+IFERROR(GETPIVOTDATA("UnitCapacity",'[1]NAMEPLATE CAPACITY'!$A$5,"Period",DATE(YEAR(BC$3),MONTH(BC$3),1),"Country",$C12,"UnitCategory","CONDENSATE DIST."),0)</f>
        <v>604</v>
      </c>
      <c r="BD12">
        <f>IFERROR(GETPIVOTDATA("UnitCapacity",'[1]NAMEPLATE CAPACITY'!$A$5,"Period",DATE(YEAR(BD$3),MONTH(BD$3),1),"Country",$C12,"UnitCategory","CRUDE"),0)+IFERROR(GETPIVOTDATA("UnitCapacity",'[1]NAMEPLATE CAPACITY'!$A$5,"Period",DATE(YEAR(BD$3),MONTH(BD$3),1),"Country",$C12,"UnitCategory","CONDENSATE DIST."),0)</f>
        <v>604</v>
      </c>
      <c r="BE12">
        <f>IFERROR(GETPIVOTDATA("UnitCapacity",'[1]NAMEPLATE CAPACITY'!$A$5,"Period",DATE(YEAR(BE$3),MONTH(BE$3),1),"Country",$C12,"UnitCategory","CRUDE"),0)+IFERROR(GETPIVOTDATA("UnitCapacity",'[1]NAMEPLATE CAPACITY'!$A$5,"Period",DATE(YEAR(BE$3),MONTH(BE$3),1),"Country",$C12,"UnitCategory","CONDENSATE DIST."),0)</f>
        <v>604</v>
      </c>
      <c r="BF12">
        <f>IFERROR(GETPIVOTDATA("UnitCapacity",'[1]NAMEPLATE CAPACITY'!$A$5,"Period",DATE(YEAR(BF$3),MONTH(BF$3),1),"Country",$C12,"UnitCategory","CRUDE"),0)+IFERROR(GETPIVOTDATA("UnitCapacity",'[1]NAMEPLATE CAPACITY'!$A$5,"Period",DATE(YEAR(BF$3),MONTH(BF$3),1),"Country",$C12,"UnitCategory","CONDENSATE DIST."),0)</f>
        <v>604</v>
      </c>
      <c r="BG12">
        <f>IFERROR(GETPIVOTDATA("UnitCapacity",'[1]NAMEPLATE CAPACITY'!$A$5,"Period",DATE(YEAR(BG$3),MONTH(BG$3),1),"Country",$C12,"UnitCategory","CRUDE"),0)+IFERROR(GETPIVOTDATA("UnitCapacity",'[1]NAMEPLATE CAPACITY'!$A$5,"Period",DATE(YEAR(BG$3),MONTH(BG$3),1),"Country",$C12,"UnitCategory","CONDENSATE DIST."),0)</f>
        <v>604</v>
      </c>
      <c r="BH12">
        <f>IFERROR(GETPIVOTDATA("UnitCapacity",'[1]NAMEPLATE CAPACITY'!$A$5,"Period",DATE(YEAR(BH$3),MONTH(BH$3),1),"Country",$C12,"UnitCategory","CRUDE"),0)+IFERROR(GETPIVOTDATA("UnitCapacity",'[1]NAMEPLATE CAPACITY'!$A$5,"Period",DATE(YEAR(BH$3),MONTH(BH$3),1),"Country",$C12,"UnitCategory","CONDENSATE DIST."),0)</f>
        <v>604</v>
      </c>
      <c r="BI12">
        <f>IFERROR(GETPIVOTDATA("UnitCapacity",'[1]NAMEPLATE CAPACITY'!$A$5,"Period",DATE(YEAR(BI$3),MONTH(BI$3),1),"Country",$C12,"UnitCategory","CRUDE"),0)+IFERROR(GETPIVOTDATA("UnitCapacity",'[1]NAMEPLATE CAPACITY'!$A$5,"Period",DATE(YEAR(BI$3),MONTH(BI$3),1),"Country",$C12,"UnitCategory","CONDENSATE DIST."),0)</f>
        <v>604</v>
      </c>
      <c r="BJ12">
        <f>IFERROR(GETPIVOTDATA("UnitCapacity",'[1]NAMEPLATE CAPACITY'!$A$5,"Period",DATE(YEAR(BJ$3),MONTH(BJ$3),1),"Country",$C12,"UnitCategory","CRUDE"),0)+IFERROR(GETPIVOTDATA("UnitCapacity",'[1]NAMEPLATE CAPACITY'!$A$5,"Period",DATE(YEAR(BJ$3),MONTH(BJ$3),1),"Country",$C12,"UnitCategory","CONDENSATE DIST."),0)</f>
        <v>604</v>
      </c>
      <c r="BK12">
        <f>IFERROR(GETPIVOTDATA("UnitCapacity",'[1]NAMEPLATE CAPACITY'!$A$5,"Period",DATE(YEAR(BK$3),MONTH(BK$3),1),"Country",$C12,"UnitCategory","CRUDE"),0)+IFERROR(GETPIVOTDATA("UnitCapacity",'[1]NAMEPLATE CAPACITY'!$A$5,"Period",DATE(YEAR(BK$3),MONTH(BK$3),1),"Country",$C12,"UnitCategory","CONDENSATE DIST."),0)</f>
        <v>604</v>
      </c>
      <c r="BL12">
        <f>IFERROR(GETPIVOTDATA("UnitCapacity",'[1]NAMEPLATE CAPACITY'!$A$5,"Period",DATE(YEAR(BL$3),MONTH(BL$3),1),"Country",$C12,"UnitCategory","CRUDE"),0)+IFERROR(GETPIVOTDATA("UnitCapacity",'[1]NAMEPLATE CAPACITY'!$A$5,"Period",DATE(YEAR(BL$3),MONTH(BL$3),1),"Country",$C12,"UnitCategory","CONDENSATE DIST."),0)</f>
        <v>604</v>
      </c>
      <c r="BM12">
        <f>IFERROR(GETPIVOTDATA("UnitCapacity",'[1]NAMEPLATE CAPACITY'!$A$5,"Period",DATE(YEAR(BM$3),MONTH(BM$3),1),"Country",$C12,"UnitCategory","CRUDE"),0)+IFERROR(GETPIVOTDATA("UnitCapacity",'[1]NAMEPLATE CAPACITY'!$A$5,"Period",DATE(YEAR(BM$3),MONTH(BM$3),1),"Country",$C12,"UnitCategory","CONDENSATE DIST."),0)</f>
        <v>604</v>
      </c>
      <c r="BN12">
        <f>IFERROR(GETPIVOTDATA("UnitCapacity",'[1]NAMEPLATE CAPACITY'!$A$5,"Period",DATE(YEAR(BN$3),MONTH(BN$3),1),"Country",$C12,"UnitCategory","CRUDE"),0)+IFERROR(GETPIVOTDATA("UnitCapacity",'[1]NAMEPLATE CAPACITY'!$A$5,"Period",DATE(YEAR(BN$3),MONTH(BN$3),1),"Country",$C12,"UnitCategory","CONDENSATE DIST."),0)</f>
        <v>604</v>
      </c>
      <c r="BO12">
        <f>IFERROR(GETPIVOTDATA("UnitCapacity",'[1]NAMEPLATE CAPACITY'!$A$5,"Period",DATE(YEAR(BO$3),MONTH(BO$3),1),"Country",$C12,"UnitCategory","CRUDE"),0)+IFERROR(GETPIVOTDATA("UnitCapacity",'[1]NAMEPLATE CAPACITY'!$A$5,"Period",DATE(YEAR(BO$3),MONTH(BO$3),1),"Country",$C12,"UnitCategory","CONDENSATE DIST."),0)</f>
        <v>604</v>
      </c>
      <c r="BP12">
        <f>IFERROR(GETPIVOTDATA("UnitCapacity",'[1]NAMEPLATE CAPACITY'!$A$5,"Period",DATE(YEAR(BP$3),MONTH(BP$3),1),"Country",$C12,"UnitCategory","CRUDE"),0)+IFERROR(GETPIVOTDATA("UnitCapacity",'[1]NAMEPLATE CAPACITY'!$A$5,"Period",DATE(YEAR(BP$3),MONTH(BP$3),1),"Country",$C12,"UnitCategory","CONDENSATE DIST."),0)</f>
        <v>604</v>
      </c>
      <c r="BQ12">
        <f>IFERROR(GETPIVOTDATA("UnitCapacity",'[1]NAMEPLATE CAPACITY'!$A$5,"Period",DATE(YEAR(BQ$3),MONTH(BQ$3),1),"Country",$C12,"UnitCategory","CRUDE"),0)+IFERROR(GETPIVOTDATA("UnitCapacity",'[1]NAMEPLATE CAPACITY'!$A$5,"Period",DATE(YEAR(BQ$3),MONTH(BQ$3),1),"Country",$C12,"UnitCategory","CONDENSATE DIST."),0)</f>
        <v>604</v>
      </c>
      <c r="BR12">
        <f>IFERROR(GETPIVOTDATA("UnitCapacity",'[1]NAMEPLATE CAPACITY'!$A$5,"Period",DATE(YEAR(BR$3),MONTH(BR$3),1),"Country",$C12,"UnitCategory","CRUDE"),0)+IFERROR(GETPIVOTDATA("UnitCapacity",'[1]NAMEPLATE CAPACITY'!$A$5,"Period",DATE(YEAR(BR$3),MONTH(BR$3),1),"Country",$C12,"UnitCategory","CONDENSATE DIST."),0)</f>
        <v>604</v>
      </c>
      <c r="BS12">
        <f>IFERROR(GETPIVOTDATA("UnitCapacity",'[1]NAMEPLATE CAPACITY'!$A$5,"Period",DATE(YEAR(BS$3),MONTH(BS$3),1),"Country",$C12,"UnitCategory","CRUDE"),0)+IFERROR(GETPIVOTDATA("UnitCapacity",'[1]NAMEPLATE CAPACITY'!$A$5,"Period",DATE(YEAR(BS$3),MONTH(BS$3),1),"Country",$C12,"UnitCategory","CONDENSATE DIST."),0)</f>
        <v>604</v>
      </c>
      <c r="BT12">
        <f>IFERROR(GETPIVOTDATA("UnitCapacity",'[1]NAMEPLATE CAPACITY'!$A$5,"Period",DATE(YEAR(BT$3),MONTH(BT$3),1),"Country",$C12,"UnitCategory","CRUDE"),0)+IFERROR(GETPIVOTDATA("UnitCapacity",'[1]NAMEPLATE CAPACITY'!$A$5,"Period",DATE(YEAR(BT$3),MONTH(BT$3),1),"Country",$C12,"UnitCategory","CONDENSATE DIST."),0)</f>
        <v>604</v>
      </c>
      <c r="BU12">
        <f>IFERROR(GETPIVOTDATA("UnitCapacity",'[1]NAMEPLATE CAPACITY'!$A$5,"Period",DATE(YEAR(BU$3),MONTH(BU$3),1),"Country",$C12,"UnitCategory","CRUDE"),0)+IFERROR(GETPIVOTDATA("UnitCapacity",'[1]NAMEPLATE CAPACITY'!$A$5,"Period",DATE(YEAR(BU$3),MONTH(BU$3),1),"Country",$C12,"UnitCategory","CONDENSATE DIST."),0)</f>
        <v>604</v>
      </c>
      <c r="BV12">
        <f>IFERROR(GETPIVOTDATA("UnitCapacity",'[1]NAMEPLATE CAPACITY'!$A$5,"Period",DATE(YEAR(BV$3),MONTH(BV$3),1),"Country",$C12,"UnitCategory","CRUDE"),0)+IFERROR(GETPIVOTDATA("UnitCapacity",'[1]NAMEPLATE CAPACITY'!$A$5,"Period",DATE(YEAR(BV$3),MONTH(BV$3),1),"Country",$C12,"UnitCategory","CONDENSATE DIST."),0)</f>
        <v>604</v>
      </c>
      <c r="BW12">
        <f>IFERROR(GETPIVOTDATA("UnitCapacity",'[1]NAMEPLATE CAPACITY'!$A$5,"Period",DATE(YEAR(BW$3),MONTH(BW$3),1),"Country",$C12,"UnitCategory","CRUDE"),0)+IFERROR(GETPIVOTDATA("UnitCapacity",'[1]NAMEPLATE CAPACITY'!$A$5,"Period",DATE(YEAR(BW$3),MONTH(BW$3),1),"Country",$C12,"UnitCategory","CONDENSATE DIST."),0)</f>
        <v>604</v>
      </c>
      <c r="BX12">
        <f>IFERROR(GETPIVOTDATA("UnitCapacity",'[1]NAMEPLATE CAPACITY'!$A$5,"Period",DATE(YEAR(BX$3),MONTH(BX$3),1),"Country",$C12,"UnitCategory","CRUDE"),0)+IFERROR(GETPIVOTDATA("UnitCapacity",'[1]NAMEPLATE CAPACITY'!$A$5,"Period",DATE(YEAR(BX$3),MONTH(BX$3),1),"Country",$C12,"UnitCategory","CONDENSATE DIST."),0)</f>
        <v>604</v>
      </c>
      <c r="BY12">
        <f>IFERROR(GETPIVOTDATA("UnitCapacity",'[1]NAMEPLATE CAPACITY'!$A$5,"Period",DATE(YEAR(BY$3),MONTH(BY$3),1),"Country",$C12,"UnitCategory","CRUDE"),0)+IFERROR(GETPIVOTDATA("UnitCapacity",'[1]NAMEPLATE CAPACITY'!$A$5,"Period",DATE(YEAR(BY$3),MONTH(BY$3),1),"Country",$C12,"UnitCategory","CONDENSATE DIST."),0)</f>
        <v>604</v>
      </c>
      <c r="BZ12">
        <f>IFERROR(GETPIVOTDATA("UnitCapacity",'[1]NAMEPLATE CAPACITY'!$A$5,"Period",DATE(YEAR(BZ$3),MONTH(BZ$3),1),"Country",$C12,"UnitCategory","CRUDE"),0)+IFERROR(GETPIVOTDATA("UnitCapacity",'[1]NAMEPLATE CAPACITY'!$A$5,"Period",DATE(YEAR(BZ$3),MONTH(BZ$3),1),"Country",$C12,"UnitCategory","CONDENSATE DIST."),0)</f>
        <v>604</v>
      </c>
      <c r="CA12">
        <f>IFERROR(GETPIVOTDATA("UnitCapacity",'[1]NAMEPLATE CAPACITY'!$A$5,"Period",DATE(YEAR(CA$3),MONTH(CA$3),1),"Country",$C12,"UnitCategory","CRUDE"),0)+IFERROR(GETPIVOTDATA("UnitCapacity",'[1]NAMEPLATE CAPACITY'!$A$5,"Period",DATE(YEAR(CA$3),MONTH(CA$3),1),"Country",$C12,"UnitCategory","CONDENSATE DIST."),0)</f>
        <v>604</v>
      </c>
      <c r="CB12">
        <f>IFERROR(GETPIVOTDATA("UnitCapacity",'[1]NAMEPLATE CAPACITY'!$A$5,"Period",DATE(YEAR(CB$3),MONTH(CB$3),1),"Country",$C12,"UnitCategory","CRUDE"),0)+IFERROR(GETPIVOTDATA("UnitCapacity",'[1]NAMEPLATE CAPACITY'!$A$5,"Period",DATE(YEAR(CB$3),MONTH(CB$3),1),"Country",$C12,"UnitCategory","CONDENSATE DIST."),0)</f>
        <v>604</v>
      </c>
      <c r="CC12">
        <f>IFERROR(GETPIVOTDATA("UnitCapacity",'[1]NAMEPLATE CAPACITY'!$A$5,"Period",DATE(YEAR(CC$3),MONTH(CC$3),1),"Country",$C12,"UnitCategory","CRUDE"),0)+IFERROR(GETPIVOTDATA("UnitCapacity",'[1]NAMEPLATE CAPACITY'!$A$5,"Period",DATE(YEAR(CC$3),MONTH(CC$3),1),"Country",$C12,"UnitCategory","CONDENSATE DIST."),0)</f>
        <v>604</v>
      </c>
      <c r="CD12">
        <f>IFERROR(GETPIVOTDATA("UnitCapacity",'[1]NAMEPLATE CAPACITY'!$A$5,"Period",DATE(YEAR(CD$3),MONTH(CD$3),1),"Country",$C12,"UnitCategory","CRUDE"),0)+IFERROR(GETPIVOTDATA("UnitCapacity",'[1]NAMEPLATE CAPACITY'!$A$5,"Period",DATE(YEAR(CD$3),MONTH(CD$3),1),"Country",$C12,"UnitCategory","CONDENSATE DIST."),0)</f>
        <v>604</v>
      </c>
      <c r="CE12">
        <f>IFERROR(GETPIVOTDATA("UnitCapacity",'[1]NAMEPLATE CAPACITY'!$A$5,"Period",DATE(YEAR(CE$3),MONTH(CE$3),1),"Country",$C12,"UnitCategory","CRUDE"),0)+IFERROR(GETPIVOTDATA("UnitCapacity",'[1]NAMEPLATE CAPACITY'!$A$5,"Period",DATE(YEAR(CE$3),MONTH(CE$3),1),"Country",$C12,"UnitCategory","CONDENSATE DIST."),0)</f>
        <v>604</v>
      </c>
      <c r="CF12">
        <f>IFERROR(GETPIVOTDATA("UnitCapacity",'[1]NAMEPLATE CAPACITY'!$A$5,"Period",DATE(YEAR(CF$3),MONTH(CF$3),1),"Country",$C12,"UnitCategory","CRUDE"),0)+IFERROR(GETPIVOTDATA("UnitCapacity",'[1]NAMEPLATE CAPACITY'!$A$5,"Period",DATE(YEAR(CF$3),MONTH(CF$3),1),"Country",$C12,"UnitCategory","CONDENSATE DIST."),0)</f>
        <v>604</v>
      </c>
      <c r="CG12">
        <f>IFERROR(GETPIVOTDATA("UnitCapacity",'[1]NAMEPLATE CAPACITY'!$A$5,"Period",DATE(YEAR(CG$3),MONTH(CG$3),1),"Country",$C12,"UnitCategory","CRUDE"),0)+IFERROR(GETPIVOTDATA("UnitCapacity",'[1]NAMEPLATE CAPACITY'!$A$5,"Period",DATE(YEAR(CG$3),MONTH(CG$3),1),"Country",$C12,"UnitCategory","CONDENSATE DIST."),0)</f>
        <v>604</v>
      </c>
      <c r="CH12">
        <f>IFERROR(GETPIVOTDATA("UnitCapacity",'[1]NAMEPLATE CAPACITY'!$A$5,"Period",DATE(YEAR(CH$3),MONTH(CH$3),1),"Country",$C12,"UnitCategory","CRUDE"),0)+IFERROR(GETPIVOTDATA("UnitCapacity",'[1]NAMEPLATE CAPACITY'!$A$5,"Period",DATE(YEAR(CH$3),MONTH(CH$3),1),"Country",$C12,"UnitCategory","CONDENSATE DIST."),0)</f>
        <v>604</v>
      </c>
      <c r="CI12">
        <f>IFERROR(GETPIVOTDATA("UnitCapacity",'[1]NAMEPLATE CAPACITY'!$A$5,"Period",DATE(YEAR(CI$3),MONTH(CI$3),1),"Country",$C12,"UnitCategory","CRUDE"),0)+IFERROR(GETPIVOTDATA("UnitCapacity",'[1]NAMEPLATE CAPACITY'!$A$5,"Period",DATE(YEAR(CI$3),MONTH(CI$3),1),"Country",$C12,"UnitCategory","CONDENSATE DIST."),0)</f>
        <v>604</v>
      </c>
      <c r="CJ12">
        <f>IFERROR(GETPIVOTDATA("UnitCapacity",'[1]NAMEPLATE CAPACITY'!$A$5,"Period",DATE(YEAR(CJ$3),MONTH(CJ$3),1),"Country",$C12,"UnitCategory","CRUDE"),0)+IFERROR(GETPIVOTDATA("UnitCapacity",'[1]NAMEPLATE CAPACITY'!$A$5,"Period",DATE(YEAR(CJ$3),MONTH(CJ$3),1),"Country",$C12,"UnitCategory","CONDENSATE DIST."),0)</f>
        <v>604</v>
      </c>
      <c r="CK12">
        <f>IFERROR(GETPIVOTDATA("UnitCapacity",'[1]NAMEPLATE CAPACITY'!$A$5,"Period",DATE(YEAR(CK$3),MONTH(CK$3),1),"Country",$C12,"UnitCategory","CRUDE"),0)+IFERROR(GETPIVOTDATA("UnitCapacity",'[1]NAMEPLATE CAPACITY'!$A$5,"Period",DATE(YEAR(CK$3),MONTH(CK$3),1),"Country",$C12,"UnitCategory","CONDENSATE DIST."),0)</f>
        <v>604</v>
      </c>
      <c r="CL12">
        <f>IFERROR(GETPIVOTDATA("UnitCapacity",'[1]NAMEPLATE CAPACITY'!$A$5,"Period",DATE(YEAR(CL$3),MONTH(CL$3),1),"Country",$C12,"UnitCategory","CRUDE"),0)+IFERROR(GETPIVOTDATA("UnitCapacity",'[1]NAMEPLATE CAPACITY'!$A$5,"Period",DATE(YEAR(CL$3),MONTH(CL$3),1),"Country",$C12,"UnitCategory","CONDENSATE DIST."),0)</f>
        <v>0</v>
      </c>
      <c r="CM12">
        <f>IFERROR(GETPIVOTDATA("UnitCapacity",'[1]NAMEPLATE CAPACITY'!$A$5,"Period",DATE(YEAR(CM$3),MONTH(CM$3),1),"Country",$C12,"UnitCategory","CRUDE"),0)+IFERROR(GETPIVOTDATA("UnitCapacity",'[1]NAMEPLATE CAPACITY'!$A$5,"Period",DATE(YEAR(CM$3),MONTH(CM$3),1),"Country",$C12,"UnitCategory","CONDENSATE DIST."),0)</f>
        <v>0</v>
      </c>
      <c r="CN12">
        <f>IFERROR(GETPIVOTDATA("UnitCapacity",'[1]NAMEPLATE CAPACITY'!$A$5,"Period",DATE(YEAR(CN$3),MONTH(CN$3),1),"Country",$C12,"UnitCategory","CRUDE"),0)+IFERROR(GETPIVOTDATA("UnitCapacity",'[1]NAMEPLATE CAPACITY'!$A$5,"Period",DATE(YEAR(CN$3),MONTH(CN$3),1),"Country",$C12,"UnitCategory","CONDENSATE DIST."),0)</f>
        <v>0</v>
      </c>
      <c r="CO12">
        <f>IFERROR(GETPIVOTDATA("UnitCapacity",'[1]NAMEPLATE CAPACITY'!$A$5,"Period",DATE(YEAR(CO$3),MONTH(CO$3),1),"Country",$C12,"UnitCategory","CRUDE"),0)+IFERROR(GETPIVOTDATA("UnitCapacity",'[1]NAMEPLATE CAPACITY'!$A$5,"Period",DATE(YEAR(CO$3),MONTH(CO$3),1),"Country",$C12,"UnitCategory","CONDENSATE DIST."),0)</f>
        <v>0</v>
      </c>
      <c r="CP12">
        <f>IFERROR(GETPIVOTDATA("UnitCapacity",'[1]NAMEPLATE CAPACITY'!$A$5,"Period",DATE(YEAR(CP$3),MONTH(CP$3),1),"Country",$C12,"UnitCategory","CRUDE"),0)+IFERROR(GETPIVOTDATA("UnitCapacity",'[1]NAMEPLATE CAPACITY'!$A$5,"Period",DATE(YEAR(CP$3),MONTH(CP$3),1),"Country",$C12,"UnitCategory","CONDENSATE DIST."),0)</f>
        <v>0</v>
      </c>
      <c r="CQ12">
        <f>IFERROR(GETPIVOTDATA("UnitCapacity",'[1]NAMEPLATE CAPACITY'!$A$5,"Period",DATE(YEAR(CQ$3),MONTH(CQ$3),1),"Country",$C12,"UnitCategory","CRUDE"),0)+IFERROR(GETPIVOTDATA("UnitCapacity",'[1]NAMEPLATE CAPACITY'!$A$5,"Period",DATE(YEAR(CQ$3),MONTH(CQ$3),1),"Country",$C12,"UnitCategory","CONDENSATE DIST."),0)</f>
        <v>0</v>
      </c>
      <c r="CR12">
        <f>IFERROR(GETPIVOTDATA("UnitCapacity",'[1]NAMEPLATE CAPACITY'!$A$5,"Period",DATE(YEAR(CR$3),MONTH(CR$3),1),"Country",$C12,"UnitCategory","CRUDE"),0)+IFERROR(GETPIVOTDATA("UnitCapacity",'[1]NAMEPLATE CAPACITY'!$A$5,"Period",DATE(YEAR(CR$3),MONTH(CR$3),1),"Country",$C12,"UnitCategory","CONDENSATE DIST."),0)</f>
        <v>0</v>
      </c>
      <c r="CS12">
        <f>IFERROR(GETPIVOTDATA("UnitCapacity",'[1]NAMEPLATE CAPACITY'!$A$5,"Period",DATE(YEAR(CS$3),MONTH(CS$3),1),"Country",$C12,"UnitCategory","CRUDE"),0)+IFERROR(GETPIVOTDATA("UnitCapacity",'[1]NAMEPLATE CAPACITY'!$A$5,"Period",DATE(YEAR(CS$3),MONTH(CS$3),1),"Country",$C12,"UnitCategory","CONDENSATE DIST."),0)</f>
        <v>0</v>
      </c>
      <c r="CT12">
        <f>IFERROR(GETPIVOTDATA("UnitCapacity",'[1]NAMEPLATE CAPACITY'!$A$5,"Period",DATE(YEAR(CT$3),MONTH(CT$3),1),"Country",$C12,"UnitCategory","CRUDE"),0)+IFERROR(GETPIVOTDATA("UnitCapacity",'[1]NAMEPLATE CAPACITY'!$A$5,"Period",DATE(YEAR(CT$3),MONTH(CT$3),1),"Country",$C12,"UnitCategory","CONDENSATE DIST."),0)</f>
        <v>0</v>
      </c>
      <c r="CU12">
        <f>IFERROR(GETPIVOTDATA("UnitCapacity",'[1]NAMEPLATE CAPACITY'!$A$5,"Period",DATE(YEAR(CU$3),MONTH(CU$3),1),"Country",$C12,"UnitCategory","CRUDE"),0)+IFERROR(GETPIVOTDATA("UnitCapacity",'[1]NAMEPLATE CAPACITY'!$A$5,"Period",DATE(YEAR(CU$3),MONTH(CU$3),1),"Country",$C12,"UnitCategory","CONDENSATE DIST."),0)</f>
        <v>0</v>
      </c>
      <c r="CV12">
        <f>IFERROR(GETPIVOTDATA("UnitCapacity",'[1]NAMEPLATE CAPACITY'!$A$5,"Period",DATE(YEAR(CV$3),MONTH(CV$3),1),"Country",$C12,"UnitCategory","CRUDE"),0)+IFERROR(GETPIVOTDATA("UnitCapacity",'[1]NAMEPLATE CAPACITY'!$A$5,"Period",DATE(YEAR(CV$3),MONTH(CV$3),1),"Country",$C12,"UnitCategory","CONDENSATE DIST."),0)</f>
        <v>0</v>
      </c>
      <c r="CW12">
        <f>IFERROR(GETPIVOTDATA("UnitCapacity",'[1]NAMEPLATE CAPACITY'!$A$5,"Period",DATE(YEAR(CW$3),MONTH(CW$3),1),"Country",$C12,"UnitCategory","CRUDE"),0)+IFERROR(GETPIVOTDATA("UnitCapacity",'[1]NAMEPLATE CAPACITY'!$A$5,"Period",DATE(YEAR(CW$3),MONTH(CW$3),1),"Country",$C12,"UnitCategory","CONDENSATE DIST."),0)</f>
        <v>0</v>
      </c>
      <c r="CX12">
        <f>IFERROR(GETPIVOTDATA("UnitCapacity",'[1]NAMEPLATE CAPACITY'!$A$5,"Period",DATE(YEAR(CX$3),MONTH(CX$3),1),"Country",$C12,"UnitCategory","CRUDE"),0)+IFERROR(GETPIVOTDATA("UnitCapacity",'[1]NAMEPLATE CAPACITY'!$A$5,"Period",DATE(YEAR(CX$3),MONTH(CX$3),1),"Country",$C12,"UnitCategory","CONDENSATE DIST."),0)</f>
        <v>0</v>
      </c>
      <c r="CY12">
        <f>IFERROR(GETPIVOTDATA("UnitCapacity",'[1]NAMEPLATE CAPACITY'!$A$5,"Period",DATE(YEAR(CY$3),MONTH(CY$3),1),"Country",$C12,"UnitCategory","CRUDE"),0)+IFERROR(GETPIVOTDATA("UnitCapacity",'[1]NAMEPLATE CAPACITY'!$A$5,"Period",DATE(YEAR(CY$3),MONTH(CY$3),1),"Country",$C12,"UnitCategory","CONDENSATE DIST."),0)</f>
        <v>0</v>
      </c>
      <c r="CZ12">
        <f>IFERROR(GETPIVOTDATA("UnitCapacity",'[1]NAMEPLATE CAPACITY'!$A$5,"Period",DATE(YEAR(CZ$3),MONTH(CZ$3),1),"Country",$C12,"UnitCategory","CRUDE"),0)+IFERROR(GETPIVOTDATA("UnitCapacity",'[1]NAMEPLATE CAPACITY'!$A$5,"Period",DATE(YEAR(CZ$3),MONTH(CZ$3),1),"Country",$C12,"UnitCategory","CONDENSATE DIST."),0)</f>
        <v>0</v>
      </c>
      <c r="DA12">
        <f>IFERROR(GETPIVOTDATA("UnitCapacity",'[1]NAMEPLATE CAPACITY'!$A$5,"Period",DATE(YEAR(DA$3),MONTH(DA$3),1),"Country",$C12,"UnitCategory","CRUDE"),0)+IFERROR(GETPIVOTDATA("UnitCapacity",'[1]NAMEPLATE CAPACITY'!$A$5,"Period",DATE(YEAR(DA$3),MONTH(DA$3),1),"Country",$C12,"UnitCategory","CONDENSATE DIST."),0)</f>
        <v>0</v>
      </c>
      <c r="DB12">
        <f>IFERROR(GETPIVOTDATA("UnitCapacity",'[1]NAMEPLATE CAPACITY'!$A$5,"Period",DATE(YEAR(DB$3),MONTH(DB$3),1),"Country",$C12,"UnitCategory","CRUDE"),0)+IFERROR(GETPIVOTDATA("UnitCapacity",'[1]NAMEPLATE CAPACITY'!$A$5,"Period",DATE(YEAR(DB$3),MONTH(DB$3),1),"Country",$C12,"UnitCategory","CONDENSATE DIST."),0)</f>
        <v>0</v>
      </c>
      <c r="DC12">
        <f>IFERROR(GETPIVOTDATA("UnitCapacity",'[1]NAMEPLATE CAPACITY'!$A$5,"Period",DATE(YEAR(DC$3),MONTH(DC$3),1),"Country",$C12,"UnitCategory","CRUDE"),0)+IFERROR(GETPIVOTDATA("UnitCapacity",'[1]NAMEPLATE CAPACITY'!$A$5,"Period",DATE(YEAR(DC$3),MONTH(DC$3),1),"Country",$C12,"UnitCategory","CONDENSATE DIST."),0)</f>
        <v>0</v>
      </c>
      <c r="DD12">
        <f>IFERROR(GETPIVOTDATA("UnitCapacity",'[1]NAMEPLATE CAPACITY'!$A$5,"Period",DATE(YEAR(DD$3),MONTH(DD$3),1),"Country",$C12,"UnitCategory","CRUDE"),0)+IFERROR(GETPIVOTDATA("UnitCapacity",'[1]NAMEPLATE CAPACITY'!$A$5,"Period",DATE(YEAR(DD$3),MONTH(DD$3),1),"Country",$C12,"UnitCategory","CONDENSATE DIST."),0)</f>
        <v>0</v>
      </c>
      <c r="DE12">
        <f>IFERROR(GETPIVOTDATA("UnitCapacity",'[1]NAMEPLATE CAPACITY'!$A$5,"Period",DATE(YEAR(DE$3),MONTH(DE$3),1),"Country",$C12,"UnitCategory","CRUDE"),0)+IFERROR(GETPIVOTDATA("UnitCapacity",'[1]NAMEPLATE CAPACITY'!$A$5,"Period",DATE(YEAR(DE$3),MONTH(DE$3),1),"Country",$C12,"UnitCategory","CONDENSATE DIST."),0)</f>
        <v>0</v>
      </c>
      <c r="DF12">
        <f>IFERROR(GETPIVOTDATA("UnitCapacity",'[1]NAMEPLATE CAPACITY'!$A$5,"Period",DATE(YEAR(DF$3),MONTH(DF$3),1),"Country",$C12,"UnitCategory","CRUDE"),0)+IFERROR(GETPIVOTDATA("UnitCapacity",'[1]NAMEPLATE CAPACITY'!$A$5,"Period",DATE(YEAR(DF$3),MONTH(DF$3),1),"Country",$C12,"UnitCategory","CONDENSATE DIST."),0)</f>
        <v>0</v>
      </c>
      <c r="DG12">
        <f>IFERROR(GETPIVOTDATA("UnitCapacity",'[1]NAMEPLATE CAPACITY'!$A$5,"Period",DATE(YEAR(DG$3),MONTH(DG$3),1),"Country",$C12,"UnitCategory","CRUDE"),0)+IFERROR(GETPIVOTDATA("UnitCapacity",'[1]NAMEPLATE CAPACITY'!$A$5,"Period",DATE(YEAR(DG$3),MONTH(DG$3),1),"Country",$C12,"UnitCategory","CONDENSATE DIST."),0)</f>
        <v>0</v>
      </c>
      <c r="DH12">
        <f>IFERROR(GETPIVOTDATA("UnitCapacity",'[1]NAMEPLATE CAPACITY'!$A$5,"Period",DATE(YEAR(DH$3),MONTH(DH$3),1),"Country",$C12,"UnitCategory","CRUDE"),0)+IFERROR(GETPIVOTDATA("UnitCapacity",'[1]NAMEPLATE CAPACITY'!$A$5,"Period",DATE(YEAR(DH$3),MONTH(DH$3),1),"Country",$C12,"UnitCategory","CONDENSATE DIST."),0)</f>
        <v>0</v>
      </c>
      <c r="ES12" t="s">
        <v>21</v>
      </c>
    </row>
    <row r="13" spans="1:188" outlineLevel="1" x14ac:dyDescent="0.2">
      <c r="A13" t="s">
        <v>1</v>
      </c>
      <c r="B13" t="s">
        <v>2</v>
      </c>
      <c r="C13" t="s">
        <v>23</v>
      </c>
      <c r="D13" t="s">
        <v>4</v>
      </c>
      <c r="E13">
        <f>IFERROR(GETPIVOTDATA("UnitCapacity",'[1]NAMEPLATE CAPACITY'!$A$5,"Period",DATE(YEAR(E$3),MONTH(E$3),1),"Country",$C13,"UnitCategory","CRUDE"),0)+IFERROR(GETPIVOTDATA("UnitCapacity",'[1]NAMEPLATE CAPACITY'!$A$5,"Period",DATE(YEAR(E$3),MONTH(E$3),1),"Country",$C13,"UnitCategory","CONDENSATE DIST."),0)</f>
        <v>0</v>
      </c>
      <c r="F13">
        <f>IFERROR(GETPIVOTDATA("UnitCapacity",'[1]NAMEPLATE CAPACITY'!$A$5,"Period",DATE(YEAR(F$3),MONTH(F$3),1),"Country",$C13,"UnitCategory","CRUDE"),0)+IFERROR(GETPIVOTDATA("UnitCapacity",'[1]NAMEPLATE CAPACITY'!$A$5,"Period",DATE(YEAR(F$3),MONTH(F$3),1),"Country",$C13,"UnitCategory","CONDENSATE DIST."),0)</f>
        <v>0</v>
      </c>
      <c r="G13">
        <f>IFERROR(GETPIVOTDATA("UnitCapacity",'[1]NAMEPLATE CAPACITY'!$A$5,"Period",DATE(YEAR(G$3),MONTH(G$3),1),"Country",$C13,"UnitCategory","CRUDE"),0)+IFERROR(GETPIVOTDATA("UnitCapacity",'[1]NAMEPLATE CAPACITY'!$A$5,"Period",DATE(YEAR(G$3),MONTH(G$3),1),"Country",$C13,"UnitCategory","CONDENSATE DIST."),0)</f>
        <v>0</v>
      </c>
      <c r="H13">
        <f>IFERROR(GETPIVOTDATA("UnitCapacity",'[1]NAMEPLATE CAPACITY'!$A$5,"Period",DATE(YEAR(H$3),MONTH(H$3),1),"Country",$C13,"UnitCategory","CRUDE"),0)+IFERROR(GETPIVOTDATA("UnitCapacity",'[1]NAMEPLATE CAPACITY'!$A$5,"Period",DATE(YEAR(H$3),MONTH(H$3),1),"Country",$C13,"UnitCategory","CONDENSATE DIST."),0)</f>
        <v>0</v>
      </c>
      <c r="I13">
        <f>IFERROR(GETPIVOTDATA("UnitCapacity",'[1]NAMEPLATE CAPACITY'!$A$5,"Period",DATE(YEAR(I$3),MONTH(I$3),1),"Country",$C13,"UnitCategory","CRUDE"),0)+IFERROR(GETPIVOTDATA("UnitCapacity",'[1]NAMEPLATE CAPACITY'!$A$5,"Period",DATE(YEAR(I$3),MONTH(I$3),1),"Country",$C13,"UnitCategory","CONDENSATE DIST."),0)</f>
        <v>0</v>
      </c>
      <c r="J13">
        <f>IFERROR(GETPIVOTDATA("UnitCapacity",'[1]NAMEPLATE CAPACITY'!$A$5,"Period",DATE(YEAR(J$3),MONTH(J$3),1),"Country",$C13,"UnitCategory","CRUDE"),0)+IFERROR(GETPIVOTDATA("UnitCapacity",'[1]NAMEPLATE CAPACITY'!$A$5,"Period",DATE(YEAR(J$3),MONTH(J$3),1),"Country",$C13,"UnitCategory","CONDENSATE DIST."),0)</f>
        <v>0</v>
      </c>
      <c r="K13">
        <f>IFERROR(GETPIVOTDATA("UnitCapacity",'[1]NAMEPLATE CAPACITY'!$A$5,"Period",DATE(YEAR(K$3),MONTH(K$3),1),"Country",$C13,"UnitCategory","CRUDE"),0)+IFERROR(GETPIVOTDATA("UnitCapacity",'[1]NAMEPLATE CAPACITY'!$A$5,"Period",DATE(YEAR(K$3),MONTH(K$3),1),"Country",$C13,"UnitCategory","CONDENSATE DIST."),0)</f>
        <v>0</v>
      </c>
      <c r="L13">
        <f>IFERROR(GETPIVOTDATA("UnitCapacity",'[1]NAMEPLATE CAPACITY'!$A$5,"Period",DATE(YEAR(L$3),MONTH(L$3),1),"Country",$C13,"UnitCategory","CRUDE"),0)+IFERROR(GETPIVOTDATA("UnitCapacity",'[1]NAMEPLATE CAPACITY'!$A$5,"Period",DATE(YEAR(L$3),MONTH(L$3),1),"Country",$C13,"UnitCategory","CONDENSATE DIST."),0)</f>
        <v>0</v>
      </c>
      <c r="M13">
        <f>IFERROR(GETPIVOTDATA("UnitCapacity",'[1]NAMEPLATE CAPACITY'!$A$5,"Period",DATE(YEAR(M$3),MONTH(M$3),1),"Country",$C13,"UnitCategory","CRUDE"),0)+IFERROR(GETPIVOTDATA("UnitCapacity",'[1]NAMEPLATE CAPACITY'!$A$5,"Period",DATE(YEAR(M$3),MONTH(M$3),1),"Country",$C13,"UnitCategory","CONDENSATE DIST."),0)</f>
        <v>0</v>
      </c>
      <c r="N13">
        <f>IFERROR(GETPIVOTDATA("UnitCapacity",'[1]NAMEPLATE CAPACITY'!$A$5,"Period",DATE(YEAR(N$3),MONTH(N$3),1),"Country",$C13,"UnitCategory","CRUDE"),0)+IFERROR(GETPIVOTDATA("UnitCapacity",'[1]NAMEPLATE CAPACITY'!$A$5,"Period",DATE(YEAR(N$3),MONTH(N$3),1),"Country",$C13,"UnitCategory","CONDENSATE DIST."),0)</f>
        <v>0</v>
      </c>
      <c r="O13">
        <f>IFERROR(GETPIVOTDATA("UnitCapacity",'[1]NAMEPLATE CAPACITY'!$A$5,"Period",DATE(YEAR(O$3),MONTH(O$3),1),"Country",$C13,"UnitCategory","CRUDE"),0)+IFERROR(GETPIVOTDATA("UnitCapacity",'[1]NAMEPLATE CAPACITY'!$A$5,"Period",DATE(YEAR(O$3),MONTH(O$3),1),"Country",$C13,"UnitCategory","CONDENSATE DIST."),0)</f>
        <v>0</v>
      </c>
      <c r="P13">
        <f>IFERROR(GETPIVOTDATA("UnitCapacity",'[1]NAMEPLATE CAPACITY'!$A$5,"Period",DATE(YEAR(P$3),MONTH(P$3),1),"Country",$C13,"UnitCategory","CRUDE"),0)+IFERROR(GETPIVOTDATA("UnitCapacity",'[1]NAMEPLATE CAPACITY'!$A$5,"Period",DATE(YEAR(P$3),MONTH(P$3),1),"Country",$C13,"UnitCategory","CONDENSATE DIST."),0)</f>
        <v>0</v>
      </c>
      <c r="Q13">
        <f>IFERROR(GETPIVOTDATA("UnitCapacity",'[1]NAMEPLATE CAPACITY'!$A$5,"Period",DATE(YEAR(Q$3),MONTH(Q$3),1),"Country",$C13,"UnitCategory","CRUDE"),0)+IFERROR(GETPIVOTDATA("UnitCapacity",'[1]NAMEPLATE CAPACITY'!$A$5,"Period",DATE(YEAR(Q$3),MONTH(Q$3),1),"Country",$C13,"UnitCategory","CONDENSATE DIST."),0)</f>
        <v>478</v>
      </c>
      <c r="R13">
        <f>IFERROR(GETPIVOTDATA("UnitCapacity",'[1]NAMEPLATE CAPACITY'!$A$5,"Period",DATE(YEAR(R$3),MONTH(R$3),1),"Country",$C13,"UnitCategory","CRUDE"),0)+IFERROR(GETPIVOTDATA("UnitCapacity",'[1]NAMEPLATE CAPACITY'!$A$5,"Period",DATE(YEAR(R$3),MONTH(R$3),1),"Country",$C13,"UnitCategory","CONDENSATE DIST."),0)</f>
        <v>478</v>
      </c>
      <c r="S13">
        <f>IFERROR(GETPIVOTDATA("UnitCapacity",'[1]NAMEPLATE CAPACITY'!$A$5,"Period",DATE(YEAR(S$3),MONTH(S$3),1),"Country",$C13,"UnitCategory","CRUDE"),0)+IFERROR(GETPIVOTDATA("UnitCapacity",'[1]NAMEPLATE CAPACITY'!$A$5,"Period",DATE(YEAR(S$3),MONTH(S$3),1),"Country",$C13,"UnitCategory","CONDENSATE DIST."),0)</f>
        <v>478</v>
      </c>
      <c r="T13">
        <f>IFERROR(GETPIVOTDATA("UnitCapacity",'[1]NAMEPLATE CAPACITY'!$A$5,"Period",DATE(YEAR(T$3),MONTH(T$3),1),"Country",$C13,"UnitCategory","CRUDE"),0)+IFERROR(GETPIVOTDATA("UnitCapacity",'[1]NAMEPLATE CAPACITY'!$A$5,"Period",DATE(YEAR(T$3),MONTH(T$3),1),"Country",$C13,"UnitCategory","CONDENSATE DIST."),0)</f>
        <v>478</v>
      </c>
      <c r="U13">
        <f>IFERROR(GETPIVOTDATA("UnitCapacity",'[1]NAMEPLATE CAPACITY'!$A$5,"Period",DATE(YEAR(U$3),MONTH(U$3),1),"Country",$C13,"UnitCategory","CRUDE"),0)+IFERROR(GETPIVOTDATA("UnitCapacity",'[1]NAMEPLATE CAPACITY'!$A$5,"Period",DATE(YEAR(U$3),MONTH(U$3),1),"Country",$C13,"UnitCategory","CONDENSATE DIST."),0)</f>
        <v>478</v>
      </c>
      <c r="V13">
        <f>IFERROR(GETPIVOTDATA("UnitCapacity",'[1]NAMEPLATE CAPACITY'!$A$5,"Period",DATE(YEAR(V$3),MONTH(V$3),1),"Country",$C13,"UnitCategory","CRUDE"),0)+IFERROR(GETPIVOTDATA("UnitCapacity",'[1]NAMEPLATE CAPACITY'!$A$5,"Period",DATE(YEAR(V$3),MONTH(V$3),1),"Country",$C13,"UnitCategory","CONDENSATE DIST."),0)</f>
        <v>478</v>
      </c>
      <c r="W13">
        <f>IFERROR(GETPIVOTDATA("UnitCapacity",'[1]NAMEPLATE CAPACITY'!$A$5,"Period",DATE(YEAR(W$3),MONTH(W$3),1),"Country",$C13,"UnitCategory","CRUDE"),0)+IFERROR(GETPIVOTDATA("UnitCapacity",'[1]NAMEPLATE CAPACITY'!$A$5,"Period",DATE(YEAR(W$3),MONTH(W$3),1),"Country",$C13,"UnitCategory","CONDENSATE DIST."),0)</f>
        <v>478</v>
      </c>
      <c r="X13">
        <f>IFERROR(GETPIVOTDATA("UnitCapacity",'[1]NAMEPLATE CAPACITY'!$A$5,"Period",DATE(YEAR(X$3),MONTH(X$3),1),"Country",$C13,"UnitCategory","CRUDE"),0)+IFERROR(GETPIVOTDATA("UnitCapacity",'[1]NAMEPLATE CAPACITY'!$A$5,"Period",DATE(YEAR(X$3),MONTH(X$3),1),"Country",$C13,"UnitCategory","CONDENSATE DIST."),0)</f>
        <v>478</v>
      </c>
      <c r="Y13">
        <f>IFERROR(GETPIVOTDATA("UnitCapacity",'[1]NAMEPLATE CAPACITY'!$A$5,"Period",DATE(YEAR(Y$3),MONTH(Y$3),1),"Country",$C13,"UnitCategory","CRUDE"),0)+IFERROR(GETPIVOTDATA("UnitCapacity",'[1]NAMEPLATE CAPACITY'!$A$5,"Period",DATE(YEAR(Y$3),MONTH(Y$3),1),"Country",$C13,"UnitCategory","CONDENSATE DIST."),0)</f>
        <v>478</v>
      </c>
      <c r="Z13">
        <f>IFERROR(GETPIVOTDATA("UnitCapacity",'[1]NAMEPLATE CAPACITY'!$A$5,"Period",DATE(YEAR(Z$3),MONTH(Z$3),1),"Country",$C13,"UnitCategory","CRUDE"),0)+IFERROR(GETPIVOTDATA("UnitCapacity",'[1]NAMEPLATE CAPACITY'!$A$5,"Period",DATE(YEAR(Z$3),MONTH(Z$3),1),"Country",$C13,"UnitCategory","CONDENSATE DIST."),0)</f>
        <v>478</v>
      </c>
      <c r="AA13">
        <f>IFERROR(GETPIVOTDATA("UnitCapacity",'[1]NAMEPLATE CAPACITY'!$A$5,"Period",DATE(YEAR(AA$3),MONTH(AA$3),1),"Country",$C13,"UnitCategory","CRUDE"),0)+IFERROR(GETPIVOTDATA("UnitCapacity",'[1]NAMEPLATE CAPACITY'!$A$5,"Period",DATE(YEAR(AA$3),MONTH(AA$3),1),"Country",$C13,"UnitCategory","CONDENSATE DIST."),0)</f>
        <v>478</v>
      </c>
      <c r="AB13">
        <f>IFERROR(GETPIVOTDATA("UnitCapacity",'[1]NAMEPLATE CAPACITY'!$A$5,"Period",DATE(YEAR(AB$3),MONTH(AB$3),1),"Country",$C13,"UnitCategory","CRUDE"),0)+IFERROR(GETPIVOTDATA("UnitCapacity",'[1]NAMEPLATE CAPACITY'!$A$5,"Period",DATE(YEAR(AB$3),MONTH(AB$3),1),"Country",$C13,"UnitCategory","CONDENSATE DIST."),0)</f>
        <v>478</v>
      </c>
      <c r="AC13">
        <f>IFERROR(GETPIVOTDATA("UnitCapacity",'[1]NAMEPLATE CAPACITY'!$A$5,"Period",DATE(YEAR(AC$3),MONTH(AC$3),1),"Country",$C13,"UnitCategory","CRUDE"),0)+IFERROR(GETPIVOTDATA("UnitCapacity",'[1]NAMEPLATE CAPACITY'!$A$5,"Period",DATE(YEAR(AC$3),MONTH(AC$3),1),"Country",$C13,"UnitCategory","CONDENSATE DIST."),0)</f>
        <v>478</v>
      </c>
      <c r="AD13">
        <f>IFERROR(GETPIVOTDATA("UnitCapacity",'[1]NAMEPLATE CAPACITY'!$A$5,"Period",DATE(YEAR(AD$3),MONTH(AD$3),1),"Country",$C13,"UnitCategory","CRUDE"),0)+IFERROR(GETPIVOTDATA("UnitCapacity",'[1]NAMEPLATE CAPACITY'!$A$5,"Period",DATE(YEAR(AD$3),MONTH(AD$3),1),"Country",$C13,"UnitCategory","CONDENSATE DIST."),0)</f>
        <v>478</v>
      </c>
      <c r="AE13">
        <f>IFERROR(GETPIVOTDATA("UnitCapacity",'[1]NAMEPLATE CAPACITY'!$A$5,"Period",DATE(YEAR(AE$3),MONTH(AE$3),1),"Country",$C13,"UnitCategory","CRUDE"),0)+IFERROR(GETPIVOTDATA("UnitCapacity",'[1]NAMEPLATE CAPACITY'!$A$5,"Period",DATE(YEAR(AE$3),MONTH(AE$3),1),"Country",$C13,"UnitCategory","CONDENSATE DIST."),0)</f>
        <v>478</v>
      </c>
      <c r="AF13">
        <f>IFERROR(GETPIVOTDATA("UnitCapacity",'[1]NAMEPLATE CAPACITY'!$A$5,"Period",DATE(YEAR(AF$3),MONTH(AF$3),1),"Country",$C13,"UnitCategory","CRUDE"),0)+IFERROR(GETPIVOTDATA("UnitCapacity",'[1]NAMEPLATE CAPACITY'!$A$5,"Period",DATE(YEAR(AF$3),MONTH(AF$3),1),"Country",$C13,"UnitCategory","CONDENSATE DIST."),0)</f>
        <v>478</v>
      </c>
      <c r="AG13">
        <f>IFERROR(GETPIVOTDATA("UnitCapacity",'[1]NAMEPLATE CAPACITY'!$A$5,"Period",DATE(YEAR(AG$3),MONTH(AG$3),1),"Country",$C13,"UnitCategory","CRUDE"),0)+IFERROR(GETPIVOTDATA("UnitCapacity",'[1]NAMEPLATE CAPACITY'!$A$5,"Period",DATE(YEAR(AG$3),MONTH(AG$3),1),"Country",$C13,"UnitCategory","CONDENSATE DIST."),0)</f>
        <v>478</v>
      </c>
      <c r="AH13">
        <f>IFERROR(GETPIVOTDATA("UnitCapacity",'[1]NAMEPLATE CAPACITY'!$A$5,"Period",DATE(YEAR(AH$3),MONTH(AH$3),1),"Country",$C13,"UnitCategory","CRUDE"),0)+IFERROR(GETPIVOTDATA("UnitCapacity",'[1]NAMEPLATE CAPACITY'!$A$5,"Period",DATE(YEAR(AH$3),MONTH(AH$3),1),"Country",$C13,"UnitCategory","CONDENSATE DIST."),0)</f>
        <v>478</v>
      </c>
      <c r="AI13">
        <f>IFERROR(GETPIVOTDATA("UnitCapacity",'[1]NAMEPLATE CAPACITY'!$A$5,"Period",DATE(YEAR(AI$3),MONTH(AI$3),1),"Country",$C13,"UnitCategory","CRUDE"),0)+IFERROR(GETPIVOTDATA("UnitCapacity",'[1]NAMEPLATE CAPACITY'!$A$5,"Period",DATE(YEAR(AI$3),MONTH(AI$3),1),"Country",$C13,"UnitCategory","CONDENSATE DIST."),0)</f>
        <v>478</v>
      </c>
      <c r="AJ13">
        <f>IFERROR(GETPIVOTDATA("UnitCapacity",'[1]NAMEPLATE CAPACITY'!$A$5,"Period",DATE(YEAR(AJ$3),MONTH(AJ$3),1),"Country",$C13,"UnitCategory","CRUDE"),0)+IFERROR(GETPIVOTDATA("UnitCapacity",'[1]NAMEPLATE CAPACITY'!$A$5,"Period",DATE(YEAR(AJ$3),MONTH(AJ$3),1),"Country",$C13,"UnitCategory","CONDENSATE DIST."),0)</f>
        <v>478</v>
      </c>
      <c r="AK13">
        <f>IFERROR(GETPIVOTDATA("UnitCapacity",'[1]NAMEPLATE CAPACITY'!$A$5,"Period",DATE(YEAR(AK$3),MONTH(AK$3),1),"Country",$C13,"UnitCategory","CRUDE"),0)+IFERROR(GETPIVOTDATA("UnitCapacity",'[1]NAMEPLATE CAPACITY'!$A$5,"Period",DATE(YEAR(AK$3),MONTH(AK$3),1),"Country",$C13,"UnitCategory","CONDENSATE DIST."),0)</f>
        <v>478</v>
      </c>
      <c r="AL13">
        <f>IFERROR(GETPIVOTDATA("UnitCapacity",'[1]NAMEPLATE CAPACITY'!$A$5,"Period",DATE(YEAR(AL$3),MONTH(AL$3),1),"Country",$C13,"UnitCategory","CRUDE"),0)+IFERROR(GETPIVOTDATA("UnitCapacity",'[1]NAMEPLATE CAPACITY'!$A$5,"Period",DATE(YEAR(AL$3),MONTH(AL$3),1),"Country",$C13,"UnitCategory","CONDENSATE DIST."),0)</f>
        <v>478</v>
      </c>
      <c r="AM13">
        <f>IFERROR(GETPIVOTDATA("UnitCapacity",'[1]NAMEPLATE CAPACITY'!$A$5,"Period",DATE(YEAR(AM$3),MONTH(AM$3),1),"Country",$C13,"UnitCategory","CRUDE"),0)+IFERROR(GETPIVOTDATA("UnitCapacity",'[1]NAMEPLATE CAPACITY'!$A$5,"Period",DATE(YEAR(AM$3),MONTH(AM$3),1),"Country",$C13,"UnitCategory","CONDENSATE DIST."),0)</f>
        <v>478</v>
      </c>
      <c r="AN13">
        <f>IFERROR(GETPIVOTDATA("UnitCapacity",'[1]NAMEPLATE CAPACITY'!$A$5,"Period",DATE(YEAR(AN$3),MONTH(AN$3),1),"Country",$C13,"UnitCategory","CRUDE"),0)+IFERROR(GETPIVOTDATA("UnitCapacity",'[1]NAMEPLATE CAPACITY'!$A$5,"Period",DATE(YEAR(AN$3),MONTH(AN$3),1),"Country",$C13,"UnitCategory","CONDENSATE DIST."),0)</f>
        <v>478</v>
      </c>
      <c r="AO13">
        <f>IFERROR(GETPIVOTDATA("UnitCapacity",'[1]NAMEPLATE CAPACITY'!$A$5,"Period",DATE(YEAR(AO$3),MONTH(AO$3),1),"Country",$C13,"UnitCategory","CRUDE"),0)+IFERROR(GETPIVOTDATA("UnitCapacity",'[1]NAMEPLATE CAPACITY'!$A$5,"Period",DATE(YEAR(AO$3),MONTH(AO$3),1),"Country",$C13,"UnitCategory","CONDENSATE DIST."),0)</f>
        <v>478</v>
      </c>
      <c r="AP13">
        <f>IFERROR(GETPIVOTDATA("UnitCapacity",'[1]NAMEPLATE CAPACITY'!$A$5,"Period",DATE(YEAR(AP$3),MONTH(AP$3),1),"Country",$C13,"UnitCategory","CRUDE"),0)+IFERROR(GETPIVOTDATA("UnitCapacity",'[1]NAMEPLATE CAPACITY'!$A$5,"Period",DATE(YEAR(AP$3),MONTH(AP$3),1),"Country",$C13,"UnitCategory","CONDENSATE DIST."),0)</f>
        <v>478</v>
      </c>
      <c r="AQ13">
        <f>IFERROR(GETPIVOTDATA("UnitCapacity",'[1]NAMEPLATE CAPACITY'!$A$5,"Period",DATE(YEAR(AQ$3),MONTH(AQ$3),1),"Country",$C13,"UnitCategory","CRUDE"),0)+IFERROR(GETPIVOTDATA("UnitCapacity",'[1]NAMEPLATE CAPACITY'!$A$5,"Period",DATE(YEAR(AQ$3),MONTH(AQ$3),1),"Country",$C13,"UnitCategory","CONDENSATE DIST."),0)</f>
        <v>478</v>
      </c>
      <c r="AR13">
        <f>IFERROR(GETPIVOTDATA("UnitCapacity",'[1]NAMEPLATE CAPACITY'!$A$5,"Period",DATE(YEAR(AR$3),MONTH(AR$3),1),"Country",$C13,"UnitCategory","CRUDE"),0)+IFERROR(GETPIVOTDATA("UnitCapacity",'[1]NAMEPLATE CAPACITY'!$A$5,"Period",DATE(YEAR(AR$3),MONTH(AR$3),1),"Country",$C13,"UnitCategory","CONDENSATE DIST."),0)</f>
        <v>478</v>
      </c>
      <c r="AS13">
        <f>IFERROR(GETPIVOTDATA("UnitCapacity",'[1]NAMEPLATE CAPACITY'!$A$5,"Period",DATE(YEAR(AS$3),MONTH(AS$3),1),"Country",$C13,"UnitCategory","CRUDE"),0)+IFERROR(GETPIVOTDATA("UnitCapacity",'[1]NAMEPLATE CAPACITY'!$A$5,"Period",DATE(YEAR(AS$3),MONTH(AS$3),1),"Country",$C13,"UnitCategory","CONDENSATE DIST."),0)</f>
        <v>478</v>
      </c>
      <c r="AT13">
        <f>IFERROR(GETPIVOTDATA("UnitCapacity",'[1]NAMEPLATE CAPACITY'!$A$5,"Period",DATE(YEAR(AT$3),MONTH(AT$3),1),"Country",$C13,"UnitCategory","CRUDE"),0)+IFERROR(GETPIVOTDATA("UnitCapacity",'[1]NAMEPLATE CAPACITY'!$A$5,"Period",DATE(YEAR(AT$3),MONTH(AT$3),1),"Country",$C13,"UnitCategory","CONDENSATE DIST."),0)</f>
        <v>478</v>
      </c>
      <c r="AU13">
        <f>IFERROR(GETPIVOTDATA("UnitCapacity",'[1]NAMEPLATE CAPACITY'!$A$5,"Period",DATE(YEAR(AU$3),MONTH(AU$3),1),"Country",$C13,"UnitCategory","CRUDE"),0)+IFERROR(GETPIVOTDATA("UnitCapacity",'[1]NAMEPLATE CAPACITY'!$A$5,"Period",DATE(YEAR(AU$3),MONTH(AU$3),1),"Country",$C13,"UnitCategory","CONDENSATE DIST."),0)</f>
        <v>478</v>
      </c>
      <c r="AV13">
        <f>IFERROR(GETPIVOTDATA("UnitCapacity",'[1]NAMEPLATE CAPACITY'!$A$5,"Period",DATE(YEAR(AV$3),MONTH(AV$3),1),"Country",$C13,"UnitCategory","CRUDE"),0)+IFERROR(GETPIVOTDATA("UnitCapacity",'[1]NAMEPLATE CAPACITY'!$A$5,"Period",DATE(YEAR(AV$3),MONTH(AV$3),1),"Country",$C13,"UnitCategory","CONDENSATE DIST."),0)</f>
        <v>478</v>
      </c>
      <c r="AW13">
        <f>IFERROR(GETPIVOTDATA("UnitCapacity",'[1]NAMEPLATE CAPACITY'!$A$5,"Period",DATE(YEAR(AW$3),MONTH(AW$3),1),"Country",$C13,"UnitCategory","CRUDE"),0)+IFERROR(GETPIVOTDATA("UnitCapacity",'[1]NAMEPLATE CAPACITY'!$A$5,"Period",DATE(YEAR(AW$3),MONTH(AW$3),1),"Country",$C13,"UnitCategory","CONDENSATE DIST."),0)</f>
        <v>478</v>
      </c>
      <c r="AX13">
        <f>IFERROR(GETPIVOTDATA("UnitCapacity",'[1]NAMEPLATE CAPACITY'!$A$5,"Period",DATE(YEAR(AX$3),MONTH(AX$3),1),"Country",$C13,"UnitCategory","CRUDE"),0)+IFERROR(GETPIVOTDATA("UnitCapacity",'[1]NAMEPLATE CAPACITY'!$A$5,"Period",DATE(YEAR(AX$3),MONTH(AX$3),1),"Country",$C13,"UnitCategory","CONDENSATE DIST."),0)</f>
        <v>478</v>
      </c>
      <c r="AY13">
        <f>IFERROR(GETPIVOTDATA("UnitCapacity",'[1]NAMEPLATE CAPACITY'!$A$5,"Period",DATE(YEAR(AY$3),MONTH(AY$3),1),"Country",$C13,"UnitCategory","CRUDE"),0)+IFERROR(GETPIVOTDATA("UnitCapacity",'[1]NAMEPLATE CAPACITY'!$A$5,"Period",DATE(YEAR(AY$3),MONTH(AY$3),1),"Country",$C13,"UnitCategory","CONDENSATE DIST."),0)</f>
        <v>478</v>
      </c>
      <c r="AZ13">
        <f>IFERROR(GETPIVOTDATA("UnitCapacity",'[1]NAMEPLATE CAPACITY'!$A$5,"Period",DATE(YEAR(AZ$3),MONTH(AZ$3),1),"Country",$C13,"UnitCategory","CRUDE"),0)+IFERROR(GETPIVOTDATA("UnitCapacity",'[1]NAMEPLATE CAPACITY'!$A$5,"Period",DATE(YEAR(AZ$3),MONTH(AZ$3),1),"Country",$C13,"UnitCategory","CONDENSATE DIST."),0)</f>
        <v>478</v>
      </c>
      <c r="BA13">
        <f>IFERROR(GETPIVOTDATA("UnitCapacity",'[1]NAMEPLATE CAPACITY'!$A$5,"Period",DATE(YEAR(BA$3),MONTH(BA$3),1),"Country",$C13,"UnitCategory","CRUDE"),0)+IFERROR(GETPIVOTDATA("UnitCapacity",'[1]NAMEPLATE CAPACITY'!$A$5,"Period",DATE(YEAR(BA$3),MONTH(BA$3),1),"Country",$C13,"UnitCategory","CONDENSATE DIST."),0)</f>
        <v>478</v>
      </c>
      <c r="BB13">
        <f>IFERROR(GETPIVOTDATA("UnitCapacity",'[1]NAMEPLATE CAPACITY'!$A$5,"Period",DATE(YEAR(BB$3),MONTH(BB$3),1),"Country",$C13,"UnitCategory","CRUDE"),0)+IFERROR(GETPIVOTDATA("UnitCapacity",'[1]NAMEPLATE CAPACITY'!$A$5,"Period",DATE(YEAR(BB$3),MONTH(BB$3),1),"Country",$C13,"UnitCategory","CONDENSATE DIST."),0)</f>
        <v>478</v>
      </c>
      <c r="BC13">
        <f>IFERROR(GETPIVOTDATA("UnitCapacity",'[1]NAMEPLATE CAPACITY'!$A$5,"Period",DATE(YEAR(BC$3),MONTH(BC$3),1),"Country",$C13,"UnitCategory","CRUDE"),0)+IFERROR(GETPIVOTDATA("UnitCapacity",'[1]NAMEPLATE CAPACITY'!$A$5,"Period",DATE(YEAR(BC$3),MONTH(BC$3),1),"Country",$C13,"UnitCategory","CONDENSATE DIST."),0)</f>
        <v>478</v>
      </c>
      <c r="BD13">
        <f>IFERROR(GETPIVOTDATA("UnitCapacity",'[1]NAMEPLATE CAPACITY'!$A$5,"Period",DATE(YEAR(BD$3),MONTH(BD$3),1),"Country",$C13,"UnitCategory","CRUDE"),0)+IFERROR(GETPIVOTDATA("UnitCapacity",'[1]NAMEPLATE CAPACITY'!$A$5,"Period",DATE(YEAR(BD$3),MONTH(BD$3),1),"Country",$C13,"UnitCategory","CONDENSATE DIST."),0)</f>
        <v>478</v>
      </c>
      <c r="BE13">
        <f>IFERROR(GETPIVOTDATA("UnitCapacity",'[1]NAMEPLATE CAPACITY'!$A$5,"Period",DATE(YEAR(BE$3),MONTH(BE$3),1),"Country",$C13,"UnitCategory","CRUDE"),0)+IFERROR(GETPIVOTDATA("UnitCapacity",'[1]NAMEPLATE CAPACITY'!$A$5,"Period",DATE(YEAR(BE$3),MONTH(BE$3),1),"Country",$C13,"UnitCategory","CONDENSATE DIST."),0)</f>
        <v>478</v>
      </c>
      <c r="BF13">
        <f>IFERROR(GETPIVOTDATA("UnitCapacity",'[1]NAMEPLATE CAPACITY'!$A$5,"Period",DATE(YEAR(BF$3),MONTH(BF$3),1),"Country",$C13,"UnitCategory","CRUDE"),0)+IFERROR(GETPIVOTDATA("UnitCapacity",'[1]NAMEPLATE CAPACITY'!$A$5,"Period",DATE(YEAR(BF$3),MONTH(BF$3),1),"Country",$C13,"UnitCategory","CONDENSATE DIST."),0)</f>
        <v>478</v>
      </c>
      <c r="BG13">
        <f>IFERROR(GETPIVOTDATA("UnitCapacity",'[1]NAMEPLATE CAPACITY'!$A$5,"Period",DATE(YEAR(BG$3),MONTH(BG$3),1),"Country",$C13,"UnitCategory","CRUDE"),0)+IFERROR(GETPIVOTDATA("UnitCapacity",'[1]NAMEPLATE CAPACITY'!$A$5,"Period",DATE(YEAR(BG$3),MONTH(BG$3),1),"Country",$C13,"UnitCategory","CONDENSATE DIST."),0)</f>
        <v>478</v>
      </c>
      <c r="BH13">
        <f>IFERROR(GETPIVOTDATA("UnitCapacity",'[1]NAMEPLATE CAPACITY'!$A$5,"Period",DATE(YEAR(BH$3),MONTH(BH$3),1),"Country",$C13,"UnitCategory","CRUDE"),0)+IFERROR(GETPIVOTDATA("UnitCapacity",'[1]NAMEPLATE CAPACITY'!$A$5,"Period",DATE(YEAR(BH$3),MONTH(BH$3),1),"Country",$C13,"UnitCategory","CONDENSATE DIST."),0)</f>
        <v>478</v>
      </c>
      <c r="BI13">
        <f>IFERROR(GETPIVOTDATA("UnitCapacity",'[1]NAMEPLATE CAPACITY'!$A$5,"Period",DATE(YEAR(BI$3),MONTH(BI$3),1),"Country",$C13,"UnitCategory","CRUDE"),0)+IFERROR(GETPIVOTDATA("UnitCapacity",'[1]NAMEPLATE CAPACITY'!$A$5,"Period",DATE(YEAR(BI$3),MONTH(BI$3),1),"Country",$C13,"UnitCategory","CONDENSATE DIST."),0)</f>
        <v>478</v>
      </c>
      <c r="BJ13">
        <f>IFERROR(GETPIVOTDATA("UnitCapacity",'[1]NAMEPLATE CAPACITY'!$A$5,"Period",DATE(YEAR(BJ$3),MONTH(BJ$3),1),"Country",$C13,"UnitCategory","CRUDE"),0)+IFERROR(GETPIVOTDATA("UnitCapacity",'[1]NAMEPLATE CAPACITY'!$A$5,"Period",DATE(YEAR(BJ$3),MONTH(BJ$3),1),"Country",$C13,"UnitCategory","CONDENSATE DIST."),0)</f>
        <v>478</v>
      </c>
      <c r="BK13">
        <f>IFERROR(GETPIVOTDATA("UnitCapacity",'[1]NAMEPLATE CAPACITY'!$A$5,"Period",DATE(YEAR(BK$3),MONTH(BK$3),1),"Country",$C13,"UnitCategory","CRUDE"),0)+IFERROR(GETPIVOTDATA("UnitCapacity",'[1]NAMEPLATE CAPACITY'!$A$5,"Period",DATE(YEAR(BK$3),MONTH(BK$3),1),"Country",$C13,"UnitCategory","CONDENSATE DIST."),0)</f>
        <v>478</v>
      </c>
      <c r="BL13">
        <f>IFERROR(GETPIVOTDATA("UnitCapacity",'[1]NAMEPLATE CAPACITY'!$A$5,"Period",DATE(YEAR(BL$3),MONTH(BL$3),1),"Country",$C13,"UnitCategory","CRUDE"),0)+IFERROR(GETPIVOTDATA("UnitCapacity",'[1]NAMEPLATE CAPACITY'!$A$5,"Period",DATE(YEAR(BL$3),MONTH(BL$3),1),"Country",$C13,"UnitCategory","CONDENSATE DIST."),0)</f>
        <v>478</v>
      </c>
      <c r="BM13">
        <f>IFERROR(GETPIVOTDATA("UnitCapacity",'[1]NAMEPLATE CAPACITY'!$A$5,"Period",DATE(YEAR(BM$3),MONTH(BM$3),1),"Country",$C13,"UnitCategory","CRUDE"),0)+IFERROR(GETPIVOTDATA("UnitCapacity",'[1]NAMEPLATE CAPACITY'!$A$5,"Period",DATE(YEAR(BM$3),MONTH(BM$3),1),"Country",$C13,"UnitCategory","CONDENSATE DIST."),0)</f>
        <v>478</v>
      </c>
      <c r="BN13">
        <f>IFERROR(GETPIVOTDATA("UnitCapacity",'[1]NAMEPLATE CAPACITY'!$A$5,"Period",DATE(YEAR(BN$3),MONTH(BN$3),1),"Country",$C13,"UnitCategory","CRUDE"),0)+IFERROR(GETPIVOTDATA("UnitCapacity",'[1]NAMEPLATE CAPACITY'!$A$5,"Period",DATE(YEAR(BN$3),MONTH(BN$3),1),"Country",$C13,"UnitCategory","CONDENSATE DIST."),0)</f>
        <v>478</v>
      </c>
      <c r="BO13">
        <f>IFERROR(GETPIVOTDATA("UnitCapacity",'[1]NAMEPLATE CAPACITY'!$A$5,"Period",DATE(YEAR(BO$3),MONTH(BO$3),1),"Country",$C13,"UnitCategory","CRUDE"),0)+IFERROR(GETPIVOTDATA("UnitCapacity",'[1]NAMEPLATE CAPACITY'!$A$5,"Period",DATE(YEAR(BO$3),MONTH(BO$3),1),"Country",$C13,"UnitCategory","CONDENSATE DIST."),0)</f>
        <v>478</v>
      </c>
      <c r="BP13">
        <f>IFERROR(GETPIVOTDATA("UnitCapacity",'[1]NAMEPLATE CAPACITY'!$A$5,"Period",DATE(YEAR(BP$3),MONTH(BP$3),1),"Country",$C13,"UnitCategory","CRUDE"),0)+IFERROR(GETPIVOTDATA("UnitCapacity",'[1]NAMEPLATE CAPACITY'!$A$5,"Period",DATE(YEAR(BP$3),MONTH(BP$3),1),"Country",$C13,"UnitCategory","CONDENSATE DIST."),0)</f>
        <v>478</v>
      </c>
      <c r="BQ13">
        <f>IFERROR(GETPIVOTDATA("UnitCapacity",'[1]NAMEPLATE CAPACITY'!$A$5,"Period",DATE(YEAR(BQ$3),MONTH(BQ$3),1),"Country",$C13,"UnitCategory","CRUDE"),0)+IFERROR(GETPIVOTDATA("UnitCapacity",'[1]NAMEPLATE CAPACITY'!$A$5,"Period",DATE(YEAR(BQ$3),MONTH(BQ$3),1),"Country",$C13,"UnitCategory","CONDENSATE DIST."),0)</f>
        <v>478</v>
      </c>
      <c r="BR13">
        <f>IFERROR(GETPIVOTDATA("UnitCapacity",'[1]NAMEPLATE CAPACITY'!$A$5,"Period",DATE(YEAR(BR$3),MONTH(BR$3),1),"Country",$C13,"UnitCategory","CRUDE"),0)+IFERROR(GETPIVOTDATA("UnitCapacity",'[1]NAMEPLATE CAPACITY'!$A$5,"Period",DATE(YEAR(BR$3),MONTH(BR$3),1),"Country",$C13,"UnitCategory","CONDENSATE DIST."),0)</f>
        <v>478</v>
      </c>
      <c r="BS13">
        <f>IFERROR(GETPIVOTDATA("UnitCapacity",'[1]NAMEPLATE CAPACITY'!$A$5,"Period",DATE(YEAR(BS$3),MONTH(BS$3),1),"Country",$C13,"UnitCategory","CRUDE"),0)+IFERROR(GETPIVOTDATA("UnitCapacity",'[1]NAMEPLATE CAPACITY'!$A$5,"Period",DATE(YEAR(BS$3),MONTH(BS$3),1),"Country",$C13,"UnitCategory","CONDENSATE DIST."),0)</f>
        <v>478</v>
      </c>
      <c r="BT13">
        <f>IFERROR(GETPIVOTDATA("UnitCapacity",'[1]NAMEPLATE CAPACITY'!$A$5,"Period",DATE(YEAR(BT$3),MONTH(BT$3),1),"Country",$C13,"UnitCategory","CRUDE"),0)+IFERROR(GETPIVOTDATA("UnitCapacity",'[1]NAMEPLATE CAPACITY'!$A$5,"Period",DATE(YEAR(BT$3),MONTH(BT$3),1),"Country",$C13,"UnitCategory","CONDENSATE DIST."),0)</f>
        <v>478</v>
      </c>
      <c r="BU13">
        <f>IFERROR(GETPIVOTDATA("UnitCapacity",'[1]NAMEPLATE CAPACITY'!$A$5,"Period",DATE(YEAR(BU$3),MONTH(BU$3),1),"Country",$C13,"UnitCategory","CRUDE"),0)+IFERROR(GETPIVOTDATA("UnitCapacity",'[1]NAMEPLATE CAPACITY'!$A$5,"Period",DATE(YEAR(BU$3),MONTH(BU$3),1),"Country",$C13,"UnitCategory","CONDENSATE DIST."),0)</f>
        <v>478</v>
      </c>
      <c r="BV13">
        <f>IFERROR(GETPIVOTDATA("UnitCapacity",'[1]NAMEPLATE CAPACITY'!$A$5,"Period",DATE(YEAR(BV$3),MONTH(BV$3),1),"Country",$C13,"UnitCategory","CRUDE"),0)+IFERROR(GETPIVOTDATA("UnitCapacity",'[1]NAMEPLATE CAPACITY'!$A$5,"Period",DATE(YEAR(BV$3),MONTH(BV$3),1),"Country",$C13,"UnitCategory","CONDENSATE DIST."),0)</f>
        <v>478</v>
      </c>
      <c r="BW13">
        <f>IFERROR(GETPIVOTDATA("UnitCapacity",'[1]NAMEPLATE CAPACITY'!$A$5,"Period",DATE(YEAR(BW$3),MONTH(BW$3),1),"Country",$C13,"UnitCategory","CRUDE"),0)+IFERROR(GETPIVOTDATA("UnitCapacity",'[1]NAMEPLATE CAPACITY'!$A$5,"Period",DATE(YEAR(BW$3),MONTH(BW$3),1),"Country",$C13,"UnitCategory","CONDENSATE DIST."),0)</f>
        <v>478</v>
      </c>
      <c r="BX13">
        <f>IFERROR(GETPIVOTDATA("UnitCapacity",'[1]NAMEPLATE CAPACITY'!$A$5,"Period",DATE(YEAR(BX$3),MONTH(BX$3),1),"Country",$C13,"UnitCategory","CRUDE"),0)+IFERROR(GETPIVOTDATA("UnitCapacity",'[1]NAMEPLATE CAPACITY'!$A$5,"Period",DATE(YEAR(BX$3),MONTH(BX$3),1),"Country",$C13,"UnitCategory","CONDENSATE DIST."),0)</f>
        <v>478</v>
      </c>
      <c r="BY13">
        <f>IFERROR(GETPIVOTDATA("UnitCapacity",'[1]NAMEPLATE CAPACITY'!$A$5,"Period",DATE(YEAR(BY$3),MONTH(BY$3),1),"Country",$C13,"UnitCategory","CRUDE"),0)+IFERROR(GETPIVOTDATA("UnitCapacity",'[1]NAMEPLATE CAPACITY'!$A$5,"Period",DATE(YEAR(BY$3),MONTH(BY$3),1),"Country",$C13,"UnitCategory","CONDENSATE DIST."),0)</f>
        <v>478</v>
      </c>
      <c r="BZ13">
        <f>IFERROR(GETPIVOTDATA("UnitCapacity",'[1]NAMEPLATE CAPACITY'!$A$5,"Period",DATE(YEAR(BZ$3),MONTH(BZ$3),1),"Country",$C13,"UnitCategory","CRUDE"),0)+IFERROR(GETPIVOTDATA("UnitCapacity",'[1]NAMEPLATE CAPACITY'!$A$5,"Period",DATE(YEAR(BZ$3),MONTH(BZ$3),1),"Country",$C13,"UnitCategory","CONDENSATE DIST."),0)</f>
        <v>478</v>
      </c>
      <c r="CA13">
        <f>IFERROR(GETPIVOTDATA("UnitCapacity",'[1]NAMEPLATE CAPACITY'!$A$5,"Period",DATE(YEAR(CA$3),MONTH(CA$3),1),"Country",$C13,"UnitCategory","CRUDE"),0)+IFERROR(GETPIVOTDATA("UnitCapacity",'[1]NAMEPLATE CAPACITY'!$A$5,"Period",DATE(YEAR(CA$3),MONTH(CA$3),1),"Country",$C13,"UnitCategory","CONDENSATE DIST."),0)</f>
        <v>478</v>
      </c>
      <c r="CB13">
        <f>IFERROR(GETPIVOTDATA("UnitCapacity",'[1]NAMEPLATE CAPACITY'!$A$5,"Period",DATE(YEAR(CB$3),MONTH(CB$3),1),"Country",$C13,"UnitCategory","CRUDE"),0)+IFERROR(GETPIVOTDATA("UnitCapacity",'[1]NAMEPLATE CAPACITY'!$A$5,"Period",DATE(YEAR(CB$3),MONTH(CB$3),1),"Country",$C13,"UnitCategory","CONDENSATE DIST."),0)</f>
        <v>478</v>
      </c>
      <c r="CC13">
        <f>IFERROR(GETPIVOTDATA("UnitCapacity",'[1]NAMEPLATE CAPACITY'!$A$5,"Period",DATE(YEAR(CC$3),MONTH(CC$3),1),"Country",$C13,"UnitCategory","CRUDE"),0)+IFERROR(GETPIVOTDATA("UnitCapacity",'[1]NAMEPLATE CAPACITY'!$A$5,"Period",DATE(YEAR(CC$3),MONTH(CC$3),1),"Country",$C13,"UnitCategory","CONDENSATE DIST."),0)</f>
        <v>478</v>
      </c>
      <c r="CD13">
        <f>IFERROR(GETPIVOTDATA("UnitCapacity",'[1]NAMEPLATE CAPACITY'!$A$5,"Period",DATE(YEAR(CD$3),MONTH(CD$3),1),"Country",$C13,"UnitCategory","CRUDE"),0)+IFERROR(GETPIVOTDATA("UnitCapacity",'[1]NAMEPLATE CAPACITY'!$A$5,"Period",DATE(YEAR(CD$3),MONTH(CD$3),1),"Country",$C13,"UnitCategory","CONDENSATE DIST."),0)</f>
        <v>478</v>
      </c>
      <c r="CE13">
        <f>IFERROR(GETPIVOTDATA("UnitCapacity",'[1]NAMEPLATE CAPACITY'!$A$5,"Period",DATE(YEAR(CE$3),MONTH(CE$3),1),"Country",$C13,"UnitCategory","CRUDE"),0)+IFERROR(GETPIVOTDATA("UnitCapacity",'[1]NAMEPLATE CAPACITY'!$A$5,"Period",DATE(YEAR(CE$3),MONTH(CE$3),1),"Country",$C13,"UnitCategory","CONDENSATE DIST."),0)</f>
        <v>478</v>
      </c>
      <c r="CF13">
        <f>IFERROR(GETPIVOTDATA("UnitCapacity",'[1]NAMEPLATE CAPACITY'!$A$5,"Period",DATE(YEAR(CF$3),MONTH(CF$3),1),"Country",$C13,"UnitCategory","CRUDE"),0)+IFERROR(GETPIVOTDATA("UnitCapacity",'[1]NAMEPLATE CAPACITY'!$A$5,"Period",DATE(YEAR(CF$3),MONTH(CF$3),1),"Country",$C13,"UnitCategory","CONDENSATE DIST."),0)</f>
        <v>478</v>
      </c>
      <c r="CG13">
        <f>IFERROR(GETPIVOTDATA("UnitCapacity",'[1]NAMEPLATE CAPACITY'!$A$5,"Period",DATE(YEAR(CG$3),MONTH(CG$3),1),"Country",$C13,"UnitCategory","CRUDE"),0)+IFERROR(GETPIVOTDATA("UnitCapacity",'[1]NAMEPLATE CAPACITY'!$A$5,"Period",DATE(YEAR(CG$3),MONTH(CG$3),1),"Country",$C13,"UnitCategory","CONDENSATE DIST."),0)</f>
        <v>478</v>
      </c>
      <c r="CH13">
        <f>IFERROR(GETPIVOTDATA("UnitCapacity",'[1]NAMEPLATE CAPACITY'!$A$5,"Period",DATE(YEAR(CH$3),MONTH(CH$3),1),"Country",$C13,"UnitCategory","CRUDE"),0)+IFERROR(GETPIVOTDATA("UnitCapacity",'[1]NAMEPLATE CAPACITY'!$A$5,"Period",DATE(YEAR(CH$3),MONTH(CH$3),1),"Country",$C13,"UnitCategory","CONDENSATE DIST."),0)</f>
        <v>478</v>
      </c>
      <c r="CI13">
        <f>IFERROR(GETPIVOTDATA("UnitCapacity",'[1]NAMEPLATE CAPACITY'!$A$5,"Period",DATE(YEAR(CI$3),MONTH(CI$3),1),"Country",$C13,"UnitCategory","CRUDE"),0)+IFERROR(GETPIVOTDATA("UnitCapacity",'[1]NAMEPLATE CAPACITY'!$A$5,"Period",DATE(YEAR(CI$3),MONTH(CI$3),1),"Country",$C13,"UnitCategory","CONDENSATE DIST."),0)</f>
        <v>478</v>
      </c>
      <c r="CJ13">
        <f>IFERROR(GETPIVOTDATA("UnitCapacity",'[1]NAMEPLATE CAPACITY'!$A$5,"Period",DATE(YEAR(CJ$3),MONTH(CJ$3),1),"Country",$C13,"UnitCategory","CRUDE"),0)+IFERROR(GETPIVOTDATA("UnitCapacity",'[1]NAMEPLATE CAPACITY'!$A$5,"Period",DATE(YEAR(CJ$3),MONTH(CJ$3),1),"Country",$C13,"UnitCategory","CONDENSATE DIST."),0)</f>
        <v>478</v>
      </c>
      <c r="CK13">
        <f>IFERROR(GETPIVOTDATA("UnitCapacity",'[1]NAMEPLATE CAPACITY'!$A$5,"Period",DATE(YEAR(CK$3),MONTH(CK$3),1),"Country",$C13,"UnitCategory","CRUDE"),0)+IFERROR(GETPIVOTDATA("UnitCapacity",'[1]NAMEPLATE CAPACITY'!$A$5,"Period",DATE(YEAR(CK$3),MONTH(CK$3),1),"Country",$C13,"UnitCategory","CONDENSATE DIST."),0)</f>
        <v>478</v>
      </c>
      <c r="CL13">
        <f>IFERROR(GETPIVOTDATA("UnitCapacity",'[1]NAMEPLATE CAPACITY'!$A$5,"Period",DATE(YEAR(CL$3),MONTH(CL$3),1),"Country",$C13,"UnitCategory","CRUDE"),0)+IFERROR(GETPIVOTDATA("UnitCapacity",'[1]NAMEPLATE CAPACITY'!$A$5,"Period",DATE(YEAR(CL$3),MONTH(CL$3),1),"Country",$C13,"UnitCategory","CONDENSATE DIST."),0)</f>
        <v>0</v>
      </c>
      <c r="CM13">
        <f>IFERROR(GETPIVOTDATA("UnitCapacity",'[1]NAMEPLATE CAPACITY'!$A$5,"Period",DATE(YEAR(CM$3),MONTH(CM$3),1),"Country",$C13,"UnitCategory","CRUDE"),0)+IFERROR(GETPIVOTDATA("UnitCapacity",'[1]NAMEPLATE CAPACITY'!$A$5,"Period",DATE(YEAR(CM$3),MONTH(CM$3),1),"Country",$C13,"UnitCategory","CONDENSATE DIST."),0)</f>
        <v>0</v>
      </c>
      <c r="CN13">
        <f>IFERROR(GETPIVOTDATA("UnitCapacity",'[1]NAMEPLATE CAPACITY'!$A$5,"Period",DATE(YEAR(CN$3),MONTH(CN$3),1),"Country",$C13,"UnitCategory","CRUDE"),0)+IFERROR(GETPIVOTDATA("UnitCapacity",'[1]NAMEPLATE CAPACITY'!$A$5,"Period",DATE(YEAR(CN$3),MONTH(CN$3),1),"Country",$C13,"UnitCategory","CONDENSATE DIST."),0)</f>
        <v>0</v>
      </c>
      <c r="CO13">
        <f>IFERROR(GETPIVOTDATA("UnitCapacity",'[1]NAMEPLATE CAPACITY'!$A$5,"Period",DATE(YEAR(CO$3),MONTH(CO$3),1),"Country",$C13,"UnitCategory","CRUDE"),0)+IFERROR(GETPIVOTDATA("UnitCapacity",'[1]NAMEPLATE CAPACITY'!$A$5,"Period",DATE(YEAR(CO$3),MONTH(CO$3),1),"Country",$C13,"UnitCategory","CONDENSATE DIST."),0)</f>
        <v>0</v>
      </c>
      <c r="CP13">
        <f>IFERROR(GETPIVOTDATA("UnitCapacity",'[1]NAMEPLATE CAPACITY'!$A$5,"Period",DATE(YEAR(CP$3),MONTH(CP$3),1),"Country",$C13,"UnitCategory","CRUDE"),0)+IFERROR(GETPIVOTDATA("UnitCapacity",'[1]NAMEPLATE CAPACITY'!$A$5,"Period",DATE(YEAR(CP$3),MONTH(CP$3),1),"Country",$C13,"UnitCategory","CONDENSATE DIST."),0)</f>
        <v>0</v>
      </c>
      <c r="CQ13">
        <f>IFERROR(GETPIVOTDATA("UnitCapacity",'[1]NAMEPLATE CAPACITY'!$A$5,"Period",DATE(YEAR(CQ$3),MONTH(CQ$3),1),"Country",$C13,"UnitCategory","CRUDE"),0)+IFERROR(GETPIVOTDATA("UnitCapacity",'[1]NAMEPLATE CAPACITY'!$A$5,"Period",DATE(YEAR(CQ$3),MONTH(CQ$3),1),"Country",$C13,"UnitCategory","CONDENSATE DIST."),0)</f>
        <v>0</v>
      </c>
      <c r="CR13">
        <f>IFERROR(GETPIVOTDATA("UnitCapacity",'[1]NAMEPLATE CAPACITY'!$A$5,"Period",DATE(YEAR(CR$3),MONTH(CR$3),1),"Country",$C13,"UnitCategory","CRUDE"),0)+IFERROR(GETPIVOTDATA("UnitCapacity",'[1]NAMEPLATE CAPACITY'!$A$5,"Period",DATE(YEAR(CR$3),MONTH(CR$3),1),"Country",$C13,"UnitCategory","CONDENSATE DIST."),0)</f>
        <v>0</v>
      </c>
      <c r="CS13">
        <f>IFERROR(GETPIVOTDATA("UnitCapacity",'[1]NAMEPLATE CAPACITY'!$A$5,"Period",DATE(YEAR(CS$3),MONTH(CS$3),1),"Country",$C13,"UnitCategory","CRUDE"),0)+IFERROR(GETPIVOTDATA("UnitCapacity",'[1]NAMEPLATE CAPACITY'!$A$5,"Period",DATE(YEAR(CS$3),MONTH(CS$3),1),"Country",$C13,"UnitCategory","CONDENSATE DIST."),0)</f>
        <v>0</v>
      </c>
      <c r="CT13">
        <f>IFERROR(GETPIVOTDATA("UnitCapacity",'[1]NAMEPLATE CAPACITY'!$A$5,"Period",DATE(YEAR(CT$3),MONTH(CT$3),1),"Country",$C13,"UnitCategory","CRUDE"),0)+IFERROR(GETPIVOTDATA("UnitCapacity",'[1]NAMEPLATE CAPACITY'!$A$5,"Period",DATE(YEAR(CT$3),MONTH(CT$3),1),"Country",$C13,"UnitCategory","CONDENSATE DIST."),0)</f>
        <v>0</v>
      </c>
      <c r="CU13">
        <f>IFERROR(GETPIVOTDATA("UnitCapacity",'[1]NAMEPLATE CAPACITY'!$A$5,"Period",DATE(YEAR(CU$3),MONTH(CU$3),1),"Country",$C13,"UnitCategory","CRUDE"),0)+IFERROR(GETPIVOTDATA("UnitCapacity",'[1]NAMEPLATE CAPACITY'!$A$5,"Period",DATE(YEAR(CU$3),MONTH(CU$3),1),"Country",$C13,"UnitCategory","CONDENSATE DIST."),0)</f>
        <v>0</v>
      </c>
      <c r="CV13">
        <f>IFERROR(GETPIVOTDATA("UnitCapacity",'[1]NAMEPLATE CAPACITY'!$A$5,"Period",DATE(YEAR(CV$3),MONTH(CV$3),1),"Country",$C13,"UnitCategory","CRUDE"),0)+IFERROR(GETPIVOTDATA("UnitCapacity",'[1]NAMEPLATE CAPACITY'!$A$5,"Period",DATE(YEAR(CV$3),MONTH(CV$3),1),"Country",$C13,"UnitCategory","CONDENSATE DIST."),0)</f>
        <v>0</v>
      </c>
      <c r="CW13">
        <f>IFERROR(GETPIVOTDATA("UnitCapacity",'[1]NAMEPLATE CAPACITY'!$A$5,"Period",DATE(YEAR(CW$3),MONTH(CW$3),1),"Country",$C13,"UnitCategory","CRUDE"),0)+IFERROR(GETPIVOTDATA("UnitCapacity",'[1]NAMEPLATE CAPACITY'!$A$5,"Period",DATE(YEAR(CW$3),MONTH(CW$3),1),"Country",$C13,"UnitCategory","CONDENSATE DIST."),0)</f>
        <v>0</v>
      </c>
      <c r="CX13">
        <f>IFERROR(GETPIVOTDATA("UnitCapacity",'[1]NAMEPLATE CAPACITY'!$A$5,"Period",DATE(YEAR(CX$3),MONTH(CX$3),1),"Country",$C13,"UnitCategory","CRUDE"),0)+IFERROR(GETPIVOTDATA("UnitCapacity",'[1]NAMEPLATE CAPACITY'!$A$5,"Period",DATE(YEAR(CX$3),MONTH(CX$3),1),"Country",$C13,"UnitCategory","CONDENSATE DIST."),0)</f>
        <v>0</v>
      </c>
      <c r="CY13">
        <f>IFERROR(GETPIVOTDATA("UnitCapacity",'[1]NAMEPLATE CAPACITY'!$A$5,"Period",DATE(YEAR(CY$3),MONTH(CY$3),1),"Country",$C13,"UnitCategory","CRUDE"),0)+IFERROR(GETPIVOTDATA("UnitCapacity",'[1]NAMEPLATE CAPACITY'!$A$5,"Period",DATE(YEAR(CY$3),MONTH(CY$3),1),"Country",$C13,"UnitCategory","CONDENSATE DIST."),0)</f>
        <v>0</v>
      </c>
      <c r="CZ13">
        <f>IFERROR(GETPIVOTDATA("UnitCapacity",'[1]NAMEPLATE CAPACITY'!$A$5,"Period",DATE(YEAR(CZ$3),MONTH(CZ$3),1),"Country",$C13,"UnitCategory","CRUDE"),0)+IFERROR(GETPIVOTDATA("UnitCapacity",'[1]NAMEPLATE CAPACITY'!$A$5,"Period",DATE(YEAR(CZ$3),MONTH(CZ$3),1),"Country",$C13,"UnitCategory","CONDENSATE DIST."),0)</f>
        <v>0</v>
      </c>
      <c r="DA13">
        <f>IFERROR(GETPIVOTDATA("UnitCapacity",'[1]NAMEPLATE CAPACITY'!$A$5,"Period",DATE(YEAR(DA$3),MONTH(DA$3),1),"Country",$C13,"UnitCategory","CRUDE"),0)+IFERROR(GETPIVOTDATA("UnitCapacity",'[1]NAMEPLATE CAPACITY'!$A$5,"Period",DATE(YEAR(DA$3),MONTH(DA$3),1),"Country",$C13,"UnitCategory","CONDENSATE DIST."),0)</f>
        <v>0</v>
      </c>
      <c r="DB13">
        <f>IFERROR(GETPIVOTDATA("UnitCapacity",'[1]NAMEPLATE CAPACITY'!$A$5,"Period",DATE(YEAR(DB$3),MONTH(DB$3),1),"Country",$C13,"UnitCategory","CRUDE"),0)+IFERROR(GETPIVOTDATA("UnitCapacity",'[1]NAMEPLATE CAPACITY'!$A$5,"Period",DATE(YEAR(DB$3),MONTH(DB$3),1),"Country",$C13,"UnitCategory","CONDENSATE DIST."),0)</f>
        <v>0</v>
      </c>
      <c r="DC13">
        <f>IFERROR(GETPIVOTDATA("UnitCapacity",'[1]NAMEPLATE CAPACITY'!$A$5,"Period",DATE(YEAR(DC$3),MONTH(DC$3),1),"Country",$C13,"UnitCategory","CRUDE"),0)+IFERROR(GETPIVOTDATA("UnitCapacity",'[1]NAMEPLATE CAPACITY'!$A$5,"Period",DATE(YEAR(DC$3),MONTH(DC$3),1),"Country",$C13,"UnitCategory","CONDENSATE DIST."),0)</f>
        <v>0</v>
      </c>
      <c r="DD13">
        <f>IFERROR(GETPIVOTDATA("UnitCapacity",'[1]NAMEPLATE CAPACITY'!$A$5,"Period",DATE(YEAR(DD$3),MONTH(DD$3),1),"Country",$C13,"UnitCategory","CRUDE"),0)+IFERROR(GETPIVOTDATA("UnitCapacity",'[1]NAMEPLATE CAPACITY'!$A$5,"Period",DATE(YEAR(DD$3),MONTH(DD$3),1),"Country",$C13,"UnitCategory","CONDENSATE DIST."),0)</f>
        <v>0</v>
      </c>
      <c r="DE13">
        <f>IFERROR(GETPIVOTDATA("UnitCapacity",'[1]NAMEPLATE CAPACITY'!$A$5,"Period",DATE(YEAR(DE$3),MONTH(DE$3),1),"Country",$C13,"UnitCategory","CRUDE"),0)+IFERROR(GETPIVOTDATA("UnitCapacity",'[1]NAMEPLATE CAPACITY'!$A$5,"Period",DATE(YEAR(DE$3),MONTH(DE$3),1),"Country",$C13,"UnitCategory","CONDENSATE DIST."),0)</f>
        <v>0</v>
      </c>
      <c r="DF13">
        <f>IFERROR(GETPIVOTDATA("UnitCapacity",'[1]NAMEPLATE CAPACITY'!$A$5,"Period",DATE(YEAR(DF$3),MONTH(DF$3),1),"Country",$C13,"UnitCategory","CRUDE"),0)+IFERROR(GETPIVOTDATA("UnitCapacity",'[1]NAMEPLATE CAPACITY'!$A$5,"Period",DATE(YEAR(DF$3),MONTH(DF$3),1),"Country",$C13,"UnitCategory","CONDENSATE DIST."),0)</f>
        <v>0</v>
      </c>
      <c r="DG13">
        <f>IFERROR(GETPIVOTDATA("UnitCapacity",'[1]NAMEPLATE CAPACITY'!$A$5,"Period",DATE(YEAR(DG$3),MONTH(DG$3),1),"Country",$C13,"UnitCategory","CRUDE"),0)+IFERROR(GETPIVOTDATA("UnitCapacity",'[1]NAMEPLATE CAPACITY'!$A$5,"Period",DATE(YEAR(DG$3),MONTH(DG$3),1),"Country",$C13,"UnitCategory","CONDENSATE DIST."),0)</f>
        <v>0</v>
      </c>
      <c r="DH13">
        <f>IFERROR(GETPIVOTDATA("UnitCapacity",'[1]NAMEPLATE CAPACITY'!$A$5,"Period",DATE(YEAR(DH$3),MONTH(DH$3),1),"Country",$C13,"UnitCategory","CRUDE"),0)+IFERROR(GETPIVOTDATA("UnitCapacity",'[1]NAMEPLATE CAPACITY'!$A$5,"Period",DATE(YEAR(DH$3),MONTH(DH$3),1),"Country",$C13,"UnitCategory","CONDENSATE DIST."),0)</f>
        <v>0</v>
      </c>
      <c r="ES13" t="s">
        <v>22</v>
      </c>
    </row>
    <row r="14" spans="1:188" outlineLevel="1" x14ac:dyDescent="0.2">
      <c r="A14" t="s">
        <v>1</v>
      </c>
      <c r="B14" t="s">
        <v>2</v>
      </c>
      <c r="C14" t="s">
        <v>24</v>
      </c>
      <c r="D14" t="s">
        <v>4</v>
      </c>
      <c r="E14">
        <f>IFERROR(GETPIVOTDATA("UnitCapacity",'[1]NAMEPLATE CAPACITY'!$A$5,"Period",DATE(YEAR(E$3),MONTH(E$3),1),"Country",$C14,"UnitCategory","CRUDE"),0)+IFERROR(GETPIVOTDATA("UnitCapacity",'[1]NAMEPLATE CAPACITY'!$A$5,"Period",DATE(YEAR(E$3),MONTH(E$3),1),"Country",$C14,"UnitCategory","CONDENSATE DIST."),0)</f>
        <v>0</v>
      </c>
      <c r="F14">
        <f>IFERROR(GETPIVOTDATA("UnitCapacity",'[1]NAMEPLATE CAPACITY'!$A$5,"Period",DATE(YEAR(F$3),MONTH(F$3),1),"Country",$C14,"UnitCategory","CRUDE"),0)+IFERROR(GETPIVOTDATA("UnitCapacity",'[1]NAMEPLATE CAPACITY'!$A$5,"Period",DATE(YEAR(F$3),MONTH(F$3),1),"Country",$C14,"UnitCategory","CONDENSATE DIST."),0)</f>
        <v>0</v>
      </c>
      <c r="G14">
        <f>IFERROR(GETPIVOTDATA("UnitCapacity",'[1]NAMEPLATE CAPACITY'!$A$5,"Period",DATE(YEAR(G$3),MONTH(G$3),1),"Country",$C14,"UnitCategory","CRUDE"),0)+IFERROR(GETPIVOTDATA("UnitCapacity",'[1]NAMEPLATE CAPACITY'!$A$5,"Period",DATE(YEAR(G$3),MONTH(G$3),1),"Country",$C14,"UnitCategory","CONDENSATE DIST."),0)</f>
        <v>0</v>
      </c>
      <c r="H14">
        <f>IFERROR(GETPIVOTDATA("UnitCapacity",'[1]NAMEPLATE CAPACITY'!$A$5,"Period",DATE(YEAR(H$3),MONTH(H$3),1),"Country",$C14,"UnitCategory","CRUDE"),0)+IFERROR(GETPIVOTDATA("UnitCapacity",'[1]NAMEPLATE CAPACITY'!$A$5,"Period",DATE(YEAR(H$3),MONTH(H$3),1),"Country",$C14,"UnitCategory","CONDENSATE DIST."),0)</f>
        <v>0</v>
      </c>
      <c r="I14">
        <f>IFERROR(GETPIVOTDATA("UnitCapacity",'[1]NAMEPLATE CAPACITY'!$A$5,"Period",DATE(YEAR(I$3),MONTH(I$3),1),"Country",$C14,"UnitCategory","CRUDE"),0)+IFERROR(GETPIVOTDATA("UnitCapacity",'[1]NAMEPLATE CAPACITY'!$A$5,"Period",DATE(YEAR(I$3),MONTH(I$3),1),"Country",$C14,"UnitCategory","CONDENSATE DIST."),0)</f>
        <v>0</v>
      </c>
      <c r="J14">
        <f>IFERROR(GETPIVOTDATA("UnitCapacity",'[1]NAMEPLATE CAPACITY'!$A$5,"Period",DATE(YEAR(J$3),MONTH(J$3),1),"Country",$C14,"UnitCategory","CRUDE"),0)+IFERROR(GETPIVOTDATA("UnitCapacity",'[1]NAMEPLATE CAPACITY'!$A$5,"Period",DATE(YEAR(J$3),MONTH(J$3),1),"Country",$C14,"UnitCategory","CONDENSATE DIST."),0)</f>
        <v>0</v>
      </c>
      <c r="K14">
        <f>IFERROR(GETPIVOTDATA("UnitCapacity",'[1]NAMEPLATE CAPACITY'!$A$5,"Period",DATE(YEAR(K$3),MONTH(K$3),1),"Country",$C14,"UnitCategory","CRUDE"),0)+IFERROR(GETPIVOTDATA("UnitCapacity",'[1]NAMEPLATE CAPACITY'!$A$5,"Period",DATE(YEAR(K$3),MONTH(K$3),1),"Country",$C14,"UnitCategory","CONDENSATE DIST."),0)</f>
        <v>0</v>
      </c>
      <c r="L14">
        <f>IFERROR(GETPIVOTDATA("UnitCapacity",'[1]NAMEPLATE CAPACITY'!$A$5,"Period",DATE(YEAR(L$3),MONTH(L$3),1),"Country",$C14,"UnitCategory","CRUDE"),0)+IFERROR(GETPIVOTDATA("UnitCapacity",'[1]NAMEPLATE CAPACITY'!$A$5,"Period",DATE(YEAR(L$3),MONTH(L$3),1),"Country",$C14,"UnitCategory","CONDENSATE DIST."),0)</f>
        <v>0</v>
      </c>
      <c r="M14">
        <f>IFERROR(GETPIVOTDATA("UnitCapacity",'[1]NAMEPLATE CAPACITY'!$A$5,"Period",DATE(YEAR(M$3),MONTH(M$3),1),"Country",$C14,"UnitCategory","CRUDE"),0)+IFERROR(GETPIVOTDATA("UnitCapacity",'[1]NAMEPLATE CAPACITY'!$A$5,"Period",DATE(YEAR(M$3),MONTH(M$3),1),"Country",$C14,"UnitCategory","CONDENSATE DIST."),0)</f>
        <v>0</v>
      </c>
      <c r="N14">
        <f>IFERROR(GETPIVOTDATA("UnitCapacity",'[1]NAMEPLATE CAPACITY'!$A$5,"Period",DATE(YEAR(N$3),MONTH(N$3),1),"Country",$C14,"UnitCategory","CRUDE"),0)+IFERROR(GETPIVOTDATA("UnitCapacity",'[1]NAMEPLATE CAPACITY'!$A$5,"Period",DATE(YEAR(N$3),MONTH(N$3),1),"Country",$C14,"UnitCategory","CONDENSATE DIST."),0)</f>
        <v>0</v>
      </c>
      <c r="O14">
        <f>IFERROR(GETPIVOTDATA("UnitCapacity",'[1]NAMEPLATE CAPACITY'!$A$5,"Period",DATE(YEAR(O$3),MONTH(O$3),1),"Country",$C14,"UnitCategory","CRUDE"),0)+IFERROR(GETPIVOTDATA("UnitCapacity",'[1]NAMEPLATE CAPACITY'!$A$5,"Period",DATE(YEAR(O$3),MONTH(O$3),1),"Country",$C14,"UnitCategory","CONDENSATE DIST."),0)</f>
        <v>0</v>
      </c>
      <c r="P14">
        <f>IFERROR(GETPIVOTDATA("UnitCapacity",'[1]NAMEPLATE CAPACITY'!$A$5,"Period",DATE(YEAR(P$3),MONTH(P$3),1),"Country",$C14,"UnitCategory","CRUDE"),0)+IFERROR(GETPIVOTDATA("UnitCapacity",'[1]NAMEPLATE CAPACITY'!$A$5,"Period",DATE(YEAR(P$3),MONTH(P$3),1),"Country",$C14,"UnitCategory","CONDENSATE DIST."),0)</f>
        <v>0</v>
      </c>
      <c r="Q14">
        <f>IFERROR(GETPIVOTDATA("UnitCapacity",'[1]NAMEPLATE CAPACITY'!$A$5,"Period",DATE(YEAR(Q$3),MONTH(Q$3),1),"Country",$C14,"UnitCategory","CRUDE"),0)+IFERROR(GETPIVOTDATA("UnitCapacity",'[1]NAMEPLATE CAPACITY'!$A$5,"Period",DATE(YEAR(Q$3),MONTH(Q$3),1),"Country",$C14,"UnitCategory","CONDENSATE DIST."),0)</f>
        <v>1255</v>
      </c>
      <c r="R14">
        <f>IFERROR(GETPIVOTDATA("UnitCapacity",'[1]NAMEPLATE CAPACITY'!$A$5,"Period",DATE(YEAR(R$3),MONTH(R$3),1),"Country",$C14,"UnitCategory","CRUDE"),0)+IFERROR(GETPIVOTDATA("UnitCapacity",'[1]NAMEPLATE CAPACITY'!$A$5,"Period",DATE(YEAR(R$3),MONTH(R$3),1),"Country",$C14,"UnitCategory","CONDENSATE DIST."),0)</f>
        <v>1255</v>
      </c>
      <c r="S14">
        <f>IFERROR(GETPIVOTDATA("UnitCapacity",'[1]NAMEPLATE CAPACITY'!$A$5,"Period",DATE(YEAR(S$3),MONTH(S$3),1),"Country",$C14,"UnitCategory","CRUDE"),0)+IFERROR(GETPIVOTDATA("UnitCapacity",'[1]NAMEPLATE CAPACITY'!$A$5,"Period",DATE(YEAR(S$3),MONTH(S$3),1),"Country",$C14,"UnitCategory","CONDENSATE DIST."),0)</f>
        <v>1255</v>
      </c>
      <c r="T14">
        <f>IFERROR(GETPIVOTDATA("UnitCapacity",'[1]NAMEPLATE CAPACITY'!$A$5,"Period",DATE(YEAR(T$3),MONTH(T$3),1),"Country",$C14,"UnitCategory","CRUDE"),0)+IFERROR(GETPIVOTDATA("UnitCapacity",'[1]NAMEPLATE CAPACITY'!$A$5,"Period",DATE(YEAR(T$3),MONTH(T$3),1),"Country",$C14,"UnitCategory","CONDENSATE DIST."),0)</f>
        <v>1273</v>
      </c>
      <c r="U14">
        <f>IFERROR(GETPIVOTDATA("UnitCapacity",'[1]NAMEPLATE CAPACITY'!$A$5,"Period",DATE(YEAR(U$3),MONTH(U$3),1),"Country",$C14,"UnitCategory","CRUDE"),0)+IFERROR(GETPIVOTDATA("UnitCapacity",'[1]NAMEPLATE CAPACITY'!$A$5,"Period",DATE(YEAR(U$3),MONTH(U$3),1),"Country",$C14,"UnitCategory","CONDENSATE DIST."),0)</f>
        <v>1273</v>
      </c>
      <c r="V14">
        <f>IFERROR(GETPIVOTDATA("UnitCapacity",'[1]NAMEPLATE CAPACITY'!$A$5,"Period",DATE(YEAR(V$3),MONTH(V$3),1),"Country",$C14,"UnitCategory","CRUDE"),0)+IFERROR(GETPIVOTDATA("UnitCapacity",'[1]NAMEPLATE CAPACITY'!$A$5,"Period",DATE(YEAR(V$3),MONTH(V$3),1),"Country",$C14,"UnitCategory","CONDENSATE DIST."),0)</f>
        <v>1273</v>
      </c>
      <c r="W14">
        <f>IFERROR(GETPIVOTDATA("UnitCapacity",'[1]NAMEPLATE CAPACITY'!$A$5,"Period",DATE(YEAR(W$3),MONTH(W$3),1),"Country",$C14,"UnitCategory","CRUDE"),0)+IFERROR(GETPIVOTDATA("UnitCapacity",'[1]NAMEPLATE CAPACITY'!$A$5,"Period",DATE(YEAR(W$3),MONTH(W$3),1),"Country",$C14,"UnitCategory","CONDENSATE DIST."),0)</f>
        <v>1273</v>
      </c>
      <c r="X14">
        <f>IFERROR(GETPIVOTDATA("UnitCapacity",'[1]NAMEPLATE CAPACITY'!$A$5,"Period",DATE(YEAR(X$3),MONTH(X$3),1),"Country",$C14,"UnitCategory","CRUDE"),0)+IFERROR(GETPIVOTDATA("UnitCapacity",'[1]NAMEPLATE CAPACITY'!$A$5,"Period",DATE(YEAR(X$3),MONTH(X$3),1),"Country",$C14,"UnitCategory","CONDENSATE DIST."),0)</f>
        <v>1273</v>
      </c>
      <c r="Y14">
        <f>IFERROR(GETPIVOTDATA("UnitCapacity",'[1]NAMEPLATE CAPACITY'!$A$5,"Period",DATE(YEAR(Y$3),MONTH(Y$3),1),"Country",$C14,"UnitCategory","CRUDE"),0)+IFERROR(GETPIVOTDATA("UnitCapacity",'[1]NAMEPLATE CAPACITY'!$A$5,"Period",DATE(YEAR(Y$3),MONTH(Y$3),1),"Country",$C14,"UnitCategory","CONDENSATE DIST."),0)</f>
        <v>1273</v>
      </c>
      <c r="Z14">
        <f>IFERROR(GETPIVOTDATA("UnitCapacity",'[1]NAMEPLATE CAPACITY'!$A$5,"Period",DATE(YEAR(Z$3),MONTH(Z$3),1),"Country",$C14,"UnitCategory","CRUDE"),0)+IFERROR(GETPIVOTDATA("UnitCapacity",'[1]NAMEPLATE CAPACITY'!$A$5,"Period",DATE(YEAR(Z$3),MONTH(Z$3),1),"Country",$C14,"UnitCategory","CONDENSATE DIST."),0)</f>
        <v>1273</v>
      </c>
      <c r="AA14">
        <f>IFERROR(GETPIVOTDATA("UnitCapacity",'[1]NAMEPLATE CAPACITY'!$A$5,"Period",DATE(YEAR(AA$3),MONTH(AA$3),1),"Country",$C14,"UnitCategory","CRUDE"),0)+IFERROR(GETPIVOTDATA("UnitCapacity",'[1]NAMEPLATE CAPACITY'!$A$5,"Period",DATE(YEAR(AA$3),MONTH(AA$3),1),"Country",$C14,"UnitCategory","CONDENSATE DIST."),0)</f>
        <v>1273</v>
      </c>
      <c r="AB14">
        <f>IFERROR(GETPIVOTDATA("UnitCapacity",'[1]NAMEPLATE CAPACITY'!$A$5,"Period",DATE(YEAR(AB$3),MONTH(AB$3),1),"Country",$C14,"UnitCategory","CRUDE"),0)+IFERROR(GETPIVOTDATA("UnitCapacity",'[1]NAMEPLATE CAPACITY'!$A$5,"Period",DATE(YEAR(AB$3),MONTH(AB$3),1),"Country",$C14,"UnitCategory","CONDENSATE DIST."),0)</f>
        <v>1273</v>
      </c>
      <c r="AC14">
        <f>IFERROR(GETPIVOTDATA("UnitCapacity",'[1]NAMEPLATE CAPACITY'!$A$5,"Period",DATE(YEAR(AC$3),MONTH(AC$3),1),"Country",$C14,"UnitCategory","CRUDE"),0)+IFERROR(GETPIVOTDATA("UnitCapacity",'[1]NAMEPLATE CAPACITY'!$A$5,"Period",DATE(YEAR(AC$3),MONTH(AC$3),1),"Country",$C14,"UnitCategory","CONDENSATE DIST."),0)</f>
        <v>1273</v>
      </c>
      <c r="AD14">
        <f>IFERROR(GETPIVOTDATA("UnitCapacity",'[1]NAMEPLATE CAPACITY'!$A$5,"Period",DATE(YEAR(AD$3),MONTH(AD$3),1),"Country",$C14,"UnitCategory","CRUDE"),0)+IFERROR(GETPIVOTDATA("UnitCapacity",'[1]NAMEPLATE CAPACITY'!$A$5,"Period",DATE(YEAR(AD$3),MONTH(AD$3),1),"Country",$C14,"UnitCategory","CONDENSATE DIST."),0)</f>
        <v>1273</v>
      </c>
      <c r="AE14">
        <f>IFERROR(GETPIVOTDATA("UnitCapacity",'[1]NAMEPLATE CAPACITY'!$A$5,"Period",DATE(YEAR(AE$3),MONTH(AE$3),1),"Country",$C14,"UnitCategory","CRUDE"),0)+IFERROR(GETPIVOTDATA("UnitCapacity",'[1]NAMEPLATE CAPACITY'!$A$5,"Period",DATE(YEAR(AE$3),MONTH(AE$3),1),"Country",$C14,"UnitCategory","CONDENSATE DIST."),0)</f>
        <v>1273</v>
      </c>
      <c r="AF14">
        <f>IFERROR(GETPIVOTDATA("UnitCapacity",'[1]NAMEPLATE CAPACITY'!$A$5,"Period",DATE(YEAR(AF$3),MONTH(AF$3),1),"Country",$C14,"UnitCategory","CRUDE"),0)+IFERROR(GETPIVOTDATA("UnitCapacity",'[1]NAMEPLATE CAPACITY'!$A$5,"Period",DATE(YEAR(AF$3),MONTH(AF$3),1),"Country",$C14,"UnitCategory","CONDENSATE DIST."),0)</f>
        <v>1273</v>
      </c>
      <c r="AG14">
        <f>IFERROR(GETPIVOTDATA("UnitCapacity",'[1]NAMEPLATE CAPACITY'!$A$5,"Period",DATE(YEAR(AG$3),MONTH(AG$3),1),"Country",$C14,"UnitCategory","CRUDE"),0)+IFERROR(GETPIVOTDATA("UnitCapacity",'[1]NAMEPLATE CAPACITY'!$A$5,"Period",DATE(YEAR(AG$3),MONTH(AG$3),1),"Country",$C14,"UnitCategory","CONDENSATE DIST."),0)</f>
        <v>1273</v>
      </c>
      <c r="AH14">
        <f>IFERROR(GETPIVOTDATA("UnitCapacity",'[1]NAMEPLATE CAPACITY'!$A$5,"Period",DATE(YEAR(AH$3),MONTH(AH$3),1),"Country",$C14,"UnitCategory","CRUDE"),0)+IFERROR(GETPIVOTDATA("UnitCapacity",'[1]NAMEPLATE CAPACITY'!$A$5,"Period",DATE(YEAR(AH$3),MONTH(AH$3),1),"Country",$C14,"UnitCategory","CONDENSATE DIST."),0)</f>
        <v>1273</v>
      </c>
      <c r="AI14">
        <f>IFERROR(GETPIVOTDATA("UnitCapacity",'[1]NAMEPLATE CAPACITY'!$A$5,"Period",DATE(YEAR(AI$3),MONTH(AI$3),1),"Country",$C14,"UnitCategory","CRUDE"),0)+IFERROR(GETPIVOTDATA("UnitCapacity",'[1]NAMEPLATE CAPACITY'!$A$5,"Period",DATE(YEAR(AI$3),MONTH(AI$3),1),"Country",$C14,"UnitCategory","CONDENSATE DIST."),0)</f>
        <v>1273</v>
      </c>
      <c r="AJ14">
        <f>IFERROR(GETPIVOTDATA("UnitCapacity",'[1]NAMEPLATE CAPACITY'!$A$5,"Period",DATE(YEAR(AJ$3),MONTH(AJ$3),1),"Country",$C14,"UnitCategory","CRUDE"),0)+IFERROR(GETPIVOTDATA("UnitCapacity",'[1]NAMEPLATE CAPACITY'!$A$5,"Period",DATE(YEAR(AJ$3),MONTH(AJ$3),1),"Country",$C14,"UnitCategory","CONDENSATE DIST."),0)</f>
        <v>1273</v>
      </c>
      <c r="AK14">
        <f>IFERROR(GETPIVOTDATA("UnitCapacity",'[1]NAMEPLATE CAPACITY'!$A$5,"Period",DATE(YEAR(AK$3),MONTH(AK$3),1),"Country",$C14,"UnitCategory","CRUDE"),0)+IFERROR(GETPIVOTDATA("UnitCapacity",'[1]NAMEPLATE CAPACITY'!$A$5,"Period",DATE(YEAR(AK$3),MONTH(AK$3),1),"Country",$C14,"UnitCategory","CONDENSATE DIST."),0)</f>
        <v>1273</v>
      </c>
      <c r="AL14">
        <f>IFERROR(GETPIVOTDATA("UnitCapacity",'[1]NAMEPLATE CAPACITY'!$A$5,"Period",DATE(YEAR(AL$3),MONTH(AL$3),1),"Country",$C14,"UnitCategory","CRUDE"),0)+IFERROR(GETPIVOTDATA("UnitCapacity",'[1]NAMEPLATE CAPACITY'!$A$5,"Period",DATE(YEAR(AL$3),MONTH(AL$3),1),"Country",$C14,"UnitCategory","CONDENSATE DIST."),0)</f>
        <v>1273</v>
      </c>
      <c r="AM14">
        <f>IFERROR(GETPIVOTDATA("UnitCapacity",'[1]NAMEPLATE CAPACITY'!$A$5,"Period",DATE(YEAR(AM$3),MONTH(AM$3),1),"Country",$C14,"UnitCategory","CRUDE"),0)+IFERROR(GETPIVOTDATA("UnitCapacity",'[1]NAMEPLATE CAPACITY'!$A$5,"Period",DATE(YEAR(AM$3),MONTH(AM$3),1),"Country",$C14,"UnitCategory","CONDENSATE DIST."),0)</f>
        <v>1273</v>
      </c>
      <c r="AN14">
        <f>IFERROR(GETPIVOTDATA("UnitCapacity",'[1]NAMEPLATE CAPACITY'!$A$5,"Period",DATE(YEAR(AN$3),MONTH(AN$3),1),"Country",$C14,"UnitCategory","CRUDE"),0)+IFERROR(GETPIVOTDATA("UnitCapacity",'[1]NAMEPLATE CAPACITY'!$A$5,"Period",DATE(YEAR(AN$3),MONTH(AN$3),1),"Country",$C14,"UnitCategory","CONDENSATE DIST."),0)</f>
        <v>1273</v>
      </c>
      <c r="AO14">
        <f>IFERROR(GETPIVOTDATA("UnitCapacity",'[1]NAMEPLATE CAPACITY'!$A$5,"Period",DATE(YEAR(AO$3),MONTH(AO$3),1),"Country",$C14,"UnitCategory","CRUDE"),0)+IFERROR(GETPIVOTDATA("UnitCapacity",'[1]NAMEPLATE CAPACITY'!$A$5,"Period",DATE(YEAR(AO$3),MONTH(AO$3),1),"Country",$C14,"UnitCategory","CONDENSATE DIST."),0)</f>
        <v>1273</v>
      </c>
      <c r="AP14">
        <f>IFERROR(GETPIVOTDATA("UnitCapacity",'[1]NAMEPLATE CAPACITY'!$A$5,"Period",DATE(YEAR(AP$3),MONTH(AP$3),1),"Country",$C14,"UnitCategory","CRUDE"),0)+IFERROR(GETPIVOTDATA("UnitCapacity",'[1]NAMEPLATE CAPACITY'!$A$5,"Period",DATE(YEAR(AP$3),MONTH(AP$3),1),"Country",$C14,"UnitCategory","CONDENSATE DIST."),0)</f>
        <v>1273</v>
      </c>
      <c r="AQ14">
        <f>IFERROR(GETPIVOTDATA("UnitCapacity",'[1]NAMEPLATE CAPACITY'!$A$5,"Period",DATE(YEAR(AQ$3),MONTH(AQ$3),1),"Country",$C14,"UnitCategory","CRUDE"),0)+IFERROR(GETPIVOTDATA("UnitCapacity",'[1]NAMEPLATE CAPACITY'!$A$5,"Period",DATE(YEAR(AQ$3),MONTH(AQ$3),1),"Country",$C14,"UnitCategory","CONDENSATE DIST."),0)</f>
        <v>1273</v>
      </c>
      <c r="AR14">
        <f>IFERROR(GETPIVOTDATA("UnitCapacity",'[1]NAMEPLATE CAPACITY'!$A$5,"Period",DATE(YEAR(AR$3),MONTH(AR$3),1),"Country",$C14,"UnitCategory","CRUDE"),0)+IFERROR(GETPIVOTDATA("UnitCapacity",'[1]NAMEPLATE CAPACITY'!$A$5,"Period",DATE(YEAR(AR$3),MONTH(AR$3),1),"Country",$C14,"UnitCategory","CONDENSATE DIST."),0)</f>
        <v>1273</v>
      </c>
      <c r="AS14">
        <f>IFERROR(GETPIVOTDATA("UnitCapacity",'[1]NAMEPLATE CAPACITY'!$A$5,"Period",DATE(YEAR(AS$3),MONTH(AS$3),1),"Country",$C14,"UnitCategory","CRUDE"),0)+IFERROR(GETPIVOTDATA("UnitCapacity",'[1]NAMEPLATE CAPACITY'!$A$5,"Period",DATE(YEAR(AS$3),MONTH(AS$3),1),"Country",$C14,"UnitCategory","CONDENSATE DIST."),0)</f>
        <v>1273</v>
      </c>
      <c r="AT14">
        <f>IFERROR(GETPIVOTDATA("UnitCapacity",'[1]NAMEPLATE CAPACITY'!$A$5,"Period",DATE(YEAR(AT$3),MONTH(AT$3),1),"Country",$C14,"UnitCategory","CRUDE"),0)+IFERROR(GETPIVOTDATA("UnitCapacity",'[1]NAMEPLATE CAPACITY'!$A$5,"Period",DATE(YEAR(AT$3),MONTH(AT$3),1),"Country",$C14,"UnitCategory","CONDENSATE DIST."),0)</f>
        <v>1273</v>
      </c>
      <c r="AU14">
        <f>IFERROR(GETPIVOTDATA("UnitCapacity",'[1]NAMEPLATE CAPACITY'!$A$5,"Period",DATE(YEAR(AU$3),MONTH(AU$3),1),"Country",$C14,"UnitCategory","CRUDE"),0)+IFERROR(GETPIVOTDATA("UnitCapacity",'[1]NAMEPLATE CAPACITY'!$A$5,"Period",DATE(YEAR(AU$3),MONTH(AU$3),1),"Country",$C14,"UnitCategory","CONDENSATE DIST."),0)</f>
        <v>1273</v>
      </c>
      <c r="AV14">
        <f>IFERROR(GETPIVOTDATA("UnitCapacity",'[1]NAMEPLATE CAPACITY'!$A$5,"Period",DATE(YEAR(AV$3),MONTH(AV$3),1),"Country",$C14,"UnitCategory","CRUDE"),0)+IFERROR(GETPIVOTDATA("UnitCapacity",'[1]NAMEPLATE CAPACITY'!$A$5,"Period",DATE(YEAR(AV$3),MONTH(AV$3),1),"Country",$C14,"UnitCategory","CONDENSATE DIST."),0)</f>
        <v>1273</v>
      </c>
      <c r="AW14">
        <f>IFERROR(GETPIVOTDATA("UnitCapacity",'[1]NAMEPLATE CAPACITY'!$A$5,"Period",DATE(YEAR(AW$3),MONTH(AW$3),1),"Country",$C14,"UnitCategory","CRUDE"),0)+IFERROR(GETPIVOTDATA("UnitCapacity",'[1]NAMEPLATE CAPACITY'!$A$5,"Period",DATE(YEAR(AW$3),MONTH(AW$3),1),"Country",$C14,"UnitCategory","CONDENSATE DIST."),0)</f>
        <v>1273</v>
      </c>
      <c r="AX14">
        <f>IFERROR(GETPIVOTDATA("UnitCapacity",'[1]NAMEPLATE CAPACITY'!$A$5,"Period",DATE(YEAR(AX$3),MONTH(AX$3),1),"Country",$C14,"UnitCategory","CRUDE"),0)+IFERROR(GETPIVOTDATA("UnitCapacity",'[1]NAMEPLATE CAPACITY'!$A$5,"Period",DATE(YEAR(AX$3),MONTH(AX$3),1),"Country",$C14,"UnitCategory","CONDENSATE DIST."),0)</f>
        <v>1273</v>
      </c>
      <c r="AY14">
        <f>IFERROR(GETPIVOTDATA("UnitCapacity",'[1]NAMEPLATE CAPACITY'!$A$5,"Period",DATE(YEAR(AY$3),MONTH(AY$3),1),"Country",$C14,"UnitCategory","CRUDE"),0)+IFERROR(GETPIVOTDATA("UnitCapacity",'[1]NAMEPLATE CAPACITY'!$A$5,"Period",DATE(YEAR(AY$3),MONTH(AY$3),1),"Country",$C14,"UnitCategory","CONDENSATE DIST."),0)</f>
        <v>1273</v>
      </c>
      <c r="AZ14">
        <f>IFERROR(GETPIVOTDATA("UnitCapacity",'[1]NAMEPLATE CAPACITY'!$A$5,"Period",DATE(YEAR(AZ$3),MONTH(AZ$3),1),"Country",$C14,"UnitCategory","CRUDE"),0)+IFERROR(GETPIVOTDATA("UnitCapacity",'[1]NAMEPLATE CAPACITY'!$A$5,"Period",DATE(YEAR(AZ$3),MONTH(AZ$3),1),"Country",$C14,"UnitCategory","CONDENSATE DIST."),0)</f>
        <v>1273</v>
      </c>
      <c r="BA14">
        <f>IFERROR(GETPIVOTDATA("UnitCapacity",'[1]NAMEPLATE CAPACITY'!$A$5,"Period",DATE(YEAR(BA$3),MONTH(BA$3),1),"Country",$C14,"UnitCategory","CRUDE"),0)+IFERROR(GETPIVOTDATA("UnitCapacity",'[1]NAMEPLATE CAPACITY'!$A$5,"Period",DATE(YEAR(BA$3),MONTH(BA$3),1),"Country",$C14,"UnitCategory","CONDENSATE DIST."),0)</f>
        <v>1273</v>
      </c>
      <c r="BB14">
        <f>IFERROR(GETPIVOTDATA("UnitCapacity",'[1]NAMEPLATE CAPACITY'!$A$5,"Period",DATE(YEAR(BB$3),MONTH(BB$3),1),"Country",$C14,"UnitCategory","CRUDE"),0)+IFERROR(GETPIVOTDATA("UnitCapacity",'[1]NAMEPLATE CAPACITY'!$A$5,"Period",DATE(YEAR(BB$3),MONTH(BB$3),1),"Country",$C14,"UnitCategory","CONDENSATE DIST."),0)</f>
        <v>1273</v>
      </c>
      <c r="BC14">
        <f>IFERROR(GETPIVOTDATA("UnitCapacity",'[1]NAMEPLATE CAPACITY'!$A$5,"Period",DATE(YEAR(BC$3),MONTH(BC$3),1),"Country",$C14,"UnitCategory","CRUDE"),0)+IFERROR(GETPIVOTDATA("UnitCapacity",'[1]NAMEPLATE CAPACITY'!$A$5,"Period",DATE(YEAR(BC$3),MONTH(BC$3),1),"Country",$C14,"UnitCategory","CONDENSATE DIST."),0)</f>
        <v>1273</v>
      </c>
      <c r="BD14">
        <f>IFERROR(GETPIVOTDATA("UnitCapacity",'[1]NAMEPLATE CAPACITY'!$A$5,"Period",DATE(YEAR(BD$3),MONTH(BD$3),1),"Country",$C14,"UnitCategory","CRUDE"),0)+IFERROR(GETPIVOTDATA("UnitCapacity",'[1]NAMEPLATE CAPACITY'!$A$5,"Period",DATE(YEAR(BD$3),MONTH(BD$3),1),"Country",$C14,"UnitCategory","CONDENSATE DIST."),0)</f>
        <v>1213</v>
      </c>
      <c r="BE14">
        <f>IFERROR(GETPIVOTDATA("UnitCapacity",'[1]NAMEPLATE CAPACITY'!$A$5,"Period",DATE(YEAR(BE$3),MONTH(BE$3),1),"Country",$C14,"UnitCategory","CRUDE"),0)+IFERROR(GETPIVOTDATA("UnitCapacity",'[1]NAMEPLATE CAPACITY'!$A$5,"Period",DATE(YEAR(BE$3),MONTH(BE$3),1),"Country",$C14,"UnitCategory","CONDENSATE DIST."),0)</f>
        <v>1213</v>
      </c>
      <c r="BF14">
        <f>IFERROR(GETPIVOTDATA("UnitCapacity",'[1]NAMEPLATE CAPACITY'!$A$5,"Period",DATE(YEAR(BF$3),MONTH(BF$3),1),"Country",$C14,"UnitCategory","CRUDE"),0)+IFERROR(GETPIVOTDATA("UnitCapacity",'[1]NAMEPLATE CAPACITY'!$A$5,"Period",DATE(YEAR(BF$3),MONTH(BF$3),1),"Country",$C14,"UnitCategory","CONDENSATE DIST."),0)</f>
        <v>1213</v>
      </c>
      <c r="BG14">
        <f>IFERROR(GETPIVOTDATA("UnitCapacity",'[1]NAMEPLATE CAPACITY'!$A$5,"Period",DATE(YEAR(BG$3),MONTH(BG$3),1),"Country",$C14,"UnitCategory","CRUDE"),0)+IFERROR(GETPIVOTDATA("UnitCapacity",'[1]NAMEPLATE CAPACITY'!$A$5,"Period",DATE(YEAR(BG$3),MONTH(BG$3),1),"Country",$C14,"UnitCategory","CONDENSATE DIST."),0)</f>
        <v>1213</v>
      </c>
      <c r="BH14">
        <f>IFERROR(GETPIVOTDATA("UnitCapacity",'[1]NAMEPLATE CAPACITY'!$A$5,"Period",DATE(YEAR(BH$3),MONTH(BH$3),1),"Country",$C14,"UnitCategory","CRUDE"),0)+IFERROR(GETPIVOTDATA("UnitCapacity",'[1]NAMEPLATE CAPACITY'!$A$5,"Period",DATE(YEAR(BH$3),MONTH(BH$3),1),"Country",$C14,"UnitCategory","CONDENSATE DIST."),0)</f>
        <v>1213</v>
      </c>
      <c r="BI14">
        <f>IFERROR(GETPIVOTDATA("UnitCapacity",'[1]NAMEPLATE CAPACITY'!$A$5,"Period",DATE(YEAR(BI$3),MONTH(BI$3),1),"Country",$C14,"UnitCategory","CRUDE"),0)+IFERROR(GETPIVOTDATA("UnitCapacity",'[1]NAMEPLATE CAPACITY'!$A$5,"Period",DATE(YEAR(BI$3),MONTH(BI$3),1),"Country",$C14,"UnitCategory","CONDENSATE DIST."),0)</f>
        <v>1213</v>
      </c>
      <c r="BJ14">
        <f>IFERROR(GETPIVOTDATA("UnitCapacity",'[1]NAMEPLATE CAPACITY'!$A$5,"Period",DATE(YEAR(BJ$3),MONTH(BJ$3),1),"Country",$C14,"UnitCategory","CRUDE"),0)+IFERROR(GETPIVOTDATA("UnitCapacity",'[1]NAMEPLATE CAPACITY'!$A$5,"Period",DATE(YEAR(BJ$3),MONTH(BJ$3),1),"Country",$C14,"UnitCategory","CONDENSATE DIST."),0)</f>
        <v>1213</v>
      </c>
      <c r="BK14">
        <f>IFERROR(GETPIVOTDATA("UnitCapacity",'[1]NAMEPLATE CAPACITY'!$A$5,"Period",DATE(YEAR(BK$3),MONTH(BK$3),1),"Country",$C14,"UnitCategory","CRUDE"),0)+IFERROR(GETPIVOTDATA("UnitCapacity",'[1]NAMEPLATE CAPACITY'!$A$5,"Period",DATE(YEAR(BK$3),MONTH(BK$3),1),"Country",$C14,"UnitCategory","CONDENSATE DIST."),0)</f>
        <v>1213</v>
      </c>
      <c r="BL14">
        <f>IFERROR(GETPIVOTDATA("UnitCapacity",'[1]NAMEPLATE CAPACITY'!$A$5,"Period",DATE(YEAR(BL$3),MONTH(BL$3),1),"Country",$C14,"UnitCategory","CRUDE"),0)+IFERROR(GETPIVOTDATA("UnitCapacity",'[1]NAMEPLATE CAPACITY'!$A$5,"Period",DATE(YEAR(BL$3),MONTH(BL$3),1),"Country",$C14,"UnitCategory","CONDENSATE DIST."),0)</f>
        <v>1213</v>
      </c>
      <c r="BM14">
        <f>IFERROR(GETPIVOTDATA("UnitCapacity",'[1]NAMEPLATE CAPACITY'!$A$5,"Period",DATE(YEAR(BM$3),MONTH(BM$3),1),"Country",$C14,"UnitCategory","CRUDE"),0)+IFERROR(GETPIVOTDATA("UnitCapacity",'[1]NAMEPLATE CAPACITY'!$A$5,"Period",DATE(YEAR(BM$3),MONTH(BM$3),1),"Country",$C14,"UnitCategory","CONDENSATE DIST."),0)</f>
        <v>1213</v>
      </c>
      <c r="BN14">
        <f>IFERROR(GETPIVOTDATA("UnitCapacity",'[1]NAMEPLATE CAPACITY'!$A$5,"Period",DATE(YEAR(BN$3),MONTH(BN$3),1),"Country",$C14,"UnitCategory","CRUDE"),0)+IFERROR(GETPIVOTDATA("UnitCapacity",'[1]NAMEPLATE CAPACITY'!$A$5,"Period",DATE(YEAR(BN$3),MONTH(BN$3),1),"Country",$C14,"UnitCategory","CONDENSATE DIST."),0)</f>
        <v>1213</v>
      </c>
      <c r="BO14">
        <f>IFERROR(GETPIVOTDATA("UnitCapacity",'[1]NAMEPLATE CAPACITY'!$A$5,"Period",DATE(YEAR(BO$3),MONTH(BO$3),1),"Country",$C14,"UnitCategory","CRUDE"),0)+IFERROR(GETPIVOTDATA("UnitCapacity",'[1]NAMEPLATE CAPACITY'!$A$5,"Period",DATE(YEAR(BO$3),MONTH(BO$3),1),"Country",$C14,"UnitCategory","CONDENSATE DIST."),0)</f>
        <v>1213</v>
      </c>
      <c r="BP14">
        <f>IFERROR(GETPIVOTDATA("UnitCapacity",'[1]NAMEPLATE CAPACITY'!$A$5,"Period",DATE(YEAR(BP$3),MONTH(BP$3),1),"Country",$C14,"UnitCategory","CRUDE"),0)+IFERROR(GETPIVOTDATA("UnitCapacity",'[1]NAMEPLATE CAPACITY'!$A$5,"Period",DATE(YEAR(BP$3),MONTH(BP$3),1),"Country",$C14,"UnitCategory","CONDENSATE DIST."),0)</f>
        <v>1213</v>
      </c>
      <c r="BQ14">
        <f>IFERROR(GETPIVOTDATA("UnitCapacity",'[1]NAMEPLATE CAPACITY'!$A$5,"Period",DATE(YEAR(BQ$3),MONTH(BQ$3),1),"Country",$C14,"UnitCategory","CRUDE"),0)+IFERROR(GETPIVOTDATA("UnitCapacity",'[1]NAMEPLATE CAPACITY'!$A$5,"Period",DATE(YEAR(BQ$3),MONTH(BQ$3),1),"Country",$C14,"UnitCategory","CONDENSATE DIST."),0)</f>
        <v>1213</v>
      </c>
      <c r="BR14">
        <f>IFERROR(GETPIVOTDATA("UnitCapacity",'[1]NAMEPLATE CAPACITY'!$A$5,"Period",DATE(YEAR(BR$3),MONTH(BR$3),1),"Country",$C14,"UnitCategory","CRUDE"),0)+IFERROR(GETPIVOTDATA("UnitCapacity",'[1]NAMEPLATE CAPACITY'!$A$5,"Period",DATE(YEAR(BR$3),MONTH(BR$3),1),"Country",$C14,"UnitCategory","CONDENSATE DIST."),0)</f>
        <v>1213</v>
      </c>
      <c r="BS14">
        <f>IFERROR(GETPIVOTDATA("UnitCapacity",'[1]NAMEPLATE CAPACITY'!$A$5,"Period",DATE(YEAR(BS$3),MONTH(BS$3),1),"Country",$C14,"UnitCategory","CRUDE"),0)+IFERROR(GETPIVOTDATA("UnitCapacity",'[1]NAMEPLATE CAPACITY'!$A$5,"Period",DATE(YEAR(BS$3),MONTH(BS$3),1),"Country",$C14,"UnitCategory","CONDENSATE DIST."),0)</f>
        <v>1213</v>
      </c>
      <c r="BT14">
        <f>IFERROR(GETPIVOTDATA("UnitCapacity",'[1]NAMEPLATE CAPACITY'!$A$5,"Period",DATE(YEAR(BT$3),MONTH(BT$3),1),"Country",$C14,"UnitCategory","CRUDE"),0)+IFERROR(GETPIVOTDATA("UnitCapacity",'[1]NAMEPLATE CAPACITY'!$A$5,"Period",DATE(YEAR(BT$3),MONTH(BT$3),1),"Country",$C14,"UnitCategory","CONDENSATE DIST."),0)</f>
        <v>1213</v>
      </c>
      <c r="BU14">
        <f>IFERROR(GETPIVOTDATA("UnitCapacity",'[1]NAMEPLATE CAPACITY'!$A$5,"Period",DATE(YEAR(BU$3),MONTH(BU$3),1),"Country",$C14,"UnitCategory","CRUDE"),0)+IFERROR(GETPIVOTDATA("UnitCapacity",'[1]NAMEPLATE CAPACITY'!$A$5,"Period",DATE(YEAR(BU$3),MONTH(BU$3),1),"Country",$C14,"UnitCategory","CONDENSATE DIST."),0)</f>
        <v>1213</v>
      </c>
      <c r="BV14">
        <f>IFERROR(GETPIVOTDATA("UnitCapacity",'[1]NAMEPLATE CAPACITY'!$A$5,"Period",DATE(YEAR(BV$3),MONTH(BV$3),1),"Country",$C14,"UnitCategory","CRUDE"),0)+IFERROR(GETPIVOTDATA("UnitCapacity",'[1]NAMEPLATE CAPACITY'!$A$5,"Period",DATE(YEAR(BV$3),MONTH(BV$3),1),"Country",$C14,"UnitCategory","CONDENSATE DIST."),0)</f>
        <v>1213</v>
      </c>
      <c r="BW14">
        <f>IFERROR(GETPIVOTDATA("UnitCapacity",'[1]NAMEPLATE CAPACITY'!$A$5,"Period",DATE(YEAR(BW$3),MONTH(BW$3),1),"Country",$C14,"UnitCategory","CRUDE"),0)+IFERROR(GETPIVOTDATA("UnitCapacity",'[1]NAMEPLATE CAPACITY'!$A$5,"Period",DATE(YEAR(BW$3),MONTH(BW$3),1),"Country",$C14,"UnitCategory","CONDENSATE DIST."),0)</f>
        <v>1213</v>
      </c>
      <c r="BX14">
        <f>IFERROR(GETPIVOTDATA("UnitCapacity",'[1]NAMEPLATE CAPACITY'!$A$5,"Period",DATE(YEAR(BX$3),MONTH(BX$3),1),"Country",$C14,"UnitCategory","CRUDE"),0)+IFERROR(GETPIVOTDATA("UnitCapacity",'[1]NAMEPLATE CAPACITY'!$A$5,"Period",DATE(YEAR(BX$3),MONTH(BX$3),1),"Country",$C14,"UnitCategory","CONDENSATE DIST."),0)</f>
        <v>1213</v>
      </c>
      <c r="BY14">
        <f>IFERROR(GETPIVOTDATA("UnitCapacity",'[1]NAMEPLATE CAPACITY'!$A$5,"Period",DATE(YEAR(BY$3),MONTH(BY$3),1),"Country",$C14,"UnitCategory","CRUDE"),0)+IFERROR(GETPIVOTDATA("UnitCapacity",'[1]NAMEPLATE CAPACITY'!$A$5,"Period",DATE(YEAR(BY$3),MONTH(BY$3),1),"Country",$C14,"UnitCategory","CONDENSATE DIST."),0)</f>
        <v>1213</v>
      </c>
      <c r="BZ14">
        <f>IFERROR(GETPIVOTDATA("UnitCapacity",'[1]NAMEPLATE CAPACITY'!$A$5,"Period",DATE(YEAR(BZ$3),MONTH(BZ$3),1),"Country",$C14,"UnitCategory","CRUDE"),0)+IFERROR(GETPIVOTDATA("UnitCapacity",'[1]NAMEPLATE CAPACITY'!$A$5,"Period",DATE(YEAR(BZ$3),MONTH(BZ$3),1),"Country",$C14,"UnitCategory","CONDENSATE DIST."),0)</f>
        <v>1213</v>
      </c>
      <c r="CA14">
        <f>IFERROR(GETPIVOTDATA("UnitCapacity",'[1]NAMEPLATE CAPACITY'!$A$5,"Period",DATE(YEAR(CA$3),MONTH(CA$3),1),"Country",$C14,"UnitCategory","CRUDE"),0)+IFERROR(GETPIVOTDATA("UnitCapacity",'[1]NAMEPLATE CAPACITY'!$A$5,"Period",DATE(YEAR(CA$3),MONTH(CA$3),1),"Country",$C14,"UnitCategory","CONDENSATE DIST."),0)</f>
        <v>1213</v>
      </c>
      <c r="CB14">
        <f>IFERROR(GETPIVOTDATA("UnitCapacity",'[1]NAMEPLATE CAPACITY'!$A$5,"Period",DATE(YEAR(CB$3),MONTH(CB$3),1),"Country",$C14,"UnitCategory","CRUDE"),0)+IFERROR(GETPIVOTDATA("UnitCapacity",'[1]NAMEPLATE CAPACITY'!$A$5,"Period",DATE(YEAR(CB$3),MONTH(CB$3),1),"Country",$C14,"UnitCategory","CONDENSATE DIST."),0)</f>
        <v>1213</v>
      </c>
      <c r="CC14">
        <f>IFERROR(GETPIVOTDATA("UnitCapacity",'[1]NAMEPLATE CAPACITY'!$A$5,"Period",DATE(YEAR(CC$3),MONTH(CC$3),1),"Country",$C14,"UnitCategory","CRUDE"),0)+IFERROR(GETPIVOTDATA("UnitCapacity",'[1]NAMEPLATE CAPACITY'!$A$5,"Period",DATE(YEAR(CC$3),MONTH(CC$3),1),"Country",$C14,"UnitCategory","CONDENSATE DIST."),0)</f>
        <v>1213</v>
      </c>
      <c r="CD14">
        <f>IFERROR(GETPIVOTDATA("UnitCapacity",'[1]NAMEPLATE CAPACITY'!$A$5,"Period",DATE(YEAR(CD$3),MONTH(CD$3),1),"Country",$C14,"UnitCategory","CRUDE"),0)+IFERROR(GETPIVOTDATA("UnitCapacity",'[1]NAMEPLATE CAPACITY'!$A$5,"Period",DATE(YEAR(CD$3),MONTH(CD$3),1),"Country",$C14,"UnitCategory","CONDENSATE DIST."),0)</f>
        <v>1213</v>
      </c>
      <c r="CE14">
        <f>IFERROR(GETPIVOTDATA("UnitCapacity",'[1]NAMEPLATE CAPACITY'!$A$5,"Period",DATE(YEAR(CE$3),MONTH(CE$3),1),"Country",$C14,"UnitCategory","CRUDE"),0)+IFERROR(GETPIVOTDATA("UnitCapacity",'[1]NAMEPLATE CAPACITY'!$A$5,"Period",DATE(YEAR(CE$3),MONTH(CE$3),1),"Country",$C14,"UnitCategory","CONDENSATE DIST."),0)</f>
        <v>1213</v>
      </c>
      <c r="CF14">
        <f>IFERROR(GETPIVOTDATA("UnitCapacity",'[1]NAMEPLATE CAPACITY'!$A$5,"Period",DATE(YEAR(CF$3),MONTH(CF$3),1),"Country",$C14,"UnitCategory","CRUDE"),0)+IFERROR(GETPIVOTDATA("UnitCapacity",'[1]NAMEPLATE CAPACITY'!$A$5,"Period",DATE(YEAR(CF$3),MONTH(CF$3),1),"Country",$C14,"UnitCategory","CONDENSATE DIST."),0)</f>
        <v>1213</v>
      </c>
      <c r="CG14">
        <f>IFERROR(GETPIVOTDATA("UnitCapacity",'[1]NAMEPLATE CAPACITY'!$A$5,"Period",DATE(YEAR(CG$3),MONTH(CG$3),1),"Country",$C14,"UnitCategory","CRUDE"),0)+IFERROR(GETPIVOTDATA("UnitCapacity",'[1]NAMEPLATE CAPACITY'!$A$5,"Period",DATE(YEAR(CG$3),MONTH(CG$3),1),"Country",$C14,"UnitCategory","CONDENSATE DIST."),0)</f>
        <v>1213</v>
      </c>
      <c r="CH14">
        <f>IFERROR(GETPIVOTDATA("UnitCapacity",'[1]NAMEPLATE CAPACITY'!$A$5,"Period",DATE(YEAR(CH$3),MONTH(CH$3),1),"Country",$C14,"UnitCategory","CRUDE"),0)+IFERROR(GETPIVOTDATA("UnitCapacity",'[1]NAMEPLATE CAPACITY'!$A$5,"Period",DATE(YEAR(CH$3),MONTH(CH$3),1),"Country",$C14,"UnitCategory","CONDENSATE DIST."),0)</f>
        <v>1213</v>
      </c>
      <c r="CI14">
        <f>IFERROR(GETPIVOTDATA("UnitCapacity",'[1]NAMEPLATE CAPACITY'!$A$5,"Period",DATE(YEAR(CI$3),MONTH(CI$3),1),"Country",$C14,"UnitCategory","CRUDE"),0)+IFERROR(GETPIVOTDATA("UnitCapacity",'[1]NAMEPLATE CAPACITY'!$A$5,"Period",DATE(YEAR(CI$3),MONTH(CI$3),1),"Country",$C14,"UnitCategory","CONDENSATE DIST."),0)</f>
        <v>1213</v>
      </c>
      <c r="CJ14">
        <f>IFERROR(GETPIVOTDATA("UnitCapacity",'[1]NAMEPLATE CAPACITY'!$A$5,"Period",DATE(YEAR(CJ$3),MONTH(CJ$3),1),"Country",$C14,"UnitCategory","CRUDE"),0)+IFERROR(GETPIVOTDATA("UnitCapacity",'[1]NAMEPLATE CAPACITY'!$A$5,"Period",DATE(YEAR(CJ$3),MONTH(CJ$3),1),"Country",$C14,"UnitCategory","CONDENSATE DIST."),0)</f>
        <v>1213</v>
      </c>
      <c r="CK14">
        <f>IFERROR(GETPIVOTDATA("UnitCapacity",'[1]NAMEPLATE CAPACITY'!$A$5,"Period",DATE(YEAR(CK$3),MONTH(CK$3),1),"Country",$C14,"UnitCategory","CRUDE"),0)+IFERROR(GETPIVOTDATA("UnitCapacity",'[1]NAMEPLATE CAPACITY'!$A$5,"Period",DATE(YEAR(CK$3),MONTH(CK$3),1),"Country",$C14,"UnitCategory","CONDENSATE DIST."),0)</f>
        <v>1213</v>
      </c>
      <c r="CL14">
        <f>IFERROR(GETPIVOTDATA("UnitCapacity",'[1]NAMEPLATE CAPACITY'!$A$5,"Period",DATE(YEAR(CL$3),MONTH(CL$3),1),"Country",$C14,"UnitCategory","CRUDE"),0)+IFERROR(GETPIVOTDATA("UnitCapacity",'[1]NAMEPLATE CAPACITY'!$A$5,"Period",DATE(YEAR(CL$3),MONTH(CL$3),1),"Country",$C14,"UnitCategory","CONDENSATE DIST."),0)</f>
        <v>0</v>
      </c>
      <c r="CM14">
        <f>IFERROR(GETPIVOTDATA("UnitCapacity",'[1]NAMEPLATE CAPACITY'!$A$5,"Period",DATE(YEAR(CM$3),MONTH(CM$3),1),"Country",$C14,"UnitCategory","CRUDE"),0)+IFERROR(GETPIVOTDATA("UnitCapacity",'[1]NAMEPLATE CAPACITY'!$A$5,"Period",DATE(YEAR(CM$3),MONTH(CM$3),1),"Country",$C14,"UnitCategory","CONDENSATE DIST."),0)</f>
        <v>0</v>
      </c>
      <c r="CN14">
        <f>IFERROR(GETPIVOTDATA("UnitCapacity",'[1]NAMEPLATE CAPACITY'!$A$5,"Period",DATE(YEAR(CN$3),MONTH(CN$3),1),"Country",$C14,"UnitCategory","CRUDE"),0)+IFERROR(GETPIVOTDATA("UnitCapacity",'[1]NAMEPLATE CAPACITY'!$A$5,"Period",DATE(YEAR(CN$3),MONTH(CN$3),1),"Country",$C14,"UnitCategory","CONDENSATE DIST."),0)</f>
        <v>0</v>
      </c>
      <c r="CO14">
        <f>IFERROR(GETPIVOTDATA("UnitCapacity",'[1]NAMEPLATE CAPACITY'!$A$5,"Period",DATE(YEAR(CO$3),MONTH(CO$3),1),"Country",$C14,"UnitCategory","CRUDE"),0)+IFERROR(GETPIVOTDATA("UnitCapacity",'[1]NAMEPLATE CAPACITY'!$A$5,"Period",DATE(YEAR(CO$3),MONTH(CO$3),1),"Country",$C14,"UnitCategory","CONDENSATE DIST."),0)</f>
        <v>0</v>
      </c>
      <c r="CP14">
        <f>IFERROR(GETPIVOTDATA("UnitCapacity",'[1]NAMEPLATE CAPACITY'!$A$5,"Period",DATE(YEAR(CP$3),MONTH(CP$3),1),"Country",$C14,"UnitCategory","CRUDE"),0)+IFERROR(GETPIVOTDATA("UnitCapacity",'[1]NAMEPLATE CAPACITY'!$A$5,"Period",DATE(YEAR(CP$3),MONTH(CP$3),1),"Country",$C14,"UnitCategory","CONDENSATE DIST."),0)</f>
        <v>0</v>
      </c>
      <c r="CQ14">
        <f>IFERROR(GETPIVOTDATA("UnitCapacity",'[1]NAMEPLATE CAPACITY'!$A$5,"Period",DATE(YEAR(CQ$3),MONTH(CQ$3),1),"Country",$C14,"UnitCategory","CRUDE"),0)+IFERROR(GETPIVOTDATA("UnitCapacity",'[1]NAMEPLATE CAPACITY'!$A$5,"Period",DATE(YEAR(CQ$3),MONTH(CQ$3),1),"Country",$C14,"UnitCategory","CONDENSATE DIST."),0)</f>
        <v>0</v>
      </c>
      <c r="CR14">
        <f>IFERROR(GETPIVOTDATA("UnitCapacity",'[1]NAMEPLATE CAPACITY'!$A$5,"Period",DATE(YEAR(CR$3),MONTH(CR$3),1),"Country",$C14,"UnitCategory","CRUDE"),0)+IFERROR(GETPIVOTDATA("UnitCapacity",'[1]NAMEPLATE CAPACITY'!$A$5,"Period",DATE(YEAR(CR$3),MONTH(CR$3),1),"Country",$C14,"UnitCategory","CONDENSATE DIST."),0)</f>
        <v>0</v>
      </c>
      <c r="CS14">
        <f>IFERROR(GETPIVOTDATA("UnitCapacity",'[1]NAMEPLATE CAPACITY'!$A$5,"Period",DATE(YEAR(CS$3),MONTH(CS$3),1),"Country",$C14,"UnitCategory","CRUDE"),0)+IFERROR(GETPIVOTDATA("UnitCapacity",'[1]NAMEPLATE CAPACITY'!$A$5,"Period",DATE(YEAR(CS$3),MONTH(CS$3),1),"Country",$C14,"UnitCategory","CONDENSATE DIST."),0)</f>
        <v>0</v>
      </c>
      <c r="CT14">
        <f>IFERROR(GETPIVOTDATA("UnitCapacity",'[1]NAMEPLATE CAPACITY'!$A$5,"Period",DATE(YEAR(CT$3),MONTH(CT$3),1),"Country",$C14,"UnitCategory","CRUDE"),0)+IFERROR(GETPIVOTDATA("UnitCapacity",'[1]NAMEPLATE CAPACITY'!$A$5,"Period",DATE(YEAR(CT$3),MONTH(CT$3),1),"Country",$C14,"UnitCategory","CONDENSATE DIST."),0)</f>
        <v>0</v>
      </c>
      <c r="CU14">
        <f>IFERROR(GETPIVOTDATA("UnitCapacity",'[1]NAMEPLATE CAPACITY'!$A$5,"Period",DATE(YEAR(CU$3),MONTH(CU$3),1),"Country",$C14,"UnitCategory","CRUDE"),0)+IFERROR(GETPIVOTDATA("UnitCapacity",'[1]NAMEPLATE CAPACITY'!$A$5,"Period",DATE(YEAR(CU$3),MONTH(CU$3),1),"Country",$C14,"UnitCategory","CONDENSATE DIST."),0)</f>
        <v>0</v>
      </c>
      <c r="CV14">
        <f>IFERROR(GETPIVOTDATA("UnitCapacity",'[1]NAMEPLATE CAPACITY'!$A$5,"Period",DATE(YEAR(CV$3),MONTH(CV$3),1),"Country",$C14,"UnitCategory","CRUDE"),0)+IFERROR(GETPIVOTDATA("UnitCapacity",'[1]NAMEPLATE CAPACITY'!$A$5,"Period",DATE(YEAR(CV$3),MONTH(CV$3),1),"Country",$C14,"UnitCategory","CONDENSATE DIST."),0)</f>
        <v>0</v>
      </c>
      <c r="CW14">
        <f>IFERROR(GETPIVOTDATA("UnitCapacity",'[1]NAMEPLATE CAPACITY'!$A$5,"Period",DATE(YEAR(CW$3),MONTH(CW$3),1),"Country",$C14,"UnitCategory","CRUDE"),0)+IFERROR(GETPIVOTDATA("UnitCapacity",'[1]NAMEPLATE CAPACITY'!$A$5,"Period",DATE(YEAR(CW$3),MONTH(CW$3),1),"Country",$C14,"UnitCategory","CONDENSATE DIST."),0)</f>
        <v>0</v>
      </c>
      <c r="CX14">
        <f>IFERROR(GETPIVOTDATA("UnitCapacity",'[1]NAMEPLATE CAPACITY'!$A$5,"Period",DATE(YEAR(CX$3),MONTH(CX$3),1),"Country",$C14,"UnitCategory","CRUDE"),0)+IFERROR(GETPIVOTDATA("UnitCapacity",'[1]NAMEPLATE CAPACITY'!$A$5,"Period",DATE(YEAR(CX$3),MONTH(CX$3),1),"Country",$C14,"UnitCategory","CONDENSATE DIST."),0)</f>
        <v>0</v>
      </c>
      <c r="CY14">
        <f>IFERROR(GETPIVOTDATA("UnitCapacity",'[1]NAMEPLATE CAPACITY'!$A$5,"Period",DATE(YEAR(CY$3),MONTH(CY$3),1),"Country",$C14,"UnitCategory","CRUDE"),0)+IFERROR(GETPIVOTDATA("UnitCapacity",'[1]NAMEPLATE CAPACITY'!$A$5,"Period",DATE(YEAR(CY$3),MONTH(CY$3),1),"Country",$C14,"UnitCategory","CONDENSATE DIST."),0)</f>
        <v>0</v>
      </c>
      <c r="CZ14">
        <f>IFERROR(GETPIVOTDATA("UnitCapacity",'[1]NAMEPLATE CAPACITY'!$A$5,"Period",DATE(YEAR(CZ$3),MONTH(CZ$3),1),"Country",$C14,"UnitCategory","CRUDE"),0)+IFERROR(GETPIVOTDATA("UnitCapacity",'[1]NAMEPLATE CAPACITY'!$A$5,"Period",DATE(YEAR(CZ$3),MONTH(CZ$3),1),"Country",$C14,"UnitCategory","CONDENSATE DIST."),0)</f>
        <v>0</v>
      </c>
      <c r="DA14">
        <f>IFERROR(GETPIVOTDATA("UnitCapacity",'[1]NAMEPLATE CAPACITY'!$A$5,"Period",DATE(YEAR(DA$3),MONTH(DA$3),1),"Country",$C14,"UnitCategory","CRUDE"),0)+IFERROR(GETPIVOTDATA("UnitCapacity",'[1]NAMEPLATE CAPACITY'!$A$5,"Period",DATE(YEAR(DA$3),MONTH(DA$3),1),"Country",$C14,"UnitCategory","CONDENSATE DIST."),0)</f>
        <v>0</v>
      </c>
      <c r="DB14">
        <f>IFERROR(GETPIVOTDATA("UnitCapacity",'[1]NAMEPLATE CAPACITY'!$A$5,"Period",DATE(YEAR(DB$3),MONTH(DB$3),1),"Country",$C14,"UnitCategory","CRUDE"),0)+IFERROR(GETPIVOTDATA("UnitCapacity",'[1]NAMEPLATE CAPACITY'!$A$5,"Period",DATE(YEAR(DB$3),MONTH(DB$3),1),"Country",$C14,"UnitCategory","CONDENSATE DIST."),0)</f>
        <v>0</v>
      </c>
      <c r="DC14">
        <f>IFERROR(GETPIVOTDATA("UnitCapacity",'[1]NAMEPLATE CAPACITY'!$A$5,"Period",DATE(YEAR(DC$3),MONTH(DC$3),1),"Country",$C14,"UnitCategory","CRUDE"),0)+IFERROR(GETPIVOTDATA("UnitCapacity",'[1]NAMEPLATE CAPACITY'!$A$5,"Period",DATE(YEAR(DC$3),MONTH(DC$3),1),"Country",$C14,"UnitCategory","CONDENSATE DIST."),0)</f>
        <v>0</v>
      </c>
      <c r="DD14">
        <f>IFERROR(GETPIVOTDATA("UnitCapacity",'[1]NAMEPLATE CAPACITY'!$A$5,"Period",DATE(YEAR(DD$3),MONTH(DD$3),1),"Country",$C14,"UnitCategory","CRUDE"),0)+IFERROR(GETPIVOTDATA("UnitCapacity",'[1]NAMEPLATE CAPACITY'!$A$5,"Period",DATE(YEAR(DD$3),MONTH(DD$3),1),"Country",$C14,"UnitCategory","CONDENSATE DIST."),0)</f>
        <v>0</v>
      </c>
      <c r="DE14">
        <f>IFERROR(GETPIVOTDATA("UnitCapacity",'[1]NAMEPLATE CAPACITY'!$A$5,"Period",DATE(YEAR(DE$3),MONTH(DE$3),1),"Country",$C14,"UnitCategory","CRUDE"),0)+IFERROR(GETPIVOTDATA("UnitCapacity",'[1]NAMEPLATE CAPACITY'!$A$5,"Period",DATE(YEAR(DE$3),MONTH(DE$3),1),"Country",$C14,"UnitCategory","CONDENSATE DIST."),0)</f>
        <v>0</v>
      </c>
      <c r="DF14">
        <f>IFERROR(GETPIVOTDATA("UnitCapacity",'[1]NAMEPLATE CAPACITY'!$A$5,"Period",DATE(YEAR(DF$3),MONTH(DF$3),1),"Country",$C14,"UnitCategory","CRUDE"),0)+IFERROR(GETPIVOTDATA("UnitCapacity",'[1]NAMEPLATE CAPACITY'!$A$5,"Period",DATE(YEAR(DF$3),MONTH(DF$3),1),"Country",$C14,"UnitCategory","CONDENSATE DIST."),0)</f>
        <v>0</v>
      </c>
      <c r="DG14">
        <f>IFERROR(GETPIVOTDATA("UnitCapacity",'[1]NAMEPLATE CAPACITY'!$A$5,"Period",DATE(YEAR(DG$3),MONTH(DG$3),1),"Country",$C14,"UnitCategory","CRUDE"),0)+IFERROR(GETPIVOTDATA("UnitCapacity",'[1]NAMEPLATE CAPACITY'!$A$5,"Period",DATE(YEAR(DG$3),MONTH(DG$3),1),"Country",$C14,"UnitCategory","CONDENSATE DIST."),0)</f>
        <v>0</v>
      </c>
      <c r="DH14">
        <f>IFERROR(GETPIVOTDATA("UnitCapacity",'[1]NAMEPLATE CAPACITY'!$A$5,"Period",DATE(YEAR(DH$3),MONTH(DH$3),1),"Country",$C14,"UnitCategory","CRUDE"),0)+IFERROR(GETPIVOTDATA("UnitCapacity",'[1]NAMEPLATE CAPACITY'!$A$5,"Period",DATE(YEAR(DH$3),MONTH(DH$3),1),"Country",$C14,"UnitCategory","CONDENSATE DIST."),0)</f>
        <v>0</v>
      </c>
      <c r="ES14" t="s">
        <v>23</v>
      </c>
    </row>
    <row r="15" spans="1:188" outlineLevel="1" x14ac:dyDescent="0.2">
      <c r="A15" t="s">
        <v>1</v>
      </c>
      <c r="B15" t="s">
        <v>2</v>
      </c>
      <c r="C15" t="s">
        <v>25</v>
      </c>
      <c r="D15" t="s">
        <v>4</v>
      </c>
      <c r="E15">
        <f>IFERROR(GETPIVOTDATA("UnitCapacity",'[1]NAMEPLATE CAPACITY'!$A$5,"Period",DATE(YEAR(E$3),MONTH(E$3),1),"Country",$C15,"UnitCategory","CRUDE"),0)+IFERROR(GETPIVOTDATA("UnitCapacity",'[1]NAMEPLATE CAPACITY'!$A$5,"Period",DATE(YEAR(E$3),MONTH(E$3),1),"Country",$C15,"UnitCategory","CONDENSATE DIST."),0)</f>
        <v>0</v>
      </c>
      <c r="F15">
        <f>IFERROR(GETPIVOTDATA("UnitCapacity",'[1]NAMEPLATE CAPACITY'!$A$5,"Period",DATE(YEAR(F$3),MONTH(F$3),1),"Country",$C15,"UnitCategory","CRUDE"),0)+IFERROR(GETPIVOTDATA("UnitCapacity",'[1]NAMEPLATE CAPACITY'!$A$5,"Period",DATE(YEAR(F$3),MONTH(F$3),1),"Country",$C15,"UnitCategory","CONDENSATE DIST."),0)</f>
        <v>0</v>
      </c>
      <c r="G15">
        <f>IFERROR(GETPIVOTDATA("UnitCapacity",'[1]NAMEPLATE CAPACITY'!$A$5,"Period",DATE(YEAR(G$3),MONTH(G$3),1),"Country",$C15,"UnitCategory","CRUDE"),0)+IFERROR(GETPIVOTDATA("UnitCapacity",'[1]NAMEPLATE CAPACITY'!$A$5,"Period",DATE(YEAR(G$3),MONTH(G$3),1),"Country",$C15,"UnitCategory","CONDENSATE DIST."),0)</f>
        <v>0</v>
      </c>
      <c r="H15">
        <f>IFERROR(GETPIVOTDATA("UnitCapacity",'[1]NAMEPLATE CAPACITY'!$A$5,"Period",DATE(YEAR(H$3),MONTH(H$3),1),"Country",$C15,"UnitCategory","CRUDE"),0)+IFERROR(GETPIVOTDATA("UnitCapacity",'[1]NAMEPLATE CAPACITY'!$A$5,"Period",DATE(YEAR(H$3),MONTH(H$3),1),"Country",$C15,"UnitCategory","CONDENSATE DIST."),0)</f>
        <v>0</v>
      </c>
      <c r="I15">
        <f>IFERROR(GETPIVOTDATA("UnitCapacity",'[1]NAMEPLATE CAPACITY'!$A$5,"Period",DATE(YEAR(I$3),MONTH(I$3),1),"Country",$C15,"UnitCategory","CRUDE"),0)+IFERROR(GETPIVOTDATA("UnitCapacity",'[1]NAMEPLATE CAPACITY'!$A$5,"Period",DATE(YEAR(I$3),MONTH(I$3),1),"Country",$C15,"UnitCategory","CONDENSATE DIST."),0)</f>
        <v>0</v>
      </c>
      <c r="J15">
        <f>IFERROR(GETPIVOTDATA("UnitCapacity",'[1]NAMEPLATE CAPACITY'!$A$5,"Period",DATE(YEAR(J$3),MONTH(J$3),1),"Country",$C15,"UnitCategory","CRUDE"),0)+IFERROR(GETPIVOTDATA("UnitCapacity",'[1]NAMEPLATE CAPACITY'!$A$5,"Period",DATE(YEAR(J$3),MONTH(J$3),1),"Country",$C15,"UnitCategory","CONDENSATE DIST."),0)</f>
        <v>0</v>
      </c>
      <c r="K15">
        <f>IFERROR(GETPIVOTDATA("UnitCapacity",'[1]NAMEPLATE CAPACITY'!$A$5,"Period",DATE(YEAR(K$3),MONTH(K$3),1),"Country",$C15,"UnitCategory","CRUDE"),0)+IFERROR(GETPIVOTDATA("UnitCapacity",'[1]NAMEPLATE CAPACITY'!$A$5,"Period",DATE(YEAR(K$3),MONTH(K$3),1),"Country",$C15,"UnitCategory","CONDENSATE DIST."),0)</f>
        <v>0</v>
      </c>
      <c r="L15">
        <f>IFERROR(GETPIVOTDATA("UnitCapacity",'[1]NAMEPLATE CAPACITY'!$A$5,"Period",DATE(YEAR(L$3),MONTH(L$3),1),"Country",$C15,"UnitCategory","CRUDE"),0)+IFERROR(GETPIVOTDATA("UnitCapacity",'[1]NAMEPLATE CAPACITY'!$A$5,"Period",DATE(YEAR(L$3),MONTH(L$3),1),"Country",$C15,"UnitCategory","CONDENSATE DIST."),0)</f>
        <v>0</v>
      </c>
      <c r="M15">
        <f>IFERROR(GETPIVOTDATA("UnitCapacity",'[1]NAMEPLATE CAPACITY'!$A$5,"Period",DATE(YEAR(M$3),MONTH(M$3),1),"Country",$C15,"UnitCategory","CRUDE"),0)+IFERROR(GETPIVOTDATA("UnitCapacity",'[1]NAMEPLATE CAPACITY'!$A$5,"Period",DATE(YEAR(M$3),MONTH(M$3),1),"Country",$C15,"UnitCategory","CONDENSATE DIST."),0)</f>
        <v>0</v>
      </c>
      <c r="N15">
        <f>IFERROR(GETPIVOTDATA("UnitCapacity",'[1]NAMEPLATE CAPACITY'!$A$5,"Period",DATE(YEAR(N$3),MONTH(N$3),1),"Country",$C15,"UnitCategory","CRUDE"),0)+IFERROR(GETPIVOTDATA("UnitCapacity",'[1]NAMEPLATE CAPACITY'!$A$5,"Period",DATE(YEAR(N$3),MONTH(N$3),1),"Country",$C15,"UnitCategory","CONDENSATE DIST."),0)</f>
        <v>0</v>
      </c>
      <c r="O15">
        <f>IFERROR(GETPIVOTDATA("UnitCapacity",'[1]NAMEPLATE CAPACITY'!$A$5,"Period",DATE(YEAR(O$3),MONTH(O$3),1),"Country",$C15,"UnitCategory","CRUDE"),0)+IFERROR(GETPIVOTDATA("UnitCapacity",'[1]NAMEPLATE CAPACITY'!$A$5,"Period",DATE(YEAR(O$3),MONTH(O$3),1),"Country",$C15,"UnitCategory","CONDENSATE DIST."),0)</f>
        <v>0</v>
      </c>
      <c r="P15">
        <f>IFERROR(GETPIVOTDATA("UnitCapacity",'[1]NAMEPLATE CAPACITY'!$A$5,"Period",DATE(YEAR(P$3),MONTH(P$3),1),"Country",$C15,"UnitCategory","CRUDE"),0)+IFERROR(GETPIVOTDATA("UnitCapacity",'[1]NAMEPLATE CAPACITY'!$A$5,"Period",DATE(YEAR(P$3),MONTH(P$3),1),"Country",$C15,"UnitCategory","CONDENSATE DIST."),0)</f>
        <v>0</v>
      </c>
      <c r="Q15">
        <f>IFERROR(GETPIVOTDATA("UnitCapacity",'[1]NAMEPLATE CAPACITY'!$A$5,"Period",DATE(YEAR(Q$3),MONTH(Q$3),1),"Country",$C15,"UnitCategory","CRUDE"),0)+IFERROR(GETPIVOTDATA("UnitCapacity",'[1]NAMEPLATE CAPACITY'!$A$5,"Period",DATE(YEAR(Q$3),MONTH(Q$3),1),"Country",$C15,"UnitCategory","CONDENSATE DIST."),0)</f>
        <v>240</v>
      </c>
      <c r="R15">
        <f>IFERROR(GETPIVOTDATA("UnitCapacity",'[1]NAMEPLATE CAPACITY'!$A$5,"Period",DATE(YEAR(R$3),MONTH(R$3),1),"Country",$C15,"UnitCategory","CRUDE"),0)+IFERROR(GETPIVOTDATA("UnitCapacity",'[1]NAMEPLATE CAPACITY'!$A$5,"Period",DATE(YEAR(R$3),MONTH(R$3),1),"Country",$C15,"UnitCategory","CONDENSATE DIST."),0)</f>
        <v>240</v>
      </c>
      <c r="S15">
        <f>IFERROR(GETPIVOTDATA("UnitCapacity",'[1]NAMEPLATE CAPACITY'!$A$5,"Period",DATE(YEAR(S$3),MONTH(S$3),1),"Country",$C15,"UnitCategory","CRUDE"),0)+IFERROR(GETPIVOTDATA("UnitCapacity",'[1]NAMEPLATE CAPACITY'!$A$5,"Period",DATE(YEAR(S$3),MONTH(S$3),1),"Country",$C15,"UnitCategory","CONDENSATE DIST."),0)</f>
        <v>240</v>
      </c>
      <c r="T15">
        <f>IFERROR(GETPIVOTDATA("UnitCapacity",'[1]NAMEPLATE CAPACITY'!$A$5,"Period",DATE(YEAR(T$3),MONTH(T$3),1),"Country",$C15,"UnitCategory","CRUDE"),0)+IFERROR(GETPIVOTDATA("UnitCapacity",'[1]NAMEPLATE CAPACITY'!$A$5,"Period",DATE(YEAR(T$3),MONTH(T$3),1),"Country",$C15,"UnitCategory","CONDENSATE DIST."),0)</f>
        <v>240</v>
      </c>
      <c r="U15">
        <f>IFERROR(GETPIVOTDATA("UnitCapacity",'[1]NAMEPLATE CAPACITY'!$A$5,"Period",DATE(YEAR(U$3),MONTH(U$3),1),"Country",$C15,"UnitCategory","CRUDE"),0)+IFERROR(GETPIVOTDATA("UnitCapacity",'[1]NAMEPLATE CAPACITY'!$A$5,"Period",DATE(YEAR(U$3),MONTH(U$3),1),"Country",$C15,"UnitCategory","CONDENSATE DIST."),0)</f>
        <v>240</v>
      </c>
      <c r="V15">
        <f>IFERROR(GETPIVOTDATA("UnitCapacity",'[1]NAMEPLATE CAPACITY'!$A$5,"Period",DATE(YEAR(V$3),MONTH(V$3),1),"Country",$C15,"UnitCategory","CRUDE"),0)+IFERROR(GETPIVOTDATA("UnitCapacity",'[1]NAMEPLATE CAPACITY'!$A$5,"Period",DATE(YEAR(V$3),MONTH(V$3),1),"Country",$C15,"UnitCategory","CONDENSATE DIST."),0)</f>
        <v>240</v>
      </c>
      <c r="W15">
        <f>IFERROR(GETPIVOTDATA("UnitCapacity",'[1]NAMEPLATE CAPACITY'!$A$5,"Period",DATE(YEAR(W$3),MONTH(W$3),1),"Country",$C15,"UnitCategory","CRUDE"),0)+IFERROR(GETPIVOTDATA("UnitCapacity",'[1]NAMEPLATE CAPACITY'!$A$5,"Period",DATE(YEAR(W$3),MONTH(W$3),1),"Country",$C15,"UnitCategory","CONDENSATE DIST."),0)</f>
        <v>240</v>
      </c>
      <c r="X15">
        <f>IFERROR(GETPIVOTDATA("UnitCapacity",'[1]NAMEPLATE CAPACITY'!$A$5,"Period",DATE(YEAR(X$3),MONTH(X$3),1),"Country",$C15,"UnitCategory","CRUDE"),0)+IFERROR(GETPIVOTDATA("UnitCapacity",'[1]NAMEPLATE CAPACITY'!$A$5,"Period",DATE(YEAR(X$3),MONTH(X$3),1),"Country",$C15,"UnitCategory","CONDENSATE DIST."),0)</f>
        <v>240</v>
      </c>
      <c r="Y15">
        <f>IFERROR(GETPIVOTDATA("UnitCapacity",'[1]NAMEPLATE CAPACITY'!$A$5,"Period",DATE(YEAR(Y$3),MONTH(Y$3),1),"Country",$C15,"UnitCategory","CRUDE"),0)+IFERROR(GETPIVOTDATA("UnitCapacity",'[1]NAMEPLATE CAPACITY'!$A$5,"Period",DATE(YEAR(Y$3),MONTH(Y$3),1),"Country",$C15,"UnitCategory","CONDENSATE DIST."),0)</f>
        <v>240</v>
      </c>
      <c r="Z15">
        <f>IFERROR(GETPIVOTDATA("UnitCapacity",'[1]NAMEPLATE CAPACITY'!$A$5,"Period",DATE(YEAR(Z$3),MONTH(Z$3),1),"Country",$C15,"UnitCategory","CRUDE"),0)+IFERROR(GETPIVOTDATA("UnitCapacity",'[1]NAMEPLATE CAPACITY'!$A$5,"Period",DATE(YEAR(Z$3),MONTH(Z$3),1),"Country",$C15,"UnitCategory","CONDENSATE DIST."),0)</f>
        <v>240</v>
      </c>
      <c r="AA15">
        <f>IFERROR(GETPIVOTDATA("UnitCapacity",'[1]NAMEPLATE CAPACITY'!$A$5,"Period",DATE(YEAR(AA$3),MONTH(AA$3),1),"Country",$C15,"UnitCategory","CRUDE"),0)+IFERROR(GETPIVOTDATA("UnitCapacity",'[1]NAMEPLATE CAPACITY'!$A$5,"Period",DATE(YEAR(AA$3),MONTH(AA$3),1),"Country",$C15,"UnitCategory","CONDENSATE DIST."),0)</f>
        <v>240</v>
      </c>
      <c r="AB15">
        <f>IFERROR(GETPIVOTDATA("UnitCapacity",'[1]NAMEPLATE CAPACITY'!$A$5,"Period",DATE(YEAR(AB$3),MONTH(AB$3),1),"Country",$C15,"UnitCategory","CRUDE"),0)+IFERROR(GETPIVOTDATA("UnitCapacity",'[1]NAMEPLATE CAPACITY'!$A$5,"Period",DATE(YEAR(AB$3),MONTH(AB$3),1),"Country",$C15,"UnitCategory","CONDENSATE DIST."),0)</f>
        <v>240</v>
      </c>
      <c r="AC15">
        <f>IFERROR(GETPIVOTDATA("UnitCapacity",'[1]NAMEPLATE CAPACITY'!$A$5,"Period",DATE(YEAR(AC$3),MONTH(AC$3),1),"Country",$C15,"UnitCategory","CRUDE"),0)+IFERROR(GETPIVOTDATA("UnitCapacity",'[1]NAMEPLATE CAPACITY'!$A$5,"Period",DATE(YEAR(AC$3),MONTH(AC$3),1),"Country",$C15,"UnitCategory","CONDENSATE DIST."),0)</f>
        <v>240</v>
      </c>
      <c r="AD15">
        <f>IFERROR(GETPIVOTDATA("UnitCapacity",'[1]NAMEPLATE CAPACITY'!$A$5,"Period",DATE(YEAR(AD$3),MONTH(AD$3),1),"Country",$C15,"UnitCategory","CRUDE"),0)+IFERROR(GETPIVOTDATA("UnitCapacity",'[1]NAMEPLATE CAPACITY'!$A$5,"Period",DATE(YEAR(AD$3),MONTH(AD$3),1),"Country",$C15,"UnitCategory","CONDENSATE DIST."),0)</f>
        <v>240</v>
      </c>
      <c r="AE15">
        <f>IFERROR(GETPIVOTDATA("UnitCapacity",'[1]NAMEPLATE CAPACITY'!$A$5,"Period",DATE(YEAR(AE$3),MONTH(AE$3),1),"Country",$C15,"UnitCategory","CRUDE"),0)+IFERROR(GETPIVOTDATA("UnitCapacity",'[1]NAMEPLATE CAPACITY'!$A$5,"Period",DATE(YEAR(AE$3),MONTH(AE$3),1),"Country",$C15,"UnitCategory","CONDENSATE DIST."),0)</f>
        <v>240</v>
      </c>
      <c r="AF15">
        <f>IFERROR(GETPIVOTDATA("UnitCapacity",'[1]NAMEPLATE CAPACITY'!$A$5,"Period",DATE(YEAR(AF$3),MONTH(AF$3),1),"Country",$C15,"UnitCategory","CRUDE"),0)+IFERROR(GETPIVOTDATA("UnitCapacity",'[1]NAMEPLATE CAPACITY'!$A$5,"Period",DATE(YEAR(AF$3),MONTH(AF$3),1),"Country",$C15,"UnitCategory","CONDENSATE DIST."),0)</f>
        <v>240</v>
      </c>
      <c r="AG15">
        <f>IFERROR(GETPIVOTDATA("UnitCapacity",'[1]NAMEPLATE CAPACITY'!$A$5,"Period",DATE(YEAR(AG$3),MONTH(AG$3),1),"Country",$C15,"UnitCategory","CRUDE"),0)+IFERROR(GETPIVOTDATA("UnitCapacity",'[1]NAMEPLATE CAPACITY'!$A$5,"Period",DATE(YEAR(AG$3),MONTH(AG$3),1),"Country",$C15,"UnitCategory","CONDENSATE DIST."),0)</f>
        <v>240</v>
      </c>
      <c r="AH15">
        <f>IFERROR(GETPIVOTDATA("UnitCapacity",'[1]NAMEPLATE CAPACITY'!$A$5,"Period",DATE(YEAR(AH$3),MONTH(AH$3),1),"Country",$C15,"UnitCategory","CRUDE"),0)+IFERROR(GETPIVOTDATA("UnitCapacity",'[1]NAMEPLATE CAPACITY'!$A$5,"Period",DATE(YEAR(AH$3),MONTH(AH$3),1),"Country",$C15,"UnitCategory","CONDENSATE DIST."),0)</f>
        <v>240</v>
      </c>
      <c r="AI15">
        <f>IFERROR(GETPIVOTDATA("UnitCapacity",'[1]NAMEPLATE CAPACITY'!$A$5,"Period",DATE(YEAR(AI$3),MONTH(AI$3),1),"Country",$C15,"UnitCategory","CRUDE"),0)+IFERROR(GETPIVOTDATA("UnitCapacity",'[1]NAMEPLATE CAPACITY'!$A$5,"Period",DATE(YEAR(AI$3),MONTH(AI$3),1),"Country",$C15,"UnitCategory","CONDENSATE DIST."),0)</f>
        <v>240</v>
      </c>
      <c r="AJ15">
        <f>IFERROR(GETPIVOTDATA("UnitCapacity",'[1]NAMEPLATE CAPACITY'!$A$5,"Period",DATE(YEAR(AJ$3),MONTH(AJ$3),1),"Country",$C15,"UnitCategory","CRUDE"),0)+IFERROR(GETPIVOTDATA("UnitCapacity",'[1]NAMEPLATE CAPACITY'!$A$5,"Period",DATE(YEAR(AJ$3),MONTH(AJ$3),1),"Country",$C15,"UnitCategory","CONDENSATE DIST."),0)</f>
        <v>240</v>
      </c>
      <c r="AK15">
        <f>IFERROR(GETPIVOTDATA("UnitCapacity",'[1]NAMEPLATE CAPACITY'!$A$5,"Period",DATE(YEAR(AK$3),MONTH(AK$3),1),"Country",$C15,"UnitCategory","CRUDE"),0)+IFERROR(GETPIVOTDATA("UnitCapacity",'[1]NAMEPLATE CAPACITY'!$A$5,"Period",DATE(YEAR(AK$3),MONTH(AK$3),1),"Country",$C15,"UnitCategory","CONDENSATE DIST."),0)</f>
        <v>240</v>
      </c>
      <c r="AL15">
        <f>IFERROR(GETPIVOTDATA("UnitCapacity",'[1]NAMEPLATE CAPACITY'!$A$5,"Period",DATE(YEAR(AL$3),MONTH(AL$3),1),"Country",$C15,"UnitCategory","CRUDE"),0)+IFERROR(GETPIVOTDATA("UnitCapacity",'[1]NAMEPLATE CAPACITY'!$A$5,"Period",DATE(YEAR(AL$3),MONTH(AL$3),1),"Country",$C15,"UnitCategory","CONDENSATE DIST."),0)</f>
        <v>240</v>
      </c>
      <c r="AM15">
        <f>IFERROR(GETPIVOTDATA("UnitCapacity",'[1]NAMEPLATE CAPACITY'!$A$5,"Period",DATE(YEAR(AM$3),MONTH(AM$3),1),"Country",$C15,"UnitCategory","CRUDE"),0)+IFERROR(GETPIVOTDATA("UnitCapacity",'[1]NAMEPLATE CAPACITY'!$A$5,"Period",DATE(YEAR(AM$3),MONTH(AM$3),1),"Country",$C15,"UnitCategory","CONDENSATE DIST."),0)</f>
        <v>240</v>
      </c>
      <c r="AN15">
        <f>IFERROR(GETPIVOTDATA("UnitCapacity",'[1]NAMEPLATE CAPACITY'!$A$5,"Period",DATE(YEAR(AN$3),MONTH(AN$3),1),"Country",$C15,"UnitCategory","CRUDE"),0)+IFERROR(GETPIVOTDATA("UnitCapacity",'[1]NAMEPLATE CAPACITY'!$A$5,"Period",DATE(YEAR(AN$3),MONTH(AN$3),1),"Country",$C15,"UnitCategory","CONDENSATE DIST."),0)</f>
        <v>240</v>
      </c>
      <c r="AO15">
        <f>IFERROR(GETPIVOTDATA("UnitCapacity",'[1]NAMEPLATE CAPACITY'!$A$5,"Period",DATE(YEAR(AO$3),MONTH(AO$3),1),"Country",$C15,"UnitCategory","CRUDE"),0)+IFERROR(GETPIVOTDATA("UnitCapacity",'[1]NAMEPLATE CAPACITY'!$A$5,"Period",DATE(YEAR(AO$3),MONTH(AO$3),1),"Country",$C15,"UnitCategory","CONDENSATE DIST."),0)</f>
        <v>240</v>
      </c>
      <c r="AP15">
        <f>IFERROR(GETPIVOTDATA("UnitCapacity",'[1]NAMEPLATE CAPACITY'!$A$5,"Period",DATE(YEAR(AP$3),MONTH(AP$3),1),"Country",$C15,"UnitCategory","CRUDE"),0)+IFERROR(GETPIVOTDATA("UnitCapacity",'[1]NAMEPLATE CAPACITY'!$A$5,"Period",DATE(YEAR(AP$3),MONTH(AP$3),1),"Country",$C15,"UnitCategory","CONDENSATE DIST."),0)</f>
        <v>240</v>
      </c>
      <c r="AQ15">
        <f>IFERROR(GETPIVOTDATA("UnitCapacity",'[1]NAMEPLATE CAPACITY'!$A$5,"Period",DATE(YEAR(AQ$3),MONTH(AQ$3),1),"Country",$C15,"UnitCategory","CRUDE"),0)+IFERROR(GETPIVOTDATA("UnitCapacity",'[1]NAMEPLATE CAPACITY'!$A$5,"Period",DATE(YEAR(AQ$3),MONTH(AQ$3),1),"Country",$C15,"UnitCategory","CONDENSATE DIST."),0)</f>
        <v>240</v>
      </c>
      <c r="AR15">
        <f>IFERROR(GETPIVOTDATA("UnitCapacity",'[1]NAMEPLATE CAPACITY'!$A$5,"Period",DATE(YEAR(AR$3),MONTH(AR$3),1),"Country",$C15,"UnitCategory","CRUDE"),0)+IFERROR(GETPIVOTDATA("UnitCapacity",'[1]NAMEPLATE CAPACITY'!$A$5,"Period",DATE(YEAR(AR$3),MONTH(AR$3),1),"Country",$C15,"UnitCategory","CONDENSATE DIST."),0)</f>
        <v>240</v>
      </c>
      <c r="AS15">
        <f>IFERROR(GETPIVOTDATA("UnitCapacity",'[1]NAMEPLATE CAPACITY'!$A$5,"Period",DATE(YEAR(AS$3),MONTH(AS$3),1),"Country",$C15,"UnitCategory","CRUDE"),0)+IFERROR(GETPIVOTDATA("UnitCapacity",'[1]NAMEPLATE CAPACITY'!$A$5,"Period",DATE(YEAR(AS$3),MONTH(AS$3),1),"Country",$C15,"UnitCategory","CONDENSATE DIST."),0)</f>
        <v>240</v>
      </c>
      <c r="AT15">
        <f>IFERROR(GETPIVOTDATA("UnitCapacity",'[1]NAMEPLATE CAPACITY'!$A$5,"Period",DATE(YEAR(AT$3),MONTH(AT$3),1),"Country",$C15,"UnitCategory","CRUDE"),0)+IFERROR(GETPIVOTDATA("UnitCapacity",'[1]NAMEPLATE CAPACITY'!$A$5,"Period",DATE(YEAR(AT$3),MONTH(AT$3),1),"Country",$C15,"UnitCategory","CONDENSATE DIST."),0)</f>
        <v>240</v>
      </c>
      <c r="AU15">
        <f>IFERROR(GETPIVOTDATA("UnitCapacity",'[1]NAMEPLATE CAPACITY'!$A$5,"Period",DATE(YEAR(AU$3),MONTH(AU$3),1),"Country",$C15,"UnitCategory","CRUDE"),0)+IFERROR(GETPIVOTDATA("UnitCapacity",'[1]NAMEPLATE CAPACITY'!$A$5,"Period",DATE(YEAR(AU$3),MONTH(AU$3),1),"Country",$C15,"UnitCategory","CONDENSATE DIST."),0)</f>
        <v>240</v>
      </c>
      <c r="AV15">
        <f>IFERROR(GETPIVOTDATA("UnitCapacity",'[1]NAMEPLATE CAPACITY'!$A$5,"Period",DATE(YEAR(AV$3),MONTH(AV$3),1),"Country",$C15,"UnitCategory","CRUDE"),0)+IFERROR(GETPIVOTDATA("UnitCapacity",'[1]NAMEPLATE CAPACITY'!$A$5,"Period",DATE(YEAR(AV$3),MONTH(AV$3),1),"Country",$C15,"UnitCategory","CONDENSATE DIST."),0)</f>
        <v>240</v>
      </c>
      <c r="AW15">
        <f>IFERROR(GETPIVOTDATA("UnitCapacity",'[1]NAMEPLATE CAPACITY'!$A$5,"Period",DATE(YEAR(AW$3),MONTH(AW$3),1),"Country",$C15,"UnitCategory","CRUDE"),0)+IFERROR(GETPIVOTDATA("UnitCapacity",'[1]NAMEPLATE CAPACITY'!$A$5,"Period",DATE(YEAR(AW$3),MONTH(AW$3),1),"Country",$C15,"UnitCategory","CONDENSATE DIST."),0)</f>
        <v>240</v>
      </c>
      <c r="AX15">
        <f>IFERROR(GETPIVOTDATA("UnitCapacity",'[1]NAMEPLATE CAPACITY'!$A$5,"Period",DATE(YEAR(AX$3),MONTH(AX$3),1),"Country",$C15,"UnitCategory","CRUDE"),0)+IFERROR(GETPIVOTDATA("UnitCapacity",'[1]NAMEPLATE CAPACITY'!$A$5,"Period",DATE(YEAR(AX$3),MONTH(AX$3),1),"Country",$C15,"UnitCategory","CONDENSATE DIST."),0)</f>
        <v>240</v>
      </c>
      <c r="AY15">
        <f>IFERROR(GETPIVOTDATA("UnitCapacity",'[1]NAMEPLATE CAPACITY'!$A$5,"Period",DATE(YEAR(AY$3),MONTH(AY$3),1),"Country",$C15,"UnitCategory","CRUDE"),0)+IFERROR(GETPIVOTDATA("UnitCapacity",'[1]NAMEPLATE CAPACITY'!$A$5,"Period",DATE(YEAR(AY$3),MONTH(AY$3),1),"Country",$C15,"UnitCategory","CONDENSATE DIST."),0)</f>
        <v>240</v>
      </c>
      <c r="AZ15">
        <f>IFERROR(GETPIVOTDATA("UnitCapacity",'[1]NAMEPLATE CAPACITY'!$A$5,"Period",DATE(YEAR(AZ$3),MONTH(AZ$3),1),"Country",$C15,"UnitCategory","CRUDE"),0)+IFERROR(GETPIVOTDATA("UnitCapacity",'[1]NAMEPLATE CAPACITY'!$A$5,"Period",DATE(YEAR(AZ$3),MONTH(AZ$3),1),"Country",$C15,"UnitCategory","CONDENSATE DIST."),0)</f>
        <v>240</v>
      </c>
      <c r="BA15">
        <f>IFERROR(GETPIVOTDATA("UnitCapacity",'[1]NAMEPLATE CAPACITY'!$A$5,"Period",DATE(YEAR(BA$3),MONTH(BA$3),1),"Country",$C15,"UnitCategory","CRUDE"),0)+IFERROR(GETPIVOTDATA("UnitCapacity",'[1]NAMEPLATE CAPACITY'!$A$5,"Period",DATE(YEAR(BA$3),MONTH(BA$3),1),"Country",$C15,"UnitCategory","CONDENSATE DIST."),0)</f>
        <v>240</v>
      </c>
      <c r="BB15">
        <f>IFERROR(GETPIVOTDATA("UnitCapacity",'[1]NAMEPLATE CAPACITY'!$A$5,"Period",DATE(YEAR(BB$3),MONTH(BB$3),1),"Country",$C15,"UnitCategory","CRUDE"),0)+IFERROR(GETPIVOTDATA("UnitCapacity",'[1]NAMEPLATE CAPACITY'!$A$5,"Period",DATE(YEAR(BB$3),MONTH(BB$3),1),"Country",$C15,"UnitCategory","CONDENSATE DIST."),0)</f>
        <v>240</v>
      </c>
      <c r="BC15">
        <f>IFERROR(GETPIVOTDATA("UnitCapacity",'[1]NAMEPLATE CAPACITY'!$A$5,"Period",DATE(YEAR(BC$3),MONTH(BC$3),1),"Country",$C15,"UnitCategory","CRUDE"),0)+IFERROR(GETPIVOTDATA("UnitCapacity",'[1]NAMEPLATE CAPACITY'!$A$5,"Period",DATE(YEAR(BC$3),MONTH(BC$3),1),"Country",$C15,"UnitCategory","CONDENSATE DIST."),0)</f>
        <v>240</v>
      </c>
      <c r="BD15">
        <f>IFERROR(GETPIVOTDATA("UnitCapacity",'[1]NAMEPLATE CAPACITY'!$A$5,"Period",DATE(YEAR(BD$3),MONTH(BD$3),1),"Country",$C15,"UnitCategory","CRUDE"),0)+IFERROR(GETPIVOTDATA("UnitCapacity",'[1]NAMEPLATE CAPACITY'!$A$5,"Period",DATE(YEAR(BD$3),MONTH(BD$3),1),"Country",$C15,"UnitCategory","CONDENSATE DIST."),0)</f>
        <v>240</v>
      </c>
      <c r="BE15">
        <f>IFERROR(GETPIVOTDATA("UnitCapacity",'[1]NAMEPLATE CAPACITY'!$A$5,"Period",DATE(YEAR(BE$3),MONTH(BE$3),1),"Country",$C15,"UnitCategory","CRUDE"),0)+IFERROR(GETPIVOTDATA("UnitCapacity",'[1]NAMEPLATE CAPACITY'!$A$5,"Period",DATE(YEAR(BE$3),MONTH(BE$3),1),"Country",$C15,"UnitCategory","CONDENSATE DIST."),0)</f>
        <v>240</v>
      </c>
      <c r="BF15">
        <f>IFERROR(GETPIVOTDATA("UnitCapacity",'[1]NAMEPLATE CAPACITY'!$A$5,"Period",DATE(YEAR(BF$3),MONTH(BF$3),1),"Country",$C15,"UnitCategory","CRUDE"),0)+IFERROR(GETPIVOTDATA("UnitCapacity",'[1]NAMEPLATE CAPACITY'!$A$5,"Period",DATE(YEAR(BF$3),MONTH(BF$3),1),"Country",$C15,"UnitCategory","CONDENSATE DIST."),0)</f>
        <v>240</v>
      </c>
      <c r="BG15">
        <f>IFERROR(GETPIVOTDATA("UnitCapacity",'[1]NAMEPLATE CAPACITY'!$A$5,"Period",DATE(YEAR(BG$3),MONTH(BG$3),1),"Country",$C15,"UnitCategory","CRUDE"),0)+IFERROR(GETPIVOTDATA("UnitCapacity",'[1]NAMEPLATE CAPACITY'!$A$5,"Period",DATE(YEAR(BG$3),MONTH(BG$3),1),"Country",$C15,"UnitCategory","CONDENSATE DIST."),0)</f>
        <v>240</v>
      </c>
      <c r="BH15">
        <f>IFERROR(GETPIVOTDATA("UnitCapacity",'[1]NAMEPLATE CAPACITY'!$A$5,"Period",DATE(YEAR(BH$3),MONTH(BH$3),1),"Country",$C15,"UnitCategory","CRUDE"),0)+IFERROR(GETPIVOTDATA("UnitCapacity",'[1]NAMEPLATE CAPACITY'!$A$5,"Period",DATE(YEAR(BH$3),MONTH(BH$3),1),"Country",$C15,"UnitCategory","CONDENSATE DIST."),0)</f>
        <v>240</v>
      </c>
      <c r="BI15">
        <f>IFERROR(GETPIVOTDATA("UnitCapacity",'[1]NAMEPLATE CAPACITY'!$A$5,"Period",DATE(YEAR(BI$3),MONTH(BI$3),1),"Country",$C15,"UnitCategory","CRUDE"),0)+IFERROR(GETPIVOTDATA("UnitCapacity",'[1]NAMEPLATE CAPACITY'!$A$5,"Period",DATE(YEAR(BI$3),MONTH(BI$3),1),"Country",$C15,"UnitCategory","CONDENSATE DIST."),0)</f>
        <v>240</v>
      </c>
      <c r="BJ15">
        <f>IFERROR(GETPIVOTDATA("UnitCapacity",'[1]NAMEPLATE CAPACITY'!$A$5,"Period",DATE(YEAR(BJ$3),MONTH(BJ$3),1),"Country",$C15,"UnitCategory","CRUDE"),0)+IFERROR(GETPIVOTDATA("UnitCapacity",'[1]NAMEPLATE CAPACITY'!$A$5,"Period",DATE(YEAR(BJ$3),MONTH(BJ$3),1),"Country",$C15,"UnitCategory","CONDENSATE DIST."),0)</f>
        <v>240</v>
      </c>
      <c r="BK15">
        <f>IFERROR(GETPIVOTDATA("UnitCapacity",'[1]NAMEPLATE CAPACITY'!$A$5,"Period",DATE(YEAR(BK$3),MONTH(BK$3),1),"Country",$C15,"UnitCategory","CRUDE"),0)+IFERROR(GETPIVOTDATA("UnitCapacity",'[1]NAMEPLATE CAPACITY'!$A$5,"Period",DATE(YEAR(BK$3),MONTH(BK$3),1),"Country",$C15,"UnitCategory","CONDENSATE DIST."),0)</f>
        <v>240</v>
      </c>
      <c r="BL15">
        <f>IFERROR(GETPIVOTDATA("UnitCapacity",'[1]NAMEPLATE CAPACITY'!$A$5,"Period",DATE(YEAR(BL$3),MONTH(BL$3),1),"Country",$C15,"UnitCategory","CRUDE"),0)+IFERROR(GETPIVOTDATA("UnitCapacity",'[1]NAMEPLATE CAPACITY'!$A$5,"Period",DATE(YEAR(BL$3),MONTH(BL$3),1),"Country",$C15,"UnitCategory","CONDENSATE DIST."),0)</f>
        <v>240</v>
      </c>
      <c r="BM15">
        <f>IFERROR(GETPIVOTDATA("UnitCapacity",'[1]NAMEPLATE CAPACITY'!$A$5,"Period",DATE(YEAR(BM$3),MONTH(BM$3),1),"Country",$C15,"UnitCategory","CRUDE"),0)+IFERROR(GETPIVOTDATA("UnitCapacity",'[1]NAMEPLATE CAPACITY'!$A$5,"Period",DATE(YEAR(BM$3),MONTH(BM$3),1),"Country",$C15,"UnitCategory","CONDENSATE DIST."),0)</f>
        <v>240</v>
      </c>
      <c r="BN15">
        <f>IFERROR(GETPIVOTDATA("UnitCapacity",'[1]NAMEPLATE CAPACITY'!$A$5,"Period",DATE(YEAR(BN$3),MONTH(BN$3),1),"Country",$C15,"UnitCategory","CRUDE"),0)+IFERROR(GETPIVOTDATA("UnitCapacity",'[1]NAMEPLATE CAPACITY'!$A$5,"Period",DATE(YEAR(BN$3),MONTH(BN$3),1),"Country",$C15,"UnitCategory","CONDENSATE DIST."),0)</f>
        <v>240</v>
      </c>
      <c r="BO15">
        <f>IFERROR(GETPIVOTDATA("UnitCapacity",'[1]NAMEPLATE CAPACITY'!$A$5,"Period",DATE(YEAR(BO$3),MONTH(BO$3),1),"Country",$C15,"UnitCategory","CRUDE"),0)+IFERROR(GETPIVOTDATA("UnitCapacity",'[1]NAMEPLATE CAPACITY'!$A$5,"Period",DATE(YEAR(BO$3),MONTH(BO$3),1),"Country",$C15,"UnitCategory","CONDENSATE DIST."),0)</f>
        <v>240</v>
      </c>
      <c r="BP15">
        <f>IFERROR(GETPIVOTDATA("UnitCapacity",'[1]NAMEPLATE CAPACITY'!$A$5,"Period",DATE(YEAR(BP$3),MONTH(BP$3),1),"Country",$C15,"UnitCategory","CRUDE"),0)+IFERROR(GETPIVOTDATA("UnitCapacity",'[1]NAMEPLATE CAPACITY'!$A$5,"Period",DATE(YEAR(BP$3),MONTH(BP$3),1),"Country",$C15,"UnitCategory","CONDENSATE DIST."),0)</f>
        <v>240</v>
      </c>
      <c r="BQ15">
        <f>IFERROR(GETPIVOTDATA("UnitCapacity",'[1]NAMEPLATE CAPACITY'!$A$5,"Period",DATE(YEAR(BQ$3),MONTH(BQ$3),1),"Country",$C15,"UnitCategory","CRUDE"),0)+IFERROR(GETPIVOTDATA("UnitCapacity",'[1]NAMEPLATE CAPACITY'!$A$5,"Period",DATE(YEAR(BQ$3),MONTH(BQ$3),1),"Country",$C15,"UnitCategory","CONDENSATE DIST."),0)</f>
        <v>240</v>
      </c>
      <c r="BR15">
        <f>IFERROR(GETPIVOTDATA("UnitCapacity",'[1]NAMEPLATE CAPACITY'!$A$5,"Period",DATE(YEAR(BR$3),MONTH(BR$3),1),"Country",$C15,"UnitCategory","CRUDE"),0)+IFERROR(GETPIVOTDATA("UnitCapacity",'[1]NAMEPLATE CAPACITY'!$A$5,"Period",DATE(YEAR(BR$3),MONTH(BR$3),1),"Country",$C15,"UnitCategory","CONDENSATE DIST."),0)</f>
        <v>240</v>
      </c>
      <c r="BS15">
        <f>IFERROR(GETPIVOTDATA("UnitCapacity",'[1]NAMEPLATE CAPACITY'!$A$5,"Period",DATE(YEAR(BS$3),MONTH(BS$3),1),"Country",$C15,"UnitCategory","CRUDE"),0)+IFERROR(GETPIVOTDATA("UnitCapacity",'[1]NAMEPLATE CAPACITY'!$A$5,"Period",DATE(YEAR(BS$3),MONTH(BS$3),1),"Country",$C15,"UnitCategory","CONDENSATE DIST."),0)</f>
        <v>240</v>
      </c>
      <c r="BT15">
        <f>IFERROR(GETPIVOTDATA("UnitCapacity",'[1]NAMEPLATE CAPACITY'!$A$5,"Period",DATE(YEAR(BT$3),MONTH(BT$3),1),"Country",$C15,"UnitCategory","CRUDE"),0)+IFERROR(GETPIVOTDATA("UnitCapacity",'[1]NAMEPLATE CAPACITY'!$A$5,"Period",DATE(YEAR(BT$3),MONTH(BT$3),1),"Country",$C15,"UnitCategory","CONDENSATE DIST."),0)</f>
        <v>240</v>
      </c>
      <c r="BU15">
        <f>IFERROR(GETPIVOTDATA("UnitCapacity",'[1]NAMEPLATE CAPACITY'!$A$5,"Period",DATE(YEAR(BU$3),MONTH(BU$3),1),"Country",$C15,"UnitCategory","CRUDE"),0)+IFERROR(GETPIVOTDATA("UnitCapacity",'[1]NAMEPLATE CAPACITY'!$A$5,"Period",DATE(YEAR(BU$3),MONTH(BU$3),1),"Country",$C15,"UnitCategory","CONDENSATE DIST."),0)</f>
        <v>240</v>
      </c>
      <c r="BV15">
        <f>IFERROR(GETPIVOTDATA("UnitCapacity",'[1]NAMEPLATE CAPACITY'!$A$5,"Period",DATE(YEAR(BV$3),MONTH(BV$3),1),"Country",$C15,"UnitCategory","CRUDE"),0)+IFERROR(GETPIVOTDATA("UnitCapacity",'[1]NAMEPLATE CAPACITY'!$A$5,"Period",DATE(YEAR(BV$3),MONTH(BV$3),1),"Country",$C15,"UnitCategory","CONDENSATE DIST."),0)</f>
        <v>240</v>
      </c>
      <c r="BW15">
        <f>IFERROR(GETPIVOTDATA("UnitCapacity",'[1]NAMEPLATE CAPACITY'!$A$5,"Period",DATE(YEAR(BW$3),MONTH(BW$3),1),"Country",$C15,"UnitCategory","CRUDE"),0)+IFERROR(GETPIVOTDATA("UnitCapacity",'[1]NAMEPLATE CAPACITY'!$A$5,"Period",DATE(YEAR(BW$3),MONTH(BW$3),1),"Country",$C15,"UnitCategory","CONDENSATE DIST."),0)</f>
        <v>240</v>
      </c>
      <c r="BX15">
        <f>IFERROR(GETPIVOTDATA("UnitCapacity",'[1]NAMEPLATE CAPACITY'!$A$5,"Period",DATE(YEAR(BX$3),MONTH(BX$3),1),"Country",$C15,"UnitCategory","CRUDE"),0)+IFERROR(GETPIVOTDATA("UnitCapacity",'[1]NAMEPLATE CAPACITY'!$A$5,"Period",DATE(YEAR(BX$3),MONTH(BX$3),1),"Country",$C15,"UnitCategory","CONDENSATE DIST."),0)</f>
        <v>240</v>
      </c>
      <c r="BY15">
        <f>IFERROR(GETPIVOTDATA("UnitCapacity",'[1]NAMEPLATE CAPACITY'!$A$5,"Period",DATE(YEAR(BY$3),MONTH(BY$3),1),"Country",$C15,"UnitCategory","CRUDE"),0)+IFERROR(GETPIVOTDATA("UnitCapacity",'[1]NAMEPLATE CAPACITY'!$A$5,"Period",DATE(YEAR(BY$3),MONTH(BY$3),1),"Country",$C15,"UnitCategory","CONDENSATE DIST."),0)</f>
        <v>240</v>
      </c>
      <c r="BZ15">
        <f>IFERROR(GETPIVOTDATA("UnitCapacity",'[1]NAMEPLATE CAPACITY'!$A$5,"Period",DATE(YEAR(BZ$3),MONTH(BZ$3),1),"Country",$C15,"UnitCategory","CRUDE"),0)+IFERROR(GETPIVOTDATA("UnitCapacity",'[1]NAMEPLATE CAPACITY'!$A$5,"Period",DATE(YEAR(BZ$3),MONTH(BZ$3),1),"Country",$C15,"UnitCategory","CONDENSATE DIST."),0)</f>
        <v>240</v>
      </c>
      <c r="CA15">
        <f>IFERROR(GETPIVOTDATA("UnitCapacity",'[1]NAMEPLATE CAPACITY'!$A$5,"Period",DATE(YEAR(CA$3),MONTH(CA$3),1),"Country",$C15,"UnitCategory","CRUDE"),0)+IFERROR(GETPIVOTDATA("UnitCapacity",'[1]NAMEPLATE CAPACITY'!$A$5,"Period",DATE(YEAR(CA$3),MONTH(CA$3),1),"Country",$C15,"UnitCategory","CONDENSATE DIST."),0)</f>
        <v>240</v>
      </c>
      <c r="CB15">
        <f>IFERROR(GETPIVOTDATA("UnitCapacity",'[1]NAMEPLATE CAPACITY'!$A$5,"Period",DATE(YEAR(CB$3),MONTH(CB$3),1),"Country",$C15,"UnitCategory","CRUDE"),0)+IFERROR(GETPIVOTDATA("UnitCapacity",'[1]NAMEPLATE CAPACITY'!$A$5,"Period",DATE(YEAR(CB$3),MONTH(CB$3),1),"Country",$C15,"UnitCategory","CONDENSATE DIST."),0)</f>
        <v>240</v>
      </c>
      <c r="CC15">
        <f>IFERROR(GETPIVOTDATA("UnitCapacity",'[1]NAMEPLATE CAPACITY'!$A$5,"Period",DATE(YEAR(CC$3),MONTH(CC$3),1),"Country",$C15,"UnitCategory","CRUDE"),0)+IFERROR(GETPIVOTDATA("UnitCapacity",'[1]NAMEPLATE CAPACITY'!$A$5,"Period",DATE(YEAR(CC$3),MONTH(CC$3),1),"Country",$C15,"UnitCategory","CONDENSATE DIST."),0)</f>
        <v>240</v>
      </c>
      <c r="CD15">
        <f>IFERROR(GETPIVOTDATA("UnitCapacity",'[1]NAMEPLATE CAPACITY'!$A$5,"Period",DATE(YEAR(CD$3),MONTH(CD$3),1),"Country",$C15,"UnitCategory","CRUDE"),0)+IFERROR(GETPIVOTDATA("UnitCapacity",'[1]NAMEPLATE CAPACITY'!$A$5,"Period",DATE(YEAR(CD$3),MONTH(CD$3),1),"Country",$C15,"UnitCategory","CONDENSATE DIST."),0)</f>
        <v>240</v>
      </c>
      <c r="CE15">
        <f>IFERROR(GETPIVOTDATA("UnitCapacity",'[1]NAMEPLATE CAPACITY'!$A$5,"Period",DATE(YEAR(CE$3),MONTH(CE$3),1),"Country",$C15,"UnitCategory","CRUDE"),0)+IFERROR(GETPIVOTDATA("UnitCapacity",'[1]NAMEPLATE CAPACITY'!$A$5,"Period",DATE(YEAR(CE$3),MONTH(CE$3),1),"Country",$C15,"UnitCategory","CONDENSATE DIST."),0)</f>
        <v>240</v>
      </c>
      <c r="CF15">
        <f>IFERROR(GETPIVOTDATA("UnitCapacity",'[1]NAMEPLATE CAPACITY'!$A$5,"Period",DATE(YEAR(CF$3),MONTH(CF$3),1),"Country",$C15,"UnitCategory","CRUDE"),0)+IFERROR(GETPIVOTDATA("UnitCapacity",'[1]NAMEPLATE CAPACITY'!$A$5,"Period",DATE(YEAR(CF$3),MONTH(CF$3),1),"Country",$C15,"UnitCategory","CONDENSATE DIST."),0)</f>
        <v>240</v>
      </c>
      <c r="CG15">
        <f>IFERROR(GETPIVOTDATA("UnitCapacity",'[1]NAMEPLATE CAPACITY'!$A$5,"Period",DATE(YEAR(CG$3),MONTH(CG$3),1),"Country",$C15,"UnitCategory","CRUDE"),0)+IFERROR(GETPIVOTDATA("UnitCapacity",'[1]NAMEPLATE CAPACITY'!$A$5,"Period",DATE(YEAR(CG$3),MONTH(CG$3),1),"Country",$C15,"UnitCategory","CONDENSATE DIST."),0)</f>
        <v>240</v>
      </c>
      <c r="CH15">
        <f>IFERROR(GETPIVOTDATA("UnitCapacity",'[1]NAMEPLATE CAPACITY'!$A$5,"Period",DATE(YEAR(CH$3),MONTH(CH$3),1),"Country",$C15,"UnitCategory","CRUDE"),0)+IFERROR(GETPIVOTDATA("UnitCapacity",'[1]NAMEPLATE CAPACITY'!$A$5,"Period",DATE(YEAR(CH$3),MONTH(CH$3),1),"Country",$C15,"UnitCategory","CONDENSATE DIST."),0)</f>
        <v>240</v>
      </c>
      <c r="CI15">
        <f>IFERROR(GETPIVOTDATA("UnitCapacity",'[1]NAMEPLATE CAPACITY'!$A$5,"Period",DATE(YEAR(CI$3),MONTH(CI$3),1),"Country",$C15,"UnitCategory","CRUDE"),0)+IFERROR(GETPIVOTDATA("UnitCapacity",'[1]NAMEPLATE CAPACITY'!$A$5,"Period",DATE(YEAR(CI$3),MONTH(CI$3),1),"Country",$C15,"UnitCategory","CONDENSATE DIST."),0)</f>
        <v>240</v>
      </c>
      <c r="CJ15">
        <f>IFERROR(GETPIVOTDATA("UnitCapacity",'[1]NAMEPLATE CAPACITY'!$A$5,"Period",DATE(YEAR(CJ$3),MONTH(CJ$3),1),"Country",$C15,"UnitCategory","CRUDE"),0)+IFERROR(GETPIVOTDATA("UnitCapacity",'[1]NAMEPLATE CAPACITY'!$A$5,"Period",DATE(YEAR(CJ$3),MONTH(CJ$3),1),"Country",$C15,"UnitCategory","CONDENSATE DIST."),0)</f>
        <v>240</v>
      </c>
      <c r="CK15">
        <f>IFERROR(GETPIVOTDATA("UnitCapacity",'[1]NAMEPLATE CAPACITY'!$A$5,"Period",DATE(YEAR(CK$3),MONTH(CK$3),1),"Country",$C15,"UnitCategory","CRUDE"),0)+IFERROR(GETPIVOTDATA("UnitCapacity",'[1]NAMEPLATE CAPACITY'!$A$5,"Period",DATE(YEAR(CK$3),MONTH(CK$3),1),"Country",$C15,"UnitCategory","CONDENSATE DIST."),0)</f>
        <v>240</v>
      </c>
      <c r="CL15">
        <f>IFERROR(GETPIVOTDATA("UnitCapacity",'[1]NAMEPLATE CAPACITY'!$A$5,"Period",DATE(YEAR(CL$3),MONTH(CL$3),1),"Country",$C15,"UnitCategory","CRUDE"),0)+IFERROR(GETPIVOTDATA("UnitCapacity",'[1]NAMEPLATE CAPACITY'!$A$5,"Period",DATE(YEAR(CL$3),MONTH(CL$3),1),"Country",$C15,"UnitCategory","CONDENSATE DIST."),0)</f>
        <v>0</v>
      </c>
      <c r="CM15">
        <f>IFERROR(GETPIVOTDATA("UnitCapacity",'[1]NAMEPLATE CAPACITY'!$A$5,"Period",DATE(YEAR(CM$3),MONTH(CM$3),1),"Country",$C15,"UnitCategory","CRUDE"),0)+IFERROR(GETPIVOTDATA("UnitCapacity",'[1]NAMEPLATE CAPACITY'!$A$5,"Period",DATE(YEAR(CM$3),MONTH(CM$3),1),"Country",$C15,"UnitCategory","CONDENSATE DIST."),0)</f>
        <v>0</v>
      </c>
      <c r="CN15">
        <f>IFERROR(GETPIVOTDATA("UnitCapacity",'[1]NAMEPLATE CAPACITY'!$A$5,"Period",DATE(YEAR(CN$3),MONTH(CN$3),1),"Country",$C15,"UnitCategory","CRUDE"),0)+IFERROR(GETPIVOTDATA("UnitCapacity",'[1]NAMEPLATE CAPACITY'!$A$5,"Period",DATE(YEAR(CN$3),MONTH(CN$3),1),"Country",$C15,"UnitCategory","CONDENSATE DIST."),0)</f>
        <v>0</v>
      </c>
      <c r="CO15">
        <f>IFERROR(GETPIVOTDATA("UnitCapacity",'[1]NAMEPLATE CAPACITY'!$A$5,"Period",DATE(YEAR(CO$3),MONTH(CO$3),1),"Country",$C15,"UnitCategory","CRUDE"),0)+IFERROR(GETPIVOTDATA("UnitCapacity",'[1]NAMEPLATE CAPACITY'!$A$5,"Period",DATE(YEAR(CO$3),MONTH(CO$3),1),"Country",$C15,"UnitCategory","CONDENSATE DIST."),0)</f>
        <v>0</v>
      </c>
      <c r="CP15">
        <f>IFERROR(GETPIVOTDATA("UnitCapacity",'[1]NAMEPLATE CAPACITY'!$A$5,"Period",DATE(YEAR(CP$3),MONTH(CP$3),1),"Country",$C15,"UnitCategory","CRUDE"),0)+IFERROR(GETPIVOTDATA("UnitCapacity",'[1]NAMEPLATE CAPACITY'!$A$5,"Period",DATE(YEAR(CP$3),MONTH(CP$3),1),"Country",$C15,"UnitCategory","CONDENSATE DIST."),0)</f>
        <v>0</v>
      </c>
      <c r="CQ15">
        <f>IFERROR(GETPIVOTDATA("UnitCapacity",'[1]NAMEPLATE CAPACITY'!$A$5,"Period",DATE(YEAR(CQ$3),MONTH(CQ$3),1),"Country",$C15,"UnitCategory","CRUDE"),0)+IFERROR(GETPIVOTDATA("UnitCapacity",'[1]NAMEPLATE CAPACITY'!$A$5,"Period",DATE(YEAR(CQ$3),MONTH(CQ$3),1),"Country",$C15,"UnitCategory","CONDENSATE DIST."),0)</f>
        <v>0</v>
      </c>
      <c r="CR15">
        <f>IFERROR(GETPIVOTDATA("UnitCapacity",'[1]NAMEPLATE CAPACITY'!$A$5,"Period",DATE(YEAR(CR$3),MONTH(CR$3),1),"Country",$C15,"UnitCategory","CRUDE"),0)+IFERROR(GETPIVOTDATA("UnitCapacity",'[1]NAMEPLATE CAPACITY'!$A$5,"Period",DATE(YEAR(CR$3),MONTH(CR$3),1),"Country",$C15,"UnitCategory","CONDENSATE DIST."),0)</f>
        <v>0</v>
      </c>
      <c r="CS15">
        <f>IFERROR(GETPIVOTDATA("UnitCapacity",'[1]NAMEPLATE CAPACITY'!$A$5,"Period",DATE(YEAR(CS$3),MONTH(CS$3),1),"Country",$C15,"UnitCategory","CRUDE"),0)+IFERROR(GETPIVOTDATA("UnitCapacity",'[1]NAMEPLATE CAPACITY'!$A$5,"Period",DATE(YEAR(CS$3),MONTH(CS$3),1),"Country",$C15,"UnitCategory","CONDENSATE DIST."),0)</f>
        <v>0</v>
      </c>
      <c r="CT15">
        <f>IFERROR(GETPIVOTDATA("UnitCapacity",'[1]NAMEPLATE CAPACITY'!$A$5,"Period",DATE(YEAR(CT$3),MONTH(CT$3),1),"Country",$C15,"UnitCategory","CRUDE"),0)+IFERROR(GETPIVOTDATA("UnitCapacity",'[1]NAMEPLATE CAPACITY'!$A$5,"Period",DATE(YEAR(CT$3),MONTH(CT$3),1),"Country",$C15,"UnitCategory","CONDENSATE DIST."),0)</f>
        <v>0</v>
      </c>
      <c r="CU15">
        <f>IFERROR(GETPIVOTDATA("UnitCapacity",'[1]NAMEPLATE CAPACITY'!$A$5,"Period",DATE(YEAR(CU$3),MONTH(CU$3),1),"Country",$C15,"UnitCategory","CRUDE"),0)+IFERROR(GETPIVOTDATA("UnitCapacity",'[1]NAMEPLATE CAPACITY'!$A$5,"Period",DATE(YEAR(CU$3),MONTH(CU$3),1),"Country",$C15,"UnitCategory","CONDENSATE DIST."),0)</f>
        <v>0</v>
      </c>
      <c r="CV15">
        <f>IFERROR(GETPIVOTDATA("UnitCapacity",'[1]NAMEPLATE CAPACITY'!$A$5,"Period",DATE(YEAR(CV$3),MONTH(CV$3),1),"Country",$C15,"UnitCategory","CRUDE"),0)+IFERROR(GETPIVOTDATA("UnitCapacity",'[1]NAMEPLATE CAPACITY'!$A$5,"Period",DATE(YEAR(CV$3),MONTH(CV$3),1),"Country",$C15,"UnitCategory","CONDENSATE DIST."),0)</f>
        <v>0</v>
      </c>
      <c r="CW15">
        <f>IFERROR(GETPIVOTDATA("UnitCapacity",'[1]NAMEPLATE CAPACITY'!$A$5,"Period",DATE(YEAR(CW$3),MONTH(CW$3),1),"Country",$C15,"UnitCategory","CRUDE"),0)+IFERROR(GETPIVOTDATA("UnitCapacity",'[1]NAMEPLATE CAPACITY'!$A$5,"Period",DATE(YEAR(CW$3),MONTH(CW$3),1),"Country",$C15,"UnitCategory","CONDENSATE DIST."),0)</f>
        <v>0</v>
      </c>
      <c r="CX15">
        <f>IFERROR(GETPIVOTDATA("UnitCapacity",'[1]NAMEPLATE CAPACITY'!$A$5,"Period",DATE(YEAR(CX$3),MONTH(CX$3),1),"Country",$C15,"UnitCategory","CRUDE"),0)+IFERROR(GETPIVOTDATA("UnitCapacity",'[1]NAMEPLATE CAPACITY'!$A$5,"Period",DATE(YEAR(CX$3),MONTH(CX$3),1),"Country",$C15,"UnitCategory","CONDENSATE DIST."),0)</f>
        <v>0</v>
      </c>
      <c r="CY15">
        <f>IFERROR(GETPIVOTDATA("UnitCapacity",'[1]NAMEPLATE CAPACITY'!$A$5,"Period",DATE(YEAR(CY$3),MONTH(CY$3),1),"Country",$C15,"UnitCategory","CRUDE"),0)+IFERROR(GETPIVOTDATA("UnitCapacity",'[1]NAMEPLATE CAPACITY'!$A$5,"Period",DATE(YEAR(CY$3),MONTH(CY$3),1),"Country",$C15,"UnitCategory","CONDENSATE DIST."),0)</f>
        <v>0</v>
      </c>
      <c r="CZ15">
        <f>IFERROR(GETPIVOTDATA("UnitCapacity",'[1]NAMEPLATE CAPACITY'!$A$5,"Period",DATE(YEAR(CZ$3),MONTH(CZ$3),1),"Country",$C15,"UnitCategory","CRUDE"),0)+IFERROR(GETPIVOTDATA("UnitCapacity",'[1]NAMEPLATE CAPACITY'!$A$5,"Period",DATE(YEAR(CZ$3),MONTH(CZ$3),1),"Country",$C15,"UnitCategory","CONDENSATE DIST."),0)</f>
        <v>0</v>
      </c>
      <c r="DA15">
        <f>IFERROR(GETPIVOTDATA("UnitCapacity",'[1]NAMEPLATE CAPACITY'!$A$5,"Period",DATE(YEAR(DA$3),MONTH(DA$3),1),"Country",$C15,"UnitCategory","CRUDE"),0)+IFERROR(GETPIVOTDATA("UnitCapacity",'[1]NAMEPLATE CAPACITY'!$A$5,"Period",DATE(YEAR(DA$3),MONTH(DA$3),1),"Country",$C15,"UnitCategory","CONDENSATE DIST."),0)</f>
        <v>0</v>
      </c>
      <c r="DB15">
        <f>IFERROR(GETPIVOTDATA("UnitCapacity",'[1]NAMEPLATE CAPACITY'!$A$5,"Period",DATE(YEAR(DB$3),MONTH(DB$3),1),"Country",$C15,"UnitCategory","CRUDE"),0)+IFERROR(GETPIVOTDATA("UnitCapacity",'[1]NAMEPLATE CAPACITY'!$A$5,"Period",DATE(YEAR(DB$3),MONTH(DB$3),1),"Country",$C15,"UnitCategory","CONDENSATE DIST."),0)</f>
        <v>0</v>
      </c>
      <c r="DC15">
        <f>IFERROR(GETPIVOTDATA("UnitCapacity",'[1]NAMEPLATE CAPACITY'!$A$5,"Period",DATE(YEAR(DC$3),MONTH(DC$3),1),"Country",$C15,"UnitCategory","CRUDE"),0)+IFERROR(GETPIVOTDATA("UnitCapacity",'[1]NAMEPLATE CAPACITY'!$A$5,"Period",DATE(YEAR(DC$3),MONTH(DC$3),1),"Country",$C15,"UnitCategory","CONDENSATE DIST."),0)</f>
        <v>0</v>
      </c>
      <c r="DD15">
        <f>IFERROR(GETPIVOTDATA("UnitCapacity",'[1]NAMEPLATE CAPACITY'!$A$5,"Period",DATE(YEAR(DD$3),MONTH(DD$3),1),"Country",$C15,"UnitCategory","CRUDE"),0)+IFERROR(GETPIVOTDATA("UnitCapacity",'[1]NAMEPLATE CAPACITY'!$A$5,"Period",DATE(YEAR(DD$3),MONTH(DD$3),1),"Country",$C15,"UnitCategory","CONDENSATE DIST."),0)</f>
        <v>0</v>
      </c>
      <c r="DE15">
        <f>IFERROR(GETPIVOTDATA("UnitCapacity",'[1]NAMEPLATE CAPACITY'!$A$5,"Period",DATE(YEAR(DE$3),MONTH(DE$3),1),"Country",$C15,"UnitCategory","CRUDE"),0)+IFERROR(GETPIVOTDATA("UnitCapacity",'[1]NAMEPLATE CAPACITY'!$A$5,"Period",DATE(YEAR(DE$3),MONTH(DE$3),1),"Country",$C15,"UnitCategory","CONDENSATE DIST."),0)</f>
        <v>0</v>
      </c>
      <c r="DF15">
        <f>IFERROR(GETPIVOTDATA("UnitCapacity",'[1]NAMEPLATE CAPACITY'!$A$5,"Period",DATE(YEAR(DF$3),MONTH(DF$3),1),"Country",$C15,"UnitCategory","CRUDE"),0)+IFERROR(GETPIVOTDATA("UnitCapacity",'[1]NAMEPLATE CAPACITY'!$A$5,"Period",DATE(YEAR(DF$3),MONTH(DF$3),1),"Country",$C15,"UnitCategory","CONDENSATE DIST."),0)</f>
        <v>0</v>
      </c>
      <c r="DG15">
        <f>IFERROR(GETPIVOTDATA("UnitCapacity",'[1]NAMEPLATE CAPACITY'!$A$5,"Period",DATE(YEAR(DG$3),MONTH(DG$3),1),"Country",$C15,"UnitCategory","CRUDE"),0)+IFERROR(GETPIVOTDATA("UnitCapacity",'[1]NAMEPLATE CAPACITY'!$A$5,"Period",DATE(YEAR(DG$3),MONTH(DG$3),1),"Country",$C15,"UnitCategory","CONDENSATE DIST."),0)</f>
        <v>0</v>
      </c>
      <c r="DH15">
        <f>IFERROR(GETPIVOTDATA("UnitCapacity",'[1]NAMEPLATE CAPACITY'!$A$5,"Period",DATE(YEAR(DH$3),MONTH(DH$3),1),"Country",$C15,"UnitCategory","CRUDE"),0)+IFERROR(GETPIVOTDATA("UnitCapacity",'[1]NAMEPLATE CAPACITY'!$A$5,"Period",DATE(YEAR(DH$3),MONTH(DH$3),1),"Country",$C15,"UnitCategory","CONDENSATE DIST."),0)</f>
        <v>0</v>
      </c>
      <c r="DL15" s="9"/>
      <c r="DM15" s="10"/>
      <c r="DN15" s="11"/>
      <c r="ES15" t="s">
        <v>24</v>
      </c>
    </row>
    <row r="16" spans="1:188" x14ac:dyDescent="0.2">
      <c r="DK16" s="2"/>
      <c r="DL16" s="12"/>
      <c r="DM16" s="13"/>
      <c r="DN16" s="14"/>
      <c r="DO16" s="15">
        <v>13</v>
      </c>
      <c r="DR16" s="2"/>
      <c r="DS16" s="2"/>
      <c r="DT16" s="2"/>
      <c r="EB16" s="2"/>
      <c r="EC16" s="2"/>
      <c r="ED16" s="2"/>
      <c r="EE16" s="2"/>
      <c r="EF16" s="2"/>
      <c r="EG16" s="2"/>
      <c r="EH16" s="2"/>
      <c r="EI16" s="2"/>
      <c r="EK16" s="2"/>
      <c r="EL16" s="2"/>
      <c r="EM16" s="2"/>
      <c r="EN16" s="2"/>
      <c r="EO16" s="2"/>
      <c r="EP16" s="2"/>
      <c r="EQ16" s="2"/>
      <c r="ER16" s="2"/>
      <c r="ES16" t="s">
        <v>25</v>
      </c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</row>
    <row r="17" spans="1:188" x14ac:dyDescent="0.2">
      <c r="DK17" s="2"/>
      <c r="DL17" s="16"/>
      <c r="DM17" s="17"/>
      <c r="DN17" s="18"/>
      <c r="DO17" s="2"/>
      <c r="DR17" s="2"/>
      <c r="DS17" s="2"/>
      <c r="DT17" s="2"/>
      <c r="EB17" s="2"/>
      <c r="EC17" s="2"/>
      <c r="ED17" s="2"/>
      <c r="EE17" s="2"/>
      <c r="EF17" s="2"/>
      <c r="EG17" s="2"/>
      <c r="EH17" s="2"/>
      <c r="EI17" s="2"/>
      <c r="EK17" s="2"/>
      <c r="EL17" s="2"/>
      <c r="EM17" s="2"/>
      <c r="EN17" s="2"/>
      <c r="EO17" s="2"/>
      <c r="EP17" s="2"/>
      <c r="EQ17" s="2"/>
      <c r="ER17" s="2"/>
      <c r="ES17" s="6" t="s">
        <v>10</v>
      </c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</row>
    <row r="18" spans="1:188" x14ac:dyDescent="0.2">
      <c r="DL18" s="19"/>
      <c r="DM18" s="20"/>
      <c r="DN18" s="21"/>
      <c r="DO18" s="22">
        <v>4</v>
      </c>
    </row>
    <row r="19" spans="1:188" ht="16" outlineLevel="1" thickBot="1" x14ac:dyDescent="0.25">
      <c r="C19" s="3" t="s">
        <v>26</v>
      </c>
      <c r="E19" s="4">
        <f t="shared" ref="E19:BP19" si="0">E3</f>
        <v>42736</v>
      </c>
      <c r="F19" s="4">
        <f t="shared" si="0"/>
        <v>42767</v>
      </c>
      <c r="G19" s="4">
        <f t="shared" si="0"/>
        <v>42795</v>
      </c>
      <c r="H19" s="4">
        <f t="shared" si="0"/>
        <v>42826</v>
      </c>
      <c r="I19" s="4">
        <f t="shared" si="0"/>
        <v>42856</v>
      </c>
      <c r="J19" s="4">
        <f t="shared" si="0"/>
        <v>42887</v>
      </c>
      <c r="K19" s="4">
        <f t="shared" si="0"/>
        <v>42917</v>
      </c>
      <c r="L19" s="4">
        <f t="shared" si="0"/>
        <v>42948</v>
      </c>
      <c r="M19" s="4">
        <f t="shared" si="0"/>
        <v>42979</v>
      </c>
      <c r="N19" s="4">
        <f t="shared" si="0"/>
        <v>43009</v>
      </c>
      <c r="O19" s="4">
        <f t="shared" si="0"/>
        <v>43040</v>
      </c>
      <c r="P19" s="4">
        <f t="shared" si="0"/>
        <v>43070</v>
      </c>
      <c r="Q19" s="4">
        <f t="shared" si="0"/>
        <v>43101</v>
      </c>
      <c r="R19" s="4">
        <f t="shared" si="0"/>
        <v>43132</v>
      </c>
      <c r="S19" s="4">
        <f t="shared" si="0"/>
        <v>43160</v>
      </c>
      <c r="T19" s="4">
        <f t="shared" si="0"/>
        <v>43191</v>
      </c>
      <c r="U19" s="4">
        <f t="shared" si="0"/>
        <v>43221</v>
      </c>
      <c r="V19" s="4">
        <f t="shared" si="0"/>
        <v>43252</v>
      </c>
      <c r="W19" s="4">
        <f t="shared" si="0"/>
        <v>43282</v>
      </c>
      <c r="X19" s="4">
        <f t="shared" si="0"/>
        <v>43313</v>
      </c>
      <c r="Y19" s="4">
        <f t="shared" si="0"/>
        <v>43344</v>
      </c>
      <c r="Z19" s="4">
        <f t="shared" si="0"/>
        <v>43374</v>
      </c>
      <c r="AA19" s="4">
        <f t="shared" si="0"/>
        <v>43405</v>
      </c>
      <c r="AB19" s="4">
        <f t="shared" si="0"/>
        <v>43435</v>
      </c>
      <c r="AC19" s="4">
        <f t="shared" si="0"/>
        <v>43466</v>
      </c>
      <c r="AD19" s="4">
        <f t="shared" si="0"/>
        <v>43497</v>
      </c>
      <c r="AE19" s="4">
        <f t="shared" si="0"/>
        <v>43525</v>
      </c>
      <c r="AF19" s="4">
        <f t="shared" si="0"/>
        <v>43556</v>
      </c>
      <c r="AG19" s="4">
        <f t="shared" si="0"/>
        <v>43586</v>
      </c>
      <c r="AH19" s="4">
        <f t="shared" si="0"/>
        <v>43617</v>
      </c>
      <c r="AI19" s="4">
        <f t="shared" si="0"/>
        <v>43647</v>
      </c>
      <c r="AJ19" s="4">
        <f t="shared" si="0"/>
        <v>43678</v>
      </c>
      <c r="AK19" s="4">
        <f t="shared" si="0"/>
        <v>43709</v>
      </c>
      <c r="AL19" s="4">
        <f t="shared" si="0"/>
        <v>43739</v>
      </c>
      <c r="AM19" s="4">
        <f t="shared" si="0"/>
        <v>43770</v>
      </c>
      <c r="AN19" s="4">
        <f t="shared" si="0"/>
        <v>43800</v>
      </c>
      <c r="AO19" s="4">
        <f t="shared" si="0"/>
        <v>43831</v>
      </c>
      <c r="AP19" s="4">
        <f t="shared" si="0"/>
        <v>43862</v>
      </c>
      <c r="AQ19" s="4">
        <f t="shared" si="0"/>
        <v>43891</v>
      </c>
      <c r="AR19" s="4">
        <f t="shared" si="0"/>
        <v>43922</v>
      </c>
      <c r="AS19" s="4">
        <f t="shared" si="0"/>
        <v>43952</v>
      </c>
      <c r="AT19" s="4">
        <f t="shared" si="0"/>
        <v>43983</v>
      </c>
      <c r="AU19" s="4">
        <f t="shared" si="0"/>
        <v>44013</v>
      </c>
      <c r="AV19" s="4">
        <f t="shared" si="0"/>
        <v>44044</v>
      </c>
      <c r="AW19" s="4">
        <f t="shared" si="0"/>
        <v>44075</v>
      </c>
      <c r="AX19" s="4">
        <f t="shared" si="0"/>
        <v>44105</v>
      </c>
      <c r="AY19" s="4">
        <f t="shared" si="0"/>
        <v>44136</v>
      </c>
      <c r="AZ19" s="4">
        <f t="shared" si="0"/>
        <v>44166</v>
      </c>
      <c r="BA19" s="4">
        <f t="shared" si="0"/>
        <v>44197</v>
      </c>
      <c r="BB19" s="4">
        <f t="shared" si="0"/>
        <v>44228</v>
      </c>
      <c r="BC19" s="4">
        <f t="shared" si="0"/>
        <v>44256</v>
      </c>
      <c r="BD19" s="4">
        <f t="shared" si="0"/>
        <v>44287</v>
      </c>
      <c r="BE19" s="4">
        <f t="shared" si="0"/>
        <v>44317</v>
      </c>
      <c r="BF19" s="4">
        <f t="shared" si="0"/>
        <v>44348</v>
      </c>
      <c r="BG19" s="4">
        <f t="shared" si="0"/>
        <v>44378</v>
      </c>
      <c r="BH19" s="4">
        <f t="shared" si="0"/>
        <v>44409</v>
      </c>
      <c r="BI19" s="4">
        <f t="shared" si="0"/>
        <v>44440</v>
      </c>
      <c r="BJ19" s="4">
        <f t="shared" si="0"/>
        <v>44470</v>
      </c>
      <c r="BK19" s="4">
        <f t="shared" si="0"/>
        <v>44501</v>
      </c>
      <c r="BL19" s="4">
        <f t="shared" si="0"/>
        <v>44531</v>
      </c>
      <c r="BM19" s="4">
        <f t="shared" si="0"/>
        <v>44562</v>
      </c>
      <c r="BN19" s="4">
        <f t="shared" si="0"/>
        <v>44593</v>
      </c>
      <c r="BO19" s="4">
        <f t="shared" si="0"/>
        <v>44621</v>
      </c>
      <c r="BP19" s="4">
        <f t="shared" si="0"/>
        <v>44652</v>
      </c>
      <c r="BQ19" s="4">
        <f t="shared" ref="BQ19:DH19" si="1">BQ3</f>
        <v>44682</v>
      </c>
      <c r="BR19" s="4">
        <f t="shared" si="1"/>
        <v>44713</v>
      </c>
      <c r="BS19" s="4">
        <f t="shared" si="1"/>
        <v>44743</v>
      </c>
      <c r="BT19" s="4">
        <f t="shared" si="1"/>
        <v>44774</v>
      </c>
      <c r="BU19" s="4">
        <f t="shared" si="1"/>
        <v>44805</v>
      </c>
      <c r="BV19" s="4">
        <f t="shared" si="1"/>
        <v>44835</v>
      </c>
      <c r="BW19" s="4">
        <f t="shared" si="1"/>
        <v>44866</v>
      </c>
      <c r="BX19" s="4">
        <f t="shared" si="1"/>
        <v>44896</v>
      </c>
      <c r="BY19" s="4">
        <f t="shared" si="1"/>
        <v>44927</v>
      </c>
      <c r="BZ19" s="4">
        <f t="shared" si="1"/>
        <v>44958</v>
      </c>
      <c r="CA19" s="4">
        <f t="shared" si="1"/>
        <v>44986</v>
      </c>
      <c r="CB19" s="4">
        <f t="shared" si="1"/>
        <v>45017</v>
      </c>
      <c r="CC19" s="4">
        <f t="shared" si="1"/>
        <v>45047</v>
      </c>
      <c r="CD19" s="4">
        <f t="shared" si="1"/>
        <v>45078</v>
      </c>
      <c r="CE19" s="4">
        <f t="shared" si="1"/>
        <v>45108</v>
      </c>
      <c r="CF19" s="4">
        <f t="shared" si="1"/>
        <v>45139</v>
      </c>
      <c r="CG19" s="4">
        <f t="shared" si="1"/>
        <v>45170</v>
      </c>
      <c r="CH19" s="4">
        <f t="shared" si="1"/>
        <v>45200</v>
      </c>
      <c r="CI19" s="4">
        <f t="shared" si="1"/>
        <v>45231</v>
      </c>
      <c r="CJ19" s="4">
        <f t="shared" si="1"/>
        <v>45261</v>
      </c>
      <c r="CK19" s="4">
        <f t="shared" si="1"/>
        <v>45292</v>
      </c>
      <c r="CL19" s="4">
        <f t="shared" si="1"/>
        <v>45323</v>
      </c>
      <c r="CM19" s="4">
        <f t="shared" si="1"/>
        <v>45352</v>
      </c>
      <c r="CN19" s="4">
        <f t="shared" si="1"/>
        <v>45383</v>
      </c>
      <c r="CO19" s="4">
        <f t="shared" si="1"/>
        <v>45413</v>
      </c>
      <c r="CP19" s="4">
        <f t="shared" si="1"/>
        <v>45444</v>
      </c>
      <c r="CQ19" s="4">
        <f t="shared" si="1"/>
        <v>45474</v>
      </c>
      <c r="CR19" s="4">
        <f t="shared" si="1"/>
        <v>45505</v>
      </c>
      <c r="CS19" s="4">
        <f t="shared" si="1"/>
        <v>45536</v>
      </c>
      <c r="CT19" s="4">
        <f t="shared" si="1"/>
        <v>45566</v>
      </c>
      <c r="CU19" s="4">
        <f t="shared" si="1"/>
        <v>45597</v>
      </c>
      <c r="CV19" s="4">
        <f t="shared" si="1"/>
        <v>45627</v>
      </c>
      <c r="CW19" s="4">
        <f t="shared" si="1"/>
        <v>45658</v>
      </c>
      <c r="CX19" s="4">
        <f t="shared" si="1"/>
        <v>45689</v>
      </c>
      <c r="CY19" s="4">
        <f t="shared" si="1"/>
        <v>45717</v>
      </c>
      <c r="CZ19" s="4">
        <f t="shared" si="1"/>
        <v>45748</v>
      </c>
      <c r="DA19" s="4">
        <f t="shared" si="1"/>
        <v>45778</v>
      </c>
      <c r="DB19" s="4">
        <f t="shared" si="1"/>
        <v>45809</v>
      </c>
      <c r="DC19" s="4">
        <f t="shared" si="1"/>
        <v>45839</v>
      </c>
      <c r="DD19" s="4">
        <f t="shared" si="1"/>
        <v>45870</v>
      </c>
      <c r="DE19" s="4">
        <f t="shared" si="1"/>
        <v>45901</v>
      </c>
      <c r="DF19" s="4">
        <f t="shared" si="1"/>
        <v>45931</v>
      </c>
      <c r="DG19" s="4">
        <f t="shared" si="1"/>
        <v>45962</v>
      </c>
      <c r="DH19" s="4">
        <f t="shared" si="1"/>
        <v>45992</v>
      </c>
      <c r="DL19" s="23"/>
    </row>
    <row r="20" spans="1:188" outlineLevel="1" x14ac:dyDescent="0.2">
      <c r="A20" t="s">
        <v>1</v>
      </c>
      <c r="B20" t="s">
        <v>2</v>
      </c>
      <c r="C20" t="s">
        <v>3</v>
      </c>
      <c r="D20" t="s">
        <v>4</v>
      </c>
      <c r="E20" s="24">
        <f>IFERROR(GETPIVOTDATA("Amount",'[1]Maintenance Monthly'!$A$5,"Period",DATE(YEAR(E$19),MONTH(E$19),1),"Status","PLANNED","Country",$C20),0)+IFERROR(GETPIVOTDATA("Amount",'[1]Maintenance Monthly'!$A$5,"Period",DATE(YEAR(E$19),MONTH(E$19),1),"Status","ECONOMIC LONG TERM","Country",$C20),0)+IFERROR(GETPIVOTDATA("Amount",'[1]Maintenance Monthly'!$A$5,"Period",DATE(YEAR(E$19),MONTH(E$19),1),"Status","UNPLANNED","Country",$C20),0)</f>
        <v>0</v>
      </c>
      <c r="F20" s="24">
        <f>IFERROR(GETPIVOTDATA("Amount",'[1]Maintenance Monthly'!$A$5,"Period",DATE(YEAR(F$19),MONTH(F$19),1),"Status","PLANNED","Country",$C20),0)+IFERROR(GETPIVOTDATA("Amount",'[1]Maintenance Monthly'!$A$5,"Period",DATE(YEAR(F$19),MONTH(F$19),1),"Status","ECONOMIC LONG TERM","Country",$C20),0)+IFERROR(GETPIVOTDATA("Amount",'[1]Maintenance Monthly'!$A$5,"Period",DATE(YEAR(F$19),MONTH(F$19),1),"Status","UNPLANNED","Country",$C20),0)</f>
        <v>0</v>
      </c>
      <c r="G20" s="24">
        <f>IFERROR(GETPIVOTDATA("Amount",'[1]Maintenance Monthly'!$A$5,"Period",DATE(YEAR(G$19),MONTH(G$19),1),"Status","PLANNED","Country",$C20),0)+IFERROR(GETPIVOTDATA("Amount",'[1]Maintenance Monthly'!$A$5,"Period",DATE(YEAR(G$19),MONTH(G$19),1),"Status","ECONOMIC LONG TERM","Country",$C20),0)+IFERROR(GETPIVOTDATA("Amount",'[1]Maintenance Monthly'!$A$5,"Period",DATE(YEAR(G$19),MONTH(G$19),1),"Status","UNPLANNED","Country",$C20),0)</f>
        <v>0</v>
      </c>
      <c r="H20" s="24">
        <f>IFERROR(GETPIVOTDATA("Amount",'[1]Maintenance Monthly'!$A$5,"Period",DATE(YEAR(H$19),MONTH(H$19),1),"Status","PLANNED","Country",$C20),0)+IFERROR(GETPIVOTDATA("Amount",'[1]Maintenance Monthly'!$A$5,"Period",DATE(YEAR(H$19),MONTH(H$19),1),"Status","ECONOMIC LONG TERM","Country",$C20),0)+IFERROR(GETPIVOTDATA("Amount",'[1]Maintenance Monthly'!$A$5,"Period",DATE(YEAR(H$19),MONTH(H$19),1),"Status","UNPLANNED","Country",$C20),0)</f>
        <v>0</v>
      </c>
      <c r="I20" s="24">
        <f>IFERROR(GETPIVOTDATA("Amount",'[1]Maintenance Monthly'!$A$5,"Period",DATE(YEAR(I$19),MONTH(I$19),1),"Status","PLANNED","Country",$C20),0)+IFERROR(GETPIVOTDATA("Amount",'[1]Maintenance Monthly'!$A$5,"Period",DATE(YEAR(I$19),MONTH(I$19),1),"Status","ECONOMIC LONG TERM","Country",$C20),0)+IFERROR(GETPIVOTDATA("Amount",'[1]Maintenance Monthly'!$A$5,"Period",DATE(YEAR(I$19),MONTH(I$19),1),"Status","UNPLANNED","Country",$C20),0)</f>
        <v>0</v>
      </c>
      <c r="J20" s="24">
        <f>IFERROR(GETPIVOTDATA("Amount",'[1]Maintenance Monthly'!$A$5,"Period",DATE(YEAR(J$19),MONTH(J$19),1),"Status","PLANNED","Country",$C20),0)+IFERROR(GETPIVOTDATA("Amount",'[1]Maintenance Monthly'!$A$5,"Period",DATE(YEAR(J$19),MONTH(J$19),1),"Status","ECONOMIC LONG TERM","Country",$C20),0)+IFERROR(GETPIVOTDATA("Amount",'[1]Maintenance Monthly'!$A$5,"Period",DATE(YEAR(J$19),MONTH(J$19),1),"Status","UNPLANNED","Country",$C20),0)</f>
        <v>0</v>
      </c>
      <c r="K20" s="24">
        <f>IFERROR(GETPIVOTDATA("Amount",'[1]Maintenance Monthly'!$A$5,"Period",DATE(YEAR(K$19),MONTH(K$19),1),"Status","PLANNED","Country",$C20),0)+IFERROR(GETPIVOTDATA("Amount",'[1]Maintenance Monthly'!$A$5,"Period",DATE(YEAR(K$19),MONTH(K$19),1),"Status","ECONOMIC LONG TERM","Country",$C20),0)+IFERROR(GETPIVOTDATA("Amount",'[1]Maintenance Monthly'!$A$5,"Period",DATE(YEAR(K$19),MONTH(K$19),1),"Status","UNPLANNED","Country",$C20),0)</f>
        <v>0</v>
      </c>
      <c r="L20" s="24">
        <f>IFERROR(GETPIVOTDATA("Amount",'[1]Maintenance Monthly'!$A$5,"Period",DATE(YEAR(L$19),MONTH(L$19),1),"Status","PLANNED","Country",$C20),0)+IFERROR(GETPIVOTDATA("Amount",'[1]Maintenance Monthly'!$A$5,"Period",DATE(YEAR(L$19),MONTH(L$19),1),"Status","ECONOMIC LONG TERM","Country",$C20),0)+IFERROR(GETPIVOTDATA("Amount",'[1]Maintenance Monthly'!$A$5,"Period",DATE(YEAR(L$19),MONTH(L$19),1),"Status","UNPLANNED","Country",$C20),0)</f>
        <v>0</v>
      </c>
      <c r="M20" s="24">
        <f>IFERROR(GETPIVOTDATA("Amount",'[1]Maintenance Monthly'!$A$5,"Period",DATE(YEAR(M$19),MONTH(M$19),1),"Status","PLANNED","Country",$C20),0)+IFERROR(GETPIVOTDATA("Amount",'[1]Maintenance Monthly'!$A$5,"Period",DATE(YEAR(M$19),MONTH(M$19),1),"Status","ECONOMIC LONG TERM","Country",$C20),0)+IFERROR(GETPIVOTDATA("Amount",'[1]Maintenance Monthly'!$A$5,"Period",DATE(YEAR(M$19),MONTH(M$19),1),"Status","UNPLANNED","Country",$C20),0)</f>
        <v>0</v>
      </c>
      <c r="N20" s="24">
        <f>IFERROR(GETPIVOTDATA("Amount",'[1]Maintenance Monthly'!$A$5,"Period",DATE(YEAR(N$19),MONTH(N$19),1),"Status","PLANNED","Country",$C20),0)+IFERROR(GETPIVOTDATA("Amount",'[1]Maintenance Monthly'!$A$5,"Period",DATE(YEAR(N$19),MONTH(N$19),1),"Status","ECONOMIC LONG TERM","Country",$C20),0)+IFERROR(GETPIVOTDATA("Amount",'[1]Maintenance Monthly'!$A$5,"Period",DATE(YEAR(N$19),MONTH(N$19),1),"Status","UNPLANNED","Country",$C20),0)</f>
        <v>0</v>
      </c>
      <c r="O20" s="24">
        <f>IFERROR(GETPIVOTDATA("Amount",'[1]Maintenance Monthly'!$A$5,"Period",DATE(YEAR(O$19),MONTH(O$19),1),"Status","PLANNED","Country",$C20),0)+IFERROR(GETPIVOTDATA("Amount",'[1]Maintenance Monthly'!$A$5,"Period",DATE(YEAR(O$19),MONTH(O$19),1),"Status","ECONOMIC LONG TERM","Country",$C20),0)+IFERROR(GETPIVOTDATA("Amount",'[1]Maintenance Monthly'!$A$5,"Period",DATE(YEAR(O$19),MONTH(O$19),1),"Status","UNPLANNED","Country",$C20),0)</f>
        <v>0</v>
      </c>
      <c r="P20" s="24">
        <f>IFERROR(GETPIVOTDATA("Amount",'[1]Maintenance Monthly'!$A$5,"Period",DATE(YEAR(P$19),MONTH(P$19),1),"Status","PLANNED","Country",$C20),0)+IFERROR(GETPIVOTDATA("Amount",'[1]Maintenance Monthly'!$A$5,"Period",DATE(YEAR(P$19),MONTH(P$19),1),"Status","ECONOMIC LONG TERM","Country",$C20),0)+IFERROR(GETPIVOTDATA("Amount",'[1]Maintenance Monthly'!$A$5,"Period",DATE(YEAR(P$19),MONTH(P$19),1),"Status","UNPLANNED","Country",$C20),0)</f>
        <v>0</v>
      </c>
      <c r="Q20" s="24">
        <f>IFERROR(GETPIVOTDATA("Amount",'[1]Maintenance Monthly'!$A$5,"Period",DATE(YEAR(Q$19),MONTH(Q$19),1),"Status","PLANNED","Country",$C20),0)+IFERROR(GETPIVOTDATA("Amount",'[1]Maintenance Monthly'!$A$5,"Period",DATE(YEAR(Q$19),MONTH(Q$19),1),"Status","ECONOMIC LONG TERM","Country",$C20),0)+IFERROR(GETPIVOTDATA("Amount",'[1]Maintenance Monthly'!$A$5,"Period",DATE(YEAR(Q$19),MONTH(Q$19),1),"Status","UNPLANNED","Country",$C20),0)</f>
        <v>0</v>
      </c>
      <c r="R20" s="24">
        <f>IFERROR(GETPIVOTDATA("Amount",'[1]Maintenance Monthly'!$A$5,"Period",DATE(YEAR(R$19),MONTH(R$19),1),"Status","PLANNED","Country",$C20),0)+IFERROR(GETPIVOTDATA("Amount",'[1]Maintenance Monthly'!$A$5,"Period",DATE(YEAR(R$19),MONTH(R$19),1),"Status","ECONOMIC LONG TERM","Country",$C20),0)+IFERROR(GETPIVOTDATA("Amount",'[1]Maintenance Monthly'!$A$5,"Period",DATE(YEAR(R$19),MONTH(R$19),1),"Status","UNPLANNED","Country",$C20),0)</f>
        <v>16</v>
      </c>
      <c r="S20" s="24">
        <f>IFERROR(GETPIVOTDATA("Amount",'[1]Maintenance Monthly'!$A$5,"Period",DATE(YEAR(S$19),MONTH(S$19),1),"Status","PLANNED","Country",$C20),0)+IFERROR(GETPIVOTDATA("Amount",'[1]Maintenance Monthly'!$A$5,"Period",DATE(YEAR(S$19),MONTH(S$19),1),"Status","ECONOMIC LONG TERM","Country",$C20),0)+IFERROR(GETPIVOTDATA("Amount",'[1]Maintenance Monthly'!$A$5,"Period",DATE(YEAR(S$19),MONTH(S$19),1),"Status","UNPLANNED","Country",$C20),0)</f>
        <v>136</v>
      </c>
      <c r="T20" s="24">
        <f>IFERROR(GETPIVOTDATA("Amount",'[1]Maintenance Monthly'!$A$5,"Period",DATE(YEAR(T$19),MONTH(T$19),1),"Status","PLANNED","Country",$C20),0)+IFERROR(GETPIVOTDATA("Amount",'[1]Maintenance Monthly'!$A$5,"Period",DATE(YEAR(T$19),MONTH(T$19),1),"Status","ECONOMIC LONG TERM","Country",$C20),0)+IFERROR(GETPIVOTDATA("Amount",'[1]Maintenance Monthly'!$A$5,"Period",DATE(YEAR(T$19),MONTH(T$19),1),"Status","UNPLANNED","Country",$C20),0)</f>
        <v>229</v>
      </c>
      <c r="U20" s="24">
        <f>IFERROR(GETPIVOTDATA("Amount",'[1]Maintenance Monthly'!$A$5,"Period",DATE(YEAR(U$19),MONTH(U$19),1),"Status","PLANNED","Country",$C20),0)+IFERROR(GETPIVOTDATA("Amount",'[1]Maintenance Monthly'!$A$5,"Period",DATE(YEAR(U$19),MONTH(U$19),1),"Status","ECONOMIC LONG TERM","Country",$C20),0)+IFERROR(GETPIVOTDATA("Amount",'[1]Maintenance Monthly'!$A$5,"Period",DATE(YEAR(U$19),MONTH(U$19),1),"Status","UNPLANNED","Country",$C20),0)</f>
        <v>136</v>
      </c>
      <c r="V20" s="24">
        <f>IFERROR(GETPIVOTDATA("Amount",'[1]Maintenance Monthly'!$A$5,"Period",DATE(YEAR(V$19),MONTH(V$19),1),"Status","PLANNED","Country",$C20),0)+IFERROR(GETPIVOTDATA("Amount",'[1]Maintenance Monthly'!$A$5,"Period",DATE(YEAR(V$19),MONTH(V$19),1),"Status","ECONOMIC LONG TERM","Country",$C20),0)+IFERROR(GETPIVOTDATA("Amount",'[1]Maintenance Monthly'!$A$5,"Period",DATE(YEAR(V$19),MONTH(V$19),1),"Status","UNPLANNED","Country",$C20),0)</f>
        <v>0</v>
      </c>
      <c r="W20" s="24">
        <f>IFERROR(GETPIVOTDATA("Amount",'[1]Maintenance Monthly'!$A$5,"Period",DATE(YEAR(W$19),MONTH(W$19),1),"Status","PLANNED","Country",$C20),0)+IFERROR(GETPIVOTDATA("Amount",'[1]Maintenance Monthly'!$A$5,"Period",DATE(YEAR(W$19),MONTH(W$19),1),"Status","ECONOMIC LONG TERM","Country",$C20),0)+IFERROR(GETPIVOTDATA("Amount",'[1]Maintenance Monthly'!$A$5,"Period",DATE(YEAR(W$19),MONTH(W$19),1),"Status","UNPLANNED","Country",$C20),0)</f>
        <v>0</v>
      </c>
      <c r="X20" s="24">
        <f>IFERROR(GETPIVOTDATA("Amount",'[1]Maintenance Monthly'!$A$5,"Period",DATE(YEAR(X$19),MONTH(X$19),1),"Status","PLANNED","Country",$C20),0)+IFERROR(GETPIVOTDATA("Amount",'[1]Maintenance Monthly'!$A$5,"Period",DATE(YEAR(X$19),MONTH(X$19),1),"Status","ECONOMIC LONG TERM","Country",$C20),0)+IFERROR(GETPIVOTDATA("Amount",'[1]Maintenance Monthly'!$A$5,"Period",DATE(YEAR(X$19),MONTH(X$19),1),"Status","UNPLANNED","Country",$C20),0)</f>
        <v>0</v>
      </c>
      <c r="Y20" s="24">
        <f>IFERROR(GETPIVOTDATA("Amount",'[1]Maintenance Monthly'!$A$5,"Period",DATE(YEAR(Y$19),MONTH(Y$19),1),"Status","PLANNED","Country",$C20),0)+IFERROR(GETPIVOTDATA("Amount",'[1]Maintenance Monthly'!$A$5,"Period",DATE(YEAR(Y$19),MONTH(Y$19),1),"Status","ECONOMIC LONG TERM","Country",$C20),0)+IFERROR(GETPIVOTDATA("Amount",'[1]Maintenance Monthly'!$A$5,"Period",DATE(YEAR(Y$19),MONTH(Y$19),1),"Status","UNPLANNED","Country",$C20),0)</f>
        <v>0</v>
      </c>
      <c r="Z20" s="24">
        <f>IFERROR(GETPIVOTDATA("Amount",'[1]Maintenance Monthly'!$A$5,"Period",DATE(YEAR(Z$19),MONTH(Z$19),1),"Status","PLANNED","Country",$C20),0)+IFERROR(GETPIVOTDATA("Amount",'[1]Maintenance Monthly'!$A$5,"Period",DATE(YEAR(Z$19),MONTH(Z$19),1),"Status","ECONOMIC LONG TERM","Country",$C20),0)+IFERROR(GETPIVOTDATA("Amount",'[1]Maintenance Monthly'!$A$5,"Period",DATE(YEAR(Z$19),MONTH(Z$19),1),"Status","UNPLANNED","Country",$C20),0)</f>
        <v>34</v>
      </c>
      <c r="AA20" s="24">
        <f>IFERROR(GETPIVOTDATA("Amount",'[1]Maintenance Monthly'!$A$5,"Period",DATE(YEAR(AA$19),MONTH(AA$19),1),"Status","PLANNED","Country",$C20),0)+IFERROR(GETPIVOTDATA("Amount",'[1]Maintenance Monthly'!$A$5,"Period",DATE(YEAR(AA$19),MONTH(AA$19),1),"Status","ECONOMIC LONG TERM","Country",$C20),0)+IFERROR(GETPIVOTDATA("Amount",'[1]Maintenance Monthly'!$A$5,"Period",DATE(YEAR(AA$19),MONTH(AA$19),1),"Status","UNPLANNED","Country",$C20),0)</f>
        <v>96</v>
      </c>
      <c r="AB20" s="24">
        <f>IFERROR(GETPIVOTDATA("Amount",'[1]Maintenance Monthly'!$A$5,"Period",DATE(YEAR(AB$19),MONTH(AB$19),1),"Status","PLANNED","Country",$C20),0)+IFERROR(GETPIVOTDATA("Amount",'[1]Maintenance Monthly'!$A$5,"Period",DATE(YEAR(AB$19),MONTH(AB$19),1),"Status","ECONOMIC LONG TERM","Country",$C20),0)+IFERROR(GETPIVOTDATA("Amount",'[1]Maintenance Monthly'!$A$5,"Period",DATE(YEAR(AB$19),MONTH(AB$19),1),"Status","UNPLANNED","Country",$C20),0)</f>
        <v>0</v>
      </c>
      <c r="AC20" s="24">
        <f>IFERROR(GETPIVOTDATA("Amount",'[1]Maintenance Monthly'!$A$5,"Period",DATE(YEAR(AC$19),MONTH(AC$19),1),"Status","PLANNED","Country",$C20),0)+IFERROR(GETPIVOTDATA("Amount",'[1]Maintenance Monthly'!$A$5,"Period",DATE(YEAR(AC$19),MONTH(AC$19),1),"Status","ECONOMIC LONG TERM","Country",$C20),0)+IFERROR(GETPIVOTDATA("Amount",'[1]Maintenance Monthly'!$A$5,"Period",DATE(YEAR(AC$19),MONTH(AC$19),1),"Status","UNPLANNED","Country",$C20),0)</f>
        <v>0</v>
      </c>
      <c r="AD20" s="24">
        <f>IFERROR(GETPIVOTDATA("Amount",'[1]Maintenance Monthly'!$A$5,"Period",DATE(YEAR(AD$19),MONTH(AD$19),1),"Status","PLANNED","Country",$C20),0)+IFERROR(GETPIVOTDATA("Amount",'[1]Maintenance Monthly'!$A$5,"Period",DATE(YEAR(AD$19),MONTH(AD$19),1),"Status","ECONOMIC LONG TERM","Country",$C20),0)+IFERROR(GETPIVOTDATA("Amount",'[1]Maintenance Monthly'!$A$5,"Period",DATE(YEAR(AD$19),MONTH(AD$19),1),"Status","UNPLANNED","Country",$C20),0)</f>
        <v>0</v>
      </c>
      <c r="AE20" s="24">
        <f>IFERROR(GETPIVOTDATA("Amount",'[1]Maintenance Monthly'!$A$5,"Period",DATE(YEAR(AE$19),MONTH(AE$19),1),"Status","PLANNED","Country",$C20),0)+IFERROR(GETPIVOTDATA("Amount",'[1]Maintenance Monthly'!$A$5,"Period",DATE(YEAR(AE$19),MONTH(AE$19),1),"Status","ECONOMIC LONG TERM","Country",$C20),0)+IFERROR(GETPIVOTDATA("Amount",'[1]Maintenance Monthly'!$A$5,"Period",DATE(YEAR(AE$19),MONTH(AE$19),1),"Status","UNPLANNED","Country",$C20),0)</f>
        <v>60</v>
      </c>
      <c r="AF20" s="24">
        <f>IFERROR(GETPIVOTDATA("Amount",'[1]Maintenance Monthly'!$A$5,"Period",DATE(YEAR(AF$19),MONTH(AF$19),1),"Status","PLANNED","Country",$C20),0)+IFERROR(GETPIVOTDATA("Amount",'[1]Maintenance Monthly'!$A$5,"Period",DATE(YEAR(AF$19),MONTH(AF$19),1),"Status","ECONOMIC LONG TERM","Country",$C20),0)+IFERROR(GETPIVOTDATA("Amount",'[1]Maintenance Monthly'!$A$5,"Period",DATE(YEAR(AF$19),MONTH(AF$19),1),"Status","UNPLANNED","Country",$C20),0)</f>
        <v>7</v>
      </c>
      <c r="AG20" s="24">
        <f>IFERROR(GETPIVOTDATA("Amount",'[1]Maintenance Monthly'!$A$5,"Period",DATE(YEAR(AG$19),MONTH(AG$19),1),"Status","PLANNED","Country",$C20),0)+IFERROR(GETPIVOTDATA("Amount",'[1]Maintenance Monthly'!$A$5,"Period",DATE(YEAR(AG$19),MONTH(AG$19),1),"Status","ECONOMIC LONG TERM","Country",$C20),0)+IFERROR(GETPIVOTDATA("Amount",'[1]Maintenance Monthly'!$A$5,"Period",DATE(YEAR(AG$19),MONTH(AG$19),1),"Status","UNPLANNED","Country",$C20),0)</f>
        <v>34</v>
      </c>
      <c r="AH20" s="24">
        <f>IFERROR(GETPIVOTDATA("Amount",'[1]Maintenance Monthly'!$A$5,"Period",DATE(YEAR(AH$19),MONTH(AH$19),1),"Status","PLANNED","Country",$C20),0)+IFERROR(GETPIVOTDATA("Amount",'[1]Maintenance Monthly'!$A$5,"Period",DATE(YEAR(AH$19),MONTH(AH$19),1),"Status","ECONOMIC LONG TERM","Country",$C20),0)+IFERROR(GETPIVOTDATA("Amount",'[1]Maintenance Monthly'!$A$5,"Period",DATE(YEAR(AH$19),MONTH(AH$19),1),"Status","UNPLANNED","Country",$C20),0)</f>
        <v>0</v>
      </c>
      <c r="AI20" s="24">
        <f>IFERROR(GETPIVOTDATA("Amount",'[1]Maintenance Monthly'!$A$5,"Period",DATE(YEAR(AI$19),MONTH(AI$19),1),"Status","PLANNED","Country",$C20),0)+IFERROR(GETPIVOTDATA("Amount",'[1]Maintenance Monthly'!$A$5,"Period",DATE(YEAR(AI$19),MONTH(AI$19),1),"Status","ECONOMIC LONG TERM","Country",$C20),0)+IFERROR(GETPIVOTDATA("Amount",'[1]Maintenance Monthly'!$A$5,"Period",DATE(YEAR(AI$19),MONTH(AI$19),1),"Status","UNPLANNED","Country",$C20),0)</f>
        <v>0</v>
      </c>
      <c r="AJ20" s="24">
        <f>IFERROR(GETPIVOTDATA("Amount",'[1]Maintenance Monthly'!$A$5,"Period",DATE(YEAR(AJ$19),MONTH(AJ$19),1),"Status","PLANNED","Country",$C20),0)+IFERROR(GETPIVOTDATA("Amount",'[1]Maintenance Monthly'!$A$5,"Period",DATE(YEAR(AJ$19),MONTH(AJ$19),1),"Status","ECONOMIC LONG TERM","Country",$C20),0)+IFERROR(GETPIVOTDATA("Amount",'[1]Maintenance Monthly'!$A$5,"Period",DATE(YEAR(AJ$19),MONTH(AJ$19),1),"Status","UNPLANNED","Country",$C20),0)</f>
        <v>0</v>
      </c>
      <c r="AK20" s="24">
        <f>IFERROR(GETPIVOTDATA("Amount",'[1]Maintenance Monthly'!$A$5,"Period",DATE(YEAR(AK$19),MONTH(AK$19),1),"Status","PLANNED","Country",$C20),0)+IFERROR(GETPIVOTDATA("Amount",'[1]Maintenance Monthly'!$A$5,"Period",DATE(YEAR(AK$19),MONTH(AK$19),1),"Status","ECONOMIC LONG TERM","Country",$C20),0)+IFERROR(GETPIVOTDATA("Amount",'[1]Maintenance Monthly'!$A$5,"Period",DATE(YEAR(AK$19),MONTH(AK$19),1),"Status","UNPLANNED","Country",$C20),0)</f>
        <v>11</v>
      </c>
      <c r="AL20" s="24">
        <f>IFERROR(GETPIVOTDATA("Amount",'[1]Maintenance Monthly'!$A$5,"Period",DATE(YEAR(AL$19),MONTH(AL$19),1),"Status","PLANNED","Country",$C20),0)+IFERROR(GETPIVOTDATA("Amount",'[1]Maintenance Monthly'!$A$5,"Period",DATE(YEAR(AL$19),MONTH(AL$19),1),"Status","ECONOMIC LONG TERM","Country",$C20),0)+IFERROR(GETPIVOTDATA("Amount",'[1]Maintenance Monthly'!$A$5,"Period",DATE(YEAR(AL$19),MONTH(AL$19),1),"Status","UNPLANNED","Country",$C20),0)</f>
        <v>0</v>
      </c>
      <c r="AM20" s="24">
        <f>IFERROR(GETPIVOTDATA("Amount",'[1]Maintenance Monthly'!$A$5,"Period",DATE(YEAR(AM$19),MONTH(AM$19),1),"Status","PLANNED","Country",$C20),0)+IFERROR(GETPIVOTDATA("Amount",'[1]Maintenance Monthly'!$A$5,"Period",DATE(YEAR(AM$19),MONTH(AM$19),1),"Status","ECONOMIC LONG TERM","Country",$C20),0)+IFERROR(GETPIVOTDATA("Amount",'[1]Maintenance Monthly'!$A$5,"Period",DATE(YEAR(AM$19),MONTH(AM$19),1),"Status","UNPLANNED","Country",$C20),0)</f>
        <v>0</v>
      </c>
      <c r="AN20" s="24">
        <f>IFERROR(GETPIVOTDATA("Amount",'[1]Maintenance Monthly'!$A$5,"Period",DATE(YEAR(AN$19),MONTH(AN$19),1),"Status","PLANNED","Country",$C20),0)+IFERROR(GETPIVOTDATA("Amount",'[1]Maintenance Monthly'!$A$5,"Period",DATE(YEAR(AN$19),MONTH(AN$19),1),"Status","ECONOMIC LONG TERM","Country",$C20),0)+IFERROR(GETPIVOTDATA("Amount",'[1]Maintenance Monthly'!$A$5,"Period",DATE(YEAR(AN$19),MONTH(AN$19),1),"Status","UNPLANNED","Country",$C20),0)</f>
        <v>0</v>
      </c>
      <c r="AO20" s="24">
        <f>IFERROR(GETPIVOTDATA("Amount",'[1]Maintenance Monthly'!$A$5,"Period",DATE(YEAR(AO$19),MONTH(AO$19),1),"Status","PLANNED","Country",$C20),0)+IFERROR(GETPIVOTDATA("Amount",'[1]Maintenance Monthly'!$A$5,"Period",DATE(YEAR(AO$19),MONTH(AO$19),1),"Status","ECONOMIC LONG TERM","Country",$C20),0)+IFERROR(GETPIVOTDATA("Amount",'[1]Maintenance Monthly'!$A$5,"Period",DATE(YEAR(AO$19),MONTH(AO$19),1),"Status","UNPLANNED","Country",$C20),0)</f>
        <v>0</v>
      </c>
      <c r="AP20" s="24">
        <f>IFERROR(GETPIVOTDATA("Amount",'[1]Maintenance Monthly'!$A$5,"Period",DATE(YEAR(AP$19),MONTH(AP$19),1),"Status","PLANNED","Country",$C20),0)+IFERROR(GETPIVOTDATA("Amount",'[1]Maintenance Monthly'!$A$5,"Period",DATE(YEAR(AP$19),MONTH(AP$19),1),"Status","ECONOMIC LONG TERM","Country",$C20),0)+IFERROR(GETPIVOTDATA("Amount",'[1]Maintenance Monthly'!$A$5,"Period",DATE(YEAR(AP$19),MONTH(AP$19),1),"Status","UNPLANNED","Country",$C20),0)</f>
        <v>30</v>
      </c>
      <c r="AQ20" s="24">
        <f>IFERROR(GETPIVOTDATA("Amount",'[1]Maintenance Monthly'!$A$5,"Period",DATE(YEAR(AQ$19),MONTH(AQ$19),1),"Status","PLANNED","Country",$C20),0)+IFERROR(GETPIVOTDATA("Amount",'[1]Maintenance Monthly'!$A$5,"Period",DATE(YEAR(AQ$19),MONTH(AQ$19),1),"Status","ECONOMIC LONG TERM","Country",$C20),0)+IFERROR(GETPIVOTDATA("Amount",'[1]Maintenance Monthly'!$A$5,"Period",DATE(YEAR(AQ$19),MONTH(AQ$19),1),"Status","UNPLANNED","Country",$C20),0)</f>
        <v>0</v>
      </c>
      <c r="AR20" s="24">
        <f>IFERROR(GETPIVOTDATA("Amount",'[1]Maintenance Monthly'!$A$5,"Period",DATE(YEAR(AR$19),MONTH(AR$19),1),"Status","PLANNED","Country",$C20),0)+IFERROR(GETPIVOTDATA("Amount",'[1]Maintenance Monthly'!$A$5,"Period",DATE(YEAR(AR$19),MONTH(AR$19),1),"Status","ECONOMIC LONG TERM","Country",$C20),0)+IFERROR(GETPIVOTDATA("Amount",'[1]Maintenance Monthly'!$A$5,"Period",DATE(YEAR(AR$19),MONTH(AR$19),1),"Status","UNPLANNED","Country",$C20),0)</f>
        <v>0</v>
      </c>
      <c r="AS20" s="24">
        <f>IFERROR(GETPIVOTDATA("Amount",'[1]Maintenance Monthly'!$A$5,"Period",DATE(YEAR(AS$19),MONTH(AS$19),1),"Status","PLANNED","Country",$C20),0)+IFERROR(GETPIVOTDATA("Amount",'[1]Maintenance Monthly'!$A$5,"Period",DATE(YEAR(AS$19),MONTH(AS$19),1),"Status","ECONOMIC LONG TERM","Country",$C20),0)+IFERROR(GETPIVOTDATA("Amount",'[1]Maintenance Monthly'!$A$5,"Period",DATE(YEAR(AS$19),MONTH(AS$19),1),"Status","UNPLANNED","Country",$C20),0)</f>
        <v>18</v>
      </c>
      <c r="AT20" s="24">
        <f>IFERROR(GETPIVOTDATA("Amount",'[1]Maintenance Monthly'!$A$5,"Period",DATE(YEAR(AT$19),MONTH(AT$19),1),"Status","PLANNED","Country",$C20),0)+IFERROR(GETPIVOTDATA("Amount",'[1]Maintenance Monthly'!$A$5,"Period",DATE(YEAR(AT$19),MONTH(AT$19),1),"Status","ECONOMIC LONG TERM","Country",$C20),0)+IFERROR(GETPIVOTDATA("Amount",'[1]Maintenance Monthly'!$A$5,"Period",DATE(YEAR(AT$19),MONTH(AT$19),1),"Status","UNPLANNED","Country",$C20),0)</f>
        <v>92</v>
      </c>
      <c r="AU20" s="24">
        <f>IFERROR(GETPIVOTDATA("Amount",'[1]Maintenance Monthly'!$A$5,"Period",DATE(YEAR(AU$19),MONTH(AU$19),1),"Status","PLANNED","Country",$C20),0)+IFERROR(GETPIVOTDATA("Amount",'[1]Maintenance Monthly'!$A$5,"Period",DATE(YEAR(AU$19),MONTH(AU$19),1),"Status","ECONOMIC LONG TERM","Country",$C20),0)+IFERROR(GETPIVOTDATA("Amount",'[1]Maintenance Monthly'!$A$5,"Period",DATE(YEAR(AU$19),MONTH(AU$19),1),"Status","UNPLANNED","Country",$C20),0)</f>
        <v>0</v>
      </c>
      <c r="AV20" s="24">
        <f>IFERROR(GETPIVOTDATA("Amount",'[1]Maintenance Monthly'!$A$5,"Period",DATE(YEAR(AV$19),MONTH(AV$19),1),"Status","PLANNED","Country",$C20),0)+IFERROR(GETPIVOTDATA("Amount",'[1]Maintenance Monthly'!$A$5,"Period",DATE(YEAR(AV$19),MONTH(AV$19),1),"Status","ECONOMIC LONG TERM","Country",$C20),0)+IFERROR(GETPIVOTDATA("Amount",'[1]Maintenance Monthly'!$A$5,"Period",DATE(YEAR(AV$19),MONTH(AV$19),1),"Status","UNPLANNED","Country",$C20),0)</f>
        <v>0</v>
      </c>
      <c r="AW20" s="24">
        <f>IFERROR(GETPIVOTDATA("Amount",'[1]Maintenance Monthly'!$A$5,"Period",DATE(YEAR(AW$19),MONTH(AW$19),1),"Status","PLANNED","Country",$C20),0)+IFERROR(GETPIVOTDATA("Amount",'[1]Maintenance Monthly'!$A$5,"Period",DATE(YEAR(AW$19),MONTH(AW$19),1),"Status","ECONOMIC LONG TERM","Country",$C20),0)+IFERROR(GETPIVOTDATA("Amount",'[1]Maintenance Monthly'!$A$5,"Period",DATE(YEAR(AW$19),MONTH(AW$19),1),"Status","UNPLANNED","Country",$C20),0)</f>
        <v>152</v>
      </c>
      <c r="AX20" s="24">
        <f>IFERROR(GETPIVOTDATA("Amount",'[1]Maintenance Monthly'!$A$5,"Period",DATE(YEAR(AX$19),MONTH(AX$19),1),"Status","PLANNED","Country",$C20),0)+IFERROR(GETPIVOTDATA("Amount",'[1]Maintenance Monthly'!$A$5,"Period",DATE(YEAR(AX$19),MONTH(AX$19),1),"Status","ECONOMIC LONG TERM","Country",$C20),0)+IFERROR(GETPIVOTDATA("Amount",'[1]Maintenance Monthly'!$A$5,"Period",DATE(YEAR(AX$19),MONTH(AX$19),1),"Status","UNPLANNED","Country",$C20),0)</f>
        <v>456</v>
      </c>
      <c r="AY20" s="24">
        <f>IFERROR(GETPIVOTDATA("Amount",'[1]Maintenance Monthly'!$A$5,"Period",DATE(YEAR(AY$19),MONTH(AY$19),1),"Status","PLANNED","Country",$C20),0)+IFERROR(GETPIVOTDATA("Amount",'[1]Maintenance Monthly'!$A$5,"Period",DATE(YEAR(AY$19),MONTH(AY$19),1),"Status","ECONOMIC LONG TERM","Country",$C20),0)+IFERROR(GETPIVOTDATA("Amount",'[1]Maintenance Monthly'!$A$5,"Period",DATE(YEAR(AY$19),MONTH(AY$19),1),"Status","UNPLANNED","Country",$C20),0)</f>
        <v>161</v>
      </c>
      <c r="AZ20" s="24">
        <f>IFERROR(GETPIVOTDATA("Amount",'[1]Maintenance Monthly'!$A$5,"Period",DATE(YEAR(AZ$19),MONTH(AZ$19),1),"Status","PLANNED","Country",$C20),0)+IFERROR(GETPIVOTDATA("Amount",'[1]Maintenance Monthly'!$A$5,"Period",DATE(YEAR(AZ$19),MONTH(AZ$19),1),"Status","ECONOMIC LONG TERM","Country",$C20),0)+IFERROR(GETPIVOTDATA("Amount",'[1]Maintenance Monthly'!$A$5,"Period",DATE(YEAR(AZ$19),MONTH(AZ$19),1),"Status","UNPLANNED","Country",$C20),0)</f>
        <v>10</v>
      </c>
      <c r="BA20" s="24">
        <f>IFERROR(GETPIVOTDATA("Amount",'[1]Maintenance Monthly'!$A$5,"Period",DATE(YEAR(BA$19),MONTH(BA$19),1),"Status","PLANNED","Country",$C20),0)+IFERROR(GETPIVOTDATA("Amount",'[1]Maintenance Monthly'!$A$5,"Period",DATE(YEAR(BA$19),MONTH(BA$19),1),"Status","ECONOMIC LONG TERM","Country",$C20),0)+IFERROR(GETPIVOTDATA("Amount",'[1]Maintenance Monthly'!$A$5,"Period",DATE(YEAR(BA$19),MONTH(BA$19),1),"Status","UNPLANNED","Country",$C20),0)</f>
        <v>0</v>
      </c>
      <c r="BB20" s="24">
        <f>IFERROR(GETPIVOTDATA("Amount",'[1]Maintenance Monthly'!$A$5,"Period",DATE(YEAR(BB$19),MONTH(BB$19),1),"Status","PLANNED","Country",$C20),0)+IFERROR(GETPIVOTDATA("Amount",'[1]Maintenance Monthly'!$A$5,"Period",DATE(YEAR(BB$19),MONTH(BB$19),1),"Status","ECONOMIC LONG TERM","Country",$C20),0)+IFERROR(GETPIVOTDATA("Amount",'[1]Maintenance Monthly'!$A$5,"Period",DATE(YEAR(BB$19),MONTH(BB$19),1),"Status","UNPLANNED","Country",$C20),0)</f>
        <v>0</v>
      </c>
      <c r="BC20" s="24">
        <f>IFERROR(GETPIVOTDATA("Amount",'[1]Maintenance Monthly'!$A$5,"Period",DATE(YEAR(BC$19),MONTH(BC$19),1),"Status","PLANNED","Country",$C20),0)+IFERROR(GETPIVOTDATA("Amount",'[1]Maintenance Monthly'!$A$5,"Period",DATE(YEAR(BC$19),MONTH(BC$19),1),"Status","ECONOMIC LONG TERM","Country",$C20),0)+IFERROR(GETPIVOTDATA("Amount",'[1]Maintenance Monthly'!$A$5,"Period",DATE(YEAR(BC$19),MONTH(BC$19),1),"Status","UNPLANNED","Country",$C20),0)</f>
        <v>0</v>
      </c>
      <c r="BD20" s="24">
        <f>IFERROR(GETPIVOTDATA("Amount",'[1]Maintenance Monthly'!$A$5,"Period",DATE(YEAR(BD$19),MONTH(BD$19),1),"Status","PLANNED","Country",$C20),0)+IFERROR(GETPIVOTDATA("Amount",'[1]Maintenance Monthly'!$A$5,"Period",DATE(YEAR(BD$19),MONTH(BD$19),1),"Status","ECONOMIC LONG TERM","Country",$C20),0)+IFERROR(GETPIVOTDATA("Amount",'[1]Maintenance Monthly'!$A$5,"Period",DATE(YEAR(BD$19),MONTH(BD$19),1),"Status","UNPLANNED","Country",$C20),0)</f>
        <v>0</v>
      </c>
      <c r="BE20" s="24">
        <f>IFERROR(GETPIVOTDATA("Amount",'[1]Maintenance Monthly'!$A$5,"Period",DATE(YEAR(BE$19),MONTH(BE$19),1),"Status","PLANNED","Country",$C20),0)+IFERROR(GETPIVOTDATA("Amount",'[1]Maintenance Monthly'!$A$5,"Period",DATE(YEAR(BE$19),MONTH(BE$19),1),"Status","ECONOMIC LONG TERM","Country",$C20),0)+IFERROR(GETPIVOTDATA("Amount",'[1]Maintenance Monthly'!$A$5,"Period",DATE(YEAR(BE$19),MONTH(BE$19),1),"Status","UNPLANNED","Country",$C20),0)</f>
        <v>0</v>
      </c>
      <c r="BF20" s="24">
        <f>IFERROR(GETPIVOTDATA("Amount",'[1]Maintenance Monthly'!$A$5,"Period",DATE(YEAR(BF$19),MONTH(BF$19),1),"Status","PLANNED","Country",$C20),0)+IFERROR(GETPIVOTDATA("Amount",'[1]Maintenance Monthly'!$A$5,"Period",DATE(YEAR(BF$19),MONTH(BF$19),1),"Status","ECONOMIC LONG TERM","Country",$C20),0)+IFERROR(GETPIVOTDATA("Amount",'[1]Maintenance Monthly'!$A$5,"Period",DATE(YEAR(BF$19),MONTH(BF$19),1),"Status","UNPLANNED","Country",$C20),0)</f>
        <v>0</v>
      </c>
      <c r="BG20" s="24">
        <f>IFERROR(GETPIVOTDATA("Amount",'[1]Maintenance Monthly'!$A$5,"Period",DATE(YEAR(BG$19),MONTH(BG$19),1),"Status","PLANNED","Country",$C20),0)+IFERROR(GETPIVOTDATA("Amount",'[1]Maintenance Monthly'!$A$5,"Period",DATE(YEAR(BG$19),MONTH(BG$19),1),"Status","ECONOMIC LONG TERM","Country",$C20),0)+IFERROR(GETPIVOTDATA("Amount",'[1]Maintenance Monthly'!$A$5,"Period",DATE(YEAR(BG$19),MONTH(BG$19),1),"Status","UNPLANNED","Country",$C20),0)</f>
        <v>0</v>
      </c>
      <c r="BH20" s="24">
        <f>IFERROR(GETPIVOTDATA("Amount",'[1]Maintenance Monthly'!$A$5,"Period",DATE(YEAR(BH$19),MONTH(BH$19),1),"Status","PLANNED","Country",$C20),0)+IFERROR(GETPIVOTDATA("Amount",'[1]Maintenance Monthly'!$A$5,"Period",DATE(YEAR(BH$19),MONTH(BH$19),1),"Status","ECONOMIC LONG TERM","Country",$C20),0)+IFERROR(GETPIVOTDATA("Amount",'[1]Maintenance Monthly'!$A$5,"Period",DATE(YEAR(BH$19),MONTH(BH$19),1),"Status","UNPLANNED","Country",$C20),0)</f>
        <v>0</v>
      </c>
      <c r="BI20" s="24">
        <f>IFERROR(GETPIVOTDATA("Amount",'[1]Maintenance Monthly'!$A$5,"Period",DATE(YEAR(BI$19),MONTH(BI$19),1),"Status","PLANNED","Country",$C20),0)+IFERROR(GETPIVOTDATA("Amount",'[1]Maintenance Monthly'!$A$5,"Period",DATE(YEAR(BI$19),MONTH(BI$19),1),"Status","ECONOMIC LONG TERM","Country",$C20),0)+IFERROR(GETPIVOTDATA("Amount",'[1]Maintenance Monthly'!$A$5,"Period",DATE(YEAR(BI$19),MONTH(BI$19),1),"Status","UNPLANNED","Country",$C20),0)</f>
        <v>0</v>
      </c>
      <c r="BJ20" s="24">
        <f>IFERROR(GETPIVOTDATA("Amount",'[1]Maintenance Monthly'!$A$5,"Period",DATE(YEAR(BJ$19),MONTH(BJ$19),1),"Status","PLANNED","Country",$C20),0)+IFERROR(GETPIVOTDATA("Amount",'[1]Maintenance Monthly'!$A$5,"Period",DATE(YEAR(BJ$19),MONTH(BJ$19),1),"Status","ECONOMIC LONG TERM","Country",$C20),0)+IFERROR(GETPIVOTDATA("Amount",'[1]Maintenance Monthly'!$A$5,"Period",DATE(YEAR(BJ$19),MONTH(BJ$19),1),"Status","UNPLANNED","Country",$C20),0)</f>
        <v>14</v>
      </c>
      <c r="BK20" s="24">
        <f>IFERROR(GETPIVOTDATA("Amount",'[1]Maintenance Monthly'!$A$5,"Period",DATE(YEAR(BK$19),MONTH(BK$19),1),"Status","PLANNED","Country",$C20),0)+IFERROR(GETPIVOTDATA("Amount",'[1]Maintenance Monthly'!$A$5,"Period",DATE(YEAR(BK$19),MONTH(BK$19),1),"Status","ECONOMIC LONG TERM","Country",$C20),0)+IFERROR(GETPIVOTDATA("Amount",'[1]Maintenance Monthly'!$A$5,"Period",DATE(YEAR(BK$19),MONTH(BK$19),1),"Status","UNPLANNED","Country",$C20),0)</f>
        <v>21</v>
      </c>
      <c r="BL20" s="24">
        <f>IFERROR(GETPIVOTDATA("Amount",'[1]Maintenance Monthly'!$A$5,"Period",DATE(YEAR(BL$19),MONTH(BL$19),1),"Status","PLANNED","Country",$C20),0)+IFERROR(GETPIVOTDATA("Amount",'[1]Maintenance Monthly'!$A$5,"Period",DATE(YEAR(BL$19),MONTH(BL$19),1),"Status","ECONOMIC LONG TERM","Country",$C20),0)+IFERROR(GETPIVOTDATA("Amount",'[1]Maintenance Monthly'!$A$5,"Period",DATE(YEAR(BL$19),MONTH(BL$19),1),"Status","UNPLANNED","Country",$C20),0)</f>
        <v>0</v>
      </c>
      <c r="BM20" s="24">
        <f>IFERROR(GETPIVOTDATA("Amount",'[1]Maintenance Monthly'!$A$5,"Period",DATE(YEAR(BM$19),MONTH(BM$19),1),"Status","PLANNED","Country",$C20),0)+IFERROR(GETPIVOTDATA("Amount",'[1]Maintenance Monthly'!$A$5,"Period",DATE(YEAR(BM$19),MONTH(BM$19),1),"Status","ECONOMIC LONG TERM","Country",$C20),0)+IFERROR(GETPIVOTDATA("Amount",'[1]Maintenance Monthly'!$A$5,"Period",DATE(YEAR(BM$19),MONTH(BM$19),1),"Status","UNPLANNED","Country",$C20),0)</f>
        <v>0</v>
      </c>
      <c r="BN20" s="24">
        <f>IFERROR(GETPIVOTDATA("Amount",'[1]Maintenance Monthly'!$A$5,"Period",DATE(YEAR(BN$19),MONTH(BN$19),1),"Status","PLANNED","Country",$C20),0)+IFERROR(GETPIVOTDATA("Amount",'[1]Maintenance Monthly'!$A$5,"Period",DATE(YEAR(BN$19),MONTH(BN$19),1),"Status","ECONOMIC LONG TERM","Country",$C20),0)+IFERROR(GETPIVOTDATA("Amount",'[1]Maintenance Monthly'!$A$5,"Period",DATE(YEAR(BN$19),MONTH(BN$19),1),"Status","UNPLANNED","Country",$C20),0)</f>
        <v>0</v>
      </c>
      <c r="BO20" s="24">
        <f>IFERROR(GETPIVOTDATA("Amount",'[1]Maintenance Monthly'!$A$5,"Period",DATE(YEAR(BO$19),MONTH(BO$19),1),"Status","PLANNED","Country",$C20),0)+IFERROR(GETPIVOTDATA("Amount",'[1]Maintenance Monthly'!$A$5,"Period",DATE(YEAR(BO$19),MONTH(BO$19),1),"Status","ECONOMIC LONG TERM","Country",$C20),0)+IFERROR(GETPIVOTDATA("Amount",'[1]Maintenance Monthly'!$A$5,"Period",DATE(YEAR(BO$19),MONTH(BO$19),1),"Status","UNPLANNED","Country",$C20),0)</f>
        <v>0</v>
      </c>
      <c r="BP20" s="24">
        <f>IFERROR(GETPIVOTDATA("Amount",'[1]Maintenance Monthly'!$A$5,"Period",DATE(YEAR(BP$19),MONTH(BP$19),1),"Status","PLANNED","Country",$C20),0)+IFERROR(GETPIVOTDATA("Amount",'[1]Maintenance Monthly'!$A$5,"Period",DATE(YEAR(BP$19),MONTH(BP$19),1),"Status","ECONOMIC LONG TERM","Country",$C20),0)+IFERROR(GETPIVOTDATA("Amount",'[1]Maintenance Monthly'!$A$5,"Period",DATE(YEAR(BP$19),MONTH(BP$19),1),"Status","UNPLANNED","Country",$C20),0)</f>
        <v>305</v>
      </c>
      <c r="BQ20" s="24">
        <f>IFERROR(GETPIVOTDATA("Amount",'[1]Maintenance Monthly'!$A$5,"Period",DATE(YEAR(BQ$19),MONTH(BQ$19),1),"Status","PLANNED","Country",$C20),0)+IFERROR(GETPIVOTDATA("Amount",'[1]Maintenance Monthly'!$A$5,"Period",DATE(YEAR(BQ$19),MONTH(BQ$19),1),"Status","ECONOMIC LONG TERM","Country",$C20),0)+IFERROR(GETPIVOTDATA("Amount",'[1]Maintenance Monthly'!$A$5,"Period",DATE(YEAR(BQ$19),MONTH(BQ$19),1),"Status","UNPLANNED","Country",$C20),0)</f>
        <v>236</v>
      </c>
      <c r="BR20" s="24">
        <f>IFERROR(GETPIVOTDATA("Amount",'[1]Maintenance Monthly'!$A$5,"Period",DATE(YEAR(BR$19),MONTH(BR$19),1),"Status","PLANNED","Country",$C20),0)+IFERROR(GETPIVOTDATA("Amount",'[1]Maintenance Monthly'!$A$5,"Period",DATE(YEAR(BR$19),MONTH(BR$19),1),"Status","ECONOMIC LONG TERM","Country",$C20),0)+IFERROR(GETPIVOTDATA("Amount",'[1]Maintenance Monthly'!$A$5,"Period",DATE(YEAR(BR$19),MONTH(BR$19),1),"Status","UNPLANNED","Country",$C20),0)</f>
        <v>0</v>
      </c>
      <c r="BS20" s="24">
        <f>IFERROR(GETPIVOTDATA("Amount",'[1]Maintenance Monthly'!$A$5,"Period",DATE(YEAR(BS$19),MONTH(BS$19),1),"Status","PLANNED","Country",$C20),0)+IFERROR(GETPIVOTDATA("Amount",'[1]Maintenance Monthly'!$A$5,"Period",DATE(YEAR(BS$19),MONTH(BS$19),1),"Status","ECONOMIC LONG TERM","Country",$C20),0)+IFERROR(GETPIVOTDATA("Amount",'[1]Maintenance Monthly'!$A$5,"Period",DATE(YEAR(BS$19),MONTH(BS$19),1),"Status","UNPLANNED","Country",$C20),0)</f>
        <v>0</v>
      </c>
      <c r="BT20" s="24">
        <f>IFERROR(GETPIVOTDATA("Amount",'[1]Maintenance Monthly'!$A$5,"Period",DATE(YEAR(BT$19),MONTH(BT$19),1),"Status","PLANNED","Country",$C20),0)+IFERROR(GETPIVOTDATA("Amount",'[1]Maintenance Monthly'!$A$5,"Period",DATE(YEAR(BT$19),MONTH(BT$19),1),"Status","ECONOMIC LONG TERM","Country",$C20),0)+IFERROR(GETPIVOTDATA("Amount",'[1]Maintenance Monthly'!$A$5,"Period",DATE(YEAR(BT$19),MONTH(BT$19),1),"Status","UNPLANNED","Country",$C20),0)</f>
        <v>0</v>
      </c>
      <c r="BU20" s="24">
        <f>IFERROR(GETPIVOTDATA("Amount",'[1]Maintenance Monthly'!$A$5,"Period",DATE(YEAR(BU$19),MONTH(BU$19),1),"Status","PLANNED","Country",$C20),0)+IFERROR(GETPIVOTDATA("Amount",'[1]Maintenance Monthly'!$A$5,"Period",DATE(YEAR(BU$19),MONTH(BU$19),1),"Status","ECONOMIC LONG TERM","Country",$C20),0)+IFERROR(GETPIVOTDATA("Amount",'[1]Maintenance Monthly'!$A$5,"Period",DATE(YEAR(BU$19),MONTH(BU$19),1),"Status","UNPLANNED","Country",$C20),0)</f>
        <v>0</v>
      </c>
      <c r="BV20" s="24">
        <f>IFERROR(GETPIVOTDATA("Amount",'[1]Maintenance Monthly'!$A$5,"Period",DATE(YEAR(BV$19),MONTH(BV$19),1),"Status","PLANNED","Country",$C20),0)+IFERROR(GETPIVOTDATA("Amount",'[1]Maintenance Monthly'!$A$5,"Period",DATE(YEAR(BV$19),MONTH(BV$19),1),"Status","ECONOMIC LONG TERM","Country",$C20),0)+IFERROR(GETPIVOTDATA("Amount",'[1]Maintenance Monthly'!$A$5,"Period",DATE(YEAR(BV$19),MONTH(BV$19),1),"Status","UNPLANNED","Country",$C20),0)</f>
        <v>0</v>
      </c>
      <c r="BW20" s="24">
        <f>IFERROR(GETPIVOTDATA("Amount",'[1]Maintenance Monthly'!$A$5,"Period",DATE(YEAR(BW$19),MONTH(BW$19),1),"Status","PLANNED","Country",$C20),0)+IFERROR(GETPIVOTDATA("Amount",'[1]Maintenance Monthly'!$A$5,"Period",DATE(YEAR(BW$19),MONTH(BW$19),1),"Status","ECONOMIC LONG TERM","Country",$C20),0)+IFERROR(GETPIVOTDATA("Amount",'[1]Maintenance Monthly'!$A$5,"Period",DATE(YEAR(BW$19),MONTH(BW$19),1),"Status","UNPLANNED","Country",$C20),0)</f>
        <v>0</v>
      </c>
      <c r="BX20" s="24">
        <f>IFERROR(GETPIVOTDATA("Amount",'[1]Maintenance Monthly'!$A$5,"Period",DATE(YEAR(BX$19),MONTH(BX$19),1),"Status","PLANNED","Country",$C20),0)+IFERROR(GETPIVOTDATA("Amount",'[1]Maintenance Monthly'!$A$5,"Period",DATE(YEAR(BX$19),MONTH(BX$19),1),"Status","ECONOMIC LONG TERM","Country",$C20),0)+IFERROR(GETPIVOTDATA("Amount",'[1]Maintenance Monthly'!$A$5,"Period",DATE(YEAR(BX$19),MONTH(BX$19),1),"Status","UNPLANNED","Country",$C20),0)</f>
        <v>0</v>
      </c>
      <c r="BY20" s="24">
        <f>IFERROR(GETPIVOTDATA("Amount",'[1]Maintenance Monthly'!$A$5,"Period",DATE(YEAR(BY$19),MONTH(BY$19),1),"Status","PLANNED","Country",$C20),0)+IFERROR(GETPIVOTDATA("Amount",'[1]Maintenance Monthly'!$A$5,"Period",DATE(YEAR(BY$19),MONTH(BY$19),1),"Status","ECONOMIC LONG TERM","Country",$C20),0)+IFERROR(GETPIVOTDATA("Amount",'[1]Maintenance Monthly'!$A$5,"Period",DATE(YEAR(BY$19),MONTH(BY$19),1),"Status","UNPLANNED","Country",$C20),0)</f>
        <v>0</v>
      </c>
      <c r="BZ20" s="24">
        <f>IFERROR(GETPIVOTDATA("Amount",'[1]Maintenance Monthly'!$A$5,"Period",DATE(YEAR(BZ$19),MONTH(BZ$19),1),"Status","PLANNED","Country",$C20),0)+IFERROR(GETPIVOTDATA("Amount",'[1]Maintenance Monthly'!$A$5,"Period",DATE(YEAR(BZ$19),MONTH(BZ$19),1),"Status","ECONOMIC LONG TERM","Country",$C20),0)+IFERROR(GETPIVOTDATA("Amount",'[1]Maintenance Monthly'!$A$5,"Period",DATE(YEAR(BZ$19),MONTH(BZ$19),1),"Status","UNPLANNED","Country",$C20),0)</f>
        <v>0</v>
      </c>
      <c r="CA20" s="24">
        <f>IFERROR(GETPIVOTDATA("Amount",'[1]Maintenance Monthly'!$A$5,"Period",DATE(YEAR(CA$19),MONTH(CA$19),1),"Status","PLANNED","Country",$C20),0)+IFERROR(GETPIVOTDATA("Amount",'[1]Maintenance Monthly'!$A$5,"Period",DATE(YEAR(CA$19),MONTH(CA$19),1),"Status","ECONOMIC LONG TERM","Country",$C20),0)+IFERROR(GETPIVOTDATA("Amount",'[1]Maintenance Monthly'!$A$5,"Period",DATE(YEAR(CA$19),MONTH(CA$19),1),"Status","UNPLANNED","Country",$C20),0)</f>
        <v>0</v>
      </c>
      <c r="CB20" s="24">
        <f>IFERROR(GETPIVOTDATA("Amount",'[1]Maintenance Monthly'!$A$5,"Period",DATE(YEAR(CB$19),MONTH(CB$19),1),"Status","PLANNED","Country",$C20),0)+IFERROR(GETPIVOTDATA("Amount",'[1]Maintenance Monthly'!$A$5,"Period",DATE(YEAR(CB$19),MONTH(CB$19),1),"Status","ECONOMIC LONG TERM","Country",$C20),0)+IFERROR(GETPIVOTDATA("Amount",'[1]Maintenance Monthly'!$A$5,"Period",DATE(YEAR(CB$19),MONTH(CB$19),1),"Status","UNPLANNED","Country",$C20),0)</f>
        <v>0</v>
      </c>
      <c r="CC20" s="24">
        <f>IFERROR(GETPIVOTDATA("Amount",'[1]Maintenance Monthly'!$A$5,"Period",DATE(YEAR(CC$19),MONTH(CC$19),1),"Status","PLANNED","Country",$C20),0)+IFERROR(GETPIVOTDATA("Amount",'[1]Maintenance Monthly'!$A$5,"Period",DATE(YEAR(CC$19),MONTH(CC$19),1),"Status","ECONOMIC LONG TERM","Country",$C20),0)+IFERROR(GETPIVOTDATA("Amount",'[1]Maintenance Monthly'!$A$5,"Period",DATE(YEAR(CC$19),MONTH(CC$19),1),"Status","UNPLANNED","Country",$C20),0)</f>
        <v>0</v>
      </c>
      <c r="CD20" s="24">
        <f>IFERROR(GETPIVOTDATA("Amount",'[1]Maintenance Monthly'!$A$5,"Period",DATE(YEAR(CD$19),MONTH(CD$19),1),"Status","PLANNED","Country",$C20),0)+IFERROR(GETPIVOTDATA("Amount",'[1]Maintenance Monthly'!$A$5,"Period",DATE(YEAR(CD$19),MONTH(CD$19),1),"Status","ECONOMIC LONG TERM","Country",$C20),0)+IFERROR(GETPIVOTDATA("Amount",'[1]Maintenance Monthly'!$A$5,"Period",DATE(YEAR(CD$19),MONTH(CD$19),1),"Status","UNPLANNED","Country",$C20),0)</f>
        <v>0</v>
      </c>
      <c r="CE20" s="24">
        <f>IFERROR(GETPIVOTDATA("Amount",'[1]Maintenance Monthly'!$A$5,"Period",DATE(YEAR(CE$19),MONTH(CE$19),1),"Status","PLANNED","Country",$C20),0)+IFERROR(GETPIVOTDATA("Amount",'[1]Maintenance Monthly'!$A$5,"Period",DATE(YEAR(CE$19),MONTH(CE$19),1),"Status","ECONOMIC LONG TERM","Country",$C20),0)+IFERROR(GETPIVOTDATA("Amount",'[1]Maintenance Monthly'!$A$5,"Period",DATE(YEAR(CE$19),MONTH(CE$19),1),"Status","UNPLANNED","Country",$C20),0)</f>
        <v>0</v>
      </c>
      <c r="CF20" s="24">
        <f>IFERROR(GETPIVOTDATA("Amount",'[1]Maintenance Monthly'!$A$5,"Period",DATE(YEAR(CF$19),MONTH(CF$19),1),"Status","PLANNED","Country",$C20),0)+IFERROR(GETPIVOTDATA("Amount",'[1]Maintenance Monthly'!$A$5,"Period",DATE(YEAR(CF$19),MONTH(CF$19),1),"Status","ECONOMIC LONG TERM","Country",$C20),0)+IFERROR(GETPIVOTDATA("Amount",'[1]Maintenance Monthly'!$A$5,"Period",DATE(YEAR(CF$19),MONTH(CF$19),1),"Status","UNPLANNED","Country",$C20),0)</f>
        <v>0</v>
      </c>
      <c r="CG20" s="24">
        <f>IFERROR(GETPIVOTDATA("Amount",'[1]Maintenance Monthly'!$A$5,"Period",DATE(YEAR(CG$19),MONTH(CG$19),1),"Status","PLANNED","Country",$C20),0)+IFERROR(GETPIVOTDATA("Amount",'[1]Maintenance Monthly'!$A$5,"Period",DATE(YEAR(CG$19),MONTH(CG$19),1),"Status","ECONOMIC LONG TERM","Country",$C20),0)+IFERROR(GETPIVOTDATA("Amount",'[1]Maintenance Monthly'!$A$5,"Period",DATE(YEAR(CG$19),MONTH(CG$19),1),"Status","UNPLANNED","Country",$C20),0)</f>
        <v>0</v>
      </c>
      <c r="CH20" s="24">
        <f>IFERROR(GETPIVOTDATA("Amount",'[1]Maintenance Monthly'!$A$5,"Period",DATE(YEAR(CH$19),MONTH(CH$19),1),"Status","PLANNED","Country",$C20),0)+IFERROR(GETPIVOTDATA("Amount",'[1]Maintenance Monthly'!$A$5,"Period",DATE(YEAR(CH$19),MONTH(CH$19),1),"Status","ECONOMIC LONG TERM","Country",$C20),0)+IFERROR(GETPIVOTDATA("Amount",'[1]Maintenance Monthly'!$A$5,"Period",DATE(YEAR(CH$19),MONTH(CH$19),1),"Status","UNPLANNED","Country",$C20),0)</f>
        <v>0</v>
      </c>
      <c r="CI20" s="24">
        <f>IFERROR(GETPIVOTDATA("Amount",'[1]Maintenance Monthly'!$A$5,"Period",DATE(YEAR(CI$19),MONTH(CI$19),1),"Status","PLANNED","Country",$C20),0)+IFERROR(GETPIVOTDATA("Amount",'[1]Maintenance Monthly'!$A$5,"Period",DATE(YEAR(CI$19),MONTH(CI$19),1),"Status","ECONOMIC LONG TERM","Country",$C20),0)+IFERROR(GETPIVOTDATA("Amount",'[1]Maintenance Monthly'!$A$5,"Period",DATE(YEAR(CI$19),MONTH(CI$19),1),"Status","UNPLANNED","Country",$C20),0)</f>
        <v>0</v>
      </c>
      <c r="CJ20" s="24">
        <f>IFERROR(GETPIVOTDATA("Amount",'[1]Maintenance Monthly'!$A$5,"Period",DATE(YEAR(CJ$19),MONTH(CJ$19),1),"Status","PLANNED","Country",$C20),0)+IFERROR(GETPIVOTDATA("Amount",'[1]Maintenance Monthly'!$A$5,"Period",DATE(YEAR(CJ$19),MONTH(CJ$19),1),"Status","ECONOMIC LONG TERM","Country",$C20),0)+IFERROR(GETPIVOTDATA("Amount",'[1]Maintenance Monthly'!$A$5,"Period",DATE(YEAR(CJ$19),MONTH(CJ$19),1),"Status","UNPLANNED","Country",$C20),0)</f>
        <v>0</v>
      </c>
      <c r="CK20" s="24">
        <f>IFERROR(GETPIVOTDATA("Amount",'[1]Maintenance Monthly'!$A$5,"Period",DATE(YEAR(CK$19),MONTH(CK$19),1),"Status","PLANNED","Country",$C20),0)+IFERROR(GETPIVOTDATA("Amount",'[1]Maintenance Monthly'!$A$5,"Period",DATE(YEAR(CK$19),MONTH(CK$19),1),"Status","ECONOMIC LONG TERM","Country",$C20),0)+IFERROR(GETPIVOTDATA("Amount",'[1]Maintenance Monthly'!$A$5,"Period",DATE(YEAR(CK$19),MONTH(CK$19),1),"Status","UNPLANNED","Country",$C20),0)</f>
        <v>211</v>
      </c>
      <c r="CL20" s="24">
        <f>IFERROR(GETPIVOTDATA("Amount",'[1]Maintenance Monthly'!$A$5,"Period",DATE(YEAR(CL$19),MONTH(CL$19),1),"Status","PLANNED","Country",$C20),0)+IFERROR(GETPIVOTDATA("Amount",'[1]Maintenance Monthly'!$A$5,"Period",DATE(YEAR(CL$19),MONTH(CL$19),1),"Status","ECONOMIC LONG TERM","Country",$C20),0)+IFERROR(GETPIVOTDATA("Amount",'[1]Maintenance Monthly'!$A$5,"Period",DATE(YEAR(CL$19),MONTH(CL$19),1),"Status","UNPLANNED","Country",$C20),0)</f>
        <v>0</v>
      </c>
      <c r="CM20" s="24">
        <f>IFERROR(GETPIVOTDATA("Amount",'[1]Maintenance Monthly'!$A$5,"Period",DATE(YEAR(CM$19),MONTH(CM$19),1),"Status","PLANNED","Country",$C20),0)+IFERROR(GETPIVOTDATA("Amount",'[1]Maintenance Monthly'!$A$5,"Period",DATE(YEAR(CM$19),MONTH(CM$19),1),"Status","ECONOMIC LONG TERM","Country",$C20),0)+IFERROR(GETPIVOTDATA("Amount",'[1]Maintenance Monthly'!$A$5,"Period",DATE(YEAR(CM$19),MONTH(CM$19),1),"Status","UNPLANNED","Country",$C20),0)</f>
        <v>0</v>
      </c>
      <c r="CN20" s="24">
        <f>IFERROR(GETPIVOTDATA("Amount",'[1]Maintenance Monthly'!$A$5,"Period",DATE(YEAR(CN$19),MONTH(CN$19),1),"Status","PLANNED","Country",$C20),0)+IFERROR(GETPIVOTDATA("Amount",'[1]Maintenance Monthly'!$A$5,"Period",DATE(YEAR(CN$19),MONTH(CN$19),1),"Status","ECONOMIC LONG TERM","Country",$C20),0)+IFERROR(GETPIVOTDATA("Amount",'[1]Maintenance Monthly'!$A$5,"Period",DATE(YEAR(CN$19),MONTH(CN$19),1),"Status","UNPLANNED","Country",$C20),0)</f>
        <v>0</v>
      </c>
      <c r="CO20" s="24">
        <f>IFERROR(GETPIVOTDATA("Amount",'[1]Maintenance Monthly'!$A$5,"Period",DATE(YEAR(CO$19),MONTH(CO$19),1),"Status","PLANNED","Country",$C20),0)+IFERROR(GETPIVOTDATA("Amount",'[1]Maintenance Monthly'!$A$5,"Period",DATE(YEAR(CO$19),MONTH(CO$19),1),"Status","ECONOMIC LONG TERM","Country",$C20),0)+IFERROR(GETPIVOTDATA("Amount",'[1]Maintenance Monthly'!$A$5,"Period",DATE(YEAR(CO$19),MONTH(CO$19),1),"Status","UNPLANNED","Country",$C20),0)</f>
        <v>0</v>
      </c>
      <c r="CP20" s="24">
        <f>IFERROR(GETPIVOTDATA("Amount",'[1]Maintenance Monthly'!$A$5,"Period",DATE(YEAR(CP$19),MONTH(CP$19),1),"Status","PLANNED","Country",$C20),0)+IFERROR(GETPIVOTDATA("Amount",'[1]Maintenance Monthly'!$A$5,"Period",DATE(YEAR(CP$19),MONTH(CP$19),1),"Status","ECONOMIC LONG TERM","Country",$C20),0)+IFERROR(GETPIVOTDATA("Amount",'[1]Maintenance Monthly'!$A$5,"Period",DATE(YEAR(CP$19),MONTH(CP$19),1),"Status","UNPLANNED","Country",$C20),0)</f>
        <v>0</v>
      </c>
      <c r="CQ20" s="24">
        <f>IFERROR(GETPIVOTDATA("Amount",'[1]Maintenance Monthly'!$A$5,"Period",DATE(YEAR(CQ$19),MONTH(CQ$19),1),"Status","PLANNED","Country",$C20),0)+IFERROR(GETPIVOTDATA("Amount",'[1]Maintenance Monthly'!$A$5,"Period",DATE(YEAR(CQ$19),MONTH(CQ$19),1),"Status","ECONOMIC LONG TERM","Country",$C20),0)+IFERROR(GETPIVOTDATA("Amount",'[1]Maintenance Monthly'!$A$5,"Period",DATE(YEAR(CQ$19),MONTH(CQ$19),1),"Status","UNPLANNED","Country",$C20),0)</f>
        <v>0</v>
      </c>
      <c r="CR20" s="24">
        <f>IFERROR(GETPIVOTDATA("Amount",'[1]Maintenance Monthly'!$A$5,"Period",DATE(YEAR(CR$19),MONTH(CR$19),1),"Status","PLANNED","Country",$C20),0)+IFERROR(GETPIVOTDATA("Amount",'[1]Maintenance Monthly'!$A$5,"Period",DATE(YEAR(CR$19),MONTH(CR$19),1),"Status","ECONOMIC LONG TERM","Country",$C20),0)+IFERROR(GETPIVOTDATA("Amount",'[1]Maintenance Monthly'!$A$5,"Period",DATE(YEAR(CR$19),MONTH(CR$19),1),"Status","UNPLANNED","Country",$C20),0)</f>
        <v>0</v>
      </c>
      <c r="CS20" s="24">
        <f>IFERROR(GETPIVOTDATA("Amount",'[1]Maintenance Monthly'!$A$5,"Period",DATE(YEAR(CS$19),MONTH(CS$19),1),"Status","PLANNED","Country",$C20),0)+IFERROR(GETPIVOTDATA("Amount",'[1]Maintenance Monthly'!$A$5,"Period",DATE(YEAR(CS$19),MONTH(CS$19),1),"Status","ECONOMIC LONG TERM","Country",$C20),0)+IFERROR(GETPIVOTDATA("Amount",'[1]Maintenance Monthly'!$A$5,"Period",DATE(YEAR(CS$19),MONTH(CS$19),1),"Status","UNPLANNED","Country",$C20),0)</f>
        <v>0</v>
      </c>
      <c r="CT20" s="24">
        <f>IFERROR(GETPIVOTDATA("Amount",'[1]Maintenance Monthly'!$A$5,"Period",DATE(YEAR(CT$19),MONTH(CT$19),1),"Status","PLANNED","Country",$C20),0)+IFERROR(GETPIVOTDATA("Amount",'[1]Maintenance Monthly'!$A$5,"Period",DATE(YEAR(CT$19),MONTH(CT$19),1),"Status","ECONOMIC LONG TERM","Country",$C20),0)+IFERROR(GETPIVOTDATA("Amount",'[1]Maintenance Monthly'!$A$5,"Period",DATE(YEAR(CT$19),MONTH(CT$19),1),"Status","UNPLANNED","Country",$C20),0)</f>
        <v>0</v>
      </c>
      <c r="CU20" s="24">
        <f>IFERROR(GETPIVOTDATA("Amount",'[1]Maintenance Monthly'!$A$5,"Period",DATE(YEAR(CU$19),MONTH(CU$19),1),"Status","PLANNED","Country",$C20),0)+IFERROR(GETPIVOTDATA("Amount",'[1]Maintenance Monthly'!$A$5,"Period",DATE(YEAR(CU$19),MONTH(CU$19),1),"Status","ECONOMIC LONG TERM","Country",$C20),0)+IFERROR(GETPIVOTDATA("Amount",'[1]Maintenance Monthly'!$A$5,"Period",DATE(YEAR(CU$19),MONTH(CU$19),1),"Status","UNPLANNED","Country",$C20),0)</f>
        <v>0</v>
      </c>
      <c r="CV20" s="24">
        <f>IFERROR(GETPIVOTDATA("Amount",'[1]Maintenance Monthly'!$A$5,"Period",DATE(YEAR(CV$19),MONTH(CV$19),1),"Status","PLANNED","Country",$C20),0)+IFERROR(GETPIVOTDATA("Amount",'[1]Maintenance Monthly'!$A$5,"Period",DATE(YEAR(CV$19),MONTH(CV$19),1),"Status","ECONOMIC LONG TERM","Country",$C20),0)+IFERROR(GETPIVOTDATA("Amount",'[1]Maintenance Monthly'!$A$5,"Period",DATE(YEAR(CV$19),MONTH(CV$19),1),"Status","UNPLANNED","Country",$C20),0)</f>
        <v>0</v>
      </c>
      <c r="CW20" s="24">
        <f>IFERROR(GETPIVOTDATA("Amount",'[1]Maintenance Monthly'!$A$5,"Period",DATE(YEAR(CW$19),MONTH(CW$19),1),"Status","PLANNED","Country",$C20),0)+IFERROR(GETPIVOTDATA("Amount",'[1]Maintenance Monthly'!$A$5,"Period",DATE(YEAR(CW$19),MONTH(CW$19),1),"Status","ECONOMIC LONG TERM","Country",$C20),0)+IFERROR(GETPIVOTDATA("Amount",'[1]Maintenance Monthly'!$A$5,"Period",DATE(YEAR(CW$19),MONTH(CW$19),1),"Status","UNPLANNED","Country",$C20),0)</f>
        <v>0</v>
      </c>
      <c r="CX20" s="24">
        <f>IFERROR(GETPIVOTDATA("Amount",'[1]Maintenance Monthly'!$A$5,"Period",DATE(YEAR(CX$19),MONTH(CX$19),1),"Status","PLANNED","Country",$C20),0)+IFERROR(GETPIVOTDATA("Amount",'[1]Maintenance Monthly'!$A$5,"Period",DATE(YEAR(CX$19),MONTH(CX$19),1),"Status","ECONOMIC LONG TERM","Country",$C20),0)+IFERROR(GETPIVOTDATA("Amount",'[1]Maintenance Monthly'!$A$5,"Period",DATE(YEAR(CX$19),MONTH(CX$19),1),"Status","UNPLANNED","Country",$C20),0)</f>
        <v>0</v>
      </c>
      <c r="CY20" s="24">
        <f>IFERROR(GETPIVOTDATA("Amount",'[1]Maintenance Monthly'!$A$5,"Period",DATE(YEAR(CY$19),MONTH(CY$19),1),"Status","PLANNED","Country",$C20),0)+IFERROR(GETPIVOTDATA("Amount",'[1]Maintenance Monthly'!$A$5,"Period",DATE(YEAR(CY$19),MONTH(CY$19),1),"Status","ECONOMIC LONG TERM","Country",$C20),0)+IFERROR(GETPIVOTDATA("Amount",'[1]Maintenance Monthly'!$A$5,"Period",DATE(YEAR(CY$19),MONTH(CY$19),1),"Status","UNPLANNED","Country",$C20),0)</f>
        <v>0</v>
      </c>
      <c r="CZ20" s="24">
        <f>IFERROR(GETPIVOTDATA("Amount",'[1]Maintenance Monthly'!$A$5,"Period",DATE(YEAR(CZ$19),MONTH(CZ$19),1),"Status","PLANNED","Country",$C20),0)+IFERROR(GETPIVOTDATA("Amount",'[1]Maintenance Monthly'!$A$5,"Period",DATE(YEAR(CZ$19),MONTH(CZ$19),1),"Status","ECONOMIC LONG TERM","Country",$C20),0)+IFERROR(GETPIVOTDATA("Amount",'[1]Maintenance Monthly'!$A$5,"Period",DATE(YEAR(CZ$19),MONTH(CZ$19),1),"Status","UNPLANNED","Country",$C20),0)</f>
        <v>0</v>
      </c>
      <c r="DA20" s="24">
        <f>IFERROR(GETPIVOTDATA("Amount",'[1]Maintenance Monthly'!$A$5,"Period",DATE(YEAR(DA$19),MONTH(DA$19),1),"Status","PLANNED","Country",$C20),0)+IFERROR(GETPIVOTDATA("Amount",'[1]Maintenance Monthly'!$A$5,"Period",DATE(YEAR(DA$19),MONTH(DA$19),1),"Status","ECONOMIC LONG TERM","Country",$C20),0)+IFERROR(GETPIVOTDATA("Amount",'[1]Maintenance Monthly'!$A$5,"Period",DATE(YEAR(DA$19),MONTH(DA$19),1),"Status","UNPLANNED","Country",$C20),0)</f>
        <v>0</v>
      </c>
      <c r="DB20" s="24">
        <f>IFERROR(GETPIVOTDATA("Amount",'[1]Maintenance Monthly'!$A$5,"Period",DATE(YEAR(DB$19),MONTH(DB$19),1),"Status","PLANNED","Country",$C20),0)+IFERROR(GETPIVOTDATA("Amount",'[1]Maintenance Monthly'!$A$5,"Period",DATE(YEAR(DB$19),MONTH(DB$19),1),"Status","ECONOMIC LONG TERM","Country",$C20),0)+IFERROR(GETPIVOTDATA("Amount",'[1]Maintenance Monthly'!$A$5,"Period",DATE(YEAR(DB$19),MONTH(DB$19),1),"Status","UNPLANNED","Country",$C20),0)</f>
        <v>0</v>
      </c>
      <c r="DC20" s="24">
        <f>IFERROR(GETPIVOTDATA("Amount",'[1]Maintenance Monthly'!$A$5,"Period",DATE(YEAR(DC$19),MONTH(DC$19),1),"Status","PLANNED","Country",$C20),0)+IFERROR(GETPIVOTDATA("Amount",'[1]Maintenance Monthly'!$A$5,"Period",DATE(YEAR(DC$19),MONTH(DC$19),1),"Status","ECONOMIC LONG TERM","Country",$C20),0)+IFERROR(GETPIVOTDATA("Amount",'[1]Maintenance Monthly'!$A$5,"Period",DATE(YEAR(DC$19),MONTH(DC$19),1),"Status","UNPLANNED","Country",$C20),0)</f>
        <v>0</v>
      </c>
      <c r="DD20" s="24">
        <f>IFERROR(GETPIVOTDATA("Amount",'[1]Maintenance Monthly'!$A$5,"Period",DATE(YEAR(DD$19),MONTH(DD$19),1),"Status","PLANNED","Country",$C20),0)+IFERROR(GETPIVOTDATA("Amount",'[1]Maintenance Monthly'!$A$5,"Period",DATE(YEAR(DD$19),MONTH(DD$19),1),"Status","ECONOMIC LONG TERM","Country",$C20),0)+IFERROR(GETPIVOTDATA("Amount",'[1]Maintenance Monthly'!$A$5,"Period",DATE(YEAR(DD$19),MONTH(DD$19),1),"Status","UNPLANNED","Country",$C20),0)</f>
        <v>0</v>
      </c>
      <c r="DE20" s="24">
        <f>IFERROR(GETPIVOTDATA("Amount",'[1]Maintenance Monthly'!$A$5,"Period",DATE(YEAR(DE$19),MONTH(DE$19),1),"Status","PLANNED","Country",$C20),0)+IFERROR(GETPIVOTDATA("Amount",'[1]Maintenance Monthly'!$A$5,"Period",DATE(YEAR(DE$19),MONTH(DE$19),1),"Status","ECONOMIC LONG TERM","Country",$C20),0)+IFERROR(GETPIVOTDATA("Amount",'[1]Maintenance Monthly'!$A$5,"Period",DATE(YEAR(DE$19),MONTH(DE$19),1),"Status","UNPLANNED","Country",$C20),0)</f>
        <v>0</v>
      </c>
      <c r="DF20" s="24">
        <f>IFERROR(GETPIVOTDATA("Amount",'[1]Maintenance Monthly'!$A$5,"Period",DATE(YEAR(DF$19),MONTH(DF$19),1),"Status","PLANNED","Country",$C20),0)+IFERROR(GETPIVOTDATA("Amount",'[1]Maintenance Monthly'!$A$5,"Period",DATE(YEAR(DF$19),MONTH(DF$19),1),"Status","ECONOMIC LONG TERM","Country",$C20),0)+IFERROR(GETPIVOTDATA("Amount",'[1]Maintenance Monthly'!$A$5,"Period",DATE(YEAR(DF$19),MONTH(DF$19),1),"Status","UNPLANNED","Country",$C20),0)</f>
        <v>0</v>
      </c>
      <c r="DG20" s="24">
        <f>IFERROR(GETPIVOTDATA("Amount",'[1]Maintenance Monthly'!$A$5,"Period",DATE(YEAR(DG$19),MONTH(DG$19),1),"Status","PLANNED","Country",$C20),0)+IFERROR(GETPIVOTDATA("Amount",'[1]Maintenance Monthly'!$A$5,"Period",DATE(YEAR(DG$19),MONTH(DG$19),1),"Status","ECONOMIC LONG TERM","Country",$C20),0)+IFERROR(GETPIVOTDATA("Amount",'[1]Maintenance Monthly'!$A$5,"Period",DATE(YEAR(DG$19),MONTH(DG$19),1),"Status","UNPLANNED","Country",$C20),0)</f>
        <v>0</v>
      </c>
      <c r="DH20" s="24">
        <f>IFERROR(GETPIVOTDATA("Amount",'[1]Maintenance Monthly'!$A$5,"Period",DATE(YEAR(DH$19),MONTH(DH$19),1),"Status","PLANNED","Country",$C20),0)+IFERROR(GETPIVOTDATA("Amount",'[1]Maintenance Monthly'!$A$5,"Period",DATE(YEAR(DH$19),MONTH(DH$19),1),"Status","ECONOMIC LONG TERM","Country",$C20),0)+IFERROR(GETPIVOTDATA("Amount",'[1]Maintenance Monthly'!$A$5,"Period",DATE(YEAR(DH$19),MONTH(DH$19),1),"Status","UNPLANNED","Country",$C20),0)</f>
        <v>0</v>
      </c>
      <c r="DL20" s="25"/>
      <c r="DM20" s="26">
        <v>43466</v>
      </c>
      <c r="DN20" s="26">
        <v>43831</v>
      </c>
      <c r="DO20" s="27">
        <v>44197</v>
      </c>
      <c r="DP20" s="28">
        <v>44562</v>
      </c>
      <c r="DQ20" s="29">
        <v>44927</v>
      </c>
      <c r="DR20" s="30"/>
    </row>
    <row r="21" spans="1:188" outlineLevel="1" x14ac:dyDescent="0.2">
      <c r="A21" t="s">
        <v>1</v>
      </c>
      <c r="B21" t="s">
        <v>2</v>
      </c>
      <c r="C21" t="s">
        <v>5</v>
      </c>
      <c r="D21" t="s">
        <v>4</v>
      </c>
      <c r="E21" s="24">
        <f>IFERROR(GETPIVOTDATA("Amount",'[1]Maintenance Monthly'!$A$5,"Period",DATE(YEAR(E$19),MONTH(E$19),1),"Status","PLANNED","Country",$C21),0)+IFERROR(GETPIVOTDATA("Amount",'[1]Maintenance Monthly'!$A$5,"Period",DATE(YEAR(E$19),MONTH(E$19),1),"Status","ECONOMIC LONG TERM","Country",$C21),0)+IFERROR(GETPIVOTDATA("Amount",'[1]Maintenance Monthly'!$A$5,"Period",DATE(YEAR(E$19),MONTH(E$19),1),"Status","UNPLANNED","Country",$C21),0)</f>
        <v>0</v>
      </c>
      <c r="F21" s="24">
        <f>IFERROR(GETPIVOTDATA("Amount",'[1]Maintenance Monthly'!$A$5,"Period",DATE(YEAR(F$19),MONTH(F$19),1),"Status","PLANNED","Country",$C21),0)+IFERROR(GETPIVOTDATA("Amount",'[1]Maintenance Monthly'!$A$5,"Period",DATE(YEAR(F$19),MONTH(F$19),1),"Status","ECONOMIC LONG TERM","Country",$C21),0)+IFERROR(GETPIVOTDATA("Amount",'[1]Maintenance Monthly'!$A$5,"Period",DATE(YEAR(F$19),MONTH(F$19),1),"Status","UNPLANNED","Country",$C21),0)</f>
        <v>0</v>
      </c>
      <c r="G21" s="24">
        <f>IFERROR(GETPIVOTDATA("Amount",'[1]Maintenance Monthly'!$A$5,"Period",DATE(YEAR(G$19),MONTH(G$19),1),"Status","PLANNED","Country",$C21),0)+IFERROR(GETPIVOTDATA("Amount",'[1]Maintenance Monthly'!$A$5,"Period",DATE(YEAR(G$19),MONTH(G$19),1),"Status","ECONOMIC LONG TERM","Country",$C21),0)+IFERROR(GETPIVOTDATA("Amount",'[1]Maintenance Monthly'!$A$5,"Period",DATE(YEAR(G$19),MONTH(G$19),1),"Status","UNPLANNED","Country",$C21),0)</f>
        <v>0</v>
      </c>
      <c r="H21" s="24">
        <f>IFERROR(GETPIVOTDATA("Amount",'[1]Maintenance Monthly'!$A$5,"Period",DATE(YEAR(H$19),MONTH(H$19),1),"Status","PLANNED","Country",$C21),0)+IFERROR(GETPIVOTDATA("Amount",'[1]Maintenance Monthly'!$A$5,"Period",DATE(YEAR(H$19),MONTH(H$19),1),"Status","ECONOMIC LONG TERM","Country",$C21),0)+IFERROR(GETPIVOTDATA("Amount",'[1]Maintenance Monthly'!$A$5,"Period",DATE(YEAR(H$19),MONTH(H$19),1),"Status","UNPLANNED","Country",$C21),0)</f>
        <v>0</v>
      </c>
      <c r="I21" s="24">
        <f>IFERROR(GETPIVOTDATA("Amount",'[1]Maintenance Monthly'!$A$5,"Period",DATE(YEAR(I$19),MONTH(I$19),1),"Status","PLANNED","Country",$C21),0)+IFERROR(GETPIVOTDATA("Amount",'[1]Maintenance Monthly'!$A$5,"Period",DATE(YEAR(I$19),MONTH(I$19),1),"Status","ECONOMIC LONG TERM","Country",$C21),0)+IFERROR(GETPIVOTDATA("Amount",'[1]Maintenance Monthly'!$A$5,"Period",DATE(YEAR(I$19),MONTH(I$19),1),"Status","UNPLANNED","Country",$C21),0)</f>
        <v>0</v>
      </c>
      <c r="J21" s="24">
        <f>IFERROR(GETPIVOTDATA("Amount",'[1]Maintenance Monthly'!$A$5,"Period",DATE(YEAR(J$19),MONTH(J$19),1),"Status","PLANNED","Country",$C21),0)+IFERROR(GETPIVOTDATA("Amount",'[1]Maintenance Monthly'!$A$5,"Period",DATE(YEAR(J$19),MONTH(J$19),1),"Status","ECONOMIC LONG TERM","Country",$C21),0)+IFERROR(GETPIVOTDATA("Amount",'[1]Maintenance Monthly'!$A$5,"Period",DATE(YEAR(J$19),MONTH(J$19),1),"Status","UNPLANNED","Country",$C21),0)</f>
        <v>0</v>
      </c>
      <c r="K21" s="24">
        <f>IFERROR(GETPIVOTDATA("Amount",'[1]Maintenance Monthly'!$A$5,"Period",DATE(YEAR(K$19),MONTH(K$19),1),"Status","PLANNED","Country",$C21),0)+IFERROR(GETPIVOTDATA("Amount",'[1]Maintenance Monthly'!$A$5,"Period",DATE(YEAR(K$19),MONTH(K$19),1),"Status","ECONOMIC LONG TERM","Country",$C21),0)+IFERROR(GETPIVOTDATA("Amount",'[1]Maintenance Monthly'!$A$5,"Period",DATE(YEAR(K$19),MONTH(K$19),1),"Status","UNPLANNED","Country",$C21),0)</f>
        <v>0</v>
      </c>
      <c r="L21" s="24">
        <f>IFERROR(GETPIVOTDATA("Amount",'[1]Maintenance Monthly'!$A$5,"Period",DATE(YEAR(L$19),MONTH(L$19),1),"Status","PLANNED","Country",$C21),0)+IFERROR(GETPIVOTDATA("Amount",'[1]Maintenance Monthly'!$A$5,"Period",DATE(YEAR(L$19),MONTH(L$19),1),"Status","ECONOMIC LONG TERM","Country",$C21),0)+IFERROR(GETPIVOTDATA("Amount",'[1]Maintenance Monthly'!$A$5,"Period",DATE(YEAR(L$19),MONTH(L$19),1),"Status","UNPLANNED","Country",$C21),0)</f>
        <v>0</v>
      </c>
      <c r="M21" s="24">
        <f>IFERROR(GETPIVOTDATA("Amount",'[1]Maintenance Monthly'!$A$5,"Period",DATE(YEAR(M$19),MONTH(M$19),1),"Status","PLANNED","Country",$C21),0)+IFERROR(GETPIVOTDATA("Amount",'[1]Maintenance Monthly'!$A$5,"Period",DATE(YEAR(M$19),MONTH(M$19),1),"Status","ECONOMIC LONG TERM","Country",$C21),0)+IFERROR(GETPIVOTDATA("Amount",'[1]Maintenance Monthly'!$A$5,"Period",DATE(YEAR(M$19),MONTH(M$19),1),"Status","UNPLANNED","Country",$C21),0)</f>
        <v>0</v>
      </c>
      <c r="N21" s="24">
        <f>IFERROR(GETPIVOTDATA("Amount",'[1]Maintenance Monthly'!$A$5,"Period",DATE(YEAR(N$19),MONTH(N$19),1),"Status","PLANNED","Country",$C21),0)+IFERROR(GETPIVOTDATA("Amount",'[1]Maintenance Monthly'!$A$5,"Period",DATE(YEAR(N$19),MONTH(N$19),1),"Status","ECONOMIC LONG TERM","Country",$C21),0)+IFERROR(GETPIVOTDATA("Amount",'[1]Maintenance Monthly'!$A$5,"Period",DATE(YEAR(N$19),MONTH(N$19),1),"Status","UNPLANNED","Country",$C21),0)</f>
        <v>0</v>
      </c>
      <c r="O21" s="24">
        <f>IFERROR(GETPIVOTDATA("Amount",'[1]Maintenance Monthly'!$A$5,"Period",DATE(YEAR(O$19),MONTH(O$19),1),"Status","PLANNED","Country",$C21),0)+IFERROR(GETPIVOTDATA("Amount",'[1]Maintenance Monthly'!$A$5,"Period",DATE(YEAR(O$19),MONTH(O$19),1),"Status","ECONOMIC LONG TERM","Country",$C21),0)+IFERROR(GETPIVOTDATA("Amount",'[1]Maintenance Monthly'!$A$5,"Period",DATE(YEAR(O$19),MONTH(O$19),1),"Status","UNPLANNED","Country",$C21),0)</f>
        <v>0</v>
      </c>
      <c r="P21" s="24">
        <f>IFERROR(GETPIVOTDATA("Amount",'[1]Maintenance Monthly'!$A$5,"Period",DATE(YEAR(P$19),MONTH(P$19),1),"Status","PLANNED","Country",$C21),0)+IFERROR(GETPIVOTDATA("Amount",'[1]Maintenance Monthly'!$A$5,"Period",DATE(YEAR(P$19),MONTH(P$19),1),"Status","ECONOMIC LONG TERM","Country",$C21),0)+IFERROR(GETPIVOTDATA("Amount",'[1]Maintenance Monthly'!$A$5,"Period",DATE(YEAR(P$19),MONTH(P$19),1),"Status","UNPLANNED","Country",$C21),0)</f>
        <v>0</v>
      </c>
      <c r="Q21" s="24">
        <f>IFERROR(GETPIVOTDATA("Amount",'[1]Maintenance Monthly'!$A$5,"Period",DATE(YEAR(Q$19),MONTH(Q$19),1),"Status","PLANNED","Country",$C21),0)+IFERROR(GETPIVOTDATA("Amount",'[1]Maintenance Monthly'!$A$5,"Period",DATE(YEAR(Q$19),MONTH(Q$19),1),"Status","ECONOMIC LONG TERM","Country",$C21),0)+IFERROR(GETPIVOTDATA("Amount",'[1]Maintenance Monthly'!$A$5,"Period",DATE(YEAR(Q$19),MONTH(Q$19),1),"Status","UNPLANNED","Country",$C21),0)</f>
        <v>0</v>
      </c>
      <c r="R21" s="24">
        <f>IFERROR(GETPIVOTDATA("Amount",'[1]Maintenance Monthly'!$A$5,"Period",DATE(YEAR(R$19),MONTH(R$19),1),"Status","PLANNED","Country",$C21),0)+IFERROR(GETPIVOTDATA("Amount",'[1]Maintenance Monthly'!$A$5,"Period",DATE(YEAR(R$19),MONTH(R$19),1),"Status","ECONOMIC LONG TERM","Country",$C21),0)+IFERROR(GETPIVOTDATA("Amount",'[1]Maintenance Monthly'!$A$5,"Period",DATE(YEAR(R$19),MONTH(R$19),1),"Status","UNPLANNED","Country",$C21),0)</f>
        <v>0</v>
      </c>
      <c r="S21" s="24">
        <f>IFERROR(GETPIVOTDATA("Amount",'[1]Maintenance Monthly'!$A$5,"Period",DATE(YEAR(S$19),MONTH(S$19),1),"Status","PLANNED","Country",$C21),0)+IFERROR(GETPIVOTDATA("Amount",'[1]Maintenance Monthly'!$A$5,"Period",DATE(YEAR(S$19),MONTH(S$19),1),"Status","ECONOMIC LONG TERM","Country",$C21),0)+IFERROR(GETPIVOTDATA("Amount",'[1]Maintenance Monthly'!$A$5,"Period",DATE(YEAR(S$19),MONTH(S$19),1),"Status","UNPLANNED","Country",$C21),0)</f>
        <v>0</v>
      </c>
      <c r="T21" s="24">
        <f>IFERROR(GETPIVOTDATA("Amount",'[1]Maintenance Monthly'!$A$5,"Period",DATE(YEAR(T$19),MONTH(T$19),1),"Status","PLANNED","Country",$C21),0)+IFERROR(GETPIVOTDATA("Amount",'[1]Maintenance Monthly'!$A$5,"Period",DATE(YEAR(T$19),MONTH(T$19),1),"Status","ECONOMIC LONG TERM","Country",$C21),0)+IFERROR(GETPIVOTDATA("Amount",'[1]Maintenance Monthly'!$A$5,"Period",DATE(YEAR(T$19),MONTH(T$19),1),"Status","UNPLANNED","Country",$C21),0)</f>
        <v>0</v>
      </c>
      <c r="U21" s="24">
        <f>IFERROR(GETPIVOTDATA("Amount",'[1]Maintenance Monthly'!$A$5,"Period",DATE(YEAR(U$19),MONTH(U$19),1),"Status","PLANNED","Country",$C21),0)+IFERROR(GETPIVOTDATA("Amount",'[1]Maintenance Monthly'!$A$5,"Period",DATE(YEAR(U$19),MONTH(U$19),1),"Status","ECONOMIC LONG TERM","Country",$C21),0)+IFERROR(GETPIVOTDATA("Amount",'[1]Maintenance Monthly'!$A$5,"Period",DATE(YEAR(U$19),MONTH(U$19),1),"Status","UNPLANNED","Country",$C21),0)</f>
        <v>45</v>
      </c>
      <c r="V21" s="24">
        <f>IFERROR(GETPIVOTDATA("Amount",'[1]Maintenance Monthly'!$A$5,"Period",DATE(YEAR(V$19),MONTH(V$19),1),"Status","PLANNED","Country",$C21),0)+IFERROR(GETPIVOTDATA("Amount",'[1]Maintenance Monthly'!$A$5,"Period",DATE(YEAR(V$19),MONTH(V$19),1),"Status","ECONOMIC LONG TERM","Country",$C21),0)+IFERROR(GETPIVOTDATA("Amount",'[1]Maintenance Monthly'!$A$5,"Period",DATE(YEAR(V$19),MONTH(V$19),1),"Status","UNPLANNED","Country",$C21),0)</f>
        <v>0</v>
      </c>
      <c r="W21" s="24">
        <f>IFERROR(GETPIVOTDATA("Amount",'[1]Maintenance Monthly'!$A$5,"Period",DATE(YEAR(W$19),MONTH(W$19),1),"Status","PLANNED","Country",$C21),0)+IFERROR(GETPIVOTDATA("Amount",'[1]Maintenance Monthly'!$A$5,"Period",DATE(YEAR(W$19),MONTH(W$19),1),"Status","ECONOMIC LONG TERM","Country",$C21),0)+IFERROR(GETPIVOTDATA("Amount",'[1]Maintenance Monthly'!$A$5,"Period",DATE(YEAR(W$19),MONTH(W$19),1),"Status","UNPLANNED","Country",$C21),0)</f>
        <v>0</v>
      </c>
      <c r="X21" s="24">
        <f>IFERROR(GETPIVOTDATA("Amount",'[1]Maintenance Monthly'!$A$5,"Period",DATE(YEAR(X$19),MONTH(X$19),1),"Status","PLANNED","Country",$C21),0)+IFERROR(GETPIVOTDATA("Amount",'[1]Maintenance Monthly'!$A$5,"Period",DATE(YEAR(X$19),MONTH(X$19),1),"Status","ECONOMIC LONG TERM","Country",$C21),0)+IFERROR(GETPIVOTDATA("Amount",'[1]Maintenance Monthly'!$A$5,"Period",DATE(YEAR(X$19),MONTH(X$19),1),"Status","UNPLANNED","Country",$C21),0)</f>
        <v>0</v>
      </c>
      <c r="Y21" s="24">
        <f>IFERROR(GETPIVOTDATA("Amount",'[1]Maintenance Monthly'!$A$5,"Period",DATE(YEAR(Y$19),MONTH(Y$19),1),"Status","PLANNED","Country",$C21),0)+IFERROR(GETPIVOTDATA("Amount",'[1]Maintenance Monthly'!$A$5,"Period",DATE(YEAR(Y$19),MONTH(Y$19),1),"Status","ECONOMIC LONG TERM","Country",$C21),0)+IFERROR(GETPIVOTDATA("Amount",'[1]Maintenance Monthly'!$A$5,"Period",DATE(YEAR(Y$19),MONTH(Y$19),1),"Status","UNPLANNED","Country",$C21),0)</f>
        <v>70</v>
      </c>
      <c r="Z21" s="24">
        <f>IFERROR(GETPIVOTDATA("Amount",'[1]Maintenance Monthly'!$A$5,"Period",DATE(YEAR(Z$19),MONTH(Z$19),1),"Status","PLANNED","Country",$C21),0)+IFERROR(GETPIVOTDATA("Amount",'[1]Maintenance Monthly'!$A$5,"Period",DATE(YEAR(Z$19),MONTH(Z$19),1),"Status","ECONOMIC LONG TERM","Country",$C21),0)+IFERROR(GETPIVOTDATA("Amount",'[1]Maintenance Monthly'!$A$5,"Period",DATE(YEAR(Z$19),MONTH(Z$19),1),"Status","UNPLANNED","Country",$C21),0)</f>
        <v>11</v>
      </c>
      <c r="AA21" s="24">
        <f>IFERROR(GETPIVOTDATA("Amount",'[1]Maintenance Monthly'!$A$5,"Period",DATE(YEAR(AA$19),MONTH(AA$19),1),"Status","PLANNED","Country",$C21),0)+IFERROR(GETPIVOTDATA("Amount",'[1]Maintenance Monthly'!$A$5,"Period",DATE(YEAR(AA$19),MONTH(AA$19),1),"Status","ECONOMIC LONG TERM","Country",$C21),0)+IFERROR(GETPIVOTDATA("Amount",'[1]Maintenance Monthly'!$A$5,"Period",DATE(YEAR(AA$19),MONTH(AA$19),1),"Status","UNPLANNED","Country",$C21),0)</f>
        <v>0</v>
      </c>
      <c r="AB21" s="24">
        <f>IFERROR(GETPIVOTDATA("Amount",'[1]Maintenance Monthly'!$A$5,"Period",DATE(YEAR(AB$19),MONTH(AB$19),1),"Status","PLANNED","Country",$C21),0)+IFERROR(GETPIVOTDATA("Amount",'[1]Maintenance Monthly'!$A$5,"Period",DATE(YEAR(AB$19),MONTH(AB$19),1),"Status","ECONOMIC LONG TERM","Country",$C21),0)+IFERROR(GETPIVOTDATA("Amount",'[1]Maintenance Monthly'!$A$5,"Period",DATE(YEAR(AB$19),MONTH(AB$19),1),"Status","UNPLANNED","Country",$C21),0)</f>
        <v>0</v>
      </c>
      <c r="AC21" s="24">
        <f>IFERROR(GETPIVOTDATA("Amount",'[1]Maintenance Monthly'!$A$5,"Period",DATE(YEAR(AC$19),MONTH(AC$19),1),"Status","PLANNED","Country",$C21),0)+IFERROR(GETPIVOTDATA("Amount",'[1]Maintenance Monthly'!$A$5,"Period",DATE(YEAR(AC$19),MONTH(AC$19),1),"Status","ECONOMIC LONG TERM","Country",$C21),0)+IFERROR(GETPIVOTDATA("Amount",'[1]Maintenance Monthly'!$A$5,"Period",DATE(YEAR(AC$19),MONTH(AC$19),1),"Status","UNPLANNED","Country",$C21),0)</f>
        <v>0</v>
      </c>
      <c r="AD21" s="24">
        <f>IFERROR(GETPIVOTDATA("Amount",'[1]Maintenance Monthly'!$A$5,"Period",DATE(YEAR(AD$19),MONTH(AD$19),1),"Status","PLANNED","Country",$C21),0)+IFERROR(GETPIVOTDATA("Amount",'[1]Maintenance Monthly'!$A$5,"Period",DATE(YEAR(AD$19),MONTH(AD$19),1),"Status","ECONOMIC LONG TERM","Country",$C21),0)+IFERROR(GETPIVOTDATA("Amount",'[1]Maintenance Monthly'!$A$5,"Period",DATE(YEAR(AD$19),MONTH(AD$19),1),"Status","UNPLANNED","Country",$C21),0)</f>
        <v>0</v>
      </c>
      <c r="AE21" s="24">
        <f>IFERROR(GETPIVOTDATA("Amount",'[1]Maintenance Monthly'!$A$5,"Period",DATE(YEAR(AE$19),MONTH(AE$19),1),"Status","PLANNED","Country",$C21),0)+IFERROR(GETPIVOTDATA("Amount",'[1]Maintenance Monthly'!$A$5,"Period",DATE(YEAR(AE$19),MONTH(AE$19),1),"Status","ECONOMIC LONG TERM","Country",$C21),0)+IFERROR(GETPIVOTDATA("Amount",'[1]Maintenance Monthly'!$A$5,"Period",DATE(YEAR(AE$19),MONTH(AE$19),1),"Status","UNPLANNED","Country",$C21),0)</f>
        <v>0</v>
      </c>
      <c r="AF21" s="24">
        <f>IFERROR(GETPIVOTDATA("Amount",'[1]Maintenance Monthly'!$A$5,"Period",DATE(YEAR(AF$19),MONTH(AF$19),1),"Status","PLANNED","Country",$C21),0)+IFERROR(GETPIVOTDATA("Amount",'[1]Maintenance Monthly'!$A$5,"Period",DATE(YEAR(AF$19),MONTH(AF$19),1),"Status","ECONOMIC LONG TERM","Country",$C21),0)+IFERROR(GETPIVOTDATA("Amount",'[1]Maintenance Monthly'!$A$5,"Period",DATE(YEAR(AF$19),MONTH(AF$19),1),"Status","UNPLANNED","Country",$C21),0)</f>
        <v>0</v>
      </c>
      <c r="AG21" s="24">
        <f>IFERROR(GETPIVOTDATA("Amount",'[1]Maintenance Monthly'!$A$5,"Period",DATE(YEAR(AG$19),MONTH(AG$19),1),"Status","PLANNED","Country",$C21),0)+IFERROR(GETPIVOTDATA("Amount",'[1]Maintenance Monthly'!$A$5,"Period",DATE(YEAR(AG$19),MONTH(AG$19),1),"Status","ECONOMIC LONG TERM","Country",$C21),0)+IFERROR(GETPIVOTDATA("Amount",'[1]Maintenance Monthly'!$A$5,"Period",DATE(YEAR(AG$19),MONTH(AG$19),1),"Status","UNPLANNED","Country",$C21),0)</f>
        <v>4</v>
      </c>
      <c r="AH21" s="24">
        <f>IFERROR(GETPIVOTDATA("Amount",'[1]Maintenance Monthly'!$A$5,"Period",DATE(YEAR(AH$19),MONTH(AH$19),1),"Status","PLANNED","Country",$C21),0)+IFERROR(GETPIVOTDATA("Amount",'[1]Maintenance Monthly'!$A$5,"Period",DATE(YEAR(AH$19),MONTH(AH$19),1),"Status","ECONOMIC LONG TERM","Country",$C21),0)+IFERROR(GETPIVOTDATA("Amount",'[1]Maintenance Monthly'!$A$5,"Period",DATE(YEAR(AH$19),MONTH(AH$19),1),"Status","UNPLANNED","Country",$C21),0)</f>
        <v>0</v>
      </c>
      <c r="AI21" s="24">
        <f>IFERROR(GETPIVOTDATA("Amount",'[1]Maintenance Monthly'!$A$5,"Period",DATE(YEAR(AI$19),MONTH(AI$19),1),"Status","PLANNED","Country",$C21),0)+IFERROR(GETPIVOTDATA("Amount",'[1]Maintenance Monthly'!$A$5,"Period",DATE(YEAR(AI$19),MONTH(AI$19),1),"Status","ECONOMIC LONG TERM","Country",$C21),0)+IFERROR(GETPIVOTDATA("Amount",'[1]Maintenance Monthly'!$A$5,"Period",DATE(YEAR(AI$19),MONTH(AI$19),1),"Status","UNPLANNED","Country",$C21),0)</f>
        <v>0</v>
      </c>
      <c r="AJ21" s="24">
        <f>IFERROR(GETPIVOTDATA("Amount",'[1]Maintenance Monthly'!$A$5,"Period",DATE(YEAR(AJ$19),MONTH(AJ$19),1),"Status","PLANNED","Country",$C21),0)+IFERROR(GETPIVOTDATA("Amount",'[1]Maintenance Monthly'!$A$5,"Period",DATE(YEAR(AJ$19),MONTH(AJ$19),1),"Status","ECONOMIC LONG TERM","Country",$C21),0)+IFERROR(GETPIVOTDATA("Amount",'[1]Maintenance Monthly'!$A$5,"Period",DATE(YEAR(AJ$19),MONTH(AJ$19),1),"Status","UNPLANNED","Country",$C21),0)</f>
        <v>0</v>
      </c>
      <c r="AK21" s="24">
        <f>IFERROR(GETPIVOTDATA("Amount",'[1]Maintenance Monthly'!$A$5,"Period",DATE(YEAR(AK$19),MONTH(AK$19),1),"Status","PLANNED","Country",$C21),0)+IFERROR(GETPIVOTDATA("Amount",'[1]Maintenance Monthly'!$A$5,"Period",DATE(YEAR(AK$19),MONTH(AK$19),1),"Status","ECONOMIC LONG TERM","Country",$C21),0)+IFERROR(GETPIVOTDATA("Amount",'[1]Maintenance Monthly'!$A$5,"Period",DATE(YEAR(AK$19),MONTH(AK$19),1),"Status","UNPLANNED","Country",$C21),0)</f>
        <v>0</v>
      </c>
      <c r="AL21" s="24">
        <f>IFERROR(GETPIVOTDATA("Amount",'[1]Maintenance Monthly'!$A$5,"Period",DATE(YEAR(AL$19),MONTH(AL$19),1),"Status","PLANNED","Country",$C21),0)+IFERROR(GETPIVOTDATA("Amount",'[1]Maintenance Monthly'!$A$5,"Period",DATE(YEAR(AL$19),MONTH(AL$19),1),"Status","ECONOMIC LONG TERM","Country",$C21),0)+IFERROR(GETPIVOTDATA("Amount",'[1]Maintenance Monthly'!$A$5,"Period",DATE(YEAR(AL$19),MONTH(AL$19),1),"Status","UNPLANNED","Country",$C21),0)</f>
        <v>0</v>
      </c>
      <c r="AM21" s="24">
        <f>IFERROR(GETPIVOTDATA("Amount",'[1]Maintenance Monthly'!$A$5,"Period",DATE(YEAR(AM$19),MONTH(AM$19),1),"Status","PLANNED","Country",$C21),0)+IFERROR(GETPIVOTDATA("Amount",'[1]Maintenance Monthly'!$A$5,"Period",DATE(YEAR(AM$19),MONTH(AM$19),1),"Status","ECONOMIC LONG TERM","Country",$C21),0)+IFERROR(GETPIVOTDATA("Amount",'[1]Maintenance Monthly'!$A$5,"Period",DATE(YEAR(AM$19),MONTH(AM$19),1),"Status","UNPLANNED","Country",$C21),0)</f>
        <v>0</v>
      </c>
      <c r="AN21" s="24">
        <f>IFERROR(GETPIVOTDATA("Amount",'[1]Maintenance Monthly'!$A$5,"Period",DATE(YEAR(AN$19),MONTH(AN$19),1),"Status","PLANNED","Country",$C21),0)+IFERROR(GETPIVOTDATA("Amount",'[1]Maintenance Monthly'!$A$5,"Period",DATE(YEAR(AN$19),MONTH(AN$19),1),"Status","ECONOMIC LONG TERM","Country",$C21),0)+IFERROR(GETPIVOTDATA("Amount",'[1]Maintenance Monthly'!$A$5,"Period",DATE(YEAR(AN$19),MONTH(AN$19),1),"Status","UNPLANNED","Country",$C21),0)</f>
        <v>0</v>
      </c>
      <c r="AO21" s="24">
        <f>IFERROR(GETPIVOTDATA("Amount",'[1]Maintenance Monthly'!$A$5,"Period",DATE(YEAR(AO$19),MONTH(AO$19),1),"Status","PLANNED","Country",$C21),0)+IFERROR(GETPIVOTDATA("Amount",'[1]Maintenance Monthly'!$A$5,"Period",DATE(YEAR(AO$19),MONTH(AO$19),1),"Status","ECONOMIC LONG TERM","Country",$C21),0)+IFERROR(GETPIVOTDATA("Amount",'[1]Maintenance Monthly'!$A$5,"Period",DATE(YEAR(AO$19),MONTH(AO$19),1),"Status","UNPLANNED","Country",$C21),0)</f>
        <v>0</v>
      </c>
      <c r="AP21" s="24">
        <f>IFERROR(GETPIVOTDATA("Amount",'[1]Maintenance Monthly'!$A$5,"Period",DATE(YEAR(AP$19),MONTH(AP$19),1),"Status","PLANNED","Country",$C21),0)+IFERROR(GETPIVOTDATA("Amount",'[1]Maintenance Monthly'!$A$5,"Period",DATE(YEAR(AP$19),MONTH(AP$19),1),"Status","ECONOMIC LONG TERM","Country",$C21),0)+IFERROR(GETPIVOTDATA("Amount",'[1]Maintenance Monthly'!$A$5,"Period",DATE(YEAR(AP$19),MONTH(AP$19),1),"Status","UNPLANNED","Country",$C21),0)</f>
        <v>0</v>
      </c>
      <c r="AQ21" s="24">
        <f>IFERROR(GETPIVOTDATA("Amount",'[1]Maintenance Monthly'!$A$5,"Period",DATE(YEAR(AQ$19),MONTH(AQ$19),1),"Status","PLANNED","Country",$C21),0)+IFERROR(GETPIVOTDATA("Amount",'[1]Maintenance Monthly'!$A$5,"Period",DATE(YEAR(AQ$19),MONTH(AQ$19),1),"Status","ECONOMIC LONG TERM","Country",$C21),0)+IFERROR(GETPIVOTDATA("Amount",'[1]Maintenance Monthly'!$A$5,"Period",DATE(YEAR(AQ$19),MONTH(AQ$19),1),"Status","UNPLANNED","Country",$C21),0)</f>
        <v>0</v>
      </c>
      <c r="AR21" s="24">
        <f>IFERROR(GETPIVOTDATA("Amount",'[1]Maintenance Monthly'!$A$5,"Period",DATE(YEAR(AR$19),MONTH(AR$19),1),"Status","PLANNED","Country",$C21),0)+IFERROR(GETPIVOTDATA("Amount",'[1]Maintenance Monthly'!$A$5,"Period",DATE(YEAR(AR$19),MONTH(AR$19),1),"Status","ECONOMIC LONG TERM","Country",$C21),0)+IFERROR(GETPIVOTDATA("Amount",'[1]Maintenance Monthly'!$A$5,"Period",DATE(YEAR(AR$19),MONTH(AR$19),1),"Status","UNPLANNED","Country",$C21),0)</f>
        <v>0</v>
      </c>
      <c r="AS21" s="24">
        <f>IFERROR(GETPIVOTDATA("Amount",'[1]Maintenance Monthly'!$A$5,"Period",DATE(YEAR(AS$19),MONTH(AS$19),1),"Status","PLANNED","Country",$C21),0)+IFERROR(GETPIVOTDATA("Amount",'[1]Maintenance Monthly'!$A$5,"Period",DATE(YEAR(AS$19),MONTH(AS$19),1),"Status","ECONOMIC LONG TERM","Country",$C21),0)+IFERROR(GETPIVOTDATA("Amount",'[1]Maintenance Monthly'!$A$5,"Period",DATE(YEAR(AS$19),MONTH(AS$19),1),"Status","UNPLANNED","Country",$C21),0)</f>
        <v>0</v>
      </c>
      <c r="AT21" s="24">
        <f>IFERROR(GETPIVOTDATA("Amount",'[1]Maintenance Monthly'!$A$5,"Period",DATE(YEAR(AT$19),MONTH(AT$19),1),"Status","PLANNED","Country",$C21),0)+IFERROR(GETPIVOTDATA("Amount",'[1]Maintenance Monthly'!$A$5,"Period",DATE(YEAR(AT$19),MONTH(AT$19),1),"Status","ECONOMIC LONG TERM","Country",$C21),0)+IFERROR(GETPIVOTDATA("Amount",'[1]Maintenance Monthly'!$A$5,"Period",DATE(YEAR(AT$19),MONTH(AT$19),1),"Status","UNPLANNED","Country",$C21),0)</f>
        <v>0</v>
      </c>
      <c r="AU21" s="24">
        <f>IFERROR(GETPIVOTDATA("Amount",'[1]Maintenance Monthly'!$A$5,"Period",DATE(YEAR(AU$19),MONTH(AU$19),1),"Status","PLANNED","Country",$C21),0)+IFERROR(GETPIVOTDATA("Amount",'[1]Maintenance Monthly'!$A$5,"Period",DATE(YEAR(AU$19),MONTH(AU$19),1),"Status","ECONOMIC LONG TERM","Country",$C21),0)+IFERROR(GETPIVOTDATA("Amount",'[1]Maintenance Monthly'!$A$5,"Period",DATE(YEAR(AU$19),MONTH(AU$19),1),"Status","UNPLANNED","Country",$C21),0)</f>
        <v>0</v>
      </c>
      <c r="AV21" s="24">
        <f>IFERROR(GETPIVOTDATA("Amount",'[1]Maintenance Monthly'!$A$5,"Period",DATE(YEAR(AV$19),MONTH(AV$19),1),"Status","PLANNED","Country",$C21),0)+IFERROR(GETPIVOTDATA("Amount",'[1]Maintenance Monthly'!$A$5,"Period",DATE(YEAR(AV$19),MONTH(AV$19),1),"Status","ECONOMIC LONG TERM","Country",$C21),0)+IFERROR(GETPIVOTDATA("Amount",'[1]Maintenance Monthly'!$A$5,"Period",DATE(YEAR(AV$19),MONTH(AV$19),1),"Status","UNPLANNED","Country",$C21),0)</f>
        <v>0</v>
      </c>
      <c r="AW21" s="24">
        <f>IFERROR(GETPIVOTDATA("Amount",'[1]Maintenance Monthly'!$A$5,"Period",DATE(YEAR(AW$19),MONTH(AW$19),1),"Status","PLANNED","Country",$C21),0)+IFERROR(GETPIVOTDATA("Amount",'[1]Maintenance Monthly'!$A$5,"Period",DATE(YEAR(AW$19),MONTH(AW$19),1),"Status","ECONOMIC LONG TERM","Country",$C21),0)+IFERROR(GETPIVOTDATA("Amount",'[1]Maintenance Monthly'!$A$5,"Period",DATE(YEAR(AW$19),MONTH(AW$19),1),"Status","UNPLANNED","Country",$C21),0)</f>
        <v>116</v>
      </c>
      <c r="AX21" s="24">
        <f>IFERROR(GETPIVOTDATA("Amount",'[1]Maintenance Monthly'!$A$5,"Period",DATE(YEAR(AX$19),MONTH(AX$19),1),"Status","PLANNED","Country",$C21),0)+IFERROR(GETPIVOTDATA("Amount",'[1]Maintenance Monthly'!$A$5,"Period",DATE(YEAR(AX$19),MONTH(AX$19),1),"Status","ECONOMIC LONG TERM","Country",$C21),0)+IFERROR(GETPIVOTDATA("Amount",'[1]Maintenance Monthly'!$A$5,"Period",DATE(YEAR(AX$19),MONTH(AX$19),1),"Status","UNPLANNED","Country",$C21),0)</f>
        <v>56</v>
      </c>
      <c r="AY21" s="24">
        <f>IFERROR(GETPIVOTDATA("Amount",'[1]Maintenance Monthly'!$A$5,"Period",DATE(YEAR(AY$19),MONTH(AY$19),1),"Status","PLANNED","Country",$C21),0)+IFERROR(GETPIVOTDATA("Amount",'[1]Maintenance Monthly'!$A$5,"Period",DATE(YEAR(AY$19),MONTH(AY$19),1),"Status","ECONOMIC LONG TERM","Country",$C21),0)+IFERROR(GETPIVOTDATA("Amount",'[1]Maintenance Monthly'!$A$5,"Period",DATE(YEAR(AY$19),MONTH(AY$19),1),"Status","UNPLANNED","Country",$C21),0)</f>
        <v>0</v>
      </c>
      <c r="AZ21" s="24">
        <f>IFERROR(GETPIVOTDATA("Amount",'[1]Maintenance Monthly'!$A$5,"Period",DATE(YEAR(AZ$19),MONTH(AZ$19),1),"Status","PLANNED","Country",$C21),0)+IFERROR(GETPIVOTDATA("Amount",'[1]Maintenance Monthly'!$A$5,"Period",DATE(YEAR(AZ$19),MONTH(AZ$19),1),"Status","ECONOMIC LONG TERM","Country",$C21),0)+IFERROR(GETPIVOTDATA("Amount",'[1]Maintenance Monthly'!$A$5,"Period",DATE(YEAR(AZ$19),MONTH(AZ$19),1),"Status","UNPLANNED","Country",$C21),0)</f>
        <v>0</v>
      </c>
      <c r="BA21" s="24">
        <f>IFERROR(GETPIVOTDATA("Amount",'[1]Maintenance Monthly'!$A$5,"Period",DATE(YEAR(BA$19),MONTH(BA$19),1),"Status","PLANNED","Country",$C21),0)+IFERROR(GETPIVOTDATA("Amount",'[1]Maintenance Monthly'!$A$5,"Period",DATE(YEAR(BA$19),MONTH(BA$19),1),"Status","ECONOMIC LONG TERM","Country",$C21),0)+IFERROR(GETPIVOTDATA("Amount",'[1]Maintenance Monthly'!$A$5,"Period",DATE(YEAR(BA$19),MONTH(BA$19),1),"Status","UNPLANNED","Country",$C21),0)</f>
        <v>0</v>
      </c>
      <c r="BB21" s="24">
        <f>IFERROR(GETPIVOTDATA("Amount",'[1]Maintenance Monthly'!$A$5,"Period",DATE(YEAR(BB$19),MONTH(BB$19),1),"Status","PLANNED","Country",$C21),0)+IFERROR(GETPIVOTDATA("Amount",'[1]Maintenance Monthly'!$A$5,"Period",DATE(YEAR(BB$19),MONTH(BB$19),1),"Status","ECONOMIC LONG TERM","Country",$C21),0)+IFERROR(GETPIVOTDATA("Amount",'[1]Maintenance Monthly'!$A$5,"Period",DATE(YEAR(BB$19),MONTH(BB$19),1),"Status","UNPLANNED","Country",$C21),0)</f>
        <v>0</v>
      </c>
      <c r="BC21" s="24">
        <f>IFERROR(GETPIVOTDATA("Amount",'[1]Maintenance Monthly'!$A$5,"Period",DATE(YEAR(BC$19),MONTH(BC$19),1),"Status","PLANNED","Country",$C21),0)+IFERROR(GETPIVOTDATA("Amount",'[1]Maintenance Monthly'!$A$5,"Period",DATE(YEAR(BC$19),MONTH(BC$19),1),"Status","ECONOMIC LONG TERM","Country",$C21),0)+IFERROR(GETPIVOTDATA("Amount",'[1]Maintenance Monthly'!$A$5,"Period",DATE(YEAR(BC$19),MONTH(BC$19),1),"Status","UNPLANNED","Country",$C21),0)</f>
        <v>0</v>
      </c>
      <c r="BD21" s="24">
        <f>IFERROR(GETPIVOTDATA("Amount",'[1]Maintenance Monthly'!$A$5,"Period",DATE(YEAR(BD$19),MONTH(BD$19),1),"Status","PLANNED","Country",$C21),0)+IFERROR(GETPIVOTDATA("Amount",'[1]Maintenance Monthly'!$A$5,"Period",DATE(YEAR(BD$19),MONTH(BD$19),1),"Status","ECONOMIC LONG TERM","Country",$C21),0)+IFERROR(GETPIVOTDATA("Amount",'[1]Maintenance Monthly'!$A$5,"Period",DATE(YEAR(BD$19),MONTH(BD$19),1),"Status","UNPLANNED","Country",$C21),0)</f>
        <v>0</v>
      </c>
      <c r="BE21" s="24">
        <f>IFERROR(GETPIVOTDATA("Amount",'[1]Maintenance Monthly'!$A$5,"Period",DATE(YEAR(BE$19),MONTH(BE$19),1),"Status","PLANNED","Country",$C21),0)+IFERROR(GETPIVOTDATA("Amount",'[1]Maintenance Monthly'!$A$5,"Period",DATE(YEAR(BE$19),MONTH(BE$19),1),"Status","ECONOMIC LONG TERM","Country",$C21),0)+IFERROR(GETPIVOTDATA("Amount",'[1]Maintenance Monthly'!$A$5,"Period",DATE(YEAR(BE$19),MONTH(BE$19),1),"Status","UNPLANNED","Country",$C21),0)</f>
        <v>0</v>
      </c>
      <c r="BF21" s="24">
        <f>IFERROR(GETPIVOTDATA("Amount",'[1]Maintenance Monthly'!$A$5,"Period",DATE(YEAR(BF$19),MONTH(BF$19),1),"Status","PLANNED","Country",$C21),0)+IFERROR(GETPIVOTDATA("Amount",'[1]Maintenance Monthly'!$A$5,"Period",DATE(YEAR(BF$19),MONTH(BF$19),1),"Status","ECONOMIC LONG TERM","Country",$C21),0)+IFERROR(GETPIVOTDATA("Amount",'[1]Maintenance Monthly'!$A$5,"Period",DATE(YEAR(BF$19),MONTH(BF$19),1),"Status","UNPLANNED","Country",$C21),0)</f>
        <v>0</v>
      </c>
      <c r="BG21" s="24">
        <f>IFERROR(GETPIVOTDATA("Amount",'[1]Maintenance Monthly'!$A$5,"Period",DATE(YEAR(BG$19),MONTH(BG$19),1),"Status","PLANNED","Country",$C21),0)+IFERROR(GETPIVOTDATA("Amount",'[1]Maintenance Monthly'!$A$5,"Period",DATE(YEAR(BG$19),MONTH(BG$19),1),"Status","ECONOMIC LONG TERM","Country",$C21),0)+IFERROR(GETPIVOTDATA("Amount",'[1]Maintenance Monthly'!$A$5,"Period",DATE(YEAR(BG$19),MONTH(BG$19),1),"Status","UNPLANNED","Country",$C21),0)</f>
        <v>0</v>
      </c>
      <c r="BH21" s="24">
        <f>IFERROR(GETPIVOTDATA("Amount",'[1]Maintenance Monthly'!$A$5,"Period",DATE(YEAR(BH$19),MONTH(BH$19),1),"Status","PLANNED","Country",$C21),0)+IFERROR(GETPIVOTDATA("Amount",'[1]Maintenance Monthly'!$A$5,"Period",DATE(YEAR(BH$19),MONTH(BH$19),1),"Status","ECONOMIC LONG TERM","Country",$C21),0)+IFERROR(GETPIVOTDATA("Amount",'[1]Maintenance Monthly'!$A$5,"Period",DATE(YEAR(BH$19),MONTH(BH$19),1),"Status","UNPLANNED","Country",$C21),0)</f>
        <v>0</v>
      </c>
      <c r="BI21" s="24">
        <f>IFERROR(GETPIVOTDATA("Amount",'[1]Maintenance Monthly'!$A$5,"Period",DATE(YEAR(BI$19),MONTH(BI$19),1),"Status","PLANNED","Country",$C21),0)+IFERROR(GETPIVOTDATA("Amount",'[1]Maintenance Monthly'!$A$5,"Period",DATE(YEAR(BI$19),MONTH(BI$19),1),"Status","ECONOMIC LONG TERM","Country",$C21),0)+IFERROR(GETPIVOTDATA("Amount",'[1]Maintenance Monthly'!$A$5,"Period",DATE(YEAR(BI$19),MONTH(BI$19),1),"Status","UNPLANNED","Country",$C21),0)</f>
        <v>161</v>
      </c>
      <c r="BJ21" s="24">
        <f>IFERROR(GETPIVOTDATA("Amount",'[1]Maintenance Monthly'!$A$5,"Period",DATE(YEAR(BJ$19),MONTH(BJ$19),1),"Status","PLANNED","Country",$C21),0)+IFERROR(GETPIVOTDATA("Amount",'[1]Maintenance Monthly'!$A$5,"Period",DATE(YEAR(BJ$19),MONTH(BJ$19),1),"Status","ECONOMIC LONG TERM","Country",$C21),0)+IFERROR(GETPIVOTDATA("Amount",'[1]Maintenance Monthly'!$A$5,"Period",DATE(YEAR(BJ$19),MONTH(BJ$19),1),"Status","UNPLANNED","Country",$C21),0)</f>
        <v>25</v>
      </c>
      <c r="BK21" s="24">
        <f>IFERROR(GETPIVOTDATA("Amount",'[1]Maintenance Monthly'!$A$5,"Period",DATE(YEAR(BK$19),MONTH(BK$19),1),"Status","PLANNED","Country",$C21),0)+IFERROR(GETPIVOTDATA("Amount",'[1]Maintenance Monthly'!$A$5,"Period",DATE(YEAR(BK$19),MONTH(BK$19),1),"Status","ECONOMIC LONG TERM","Country",$C21),0)+IFERROR(GETPIVOTDATA("Amount",'[1]Maintenance Monthly'!$A$5,"Period",DATE(YEAR(BK$19),MONTH(BK$19),1),"Status","UNPLANNED","Country",$C21),0)</f>
        <v>0</v>
      </c>
      <c r="BL21" s="24">
        <f>IFERROR(GETPIVOTDATA("Amount",'[1]Maintenance Monthly'!$A$5,"Period",DATE(YEAR(BL$19),MONTH(BL$19),1),"Status","PLANNED","Country",$C21),0)+IFERROR(GETPIVOTDATA("Amount",'[1]Maintenance Monthly'!$A$5,"Period",DATE(YEAR(BL$19),MONTH(BL$19),1),"Status","ECONOMIC LONG TERM","Country",$C21),0)+IFERROR(GETPIVOTDATA("Amount",'[1]Maintenance Monthly'!$A$5,"Period",DATE(YEAR(BL$19),MONTH(BL$19),1),"Status","UNPLANNED","Country",$C21),0)</f>
        <v>0</v>
      </c>
      <c r="BM21" s="24">
        <f>IFERROR(GETPIVOTDATA("Amount",'[1]Maintenance Monthly'!$A$5,"Period",DATE(YEAR(BM$19),MONTH(BM$19),1),"Status","PLANNED","Country",$C21),0)+IFERROR(GETPIVOTDATA("Amount",'[1]Maintenance Monthly'!$A$5,"Period",DATE(YEAR(BM$19),MONTH(BM$19),1),"Status","ECONOMIC LONG TERM","Country",$C21),0)+IFERROR(GETPIVOTDATA("Amount",'[1]Maintenance Monthly'!$A$5,"Period",DATE(YEAR(BM$19),MONTH(BM$19),1),"Status","UNPLANNED","Country",$C21),0)</f>
        <v>0</v>
      </c>
      <c r="BN21" s="24">
        <f>IFERROR(GETPIVOTDATA("Amount",'[1]Maintenance Monthly'!$A$5,"Period",DATE(YEAR(BN$19),MONTH(BN$19),1),"Status","PLANNED","Country",$C21),0)+IFERROR(GETPIVOTDATA("Amount",'[1]Maintenance Monthly'!$A$5,"Period",DATE(YEAR(BN$19),MONTH(BN$19),1),"Status","ECONOMIC LONG TERM","Country",$C21),0)+IFERROR(GETPIVOTDATA("Amount",'[1]Maintenance Monthly'!$A$5,"Period",DATE(YEAR(BN$19),MONTH(BN$19),1),"Status","UNPLANNED","Country",$C21),0)</f>
        <v>7</v>
      </c>
      <c r="BO21" s="24">
        <f>IFERROR(GETPIVOTDATA("Amount",'[1]Maintenance Monthly'!$A$5,"Period",DATE(YEAR(BO$19),MONTH(BO$19),1),"Status","PLANNED","Country",$C21),0)+IFERROR(GETPIVOTDATA("Amount",'[1]Maintenance Monthly'!$A$5,"Period",DATE(YEAR(BO$19),MONTH(BO$19),1),"Status","ECONOMIC LONG TERM","Country",$C21),0)+IFERROR(GETPIVOTDATA("Amount",'[1]Maintenance Monthly'!$A$5,"Period",DATE(YEAR(BO$19),MONTH(BO$19),1),"Status","UNPLANNED","Country",$C21),0)</f>
        <v>57</v>
      </c>
      <c r="BP21" s="24">
        <f>IFERROR(GETPIVOTDATA("Amount",'[1]Maintenance Monthly'!$A$5,"Period",DATE(YEAR(BP$19),MONTH(BP$19),1),"Status","PLANNED","Country",$C21),0)+IFERROR(GETPIVOTDATA("Amount",'[1]Maintenance Monthly'!$A$5,"Period",DATE(YEAR(BP$19),MONTH(BP$19),1),"Status","ECONOMIC LONG TERM","Country",$C21),0)+IFERROR(GETPIVOTDATA("Amount",'[1]Maintenance Monthly'!$A$5,"Period",DATE(YEAR(BP$19),MONTH(BP$19),1),"Status","UNPLANNED","Country",$C21),0)</f>
        <v>0</v>
      </c>
      <c r="BQ21" s="24">
        <f>IFERROR(GETPIVOTDATA("Amount",'[1]Maintenance Monthly'!$A$5,"Period",DATE(YEAR(BQ$19),MONTH(BQ$19),1),"Status","PLANNED","Country",$C21),0)+IFERROR(GETPIVOTDATA("Amount",'[1]Maintenance Monthly'!$A$5,"Period",DATE(YEAR(BQ$19),MONTH(BQ$19),1),"Status","ECONOMIC LONG TERM","Country",$C21),0)+IFERROR(GETPIVOTDATA("Amount",'[1]Maintenance Monthly'!$A$5,"Period",DATE(YEAR(BQ$19),MONTH(BQ$19),1),"Status","UNPLANNED","Country",$C21),0)</f>
        <v>0</v>
      </c>
      <c r="BR21" s="24">
        <f>IFERROR(GETPIVOTDATA("Amount",'[1]Maintenance Monthly'!$A$5,"Period",DATE(YEAR(BR$19),MONTH(BR$19),1),"Status","PLANNED","Country",$C21),0)+IFERROR(GETPIVOTDATA("Amount",'[1]Maintenance Monthly'!$A$5,"Period",DATE(YEAR(BR$19),MONTH(BR$19),1),"Status","ECONOMIC LONG TERM","Country",$C21),0)+IFERROR(GETPIVOTDATA("Amount",'[1]Maintenance Monthly'!$A$5,"Period",DATE(YEAR(BR$19),MONTH(BR$19),1),"Status","UNPLANNED","Country",$C21),0)</f>
        <v>0</v>
      </c>
      <c r="BS21" s="24">
        <f>IFERROR(GETPIVOTDATA("Amount",'[1]Maintenance Monthly'!$A$5,"Period",DATE(YEAR(BS$19),MONTH(BS$19),1),"Status","PLANNED","Country",$C21),0)+IFERROR(GETPIVOTDATA("Amount",'[1]Maintenance Monthly'!$A$5,"Period",DATE(YEAR(BS$19),MONTH(BS$19),1),"Status","ECONOMIC LONG TERM","Country",$C21),0)+IFERROR(GETPIVOTDATA("Amount",'[1]Maintenance Monthly'!$A$5,"Period",DATE(YEAR(BS$19),MONTH(BS$19),1),"Status","UNPLANNED","Country",$C21),0)</f>
        <v>0</v>
      </c>
      <c r="BT21" s="24">
        <f>IFERROR(GETPIVOTDATA("Amount",'[1]Maintenance Monthly'!$A$5,"Period",DATE(YEAR(BT$19),MONTH(BT$19),1),"Status","PLANNED","Country",$C21),0)+IFERROR(GETPIVOTDATA("Amount",'[1]Maintenance Monthly'!$A$5,"Period",DATE(YEAR(BT$19),MONTH(BT$19),1),"Status","ECONOMIC LONG TERM","Country",$C21),0)+IFERROR(GETPIVOTDATA("Amount",'[1]Maintenance Monthly'!$A$5,"Period",DATE(YEAR(BT$19),MONTH(BT$19),1),"Status","UNPLANNED","Country",$C21),0)</f>
        <v>0</v>
      </c>
      <c r="BU21" s="24">
        <f>IFERROR(GETPIVOTDATA("Amount",'[1]Maintenance Monthly'!$A$5,"Period",DATE(YEAR(BU$19),MONTH(BU$19),1),"Status","PLANNED","Country",$C21),0)+IFERROR(GETPIVOTDATA("Amount",'[1]Maintenance Monthly'!$A$5,"Period",DATE(YEAR(BU$19),MONTH(BU$19),1),"Status","ECONOMIC LONG TERM","Country",$C21),0)+IFERROR(GETPIVOTDATA("Amount",'[1]Maintenance Monthly'!$A$5,"Period",DATE(YEAR(BU$19),MONTH(BU$19),1),"Status","UNPLANNED","Country",$C21),0)</f>
        <v>96</v>
      </c>
      <c r="BV21" s="24">
        <f>IFERROR(GETPIVOTDATA("Amount",'[1]Maintenance Monthly'!$A$5,"Period",DATE(YEAR(BV$19),MONTH(BV$19),1),"Status","PLANNED","Country",$C21),0)+IFERROR(GETPIVOTDATA("Amount",'[1]Maintenance Monthly'!$A$5,"Period",DATE(YEAR(BV$19),MONTH(BV$19),1),"Status","ECONOMIC LONG TERM","Country",$C21),0)+IFERROR(GETPIVOTDATA("Amount",'[1]Maintenance Monthly'!$A$5,"Period",DATE(YEAR(BV$19),MONTH(BV$19),1),"Status","UNPLANNED","Country",$C21),0)</f>
        <v>138</v>
      </c>
      <c r="BW21" s="24">
        <f>IFERROR(GETPIVOTDATA("Amount",'[1]Maintenance Monthly'!$A$5,"Period",DATE(YEAR(BW$19),MONTH(BW$19),1),"Status","PLANNED","Country",$C21),0)+IFERROR(GETPIVOTDATA("Amount",'[1]Maintenance Monthly'!$A$5,"Period",DATE(YEAR(BW$19),MONTH(BW$19),1),"Status","ECONOMIC LONG TERM","Country",$C21),0)+IFERROR(GETPIVOTDATA("Amount",'[1]Maintenance Monthly'!$A$5,"Period",DATE(YEAR(BW$19),MONTH(BW$19),1),"Status","UNPLANNED","Country",$C21),0)</f>
        <v>0</v>
      </c>
      <c r="BX21" s="24">
        <f>IFERROR(GETPIVOTDATA("Amount",'[1]Maintenance Monthly'!$A$5,"Period",DATE(YEAR(BX$19),MONTH(BX$19),1),"Status","PLANNED","Country",$C21),0)+IFERROR(GETPIVOTDATA("Amount",'[1]Maintenance Monthly'!$A$5,"Period",DATE(YEAR(BX$19),MONTH(BX$19),1),"Status","ECONOMIC LONG TERM","Country",$C21),0)+IFERROR(GETPIVOTDATA("Amount",'[1]Maintenance Monthly'!$A$5,"Period",DATE(YEAR(BX$19),MONTH(BX$19),1),"Status","UNPLANNED","Country",$C21),0)</f>
        <v>0</v>
      </c>
      <c r="BY21" s="24">
        <f>IFERROR(GETPIVOTDATA("Amount",'[1]Maintenance Monthly'!$A$5,"Period",DATE(YEAR(BY$19),MONTH(BY$19),1),"Status","PLANNED","Country",$C21),0)+IFERROR(GETPIVOTDATA("Amount",'[1]Maintenance Monthly'!$A$5,"Period",DATE(YEAR(BY$19),MONTH(BY$19),1),"Status","ECONOMIC LONG TERM","Country",$C21),0)+IFERROR(GETPIVOTDATA("Amount",'[1]Maintenance Monthly'!$A$5,"Period",DATE(YEAR(BY$19),MONTH(BY$19),1),"Status","UNPLANNED","Country",$C21),0)</f>
        <v>0</v>
      </c>
      <c r="BZ21" s="24">
        <f>IFERROR(GETPIVOTDATA("Amount",'[1]Maintenance Monthly'!$A$5,"Period",DATE(YEAR(BZ$19),MONTH(BZ$19),1),"Status","PLANNED","Country",$C21),0)+IFERROR(GETPIVOTDATA("Amount",'[1]Maintenance Monthly'!$A$5,"Period",DATE(YEAR(BZ$19),MONTH(BZ$19),1),"Status","ECONOMIC LONG TERM","Country",$C21),0)+IFERROR(GETPIVOTDATA("Amount",'[1]Maintenance Monthly'!$A$5,"Period",DATE(YEAR(BZ$19),MONTH(BZ$19),1),"Status","UNPLANNED","Country",$C21),0)</f>
        <v>0</v>
      </c>
      <c r="CA21" s="24">
        <f>IFERROR(GETPIVOTDATA("Amount",'[1]Maintenance Monthly'!$A$5,"Period",DATE(YEAR(CA$19),MONTH(CA$19),1),"Status","PLANNED","Country",$C21),0)+IFERROR(GETPIVOTDATA("Amount",'[1]Maintenance Monthly'!$A$5,"Period",DATE(YEAR(CA$19),MONTH(CA$19),1),"Status","ECONOMIC LONG TERM","Country",$C21),0)+IFERROR(GETPIVOTDATA("Amount",'[1]Maintenance Monthly'!$A$5,"Period",DATE(YEAR(CA$19),MONTH(CA$19),1),"Status","UNPLANNED","Country",$C21),0)</f>
        <v>0</v>
      </c>
      <c r="CB21" s="24">
        <f>IFERROR(GETPIVOTDATA("Amount",'[1]Maintenance Monthly'!$A$5,"Period",DATE(YEAR(CB$19),MONTH(CB$19),1),"Status","PLANNED","Country",$C21),0)+IFERROR(GETPIVOTDATA("Amount",'[1]Maintenance Monthly'!$A$5,"Period",DATE(YEAR(CB$19),MONTH(CB$19),1),"Status","ECONOMIC LONG TERM","Country",$C21),0)+IFERROR(GETPIVOTDATA("Amount",'[1]Maintenance Monthly'!$A$5,"Period",DATE(YEAR(CB$19),MONTH(CB$19),1),"Status","UNPLANNED","Country",$C21),0)</f>
        <v>0</v>
      </c>
      <c r="CC21" s="24">
        <f>IFERROR(GETPIVOTDATA("Amount",'[1]Maintenance Monthly'!$A$5,"Period",DATE(YEAR(CC$19),MONTH(CC$19),1),"Status","PLANNED","Country",$C21),0)+IFERROR(GETPIVOTDATA("Amount",'[1]Maintenance Monthly'!$A$5,"Period",DATE(YEAR(CC$19),MONTH(CC$19),1),"Status","ECONOMIC LONG TERM","Country",$C21),0)+IFERROR(GETPIVOTDATA("Amount",'[1]Maintenance Monthly'!$A$5,"Period",DATE(YEAR(CC$19),MONTH(CC$19),1),"Status","UNPLANNED","Country",$C21),0)</f>
        <v>0</v>
      </c>
      <c r="CD21" s="24">
        <f>IFERROR(GETPIVOTDATA("Amount",'[1]Maintenance Monthly'!$A$5,"Period",DATE(YEAR(CD$19),MONTH(CD$19),1),"Status","PLANNED","Country",$C21),0)+IFERROR(GETPIVOTDATA("Amount",'[1]Maintenance Monthly'!$A$5,"Period",DATE(YEAR(CD$19),MONTH(CD$19),1),"Status","ECONOMIC LONG TERM","Country",$C21),0)+IFERROR(GETPIVOTDATA("Amount",'[1]Maintenance Monthly'!$A$5,"Period",DATE(YEAR(CD$19),MONTH(CD$19),1),"Status","UNPLANNED","Country",$C21),0)</f>
        <v>0</v>
      </c>
      <c r="CE21" s="24">
        <f>IFERROR(GETPIVOTDATA("Amount",'[1]Maintenance Monthly'!$A$5,"Period",DATE(YEAR(CE$19),MONTH(CE$19),1),"Status","PLANNED","Country",$C21),0)+IFERROR(GETPIVOTDATA("Amount",'[1]Maintenance Monthly'!$A$5,"Period",DATE(YEAR(CE$19),MONTH(CE$19),1),"Status","ECONOMIC LONG TERM","Country",$C21),0)+IFERROR(GETPIVOTDATA("Amount",'[1]Maintenance Monthly'!$A$5,"Period",DATE(YEAR(CE$19),MONTH(CE$19),1),"Status","UNPLANNED","Country",$C21),0)</f>
        <v>0</v>
      </c>
      <c r="CF21" s="24">
        <f>IFERROR(GETPIVOTDATA("Amount",'[1]Maintenance Monthly'!$A$5,"Period",DATE(YEAR(CF$19),MONTH(CF$19),1),"Status","PLANNED","Country",$C21),0)+IFERROR(GETPIVOTDATA("Amount",'[1]Maintenance Monthly'!$A$5,"Period",DATE(YEAR(CF$19),MONTH(CF$19),1),"Status","ECONOMIC LONG TERM","Country",$C21),0)+IFERROR(GETPIVOTDATA("Amount",'[1]Maintenance Monthly'!$A$5,"Period",DATE(YEAR(CF$19),MONTH(CF$19),1),"Status","UNPLANNED","Country",$C21),0)</f>
        <v>0</v>
      </c>
      <c r="CG21" s="24">
        <f>IFERROR(GETPIVOTDATA("Amount",'[1]Maintenance Monthly'!$A$5,"Period",DATE(YEAR(CG$19),MONTH(CG$19),1),"Status","PLANNED","Country",$C21),0)+IFERROR(GETPIVOTDATA("Amount",'[1]Maintenance Monthly'!$A$5,"Period",DATE(YEAR(CG$19),MONTH(CG$19),1),"Status","ECONOMIC LONG TERM","Country",$C21),0)+IFERROR(GETPIVOTDATA("Amount",'[1]Maintenance Monthly'!$A$5,"Period",DATE(YEAR(CG$19),MONTH(CG$19),1),"Status","UNPLANNED","Country",$C21),0)</f>
        <v>0</v>
      </c>
      <c r="CH21" s="24">
        <f>IFERROR(GETPIVOTDATA("Amount",'[1]Maintenance Monthly'!$A$5,"Period",DATE(YEAR(CH$19),MONTH(CH$19),1),"Status","PLANNED","Country",$C21),0)+IFERROR(GETPIVOTDATA("Amount",'[1]Maintenance Monthly'!$A$5,"Period",DATE(YEAR(CH$19),MONTH(CH$19),1),"Status","ECONOMIC LONG TERM","Country",$C21),0)+IFERROR(GETPIVOTDATA("Amount",'[1]Maintenance Monthly'!$A$5,"Period",DATE(YEAR(CH$19),MONTH(CH$19),1),"Status","UNPLANNED","Country",$C21),0)</f>
        <v>0</v>
      </c>
      <c r="CI21" s="24">
        <f>IFERROR(GETPIVOTDATA("Amount",'[1]Maintenance Monthly'!$A$5,"Period",DATE(YEAR(CI$19),MONTH(CI$19),1),"Status","PLANNED","Country",$C21),0)+IFERROR(GETPIVOTDATA("Amount",'[1]Maintenance Monthly'!$A$5,"Period",DATE(YEAR(CI$19),MONTH(CI$19),1),"Status","ECONOMIC LONG TERM","Country",$C21),0)+IFERROR(GETPIVOTDATA("Amount",'[1]Maintenance Monthly'!$A$5,"Period",DATE(YEAR(CI$19),MONTH(CI$19),1),"Status","UNPLANNED","Country",$C21),0)</f>
        <v>0</v>
      </c>
      <c r="CJ21" s="24">
        <f>IFERROR(GETPIVOTDATA("Amount",'[1]Maintenance Monthly'!$A$5,"Period",DATE(YEAR(CJ$19),MONTH(CJ$19),1),"Status","PLANNED","Country",$C21),0)+IFERROR(GETPIVOTDATA("Amount",'[1]Maintenance Monthly'!$A$5,"Period",DATE(YEAR(CJ$19),MONTH(CJ$19),1),"Status","ECONOMIC LONG TERM","Country",$C21),0)+IFERROR(GETPIVOTDATA("Amount",'[1]Maintenance Monthly'!$A$5,"Period",DATE(YEAR(CJ$19),MONTH(CJ$19),1),"Status","UNPLANNED","Country",$C21),0)</f>
        <v>0</v>
      </c>
      <c r="CK21" s="24">
        <f>IFERROR(GETPIVOTDATA("Amount",'[1]Maintenance Monthly'!$A$5,"Period",DATE(YEAR(CK$19),MONTH(CK$19),1),"Status","PLANNED","Country",$C21),0)+IFERROR(GETPIVOTDATA("Amount",'[1]Maintenance Monthly'!$A$5,"Period",DATE(YEAR(CK$19),MONTH(CK$19),1),"Status","ECONOMIC LONG TERM","Country",$C21),0)+IFERROR(GETPIVOTDATA("Amount",'[1]Maintenance Monthly'!$A$5,"Period",DATE(YEAR(CK$19),MONTH(CK$19),1),"Status","UNPLANNED","Country",$C21),0)</f>
        <v>0</v>
      </c>
      <c r="CL21" s="24">
        <f>IFERROR(GETPIVOTDATA("Amount",'[1]Maintenance Monthly'!$A$5,"Period",DATE(YEAR(CL$19),MONTH(CL$19),1),"Status","PLANNED","Country",$C21),0)+IFERROR(GETPIVOTDATA("Amount",'[1]Maintenance Monthly'!$A$5,"Period",DATE(YEAR(CL$19),MONTH(CL$19),1),"Status","ECONOMIC LONG TERM","Country",$C21),0)+IFERROR(GETPIVOTDATA("Amount",'[1]Maintenance Monthly'!$A$5,"Period",DATE(YEAR(CL$19),MONTH(CL$19),1),"Status","UNPLANNED","Country",$C21),0)</f>
        <v>0</v>
      </c>
      <c r="CM21" s="24">
        <f>IFERROR(GETPIVOTDATA("Amount",'[1]Maintenance Monthly'!$A$5,"Period",DATE(YEAR(CM$19),MONTH(CM$19),1),"Status","PLANNED","Country",$C21),0)+IFERROR(GETPIVOTDATA("Amount",'[1]Maintenance Monthly'!$A$5,"Period",DATE(YEAR(CM$19),MONTH(CM$19),1),"Status","ECONOMIC LONG TERM","Country",$C21),0)+IFERROR(GETPIVOTDATA("Amount",'[1]Maintenance Monthly'!$A$5,"Period",DATE(YEAR(CM$19),MONTH(CM$19),1),"Status","UNPLANNED","Country",$C21),0)</f>
        <v>0</v>
      </c>
      <c r="CN21" s="24">
        <f>IFERROR(GETPIVOTDATA("Amount",'[1]Maintenance Monthly'!$A$5,"Period",DATE(YEAR(CN$19),MONTH(CN$19),1),"Status","PLANNED","Country",$C21),0)+IFERROR(GETPIVOTDATA("Amount",'[1]Maintenance Monthly'!$A$5,"Period",DATE(YEAR(CN$19),MONTH(CN$19),1),"Status","ECONOMIC LONG TERM","Country",$C21),0)+IFERROR(GETPIVOTDATA("Amount",'[1]Maintenance Monthly'!$A$5,"Period",DATE(YEAR(CN$19),MONTH(CN$19),1),"Status","UNPLANNED","Country",$C21),0)</f>
        <v>0</v>
      </c>
      <c r="CO21" s="24">
        <f>IFERROR(GETPIVOTDATA("Amount",'[1]Maintenance Monthly'!$A$5,"Period",DATE(YEAR(CO$19),MONTH(CO$19),1),"Status","PLANNED","Country",$C21),0)+IFERROR(GETPIVOTDATA("Amount",'[1]Maintenance Monthly'!$A$5,"Period",DATE(YEAR(CO$19),MONTH(CO$19),1),"Status","ECONOMIC LONG TERM","Country",$C21),0)+IFERROR(GETPIVOTDATA("Amount",'[1]Maintenance Monthly'!$A$5,"Period",DATE(YEAR(CO$19),MONTH(CO$19),1),"Status","UNPLANNED","Country",$C21),0)</f>
        <v>0</v>
      </c>
      <c r="CP21" s="24">
        <f>IFERROR(GETPIVOTDATA("Amount",'[1]Maintenance Monthly'!$A$5,"Period",DATE(YEAR(CP$19),MONTH(CP$19),1),"Status","PLANNED","Country",$C21),0)+IFERROR(GETPIVOTDATA("Amount",'[1]Maintenance Monthly'!$A$5,"Period",DATE(YEAR(CP$19),MONTH(CP$19),1),"Status","ECONOMIC LONG TERM","Country",$C21),0)+IFERROR(GETPIVOTDATA("Amount",'[1]Maintenance Monthly'!$A$5,"Period",DATE(YEAR(CP$19),MONTH(CP$19),1),"Status","UNPLANNED","Country",$C21),0)</f>
        <v>0</v>
      </c>
      <c r="CQ21" s="24">
        <f>IFERROR(GETPIVOTDATA("Amount",'[1]Maintenance Monthly'!$A$5,"Period",DATE(YEAR(CQ$19),MONTH(CQ$19),1),"Status","PLANNED","Country",$C21),0)+IFERROR(GETPIVOTDATA("Amount",'[1]Maintenance Monthly'!$A$5,"Period",DATE(YEAR(CQ$19),MONTH(CQ$19),1),"Status","ECONOMIC LONG TERM","Country",$C21),0)+IFERROR(GETPIVOTDATA("Amount",'[1]Maintenance Monthly'!$A$5,"Period",DATE(YEAR(CQ$19),MONTH(CQ$19),1),"Status","UNPLANNED","Country",$C21),0)</f>
        <v>0</v>
      </c>
      <c r="CR21" s="24">
        <f>IFERROR(GETPIVOTDATA("Amount",'[1]Maintenance Monthly'!$A$5,"Period",DATE(YEAR(CR$19),MONTH(CR$19),1),"Status","PLANNED","Country",$C21),0)+IFERROR(GETPIVOTDATA("Amount",'[1]Maintenance Monthly'!$A$5,"Period",DATE(YEAR(CR$19),MONTH(CR$19),1),"Status","ECONOMIC LONG TERM","Country",$C21),0)+IFERROR(GETPIVOTDATA("Amount",'[1]Maintenance Monthly'!$A$5,"Period",DATE(YEAR(CR$19),MONTH(CR$19),1),"Status","UNPLANNED","Country",$C21),0)</f>
        <v>0</v>
      </c>
      <c r="CS21" s="24">
        <f>IFERROR(GETPIVOTDATA("Amount",'[1]Maintenance Monthly'!$A$5,"Period",DATE(YEAR(CS$19),MONTH(CS$19),1),"Status","PLANNED","Country",$C21),0)+IFERROR(GETPIVOTDATA("Amount",'[1]Maintenance Monthly'!$A$5,"Period",DATE(YEAR(CS$19),MONTH(CS$19),1),"Status","ECONOMIC LONG TERM","Country",$C21),0)+IFERROR(GETPIVOTDATA("Amount",'[1]Maintenance Monthly'!$A$5,"Period",DATE(YEAR(CS$19),MONTH(CS$19),1),"Status","UNPLANNED","Country",$C21),0)</f>
        <v>0</v>
      </c>
      <c r="CT21" s="24">
        <f>IFERROR(GETPIVOTDATA("Amount",'[1]Maintenance Monthly'!$A$5,"Period",DATE(YEAR(CT$19),MONTH(CT$19),1),"Status","PLANNED","Country",$C21),0)+IFERROR(GETPIVOTDATA("Amount",'[1]Maintenance Monthly'!$A$5,"Period",DATE(YEAR(CT$19),MONTH(CT$19),1),"Status","ECONOMIC LONG TERM","Country",$C21),0)+IFERROR(GETPIVOTDATA("Amount",'[1]Maintenance Monthly'!$A$5,"Period",DATE(YEAR(CT$19),MONTH(CT$19),1),"Status","UNPLANNED","Country",$C21),0)</f>
        <v>0</v>
      </c>
      <c r="CU21" s="24">
        <f>IFERROR(GETPIVOTDATA("Amount",'[1]Maintenance Monthly'!$A$5,"Period",DATE(YEAR(CU$19),MONTH(CU$19),1),"Status","PLANNED","Country",$C21),0)+IFERROR(GETPIVOTDATA("Amount",'[1]Maintenance Monthly'!$A$5,"Period",DATE(YEAR(CU$19),MONTH(CU$19),1),"Status","ECONOMIC LONG TERM","Country",$C21),0)+IFERROR(GETPIVOTDATA("Amount",'[1]Maintenance Monthly'!$A$5,"Period",DATE(YEAR(CU$19),MONTH(CU$19),1),"Status","UNPLANNED","Country",$C21),0)</f>
        <v>0</v>
      </c>
      <c r="CV21" s="24">
        <f>IFERROR(GETPIVOTDATA("Amount",'[1]Maintenance Monthly'!$A$5,"Period",DATE(YEAR(CV$19),MONTH(CV$19),1),"Status","PLANNED","Country",$C21),0)+IFERROR(GETPIVOTDATA("Amount",'[1]Maintenance Monthly'!$A$5,"Period",DATE(YEAR(CV$19),MONTH(CV$19),1),"Status","ECONOMIC LONG TERM","Country",$C21),0)+IFERROR(GETPIVOTDATA("Amount",'[1]Maintenance Monthly'!$A$5,"Period",DATE(YEAR(CV$19),MONTH(CV$19),1),"Status","UNPLANNED","Country",$C21),0)</f>
        <v>0</v>
      </c>
      <c r="CW21" s="24">
        <f>IFERROR(GETPIVOTDATA("Amount",'[1]Maintenance Monthly'!$A$5,"Period",DATE(YEAR(CW$19),MONTH(CW$19),1),"Status","PLANNED","Country",$C21),0)+IFERROR(GETPIVOTDATA("Amount",'[1]Maintenance Monthly'!$A$5,"Period",DATE(YEAR(CW$19),MONTH(CW$19),1),"Status","ECONOMIC LONG TERM","Country",$C21),0)+IFERROR(GETPIVOTDATA("Amount",'[1]Maintenance Monthly'!$A$5,"Period",DATE(YEAR(CW$19),MONTH(CW$19),1),"Status","UNPLANNED","Country",$C21),0)</f>
        <v>0</v>
      </c>
      <c r="CX21" s="24">
        <f>IFERROR(GETPIVOTDATA("Amount",'[1]Maintenance Monthly'!$A$5,"Period",DATE(YEAR(CX$19),MONTH(CX$19),1),"Status","PLANNED","Country",$C21),0)+IFERROR(GETPIVOTDATA("Amount",'[1]Maintenance Monthly'!$A$5,"Period",DATE(YEAR(CX$19),MONTH(CX$19),1),"Status","ECONOMIC LONG TERM","Country",$C21),0)+IFERROR(GETPIVOTDATA("Amount",'[1]Maintenance Monthly'!$A$5,"Period",DATE(YEAR(CX$19),MONTH(CX$19),1),"Status","UNPLANNED","Country",$C21),0)</f>
        <v>0</v>
      </c>
      <c r="CY21" s="24">
        <f>IFERROR(GETPIVOTDATA("Amount",'[1]Maintenance Monthly'!$A$5,"Period",DATE(YEAR(CY$19),MONTH(CY$19),1),"Status","PLANNED","Country",$C21),0)+IFERROR(GETPIVOTDATA("Amount",'[1]Maintenance Monthly'!$A$5,"Period",DATE(YEAR(CY$19),MONTH(CY$19),1),"Status","ECONOMIC LONG TERM","Country",$C21),0)+IFERROR(GETPIVOTDATA("Amount",'[1]Maintenance Monthly'!$A$5,"Period",DATE(YEAR(CY$19),MONTH(CY$19),1),"Status","UNPLANNED","Country",$C21),0)</f>
        <v>0</v>
      </c>
      <c r="CZ21" s="24">
        <f>IFERROR(GETPIVOTDATA("Amount",'[1]Maintenance Monthly'!$A$5,"Period",DATE(YEAR(CZ$19),MONTH(CZ$19),1),"Status","PLANNED","Country",$C21),0)+IFERROR(GETPIVOTDATA("Amount",'[1]Maintenance Monthly'!$A$5,"Period",DATE(YEAR(CZ$19),MONTH(CZ$19),1),"Status","ECONOMIC LONG TERM","Country",$C21),0)+IFERROR(GETPIVOTDATA("Amount",'[1]Maintenance Monthly'!$A$5,"Period",DATE(YEAR(CZ$19),MONTH(CZ$19),1),"Status","UNPLANNED","Country",$C21),0)</f>
        <v>0</v>
      </c>
      <c r="DA21" s="24">
        <f>IFERROR(GETPIVOTDATA("Amount",'[1]Maintenance Monthly'!$A$5,"Period",DATE(YEAR(DA$19),MONTH(DA$19),1),"Status","PLANNED","Country",$C21),0)+IFERROR(GETPIVOTDATA("Amount",'[1]Maintenance Monthly'!$A$5,"Period",DATE(YEAR(DA$19),MONTH(DA$19),1),"Status","ECONOMIC LONG TERM","Country",$C21),0)+IFERROR(GETPIVOTDATA("Amount",'[1]Maintenance Monthly'!$A$5,"Period",DATE(YEAR(DA$19),MONTH(DA$19),1),"Status","UNPLANNED","Country",$C21),0)</f>
        <v>0</v>
      </c>
      <c r="DB21" s="24">
        <f>IFERROR(GETPIVOTDATA("Amount",'[1]Maintenance Monthly'!$A$5,"Period",DATE(YEAR(DB$19),MONTH(DB$19),1),"Status","PLANNED","Country",$C21),0)+IFERROR(GETPIVOTDATA("Amount",'[1]Maintenance Monthly'!$A$5,"Period",DATE(YEAR(DB$19),MONTH(DB$19),1),"Status","ECONOMIC LONG TERM","Country",$C21),0)+IFERROR(GETPIVOTDATA("Amount",'[1]Maintenance Monthly'!$A$5,"Period",DATE(YEAR(DB$19),MONTH(DB$19),1),"Status","UNPLANNED","Country",$C21),0)</f>
        <v>0</v>
      </c>
      <c r="DC21" s="24">
        <f>IFERROR(GETPIVOTDATA("Amount",'[1]Maintenance Monthly'!$A$5,"Period",DATE(YEAR(DC$19),MONTH(DC$19),1),"Status","PLANNED","Country",$C21),0)+IFERROR(GETPIVOTDATA("Amount",'[1]Maintenance Monthly'!$A$5,"Period",DATE(YEAR(DC$19),MONTH(DC$19),1),"Status","ECONOMIC LONG TERM","Country",$C21),0)+IFERROR(GETPIVOTDATA("Amount",'[1]Maintenance Monthly'!$A$5,"Period",DATE(YEAR(DC$19),MONTH(DC$19),1),"Status","UNPLANNED","Country",$C21),0)</f>
        <v>0</v>
      </c>
      <c r="DD21" s="24">
        <f>IFERROR(GETPIVOTDATA("Amount",'[1]Maintenance Monthly'!$A$5,"Period",DATE(YEAR(DD$19),MONTH(DD$19),1),"Status","PLANNED","Country",$C21),0)+IFERROR(GETPIVOTDATA("Amount",'[1]Maintenance Monthly'!$A$5,"Period",DATE(YEAR(DD$19),MONTH(DD$19),1),"Status","ECONOMIC LONG TERM","Country",$C21),0)+IFERROR(GETPIVOTDATA("Amount",'[1]Maintenance Monthly'!$A$5,"Period",DATE(YEAR(DD$19),MONTH(DD$19),1),"Status","UNPLANNED","Country",$C21),0)</f>
        <v>0</v>
      </c>
      <c r="DE21" s="24">
        <f>IFERROR(GETPIVOTDATA("Amount",'[1]Maintenance Monthly'!$A$5,"Period",DATE(YEAR(DE$19),MONTH(DE$19),1),"Status","PLANNED","Country",$C21),0)+IFERROR(GETPIVOTDATA("Amount",'[1]Maintenance Monthly'!$A$5,"Period",DATE(YEAR(DE$19),MONTH(DE$19),1),"Status","ECONOMIC LONG TERM","Country",$C21),0)+IFERROR(GETPIVOTDATA("Amount",'[1]Maintenance Monthly'!$A$5,"Period",DATE(YEAR(DE$19),MONTH(DE$19),1),"Status","UNPLANNED","Country",$C21),0)</f>
        <v>0</v>
      </c>
      <c r="DF21" s="24">
        <f>IFERROR(GETPIVOTDATA("Amount",'[1]Maintenance Monthly'!$A$5,"Period",DATE(YEAR(DF$19),MONTH(DF$19),1),"Status","PLANNED","Country",$C21),0)+IFERROR(GETPIVOTDATA("Amount",'[1]Maintenance Monthly'!$A$5,"Period",DATE(YEAR(DF$19),MONTH(DF$19),1),"Status","ECONOMIC LONG TERM","Country",$C21),0)+IFERROR(GETPIVOTDATA("Amount",'[1]Maintenance Monthly'!$A$5,"Period",DATE(YEAR(DF$19),MONTH(DF$19),1),"Status","UNPLANNED","Country",$C21),0)</f>
        <v>0</v>
      </c>
      <c r="DG21" s="24">
        <f>IFERROR(GETPIVOTDATA("Amount",'[1]Maintenance Monthly'!$A$5,"Period",DATE(YEAR(DG$19),MONTH(DG$19),1),"Status","PLANNED","Country",$C21),0)+IFERROR(GETPIVOTDATA("Amount",'[1]Maintenance Monthly'!$A$5,"Period",DATE(YEAR(DG$19),MONTH(DG$19),1),"Status","ECONOMIC LONG TERM","Country",$C21),0)+IFERROR(GETPIVOTDATA("Amount",'[1]Maintenance Monthly'!$A$5,"Period",DATE(YEAR(DG$19),MONTH(DG$19),1),"Status","UNPLANNED","Country",$C21),0)</f>
        <v>0</v>
      </c>
      <c r="DH21" s="24">
        <f>IFERROR(GETPIVOTDATA("Amount",'[1]Maintenance Monthly'!$A$5,"Period",DATE(YEAR(DH$19),MONTH(DH$19),1),"Status","PLANNED","Country",$C21),0)+IFERROR(GETPIVOTDATA("Amount",'[1]Maintenance Monthly'!$A$5,"Period",DATE(YEAR(DH$19),MONTH(DH$19),1),"Status","ECONOMIC LONG TERM","Country",$C21),0)+IFERROR(GETPIVOTDATA("Amount",'[1]Maintenance Monthly'!$A$5,"Period",DATE(YEAR(DH$19),MONTH(DH$19),1),"Status","UNPLANNED","Country",$C21),0)</f>
        <v>0</v>
      </c>
      <c r="DL21" s="31">
        <v>43101</v>
      </c>
      <c r="DM21" s="32" t="e">
        <f t="shared" ref="DM21:DP32" ca="1" si="2">HLOOKUP(DATE(YEAR(DM$20), MONTH($DL21), DAY($DL21)), OFFSET(_xlfn.IFS($DO$18=1, IF($DO$16=13, $C$62, $C$2), $DO$18=2,  IF($DO$16=13, $C$54, $C$19), $DO$18=3, IF($DO$16=13, $C$57, $GA$45), $DO$18=4,  IF($DO$16=13, $C$66, $GA$45)), 0, 0, IF($DO$18=3, 4, IF($DO$16=13, 2, 13)),74), IF($DO$16=13, IF($DO$18=3, 4, 2),$DO$16+1), FALSE)</f>
        <v>#NAME?</v>
      </c>
      <c r="DN21" s="33" t="e">
        <f t="shared" ca="1" si="2"/>
        <v>#NAME?</v>
      </c>
      <c r="DO21" s="33" t="e">
        <f t="shared" ca="1" si="2"/>
        <v>#NAME?</v>
      </c>
      <c r="DP21" s="34" t="e">
        <f t="shared" ca="1" si="2"/>
        <v>#NAME?</v>
      </c>
      <c r="DQ21" s="35" t="e">
        <f ca="1">HLOOKUP(DATE(YEAR(DQ$20), MONTH($DL21), DAY($DL21)), OFFSET(_xlfn.IFS($DO$18=1, IF($DO$16=13, $C$62, $C$2), $DO$18=2,  IF($DO$16=13, $C$54, $C$19), $DO$18=3, IF($DO$16=13, $C$57, $GA$45), $DO$18=4,  IF($DO$16=13, $C$66, $GA$45)), 0, 0, IF($DO$18=3, 4, IF($DO$16=13, 2, 13)),86), IF($DO$16=13, IF($DO$18=3, 4, 2),$DO$16+1), FALSE)</f>
        <v>#NAME?</v>
      </c>
      <c r="DR21" s="36"/>
    </row>
    <row r="22" spans="1:188" outlineLevel="1" x14ac:dyDescent="0.2">
      <c r="A22" t="s">
        <v>1</v>
      </c>
      <c r="B22" t="s">
        <v>2</v>
      </c>
      <c r="C22" t="s">
        <v>9</v>
      </c>
      <c r="D22" t="s">
        <v>4</v>
      </c>
      <c r="E22" s="24">
        <f>IFERROR(GETPIVOTDATA("Amount",'[1]Maintenance Monthly'!$A$5,"Period",DATE(YEAR(E$19),MONTH(E$19),1),"Status","PLANNED","Country",$C22),0)+IFERROR(GETPIVOTDATA("Amount",'[1]Maintenance Monthly'!$A$5,"Period",DATE(YEAR(E$19),MONTH(E$19),1),"Status","ECONOMIC LONG TERM","Country",$C22),0)+IFERROR(GETPIVOTDATA("Amount",'[1]Maintenance Monthly'!$A$5,"Period",DATE(YEAR(E$19),MONTH(E$19),1),"Status","UNPLANNED","Country",$C22),0)</f>
        <v>0</v>
      </c>
      <c r="F22" s="24">
        <f>IFERROR(GETPIVOTDATA("Amount",'[1]Maintenance Monthly'!$A$5,"Period",DATE(YEAR(F$19),MONTH(F$19),1),"Status","PLANNED","Country",$C22),0)+IFERROR(GETPIVOTDATA("Amount",'[1]Maintenance Monthly'!$A$5,"Period",DATE(YEAR(F$19),MONTH(F$19),1),"Status","ECONOMIC LONG TERM","Country",$C22),0)+IFERROR(GETPIVOTDATA("Amount",'[1]Maintenance Monthly'!$A$5,"Period",DATE(YEAR(F$19),MONTH(F$19),1),"Status","UNPLANNED","Country",$C22),0)</f>
        <v>0</v>
      </c>
      <c r="G22" s="24">
        <f>IFERROR(GETPIVOTDATA("Amount",'[1]Maintenance Monthly'!$A$5,"Period",DATE(YEAR(G$19),MONTH(G$19),1),"Status","PLANNED","Country",$C22),0)+IFERROR(GETPIVOTDATA("Amount",'[1]Maintenance Monthly'!$A$5,"Period",DATE(YEAR(G$19),MONTH(G$19),1),"Status","ECONOMIC LONG TERM","Country",$C22),0)+IFERROR(GETPIVOTDATA("Amount",'[1]Maintenance Monthly'!$A$5,"Period",DATE(YEAR(G$19),MONTH(G$19),1),"Status","UNPLANNED","Country",$C22),0)</f>
        <v>0</v>
      </c>
      <c r="H22" s="24">
        <f>IFERROR(GETPIVOTDATA("Amount",'[1]Maintenance Monthly'!$A$5,"Period",DATE(YEAR(H$19),MONTH(H$19),1),"Status","PLANNED","Country",$C22),0)+IFERROR(GETPIVOTDATA("Amount",'[1]Maintenance Monthly'!$A$5,"Period",DATE(YEAR(H$19),MONTH(H$19),1),"Status","ECONOMIC LONG TERM","Country",$C22),0)+IFERROR(GETPIVOTDATA("Amount",'[1]Maintenance Monthly'!$A$5,"Period",DATE(YEAR(H$19),MONTH(H$19),1),"Status","UNPLANNED","Country",$C22),0)</f>
        <v>0</v>
      </c>
      <c r="I22" s="24">
        <f>IFERROR(GETPIVOTDATA("Amount",'[1]Maintenance Monthly'!$A$5,"Period",DATE(YEAR(I$19),MONTH(I$19),1),"Status","PLANNED","Country",$C22),0)+IFERROR(GETPIVOTDATA("Amount",'[1]Maintenance Monthly'!$A$5,"Period",DATE(YEAR(I$19),MONTH(I$19),1),"Status","ECONOMIC LONG TERM","Country",$C22),0)+IFERROR(GETPIVOTDATA("Amount",'[1]Maintenance Monthly'!$A$5,"Period",DATE(YEAR(I$19),MONTH(I$19),1),"Status","UNPLANNED","Country",$C22),0)</f>
        <v>0</v>
      </c>
      <c r="J22" s="24">
        <f>IFERROR(GETPIVOTDATA("Amount",'[1]Maintenance Monthly'!$A$5,"Period",DATE(YEAR(J$19),MONTH(J$19),1),"Status","PLANNED","Country",$C22),0)+IFERROR(GETPIVOTDATA("Amount",'[1]Maintenance Monthly'!$A$5,"Period",DATE(YEAR(J$19),MONTH(J$19),1),"Status","ECONOMIC LONG TERM","Country",$C22),0)+IFERROR(GETPIVOTDATA("Amount",'[1]Maintenance Monthly'!$A$5,"Period",DATE(YEAR(J$19),MONTH(J$19),1),"Status","UNPLANNED","Country",$C22),0)</f>
        <v>0</v>
      </c>
      <c r="K22" s="24">
        <f>IFERROR(GETPIVOTDATA("Amount",'[1]Maintenance Monthly'!$A$5,"Period",DATE(YEAR(K$19),MONTH(K$19),1),"Status","PLANNED","Country",$C22),0)+IFERROR(GETPIVOTDATA("Amount",'[1]Maintenance Monthly'!$A$5,"Period",DATE(YEAR(K$19),MONTH(K$19),1),"Status","ECONOMIC LONG TERM","Country",$C22),0)+IFERROR(GETPIVOTDATA("Amount",'[1]Maintenance Monthly'!$A$5,"Period",DATE(YEAR(K$19),MONTH(K$19),1),"Status","UNPLANNED","Country",$C22),0)</f>
        <v>0</v>
      </c>
      <c r="L22" s="24">
        <f>IFERROR(GETPIVOTDATA("Amount",'[1]Maintenance Monthly'!$A$5,"Period",DATE(YEAR(L$19),MONTH(L$19),1),"Status","PLANNED","Country",$C22),0)+IFERROR(GETPIVOTDATA("Amount",'[1]Maintenance Monthly'!$A$5,"Period",DATE(YEAR(L$19),MONTH(L$19),1),"Status","ECONOMIC LONG TERM","Country",$C22),0)+IFERROR(GETPIVOTDATA("Amount",'[1]Maintenance Monthly'!$A$5,"Period",DATE(YEAR(L$19),MONTH(L$19),1),"Status","UNPLANNED","Country",$C22),0)</f>
        <v>0</v>
      </c>
      <c r="M22" s="24">
        <f>IFERROR(GETPIVOTDATA("Amount",'[1]Maintenance Monthly'!$A$5,"Period",DATE(YEAR(M$19),MONTH(M$19),1),"Status","PLANNED","Country",$C22),0)+IFERROR(GETPIVOTDATA("Amount",'[1]Maintenance Monthly'!$A$5,"Period",DATE(YEAR(M$19),MONTH(M$19),1),"Status","ECONOMIC LONG TERM","Country",$C22),0)+IFERROR(GETPIVOTDATA("Amount",'[1]Maintenance Monthly'!$A$5,"Period",DATE(YEAR(M$19),MONTH(M$19),1),"Status","UNPLANNED","Country",$C22),0)</f>
        <v>0</v>
      </c>
      <c r="N22" s="24">
        <f>IFERROR(GETPIVOTDATA("Amount",'[1]Maintenance Monthly'!$A$5,"Period",DATE(YEAR(N$19),MONTH(N$19),1),"Status","PLANNED","Country",$C22),0)+IFERROR(GETPIVOTDATA("Amount",'[1]Maintenance Monthly'!$A$5,"Period",DATE(YEAR(N$19),MONTH(N$19),1),"Status","ECONOMIC LONG TERM","Country",$C22),0)+IFERROR(GETPIVOTDATA("Amount",'[1]Maintenance Monthly'!$A$5,"Period",DATE(YEAR(N$19),MONTH(N$19),1),"Status","UNPLANNED","Country",$C22),0)</f>
        <v>0</v>
      </c>
      <c r="O22" s="24">
        <f>IFERROR(GETPIVOTDATA("Amount",'[1]Maintenance Monthly'!$A$5,"Period",DATE(YEAR(O$19),MONTH(O$19),1),"Status","PLANNED","Country",$C22),0)+IFERROR(GETPIVOTDATA("Amount",'[1]Maintenance Monthly'!$A$5,"Period",DATE(YEAR(O$19),MONTH(O$19),1),"Status","ECONOMIC LONG TERM","Country",$C22),0)+IFERROR(GETPIVOTDATA("Amount",'[1]Maintenance Monthly'!$A$5,"Period",DATE(YEAR(O$19),MONTH(O$19),1),"Status","UNPLANNED","Country",$C22),0)</f>
        <v>0</v>
      </c>
      <c r="P22" s="24">
        <f>IFERROR(GETPIVOTDATA("Amount",'[1]Maintenance Monthly'!$A$5,"Period",DATE(YEAR(P$19),MONTH(P$19),1),"Status","PLANNED","Country",$C22),0)+IFERROR(GETPIVOTDATA("Amount",'[1]Maintenance Monthly'!$A$5,"Period",DATE(YEAR(P$19),MONTH(P$19),1),"Status","ECONOMIC LONG TERM","Country",$C22),0)+IFERROR(GETPIVOTDATA("Amount",'[1]Maintenance Monthly'!$A$5,"Period",DATE(YEAR(P$19),MONTH(P$19),1),"Status","UNPLANNED","Country",$C22),0)</f>
        <v>0</v>
      </c>
      <c r="Q22" s="24">
        <f>IFERROR(GETPIVOTDATA("Amount",'[1]Maintenance Monthly'!$A$5,"Period",DATE(YEAR(Q$19),MONTH(Q$19),1),"Status","PLANNED","Country",$C22),0)+IFERROR(GETPIVOTDATA("Amount",'[1]Maintenance Monthly'!$A$5,"Period",DATE(YEAR(Q$19),MONTH(Q$19),1),"Status","ECONOMIC LONG TERM","Country",$C22),0)+IFERROR(GETPIVOTDATA("Amount",'[1]Maintenance Monthly'!$A$5,"Period",DATE(YEAR(Q$19),MONTH(Q$19),1),"Status","UNPLANNED","Country",$C22),0)</f>
        <v>0</v>
      </c>
      <c r="R22" s="24">
        <f>IFERROR(GETPIVOTDATA("Amount",'[1]Maintenance Monthly'!$A$5,"Period",DATE(YEAR(R$19),MONTH(R$19),1),"Status","PLANNED","Country",$C22),0)+IFERROR(GETPIVOTDATA("Amount",'[1]Maintenance Monthly'!$A$5,"Period",DATE(YEAR(R$19),MONTH(R$19),1),"Status","ECONOMIC LONG TERM","Country",$C22),0)+IFERROR(GETPIVOTDATA("Amount",'[1]Maintenance Monthly'!$A$5,"Period",DATE(YEAR(R$19),MONTH(R$19),1),"Status","UNPLANNED","Country",$C22),0)</f>
        <v>0</v>
      </c>
      <c r="S22" s="24">
        <f>IFERROR(GETPIVOTDATA("Amount",'[1]Maintenance Monthly'!$A$5,"Period",DATE(YEAR(S$19),MONTH(S$19),1),"Status","PLANNED","Country",$C22),0)+IFERROR(GETPIVOTDATA("Amount",'[1]Maintenance Monthly'!$A$5,"Period",DATE(YEAR(S$19),MONTH(S$19),1),"Status","ECONOMIC LONG TERM","Country",$C22),0)+IFERROR(GETPIVOTDATA("Amount",'[1]Maintenance Monthly'!$A$5,"Period",DATE(YEAR(S$19),MONTH(S$19),1),"Status","UNPLANNED","Country",$C22),0)</f>
        <v>0</v>
      </c>
      <c r="T22" s="24">
        <f>IFERROR(GETPIVOTDATA("Amount",'[1]Maintenance Monthly'!$A$5,"Period",DATE(YEAR(T$19),MONTH(T$19),1),"Status","PLANNED","Country",$C22),0)+IFERROR(GETPIVOTDATA("Amount",'[1]Maintenance Monthly'!$A$5,"Period",DATE(YEAR(T$19),MONTH(T$19),1),"Status","ECONOMIC LONG TERM","Country",$C22),0)+IFERROR(GETPIVOTDATA("Amount",'[1]Maintenance Monthly'!$A$5,"Period",DATE(YEAR(T$19),MONTH(T$19),1),"Status","UNPLANNED","Country",$C22),0)</f>
        <v>0</v>
      </c>
      <c r="U22" s="24">
        <f>IFERROR(GETPIVOTDATA("Amount",'[1]Maintenance Monthly'!$A$5,"Period",DATE(YEAR(U$19),MONTH(U$19),1),"Status","PLANNED","Country",$C22),0)+IFERROR(GETPIVOTDATA("Amount",'[1]Maintenance Monthly'!$A$5,"Period",DATE(YEAR(U$19),MONTH(U$19),1),"Status","ECONOMIC LONG TERM","Country",$C22),0)+IFERROR(GETPIVOTDATA("Amount",'[1]Maintenance Monthly'!$A$5,"Period",DATE(YEAR(U$19),MONTH(U$19),1),"Status","UNPLANNED","Country",$C22),0)</f>
        <v>0</v>
      </c>
      <c r="V22" s="24">
        <f>IFERROR(GETPIVOTDATA("Amount",'[1]Maintenance Monthly'!$A$5,"Period",DATE(YEAR(V$19),MONTH(V$19),1),"Status","PLANNED","Country",$C22),0)+IFERROR(GETPIVOTDATA("Amount",'[1]Maintenance Monthly'!$A$5,"Period",DATE(YEAR(V$19),MONTH(V$19),1),"Status","ECONOMIC LONG TERM","Country",$C22),0)+IFERROR(GETPIVOTDATA("Amount",'[1]Maintenance Monthly'!$A$5,"Period",DATE(YEAR(V$19),MONTH(V$19),1),"Status","UNPLANNED","Country",$C22),0)</f>
        <v>0</v>
      </c>
      <c r="W22" s="24">
        <f>IFERROR(GETPIVOTDATA("Amount",'[1]Maintenance Monthly'!$A$5,"Period",DATE(YEAR(W$19),MONTH(W$19),1),"Status","PLANNED","Country",$C22),0)+IFERROR(GETPIVOTDATA("Amount",'[1]Maintenance Monthly'!$A$5,"Period",DATE(YEAR(W$19),MONTH(W$19),1),"Status","ECONOMIC LONG TERM","Country",$C22),0)+IFERROR(GETPIVOTDATA("Amount",'[1]Maintenance Monthly'!$A$5,"Period",DATE(YEAR(W$19),MONTH(W$19),1),"Status","UNPLANNED","Country",$C22),0)</f>
        <v>0</v>
      </c>
      <c r="X22" s="24">
        <f>IFERROR(GETPIVOTDATA("Amount",'[1]Maintenance Monthly'!$A$5,"Period",DATE(YEAR(X$19),MONTH(X$19),1),"Status","PLANNED","Country",$C22),0)+IFERROR(GETPIVOTDATA("Amount",'[1]Maintenance Monthly'!$A$5,"Period",DATE(YEAR(X$19),MONTH(X$19),1),"Status","ECONOMIC LONG TERM","Country",$C22),0)+IFERROR(GETPIVOTDATA("Amount",'[1]Maintenance Monthly'!$A$5,"Period",DATE(YEAR(X$19),MONTH(X$19),1),"Status","UNPLANNED","Country",$C22),0)</f>
        <v>0</v>
      </c>
      <c r="Y22" s="24">
        <f>IFERROR(GETPIVOTDATA("Amount",'[1]Maintenance Monthly'!$A$5,"Period",DATE(YEAR(Y$19),MONTH(Y$19),1),"Status","PLANNED","Country",$C22),0)+IFERROR(GETPIVOTDATA("Amount",'[1]Maintenance Monthly'!$A$5,"Period",DATE(YEAR(Y$19),MONTH(Y$19),1),"Status","ECONOMIC LONG TERM","Country",$C22),0)+IFERROR(GETPIVOTDATA("Amount",'[1]Maintenance Monthly'!$A$5,"Period",DATE(YEAR(Y$19),MONTH(Y$19),1),"Status","UNPLANNED","Country",$C22),0)</f>
        <v>0</v>
      </c>
      <c r="Z22" s="24">
        <f>IFERROR(GETPIVOTDATA("Amount",'[1]Maintenance Monthly'!$A$5,"Period",DATE(YEAR(Z$19),MONTH(Z$19),1),"Status","PLANNED","Country",$C22),0)+IFERROR(GETPIVOTDATA("Amount",'[1]Maintenance Monthly'!$A$5,"Period",DATE(YEAR(Z$19),MONTH(Z$19),1),"Status","ECONOMIC LONG TERM","Country",$C22),0)+IFERROR(GETPIVOTDATA("Amount",'[1]Maintenance Monthly'!$A$5,"Period",DATE(YEAR(Z$19),MONTH(Z$19),1),"Status","UNPLANNED","Country",$C22),0)</f>
        <v>0</v>
      </c>
      <c r="AA22" s="24">
        <f>IFERROR(GETPIVOTDATA("Amount",'[1]Maintenance Monthly'!$A$5,"Period",DATE(YEAR(AA$19),MONTH(AA$19),1),"Status","PLANNED","Country",$C22),0)+IFERROR(GETPIVOTDATA("Amount",'[1]Maintenance Monthly'!$A$5,"Period",DATE(YEAR(AA$19),MONTH(AA$19),1),"Status","ECONOMIC LONG TERM","Country",$C22),0)+IFERROR(GETPIVOTDATA("Amount",'[1]Maintenance Monthly'!$A$5,"Period",DATE(YEAR(AA$19),MONTH(AA$19),1),"Status","UNPLANNED","Country",$C22),0)</f>
        <v>0</v>
      </c>
      <c r="AB22" s="24">
        <f>IFERROR(GETPIVOTDATA("Amount",'[1]Maintenance Monthly'!$A$5,"Period",DATE(YEAR(AB$19),MONTH(AB$19),1),"Status","PLANNED","Country",$C22),0)+IFERROR(GETPIVOTDATA("Amount",'[1]Maintenance Monthly'!$A$5,"Period",DATE(YEAR(AB$19),MONTH(AB$19),1),"Status","ECONOMIC LONG TERM","Country",$C22),0)+IFERROR(GETPIVOTDATA("Amount",'[1]Maintenance Monthly'!$A$5,"Period",DATE(YEAR(AB$19),MONTH(AB$19),1),"Status","UNPLANNED","Country",$C22),0)</f>
        <v>0</v>
      </c>
      <c r="AC22" s="24">
        <f>IFERROR(GETPIVOTDATA("Amount",'[1]Maintenance Monthly'!$A$5,"Period",DATE(YEAR(AC$19),MONTH(AC$19),1),"Status","PLANNED","Country",$C22),0)+IFERROR(GETPIVOTDATA("Amount",'[1]Maintenance Monthly'!$A$5,"Period",DATE(YEAR(AC$19),MONTH(AC$19),1),"Status","ECONOMIC LONG TERM","Country",$C22),0)+IFERROR(GETPIVOTDATA("Amount",'[1]Maintenance Monthly'!$A$5,"Period",DATE(YEAR(AC$19),MONTH(AC$19),1),"Status","UNPLANNED","Country",$C22),0)</f>
        <v>0</v>
      </c>
      <c r="AD22" s="24">
        <f>IFERROR(GETPIVOTDATA("Amount",'[1]Maintenance Monthly'!$A$5,"Period",DATE(YEAR(AD$19),MONTH(AD$19),1),"Status","PLANNED","Country",$C22),0)+IFERROR(GETPIVOTDATA("Amount",'[1]Maintenance Monthly'!$A$5,"Period",DATE(YEAR(AD$19),MONTH(AD$19),1),"Status","ECONOMIC LONG TERM","Country",$C22),0)+IFERROR(GETPIVOTDATA("Amount",'[1]Maintenance Monthly'!$A$5,"Period",DATE(YEAR(AD$19),MONTH(AD$19),1),"Status","UNPLANNED","Country",$C22),0)</f>
        <v>0</v>
      </c>
      <c r="AE22" s="24">
        <f>IFERROR(GETPIVOTDATA("Amount",'[1]Maintenance Monthly'!$A$5,"Period",DATE(YEAR(AE$19),MONTH(AE$19),1),"Status","PLANNED","Country",$C22),0)+IFERROR(GETPIVOTDATA("Amount",'[1]Maintenance Monthly'!$A$5,"Period",DATE(YEAR(AE$19),MONTH(AE$19),1),"Status","ECONOMIC LONG TERM","Country",$C22),0)+IFERROR(GETPIVOTDATA("Amount",'[1]Maintenance Monthly'!$A$5,"Period",DATE(YEAR(AE$19),MONTH(AE$19),1),"Status","UNPLANNED","Country",$C22),0)</f>
        <v>0</v>
      </c>
      <c r="AF22" s="24">
        <f>IFERROR(GETPIVOTDATA("Amount",'[1]Maintenance Monthly'!$A$5,"Period",DATE(YEAR(AF$19),MONTH(AF$19),1),"Status","PLANNED","Country",$C22),0)+IFERROR(GETPIVOTDATA("Amount",'[1]Maintenance Monthly'!$A$5,"Period",DATE(YEAR(AF$19),MONTH(AF$19),1),"Status","ECONOMIC LONG TERM","Country",$C22),0)+IFERROR(GETPIVOTDATA("Amount",'[1]Maintenance Monthly'!$A$5,"Period",DATE(YEAR(AF$19),MONTH(AF$19),1),"Status","UNPLANNED","Country",$C22),0)</f>
        <v>0</v>
      </c>
      <c r="AG22" s="24">
        <f>IFERROR(GETPIVOTDATA("Amount",'[1]Maintenance Monthly'!$A$5,"Period",DATE(YEAR(AG$19),MONTH(AG$19),1),"Status","PLANNED","Country",$C22),0)+IFERROR(GETPIVOTDATA("Amount",'[1]Maintenance Monthly'!$A$5,"Period",DATE(YEAR(AG$19),MONTH(AG$19),1),"Status","ECONOMIC LONG TERM","Country",$C22),0)+IFERROR(GETPIVOTDATA("Amount",'[1]Maintenance Monthly'!$A$5,"Period",DATE(YEAR(AG$19),MONTH(AG$19),1),"Status","UNPLANNED","Country",$C22),0)</f>
        <v>0</v>
      </c>
      <c r="AH22" s="24">
        <f>IFERROR(GETPIVOTDATA("Amount",'[1]Maintenance Monthly'!$A$5,"Period",DATE(YEAR(AH$19),MONTH(AH$19),1),"Status","PLANNED","Country",$C22),0)+IFERROR(GETPIVOTDATA("Amount",'[1]Maintenance Monthly'!$A$5,"Period",DATE(YEAR(AH$19),MONTH(AH$19),1),"Status","ECONOMIC LONG TERM","Country",$C22),0)+IFERROR(GETPIVOTDATA("Amount",'[1]Maintenance Monthly'!$A$5,"Period",DATE(YEAR(AH$19),MONTH(AH$19),1),"Status","UNPLANNED","Country",$C22),0)</f>
        <v>0</v>
      </c>
      <c r="AI22" s="24">
        <f>IFERROR(GETPIVOTDATA("Amount",'[1]Maintenance Monthly'!$A$5,"Period",DATE(YEAR(AI$19),MONTH(AI$19),1),"Status","PLANNED","Country",$C22),0)+IFERROR(GETPIVOTDATA("Amount",'[1]Maintenance Monthly'!$A$5,"Period",DATE(YEAR(AI$19),MONTH(AI$19),1),"Status","ECONOMIC LONG TERM","Country",$C22),0)+IFERROR(GETPIVOTDATA("Amount",'[1]Maintenance Monthly'!$A$5,"Period",DATE(YEAR(AI$19),MONTH(AI$19),1),"Status","UNPLANNED","Country",$C22),0)</f>
        <v>0</v>
      </c>
      <c r="AJ22" s="24">
        <f>IFERROR(GETPIVOTDATA("Amount",'[1]Maintenance Monthly'!$A$5,"Period",DATE(YEAR(AJ$19),MONTH(AJ$19),1),"Status","PLANNED","Country",$C22),0)+IFERROR(GETPIVOTDATA("Amount",'[1]Maintenance Monthly'!$A$5,"Period",DATE(YEAR(AJ$19),MONTH(AJ$19),1),"Status","ECONOMIC LONG TERM","Country",$C22),0)+IFERROR(GETPIVOTDATA("Amount",'[1]Maintenance Monthly'!$A$5,"Period",DATE(YEAR(AJ$19),MONTH(AJ$19),1),"Status","UNPLANNED","Country",$C22),0)</f>
        <v>0</v>
      </c>
      <c r="AK22" s="24">
        <f>IFERROR(GETPIVOTDATA("Amount",'[1]Maintenance Monthly'!$A$5,"Period",DATE(YEAR(AK$19),MONTH(AK$19),1),"Status","PLANNED","Country",$C22),0)+IFERROR(GETPIVOTDATA("Amount",'[1]Maintenance Monthly'!$A$5,"Period",DATE(YEAR(AK$19),MONTH(AK$19),1),"Status","ECONOMIC LONG TERM","Country",$C22),0)+IFERROR(GETPIVOTDATA("Amount",'[1]Maintenance Monthly'!$A$5,"Period",DATE(YEAR(AK$19),MONTH(AK$19),1),"Status","UNPLANNED","Country",$C22),0)</f>
        <v>0</v>
      </c>
      <c r="AL22" s="24">
        <f>IFERROR(GETPIVOTDATA("Amount",'[1]Maintenance Monthly'!$A$5,"Period",DATE(YEAR(AL$19),MONTH(AL$19),1),"Status","PLANNED","Country",$C22),0)+IFERROR(GETPIVOTDATA("Amount",'[1]Maintenance Monthly'!$A$5,"Period",DATE(YEAR(AL$19),MONTH(AL$19),1),"Status","ECONOMIC LONG TERM","Country",$C22),0)+IFERROR(GETPIVOTDATA("Amount",'[1]Maintenance Monthly'!$A$5,"Period",DATE(YEAR(AL$19),MONTH(AL$19),1),"Status","UNPLANNED","Country",$C22),0)</f>
        <v>0</v>
      </c>
      <c r="AM22" s="24">
        <f>IFERROR(GETPIVOTDATA("Amount",'[1]Maintenance Monthly'!$A$5,"Period",DATE(YEAR(AM$19),MONTH(AM$19),1),"Status","PLANNED","Country",$C22),0)+IFERROR(GETPIVOTDATA("Amount",'[1]Maintenance Monthly'!$A$5,"Period",DATE(YEAR(AM$19),MONTH(AM$19),1),"Status","ECONOMIC LONG TERM","Country",$C22),0)+IFERROR(GETPIVOTDATA("Amount",'[1]Maintenance Monthly'!$A$5,"Period",DATE(YEAR(AM$19),MONTH(AM$19),1),"Status","UNPLANNED","Country",$C22),0)</f>
        <v>0</v>
      </c>
      <c r="AN22" s="24">
        <f>IFERROR(GETPIVOTDATA("Amount",'[1]Maintenance Monthly'!$A$5,"Period",DATE(YEAR(AN$19),MONTH(AN$19),1),"Status","PLANNED","Country",$C22),0)+IFERROR(GETPIVOTDATA("Amount",'[1]Maintenance Monthly'!$A$5,"Period",DATE(YEAR(AN$19),MONTH(AN$19),1),"Status","ECONOMIC LONG TERM","Country",$C22),0)+IFERROR(GETPIVOTDATA("Amount",'[1]Maintenance Monthly'!$A$5,"Period",DATE(YEAR(AN$19),MONTH(AN$19),1),"Status","UNPLANNED","Country",$C22),0)</f>
        <v>0</v>
      </c>
      <c r="AO22" s="24">
        <f>IFERROR(GETPIVOTDATA("Amount",'[1]Maintenance Monthly'!$A$5,"Period",DATE(YEAR(AO$19),MONTH(AO$19),1),"Status","PLANNED","Country",$C22),0)+IFERROR(GETPIVOTDATA("Amount",'[1]Maintenance Monthly'!$A$5,"Period",DATE(YEAR(AO$19),MONTH(AO$19),1),"Status","ECONOMIC LONG TERM","Country",$C22),0)+IFERROR(GETPIVOTDATA("Amount",'[1]Maintenance Monthly'!$A$5,"Period",DATE(YEAR(AO$19),MONTH(AO$19),1),"Status","UNPLANNED","Country",$C22),0)</f>
        <v>0</v>
      </c>
      <c r="AP22" s="24">
        <f>IFERROR(GETPIVOTDATA("Amount",'[1]Maintenance Monthly'!$A$5,"Period",DATE(YEAR(AP$19),MONTH(AP$19),1),"Status","PLANNED","Country",$C22),0)+IFERROR(GETPIVOTDATA("Amount",'[1]Maintenance Monthly'!$A$5,"Period",DATE(YEAR(AP$19),MONTH(AP$19),1),"Status","ECONOMIC LONG TERM","Country",$C22),0)+IFERROR(GETPIVOTDATA("Amount",'[1]Maintenance Monthly'!$A$5,"Period",DATE(YEAR(AP$19),MONTH(AP$19),1),"Status","UNPLANNED","Country",$C22),0)</f>
        <v>0</v>
      </c>
      <c r="AQ22" s="24">
        <f>IFERROR(GETPIVOTDATA("Amount",'[1]Maintenance Monthly'!$A$5,"Period",DATE(YEAR(AQ$19),MONTH(AQ$19),1),"Status","PLANNED","Country",$C22),0)+IFERROR(GETPIVOTDATA("Amount",'[1]Maintenance Monthly'!$A$5,"Period",DATE(YEAR(AQ$19),MONTH(AQ$19),1),"Status","ECONOMIC LONG TERM","Country",$C22),0)+IFERROR(GETPIVOTDATA("Amount",'[1]Maintenance Monthly'!$A$5,"Period",DATE(YEAR(AQ$19),MONTH(AQ$19),1),"Status","UNPLANNED","Country",$C22),0)</f>
        <v>0</v>
      </c>
      <c r="AR22" s="24">
        <f>IFERROR(GETPIVOTDATA("Amount",'[1]Maintenance Monthly'!$A$5,"Period",DATE(YEAR(AR$19),MONTH(AR$19),1),"Status","PLANNED","Country",$C22),0)+IFERROR(GETPIVOTDATA("Amount",'[1]Maintenance Monthly'!$A$5,"Period",DATE(YEAR(AR$19),MONTH(AR$19),1),"Status","ECONOMIC LONG TERM","Country",$C22),0)+IFERROR(GETPIVOTDATA("Amount",'[1]Maintenance Monthly'!$A$5,"Period",DATE(YEAR(AR$19),MONTH(AR$19),1),"Status","UNPLANNED","Country",$C22),0)</f>
        <v>0</v>
      </c>
      <c r="AS22" s="24">
        <f>IFERROR(GETPIVOTDATA("Amount",'[1]Maintenance Monthly'!$A$5,"Period",DATE(YEAR(AS$19),MONTH(AS$19),1),"Status","PLANNED","Country",$C22),0)+IFERROR(GETPIVOTDATA("Amount",'[1]Maintenance Monthly'!$A$5,"Period",DATE(YEAR(AS$19),MONTH(AS$19),1),"Status","ECONOMIC LONG TERM","Country",$C22),0)+IFERROR(GETPIVOTDATA("Amount",'[1]Maintenance Monthly'!$A$5,"Period",DATE(YEAR(AS$19),MONTH(AS$19),1),"Status","UNPLANNED","Country",$C22),0)</f>
        <v>0</v>
      </c>
      <c r="AT22" s="24">
        <f>IFERROR(GETPIVOTDATA("Amount",'[1]Maintenance Monthly'!$A$5,"Period",DATE(YEAR(AT$19),MONTH(AT$19),1),"Status","PLANNED","Country",$C22),0)+IFERROR(GETPIVOTDATA("Amount",'[1]Maintenance Monthly'!$A$5,"Period",DATE(YEAR(AT$19),MONTH(AT$19),1),"Status","ECONOMIC LONG TERM","Country",$C22),0)+IFERROR(GETPIVOTDATA("Amount",'[1]Maintenance Monthly'!$A$5,"Period",DATE(YEAR(AT$19),MONTH(AT$19),1),"Status","UNPLANNED","Country",$C22),0)</f>
        <v>0</v>
      </c>
      <c r="AU22" s="24">
        <f>IFERROR(GETPIVOTDATA("Amount",'[1]Maintenance Monthly'!$A$5,"Period",DATE(YEAR(AU$19),MONTH(AU$19),1),"Status","PLANNED","Country",$C22),0)+IFERROR(GETPIVOTDATA("Amount",'[1]Maintenance Monthly'!$A$5,"Period",DATE(YEAR(AU$19),MONTH(AU$19),1),"Status","ECONOMIC LONG TERM","Country",$C22),0)+IFERROR(GETPIVOTDATA("Amount",'[1]Maintenance Monthly'!$A$5,"Period",DATE(YEAR(AU$19),MONTH(AU$19),1),"Status","UNPLANNED","Country",$C22),0)</f>
        <v>0</v>
      </c>
      <c r="AV22" s="24">
        <f>IFERROR(GETPIVOTDATA("Amount",'[1]Maintenance Monthly'!$A$5,"Period",DATE(YEAR(AV$19),MONTH(AV$19),1),"Status","PLANNED","Country",$C22),0)+IFERROR(GETPIVOTDATA("Amount",'[1]Maintenance Monthly'!$A$5,"Period",DATE(YEAR(AV$19),MONTH(AV$19),1),"Status","ECONOMIC LONG TERM","Country",$C22),0)+IFERROR(GETPIVOTDATA("Amount",'[1]Maintenance Monthly'!$A$5,"Period",DATE(YEAR(AV$19),MONTH(AV$19),1),"Status","UNPLANNED","Country",$C22),0)</f>
        <v>0</v>
      </c>
      <c r="AW22" s="24">
        <f>IFERROR(GETPIVOTDATA("Amount",'[1]Maintenance Monthly'!$A$5,"Period",DATE(YEAR(AW$19),MONTH(AW$19),1),"Status","PLANNED","Country",$C22),0)+IFERROR(GETPIVOTDATA("Amount",'[1]Maintenance Monthly'!$A$5,"Period",DATE(YEAR(AW$19),MONTH(AW$19),1),"Status","ECONOMIC LONG TERM","Country",$C22),0)+IFERROR(GETPIVOTDATA("Amount",'[1]Maintenance Monthly'!$A$5,"Period",DATE(YEAR(AW$19),MONTH(AW$19),1),"Status","UNPLANNED","Country",$C22),0)</f>
        <v>0</v>
      </c>
      <c r="AX22" s="24">
        <f>IFERROR(GETPIVOTDATA("Amount",'[1]Maintenance Monthly'!$A$5,"Period",DATE(YEAR(AX$19),MONTH(AX$19),1),"Status","PLANNED","Country",$C22),0)+IFERROR(GETPIVOTDATA("Amount",'[1]Maintenance Monthly'!$A$5,"Period",DATE(YEAR(AX$19),MONTH(AX$19),1),"Status","ECONOMIC LONG TERM","Country",$C22),0)+IFERROR(GETPIVOTDATA("Amount",'[1]Maintenance Monthly'!$A$5,"Period",DATE(YEAR(AX$19),MONTH(AX$19),1),"Status","UNPLANNED","Country",$C22),0)</f>
        <v>0</v>
      </c>
      <c r="AY22" s="24">
        <f>IFERROR(GETPIVOTDATA("Amount",'[1]Maintenance Monthly'!$A$5,"Period",DATE(YEAR(AY$19),MONTH(AY$19),1),"Status","PLANNED","Country",$C22),0)+IFERROR(GETPIVOTDATA("Amount",'[1]Maintenance Monthly'!$A$5,"Period",DATE(YEAR(AY$19),MONTH(AY$19),1),"Status","ECONOMIC LONG TERM","Country",$C22),0)+IFERROR(GETPIVOTDATA("Amount",'[1]Maintenance Monthly'!$A$5,"Period",DATE(YEAR(AY$19),MONTH(AY$19),1),"Status","UNPLANNED","Country",$C22),0)</f>
        <v>0</v>
      </c>
      <c r="AZ22" s="24">
        <f>IFERROR(GETPIVOTDATA("Amount",'[1]Maintenance Monthly'!$A$5,"Period",DATE(YEAR(AZ$19),MONTH(AZ$19),1),"Status","PLANNED","Country",$C22),0)+IFERROR(GETPIVOTDATA("Amount",'[1]Maintenance Monthly'!$A$5,"Period",DATE(YEAR(AZ$19),MONTH(AZ$19),1),"Status","ECONOMIC LONG TERM","Country",$C22),0)+IFERROR(GETPIVOTDATA("Amount",'[1]Maintenance Monthly'!$A$5,"Period",DATE(YEAR(AZ$19),MONTH(AZ$19),1),"Status","UNPLANNED","Country",$C22),0)</f>
        <v>0</v>
      </c>
      <c r="BA22" s="24">
        <f>IFERROR(GETPIVOTDATA("Amount",'[1]Maintenance Monthly'!$A$5,"Period",DATE(YEAR(BA$19),MONTH(BA$19),1),"Status","PLANNED","Country",$C22),0)+IFERROR(GETPIVOTDATA("Amount",'[1]Maintenance Monthly'!$A$5,"Period",DATE(YEAR(BA$19),MONTH(BA$19),1),"Status","ECONOMIC LONG TERM","Country",$C22),0)+IFERROR(GETPIVOTDATA("Amount",'[1]Maintenance Monthly'!$A$5,"Period",DATE(YEAR(BA$19),MONTH(BA$19),1),"Status","UNPLANNED","Country",$C22),0)</f>
        <v>0</v>
      </c>
      <c r="BB22" s="24">
        <f>IFERROR(GETPIVOTDATA("Amount",'[1]Maintenance Monthly'!$A$5,"Period",DATE(YEAR(BB$19),MONTH(BB$19),1),"Status","PLANNED","Country",$C22),0)+IFERROR(GETPIVOTDATA("Amount",'[1]Maintenance Monthly'!$A$5,"Period",DATE(YEAR(BB$19),MONTH(BB$19),1),"Status","ECONOMIC LONG TERM","Country",$C22),0)+IFERROR(GETPIVOTDATA("Amount",'[1]Maintenance Monthly'!$A$5,"Period",DATE(YEAR(BB$19),MONTH(BB$19),1),"Status","UNPLANNED","Country",$C22),0)</f>
        <v>0</v>
      </c>
      <c r="BC22" s="24">
        <f>IFERROR(GETPIVOTDATA("Amount",'[1]Maintenance Monthly'!$A$5,"Period",DATE(YEAR(BC$19),MONTH(BC$19),1),"Status","PLANNED","Country",$C22),0)+IFERROR(GETPIVOTDATA("Amount",'[1]Maintenance Monthly'!$A$5,"Period",DATE(YEAR(BC$19),MONTH(BC$19),1),"Status","ECONOMIC LONG TERM","Country",$C22),0)+IFERROR(GETPIVOTDATA("Amount",'[1]Maintenance Monthly'!$A$5,"Period",DATE(YEAR(BC$19),MONTH(BC$19),1),"Status","UNPLANNED","Country",$C22),0)</f>
        <v>0</v>
      </c>
      <c r="BD22" s="24">
        <f>IFERROR(GETPIVOTDATA("Amount",'[1]Maintenance Monthly'!$A$5,"Period",DATE(YEAR(BD$19),MONTH(BD$19),1),"Status","PLANNED","Country",$C22),0)+IFERROR(GETPIVOTDATA("Amount",'[1]Maintenance Monthly'!$A$5,"Period",DATE(YEAR(BD$19),MONTH(BD$19),1),"Status","ECONOMIC LONG TERM","Country",$C22),0)+IFERROR(GETPIVOTDATA("Amount",'[1]Maintenance Monthly'!$A$5,"Period",DATE(YEAR(BD$19),MONTH(BD$19),1),"Status","UNPLANNED","Country",$C22),0)</f>
        <v>173</v>
      </c>
      <c r="BE22" s="24">
        <f>IFERROR(GETPIVOTDATA("Amount",'[1]Maintenance Monthly'!$A$5,"Period",DATE(YEAR(BE$19),MONTH(BE$19),1),"Status","PLANNED","Country",$C22),0)+IFERROR(GETPIVOTDATA("Amount",'[1]Maintenance Monthly'!$A$5,"Period",DATE(YEAR(BE$19),MONTH(BE$19),1),"Status","ECONOMIC LONG TERM","Country",$C22),0)+IFERROR(GETPIVOTDATA("Amount",'[1]Maintenance Monthly'!$A$5,"Period",DATE(YEAR(BE$19),MONTH(BE$19),1),"Status","UNPLANNED","Country",$C22),0)</f>
        <v>200</v>
      </c>
      <c r="BF22" s="24">
        <f>IFERROR(GETPIVOTDATA("Amount",'[1]Maintenance Monthly'!$A$5,"Period",DATE(YEAR(BF$19),MONTH(BF$19),1),"Status","PLANNED","Country",$C22),0)+IFERROR(GETPIVOTDATA("Amount",'[1]Maintenance Monthly'!$A$5,"Period",DATE(YEAR(BF$19),MONTH(BF$19),1),"Status","ECONOMIC LONG TERM","Country",$C22),0)+IFERROR(GETPIVOTDATA("Amount",'[1]Maintenance Monthly'!$A$5,"Period",DATE(YEAR(BF$19),MONTH(BF$19),1),"Status","UNPLANNED","Country",$C22),0)</f>
        <v>160</v>
      </c>
      <c r="BG22" s="24">
        <f>IFERROR(GETPIVOTDATA("Amount",'[1]Maintenance Monthly'!$A$5,"Period",DATE(YEAR(BG$19),MONTH(BG$19),1),"Status","PLANNED","Country",$C22),0)+IFERROR(GETPIVOTDATA("Amount",'[1]Maintenance Monthly'!$A$5,"Period",DATE(YEAR(BG$19),MONTH(BG$19),1),"Status","ECONOMIC LONG TERM","Country",$C22),0)+IFERROR(GETPIVOTDATA("Amount",'[1]Maintenance Monthly'!$A$5,"Period",DATE(YEAR(BG$19),MONTH(BG$19),1),"Status","UNPLANNED","Country",$C22),0)</f>
        <v>0</v>
      </c>
      <c r="BH22" s="24">
        <f>IFERROR(GETPIVOTDATA("Amount",'[1]Maintenance Monthly'!$A$5,"Period",DATE(YEAR(BH$19),MONTH(BH$19),1),"Status","PLANNED","Country",$C22),0)+IFERROR(GETPIVOTDATA("Amount",'[1]Maintenance Monthly'!$A$5,"Period",DATE(YEAR(BH$19),MONTH(BH$19),1),"Status","ECONOMIC LONG TERM","Country",$C22),0)+IFERROR(GETPIVOTDATA("Amount",'[1]Maintenance Monthly'!$A$5,"Period",DATE(YEAR(BH$19),MONTH(BH$19),1),"Status","UNPLANNED","Country",$C22),0)</f>
        <v>0</v>
      </c>
      <c r="BI22" s="24">
        <f>IFERROR(GETPIVOTDATA("Amount",'[1]Maintenance Monthly'!$A$5,"Period",DATE(YEAR(BI$19),MONTH(BI$19),1),"Status","PLANNED","Country",$C22),0)+IFERROR(GETPIVOTDATA("Amount",'[1]Maintenance Monthly'!$A$5,"Period",DATE(YEAR(BI$19),MONTH(BI$19),1),"Status","ECONOMIC LONG TERM","Country",$C22),0)+IFERROR(GETPIVOTDATA("Amount",'[1]Maintenance Monthly'!$A$5,"Period",DATE(YEAR(BI$19),MONTH(BI$19),1),"Status","UNPLANNED","Country",$C22),0)</f>
        <v>0</v>
      </c>
      <c r="BJ22" s="24">
        <f>IFERROR(GETPIVOTDATA("Amount",'[1]Maintenance Monthly'!$A$5,"Period",DATE(YEAR(BJ$19),MONTH(BJ$19),1),"Status","PLANNED","Country",$C22),0)+IFERROR(GETPIVOTDATA("Amount",'[1]Maintenance Monthly'!$A$5,"Period",DATE(YEAR(BJ$19),MONTH(BJ$19),1),"Status","ECONOMIC LONG TERM","Country",$C22),0)+IFERROR(GETPIVOTDATA("Amount",'[1]Maintenance Monthly'!$A$5,"Period",DATE(YEAR(BJ$19),MONTH(BJ$19),1),"Status","UNPLANNED","Country",$C22),0)</f>
        <v>0</v>
      </c>
      <c r="BK22" s="24">
        <f>IFERROR(GETPIVOTDATA("Amount",'[1]Maintenance Monthly'!$A$5,"Period",DATE(YEAR(BK$19),MONTH(BK$19),1),"Status","PLANNED","Country",$C22),0)+IFERROR(GETPIVOTDATA("Amount",'[1]Maintenance Monthly'!$A$5,"Period",DATE(YEAR(BK$19),MONTH(BK$19),1),"Status","ECONOMIC LONG TERM","Country",$C22),0)+IFERROR(GETPIVOTDATA("Amount",'[1]Maintenance Monthly'!$A$5,"Period",DATE(YEAR(BK$19),MONTH(BK$19),1),"Status","UNPLANNED","Country",$C22),0)</f>
        <v>0</v>
      </c>
      <c r="BL22" s="24">
        <f>IFERROR(GETPIVOTDATA("Amount",'[1]Maintenance Monthly'!$A$5,"Period",DATE(YEAR(BL$19),MONTH(BL$19),1),"Status","PLANNED","Country",$C22),0)+IFERROR(GETPIVOTDATA("Amount",'[1]Maintenance Monthly'!$A$5,"Period",DATE(YEAR(BL$19),MONTH(BL$19),1),"Status","ECONOMIC LONG TERM","Country",$C22),0)+IFERROR(GETPIVOTDATA("Amount",'[1]Maintenance Monthly'!$A$5,"Period",DATE(YEAR(BL$19),MONTH(BL$19),1),"Status","UNPLANNED","Country",$C22),0)</f>
        <v>0</v>
      </c>
      <c r="BM22" s="24">
        <f>IFERROR(GETPIVOTDATA("Amount",'[1]Maintenance Monthly'!$A$5,"Period",DATE(YEAR(BM$19),MONTH(BM$19),1),"Status","PLANNED","Country",$C22),0)+IFERROR(GETPIVOTDATA("Amount",'[1]Maintenance Monthly'!$A$5,"Period",DATE(YEAR(BM$19),MONTH(BM$19),1),"Status","ECONOMIC LONG TERM","Country",$C22),0)+IFERROR(GETPIVOTDATA("Amount",'[1]Maintenance Monthly'!$A$5,"Period",DATE(YEAR(BM$19),MONTH(BM$19),1),"Status","UNPLANNED","Country",$C22),0)</f>
        <v>0</v>
      </c>
      <c r="BN22" s="24">
        <f>IFERROR(GETPIVOTDATA("Amount",'[1]Maintenance Monthly'!$A$5,"Period",DATE(YEAR(BN$19),MONTH(BN$19),1),"Status","PLANNED","Country",$C22),0)+IFERROR(GETPIVOTDATA("Amount",'[1]Maintenance Monthly'!$A$5,"Period",DATE(YEAR(BN$19),MONTH(BN$19),1),"Status","ECONOMIC LONG TERM","Country",$C22),0)+IFERROR(GETPIVOTDATA("Amount",'[1]Maintenance Monthly'!$A$5,"Period",DATE(YEAR(BN$19),MONTH(BN$19),1),"Status","UNPLANNED","Country",$C22),0)</f>
        <v>0</v>
      </c>
      <c r="BO22" s="24">
        <f>IFERROR(GETPIVOTDATA("Amount",'[1]Maintenance Monthly'!$A$5,"Period",DATE(YEAR(BO$19),MONTH(BO$19),1),"Status","PLANNED","Country",$C22),0)+IFERROR(GETPIVOTDATA("Amount",'[1]Maintenance Monthly'!$A$5,"Period",DATE(YEAR(BO$19),MONTH(BO$19),1),"Status","ECONOMIC LONG TERM","Country",$C22),0)+IFERROR(GETPIVOTDATA("Amount",'[1]Maintenance Monthly'!$A$5,"Period",DATE(YEAR(BO$19),MONTH(BO$19),1),"Status","UNPLANNED","Country",$C22),0)</f>
        <v>0</v>
      </c>
      <c r="BP22" s="24">
        <f>IFERROR(GETPIVOTDATA("Amount",'[1]Maintenance Monthly'!$A$5,"Period",DATE(YEAR(BP$19),MONTH(BP$19),1),"Status","PLANNED","Country",$C22),0)+IFERROR(GETPIVOTDATA("Amount",'[1]Maintenance Monthly'!$A$5,"Period",DATE(YEAR(BP$19),MONTH(BP$19),1),"Status","ECONOMIC LONG TERM","Country",$C22),0)+IFERROR(GETPIVOTDATA("Amount",'[1]Maintenance Monthly'!$A$5,"Period",DATE(YEAR(BP$19),MONTH(BP$19),1),"Status","UNPLANNED","Country",$C22),0)</f>
        <v>0</v>
      </c>
      <c r="BQ22" s="24">
        <f>IFERROR(GETPIVOTDATA("Amount",'[1]Maintenance Monthly'!$A$5,"Period",DATE(YEAR(BQ$19),MONTH(BQ$19),1),"Status","PLANNED","Country",$C22),0)+IFERROR(GETPIVOTDATA("Amount",'[1]Maintenance Monthly'!$A$5,"Period",DATE(YEAR(BQ$19),MONTH(BQ$19),1),"Status","ECONOMIC LONG TERM","Country",$C22),0)+IFERROR(GETPIVOTDATA("Amount",'[1]Maintenance Monthly'!$A$5,"Period",DATE(YEAR(BQ$19),MONTH(BQ$19),1),"Status","UNPLANNED","Country",$C22),0)</f>
        <v>0</v>
      </c>
      <c r="BR22" s="24">
        <f>IFERROR(GETPIVOTDATA("Amount",'[1]Maintenance Monthly'!$A$5,"Period",DATE(YEAR(BR$19),MONTH(BR$19),1),"Status","PLANNED","Country",$C22),0)+IFERROR(GETPIVOTDATA("Amount",'[1]Maintenance Monthly'!$A$5,"Period",DATE(YEAR(BR$19),MONTH(BR$19),1),"Status","ECONOMIC LONG TERM","Country",$C22),0)+IFERROR(GETPIVOTDATA("Amount",'[1]Maintenance Monthly'!$A$5,"Period",DATE(YEAR(BR$19),MONTH(BR$19),1),"Status","UNPLANNED","Country",$C22),0)</f>
        <v>0</v>
      </c>
      <c r="BS22" s="24">
        <f>IFERROR(GETPIVOTDATA("Amount",'[1]Maintenance Monthly'!$A$5,"Period",DATE(YEAR(BS$19),MONTH(BS$19),1),"Status","PLANNED","Country",$C22),0)+IFERROR(GETPIVOTDATA("Amount",'[1]Maintenance Monthly'!$A$5,"Period",DATE(YEAR(BS$19),MONTH(BS$19),1),"Status","ECONOMIC LONG TERM","Country",$C22),0)+IFERROR(GETPIVOTDATA("Amount",'[1]Maintenance Monthly'!$A$5,"Period",DATE(YEAR(BS$19),MONTH(BS$19),1),"Status","UNPLANNED","Country",$C22),0)</f>
        <v>0</v>
      </c>
      <c r="BT22" s="24">
        <f>IFERROR(GETPIVOTDATA("Amount",'[1]Maintenance Monthly'!$A$5,"Period",DATE(YEAR(BT$19),MONTH(BT$19),1),"Status","PLANNED","Country",$C22),0)+IFERROR(GETPIVOTDATA("Amount",'[1]Maintenance Monthly'!$A$5,"Period",DATE(YEAR(BT$19),MONTH(BT$19),1),"Status","ECONOMIC LONG TERM","Country",$C22),0)+IFERROR(GETPIVOTDATA("Amount",'[1]Maintenance Monthly'!$A$5,"Period",DATE(YEAR(BT$19),MONTH(BT$19),1),"Status","UNPLANNED","Country",$C22),0)</f>
        <v>0</v>
      </c>
      <c r="BU22" s="24">
        <f>IFERROR(GETPIVOTDATA("Amount",'[1]Maintenance Monthly'!$A$5,"Period",DATE(YEAR(BU$19),MONTH(BU$19),1),"Status","PLANNED","Country",$C22),0)+IFERROR(GETPIVOTDATA("Amount",'[1]Maintenance Monthly'!$A$5,"Period",DATE(YEAR(BU$19),MONTH(BU$19),1),"Status","ECONOMIC LONG TERM","Country",$C22),0)+IFERROR(GETPIVOTDATA("Amount",'[1]Maintenance Monthly'!$A$5,"Period",DATE(YEAR(BU$19),MONTH(BU$19),1),"Status","UNPLANNED","Country",$C22),0)</f>
        <v>0</v>
      </c>
      <c r="BV22" s="24">
        <f>IFERROR(GETPIVOTDATA("Amount",'[1]Maintenance Monthly'!$A$5,"Period",DATE(YEAR(BV$19),MONTH(BV$19),1),"Status","PLANNED","Country",$C22),0)+IFERROR(GETPIVOTDATA("Amount",'[1]Maintenance Monthly'!$A$5,"Period",DATE(YEAR(BV$19),MONTH(BV$19),1),"Status","ECONOMIC LONG TERM","Country",$C22),0)+IFERROR(GETPIVOTDATA("Amount",'[1]Maintenance Monthly'!$A$5,"Period",DATE(YEAR(BV$19),MONTH(BV$19),1),"Status","UNPLANNED","Country",$C22),0)</f>
        <v>0</v>
      </c>
      <c r="BW22" s="24">
        <f>IFERROR(GETPIVOTDATA("Amount",'[1]Maintenance Monthly'!$A$5,"Period",DATE(YEAR(BW$19),MONTH(BW$19),1),"Status","PLANNED","Country",$C22),0)+IFERROR(GETPIVOTDATA("Amount",'[1]Maintenance Monthly'!$A$5,"Period",DATE(YEAR(BW$19),MONTH(BW$19),1),"Status","ECONOMIC LONG TERM","Country",$C22),0)+IFERROR(GETPIVOTDATA("Amount",'[1]Maintenance Monthly'!$A$5,"Period",DATE(YEAR(BW$19),MONTH(BW$19),1),"Status","UNPLANNED","Country",$C22),0)</f>
        <v>0</v>
      </c>
      <c r="BX22" s="24">
        <f>IFERROR(GETPIVOTDATA("Amount",'[1]Maintenance Monthly'!$A$5,"Period",DATE(YEAR(BX$19),MONTH(BX$19),1),"Status","PLANNED","Country",$C22),0)+IFERROR(GETPIVOTDATA("Amount",'[1]Maintenance Monthly'!$A$5,"Period",DATE(YEAR(BX$19),MONTH(BX$19),1),"Status","ECONOMIC LONG TERM","Country",$C22),0)+IFERROR(GETPIVOTDATA("Amount",'[1]Maintenance Monthly'!$A$5,"Period",DATE(YEAR(BX$19),MONTH(BX$19),1),"Status","UNPLANNED","Country",$C22),0)</f>
        <v>0</v>
      </c>
      <c r="BY22" s="24">
        <f>IFERROR(GETPIVOTDATA("Amount",'[1]Maintenance Monthly'!$A$5,"Period",DATE(YEAR(BY$19),MONTH(BY$19),1),"Status","PLANNED","Country",$C22),0)+IFERROR(GETPIVOTDATA("Amount",'[1]Maintenance Monthly'!$A$5,"Period",DATE(YEAR(BY$19),MONTH(BY$19),1),"Status","ECONOMIC LONG TERM","Country",$C22),0)+IFERROR(GETPIVOTDATA("Amount",'[1]Maintenance Monthly'!$A$5,"Period",DATE(YEAR(BY$19),MONTH(BY$19),1),"Status","UNPLANNED","Country",$C22),0)</f>
        <v>0</v>
      </c>
      <c r="BZ22" s="24">
        <f>IFERROR(GETPIVOTDATA("Amount",'[1]Maintenance Monthly'!$A$5,"Period",DATE(YEAR(BZ$19),MONTH(BZ$19),1),"Status","PLANNED","Country",$C22),0)+IFERROR(GETPIVOTDATA("Amount",'[1]Maintenance Monthly'!$A$5,"Period",DATE(YEAR(BZ$19),MONTH(BZ$19),1),"Status","ECONOMIC LONG TERM","Country",$C22),0)+IFERROR(GETPIVOTDATA("Amount",'[1]Maintenance Monthly'!$A$5,"Period",DATE(YEAR(BZ$19),MONTH(BZ$19),1),"Status","UNPLANNED","Country",$C22),0)</f>
        <v>0</v>
      </c>
      <c r="CA22" s="24">
        <f>IFERROR(GETPIVOTDATA("Amount",'[1]Maintenance Monthly'!$A$5,"Period",DATE(YEAR(CA$19),MONTH(CA$19),1),"Status","PLANNED","Country",$C22),0)+IFERROR(GETPIVOTDATA("Amount",'[1]Maintenance Monthly'!$A$5,"Period",DATE(YEAR(CA$19),MONTH(CA$19),1),"Status","ECONOMIC LONG TERM","Country",$C22),0)+IFERROR(GETPIVOTDATA("Amount",'[1]Maintenance Monthly'!$A$5,"Period",DATE(YEAR(CA$19),MONTH(CA$19),1),"Status","UNPLANNED","Country",$C22),0)</f>
        <v>0</v>
      </c>
      <c r="CB22" s="24">
        <f>IFERROR(GETPIVOTDATA("Amount",'[1]Maintenance Monthly'!$A$5,"Period",DATE(YEAR(CB$19),MONTH(CB$19),1),"Status","PLANNED","Country",$C22),0)+IFERROR(GETPIVOTDATA("Amount",'[1]Maintenance Monthly'!$A$5,"Period",DATE(YEAR(CB$19),MONTH(CB$19),1),"Status","ECONOMIC LONG TERM","Country",$C22),0)+IFERROR(GETPIVOTDATA("Amount",'[1]Maintenance Monthly'!$A$5,"Period",DATE(YEAR(CB$19),MONTH(CB$19),1),"Status","UNPLANNED","Country",$C22),0)</f>
        <v>0</v>
      </c>
      <c r="CC22" s="24">
        <f>IFERROR(GETPIVOTDATA("Amount",'[1]Maintenance Monthly'!$A$5,"Period",DATE(YEAR(CC$19),MONTH(CC$19),1),"Status","PLANNED","Country",$C22),0)+IFERROR(GETPIVOTDATA("Amount",'[1]Maintenance Monthly'!$A$5,"Period",DATE(YEAR(CC$19),MONTH(CC$19),1),"Status","ECONOMIC LONG TERM","Country",$C22),0)+IFERROR(GETPIVOTDATA("Amount",'[1]Maintenance Monthly'!$A$5,"Period",DATE(YEAR(CC$19),MONTH(CC$19),1),"Status","UNPLANNED","Country",$C22),0)</f>
        <v>0</v>
      </c>
      <c r="CD22" s="24">
        <f>IFERROR(GETPIVOTDATA("Amount",'[1]Maintenance Monthly'!$A$5,"Period",DATE(YEAR(CD$19),MONTH(CD$19),1),"Status","PLANNED","Country",$C22),0)+IFERROR(GETPIVOTDATA("Amount",'[1]Maintenance Monthly'!$A$5,"Period",DATE(YEAR(CD$19),MONTH(CD$19),1),"Status","ECONOMIC LONG TERM","Country",$C22),0)+IFERROR(GETPIVOTDATA("Amount",'[1]Maintenance Monthly'!$A$5,"Period",DATE(YEAR(CD$19),MONTH(CD$19),1),"Status","UNPLANNED","Country",$C22),0)</f>
        <v>0</v>
      </c>
      <c r="CE22" s="24">
        <f>IFERROR(GETPIVOTDATA("Amount",'[1]Maintenance Monthly'!$A$5,"Period",DATE(YEAR(CE$19),MONTH(CE$19),1),"Status","PLANNED","Country",$C22),0)+IFERROR(GETPIVOTDATA("Amount",'[1]Maintenance Monthly'!$A$5,"Period",DATE(YEAR(CE$19),MONTH(CE$19),1),"Status","ECONOMIC LONG TERM","Country",$C22),0)+IFERROR(GETPIVOTDATA("Amount",'[1]Maintenance Monthly'!$A$5,"Period",DATE(YEAR(CE$19),MONTH(CE$19),1),"Status","UNPLANNED","Country",$C22),0)</f>
        <v>0</v>
      </c>
      <c r="CF22" s="24">
        <f>IFERROR(GETPIVOTDATA("Amount",'[1]Maintenance Monthly'!$A$5,"Period",DATE(YEAR(CF$19),MONTH(CF$19),1),"Status","PLANNED","Country",$C22),0)+IFERROR(GETPIVOTDATA("Amount",'[1]Maintenance Monthly'!$A$5,"Period",DATE(YEAR(CF$19),MONTH(CF$19),1),"Status","ECONOMIC LONG TERM","Country",$C22),0)+IFERROR(GETPIVOTDATA("Amount",'[1]Maintenance Monthly'!$A$5,"Period",DATE(YEAR(CF$19),MONTH(CF$19),1),"Status","UNPLANNED","Country",$C22),0)</f>
        <v>0</v>
      </c>
      <c r="CG22" s="24">
        <f>IFERROR(GETPIVOTDATA("Amount",'[1]Maintenance Monthly'!$A$5,"Period",DATE(YEAR(CG$19),MONTH(CG$19),1),"Status","PLANNED","Country",$C22),0)+IFERROR(GETPIVOTDATA("Amount",'[1]Maintenance Monthly'!$A$5,"Period",DATE(YEAR(CG$19),MONTH(CG$19),1),"Status","ECONOMIC LONG TERM","Country",$C22),0)+IFERROR(GETPIVOTDATA("Amount",'[1]Maintenance Monthly'!$A$5,"Period",DATE(YEAR(CG$19),MONTH(CG$19),1),"Status","UNPLANNED","Country",$C22),0)</f>
        <v>0</v>
      </c>
      <c r="CH22" s="24">
        <f>IFERROR(GETPIVOTDATA("Amount",'[1]Maintenance Monthly'!$A$5,"Period",DATE(YEAR(CH$19),MONTH(CH$19),1),"Status","PLANNED","Country",$C22),0)+IFERROR(GETPIVOTDATA("Amount",'[1]Maintenance Monthly'!$A$5,"Period",DATE(YEAR(CH$19),MONTH(CH$19),1),"Status","ECONOMIC LONG TERM","Country",$C22),0)+IFERROR(GETPIVOTDATA("Amount",'[1]Maintenance Monthly'!$A$5,"Period",DATE(YEAR(CH$19),MONTH(CH$19),1),"Status","UNPLANNED","Country",$C22),0)</f>
        <v>0</v>
      </c>
      <c r="CI22" s="24">
        <f>IFERROR(GETPIVOTDATA("Amount",'[1]Maintenance Monthly'!$A$5,"Period",DATE(YEAR(CI$19),MONTH(CI$19),1),"Status","PLANNED","Country",$C22),0)+IFERROR(GETPIVOTDATA("Amount",'[1]Maintenance Monthly'!$A$5,"Period",DATE(YEAR(CI$19),MONTH(CI$19),1),"Status","ECONOMIC LONG TERM","Country",$C22),0)+IFERROR(GETPIVOTDATA("Amount",'[1]Maintenance Monthly'!$A$5,"Period",DATE(YEAR(CI$19),MONTH(CI$19),1),"Status","UNPLANNED","Country",$C22),0)</f>
        <v>0</v>
      </c>
      <c r="CJ22" s="24">
        <f>IFERROR(GETPIVOTDATA("Amount",'[1]Maintenance Monthly'!$A$5,"Period",DATE(YEAR(CJ$19),MONTH(CJ$19),1),"Status","PLANNED","Country",$C22),0)+IFERROR(GETPIVOTDATA("Amount",'[1]Maintenance Monthly'!$A$5,"Period",DATE(YEAR(CJ$19),MONTH(CJ$19),1),"Status","ECONOMIC LONG TERM","Country",$C22),0)+IFERROR(GETPIVOTDATA("Amount",'[1]Maintenance Monthly'!$A$5,"Period",DATE(YEAR(CJ$19),MONTH(CJ$19),1),"Status","UNPLANNED","Country",$C22),0)</f>
        <v>0</v>
      </c>
      <c r="CK22" s="24">
        <f>IFERROR(GETPIVOTDATA("Amount",'[1]Maintenance Monthly'!$A$5,"Period",DATE(YEAR(CK$19),MONTH(CK$19),1),"Status","PLANNED","Country",$C22),0)+IFERROR(GETPIVOTDATA("Amount",'[1]Maintenance Monthly'!$A$5,"Period",DATE(YEAR(CK$19),MONTH(CK$19),1),"Status","ECONOMIC LONG TERM","Country",$C22),0)+IFERROR(GETPIVOTDATA("Amount",'[1]Maintenance Monthly'!$A$5,"Period",DATE(YEAR(CK$19),MONTH(CK$19),1),"Status","UNPLANNED","Country",$C22),0)</f>
        <v>0</v>
      </c>
      <c r="CL22" s="24">
        <f>IFERROR(GETPIVOTDATA("Amount",'[1]Maintenance Monthly'!$A$5,"Period",DATE(YEAR(CL$19),MONTH(CL$19),1),"Status","PLANNED","Country",$C22),0)+IFERROR(GETPIVOTDATA("Amount",'[1]Maintenance Monthly'!$A$5,"Period",DATE(YEAR(CL$19),MONTH(CL$19),1),"Status","ECONOMIC LONG TERM","Country",$C22),0)+IFERROR(GETPIVOTDATA("Amount",'[1]Maintenance Monthly'!$A$5,"Period",DATE(YEAR(CL$19),MONTH(CL$19),1),"Status","UNPLANNED","Country",$C22),0)</f>
        <v>0</v>
      </c>
      <c r="CM22" s="24">
        <f>IFERROR(GETPIVOTDATA("Amount",'[1]Maintenance Monthly'!$A$5,"Period",DATE(YEAR(CM$19),MONTH(CM$19),1),"Status","PLANNED","Country",$C22),0)+IFERROR(GETPIVOTDATA("Amount",'[1]Maintenance Monthly'!$A$5,"Period",DATE(YEAR(CM$19),MONTH(CM$19),1),"Status","ECONOMIC LONG TERM","Country",$C22),0)+IFERROR(GETPIVOTDATA("Amount",'[1]Maintenance Monthly'!$A$5,"Period",DATE(YEAR(CM$19),MONTH(CM$19),1),"Status","UNPLANNED","Country",$C22),0)</f>
        <v>0</v>
      </c>
      <c r="CN22" s="24">
        <f>IFERROR(GETPIVOTDATA("Amount",'[1]Maintenance Monthly'!$A$5,"Period",DATE(YEAR(CN$19),MONTH(CN$19),1),"Status","PLANNED","Country",$C22),0)+IFERROR(GETPIVOTDATA("Amount",'[1]Maintenance Monthly'!$A$5,"Period",DATE(YEAR(CN$19),MONTH(CN$19),1),"Status","ECONOMIC LONG TERM","Country",$C22),0)+IFERROR(GETPIVOTDATA("Amount",'[1]Maintenance Monthly'!$A$5,"Period",DATE(YEAR(CN$19),MONTH(CN$19),1),"Status","UNPLANNED","Country",$C22),0)</f>
        <v>0</v>
      </c>
      <c r="CO22" s="24">
        <f>IFERROR(GETPIVOTDATA("Amount",'[1]Maintenance Monthly'!$A$5,"Period",DATE(YEAR(CO$19),MONTH(CO$19),1),"Status","PLANNED","Country",$C22),0)+IFERROR(GETPIVOTDATA("Amount",'[1]Maintenance Monthly'!$A$5,"Period",DATE(YEAR(CO$19),MONTH(CO$19),1),"Status","ECONOMIC LONG TERM","Country",$C22),0)+IFERROR(GETPIVOTDATA("Amount",'[1]Maintenance Monthly'!$A$5,"Period",DATE(YEAR(CO$19),MONTH(CO$19),1),"Status","UNPLANNED","Country",$C22),0)</f>
        <v>0</v>
      </c>
      <c r="CP22" s="24">
        <f>IFERROR(GETPIVOTDATA("Amount",'[1]Maintenance Monthly'!$A$5,"Period",DATE(YEAR(CP$19),MONTH(CP$19),1),"Status","PLANNED","Country",$C22),0)+IFERROR(GETPIVOTDATA("Amount",'[1]Maintenance Monthly'!$A$5,"Period",DATE(YEAR(CP$19),MONTH(CP$19),1),"Status","ECONOMIC LONG TERM","Country",$C22),0)+IFERROR(GETPIVOTDATA("Amount",'[1]Maintenance Monthly'!$A$5,"Period",DATE(YEAR(CP$19),MONTH(CP$19),1),"Status","UNPLANNED","Country",$C22),0)</f>
        <v>0</v>
      </c>
      <c r="CQ22" s="24">
        <f>IFERROR(GETPIVOTDATA("Amount",'[1]Maintenance Monthly'!$A$5,"Period",DATE(YEAR(CQ$19),MONTH(CQ$19),1),"Status","PLANNED","Country",$C22),0)+IFERROR(GETPIVOTDATA("Amount",'[1]Maintenance Monthly'!$A$5,"Period",DATE(YEAR(CQ$19),MONTH(CQ$19),1),"Status","ECONOMIC LONG TERM","Country",$C22),0)+IFERROR(GETPIVOTDATA("Amount",'[1]Maintenance Monthly'!$A$5,"Period",DATE(YEAR(CQ$19),MONTH(CQ$19),1),"Status","UNPLANNED","Country",$C22),0)</f>
        <v>0</v>
      </c>
      <c r="CR22" s="24">
        <f>IFERROR(GETPIVOTDATA("Amount",'[1]Maintenance Monthly'!$A$5,"Period",DATE(YEAR(CR$19),MONTH(CR$19),1),"Status","PLANNED","Country",$C22),0)+IFERROR(GETPIVOTDATA("Amount",'[1]Maintenance Monthly'!$A$5,"Period",DATE(YEAR(CR$19),MONTH(CR$19),1),"Status","ECONOMIC LONG TERM","Country",$C22),0)+IFERROR(GETPIVOTDATA("Amount",'[1]Maintenance Monthly'!$A$5,"Period",DATE(YEAR(CR$19),MONTH(CR$19),1),"Status","UNPLANNED","Country",$C22),0)</f>
        <v>0</v>
      </c>
      <c r="CS22" s="24">
        <f>IFERROR(GETPIVOTDATA("Amount",'[1]Maintenance Monthly'!$A$5,"Period",DATE(YEAR(CS$19),MONTH(CS$19),1),"Status","PLANNED","Country",$C22),0)+IFERROR(GETPIVOTDATA("Amount",'[1]Maintenance Monthly'!$A$5,"Period",DATE(YEAR(CS$19),MONTH(CS$19),1),"Status","ECONOMIC LONG TERM","Country",$C22),0)+IFERROR(GETPIVOTDATA("Amount",'[1]Maintenance Monthly'!$A$5,"Period",DATE(YEAR(CS$19),MONTH(CS$19),1),"Status","UNPLANNED","Country",$C22),0)</f>
        <v>0</v>
      </c>
      <c r="CT22" s="24">
        <f>IFERROR(GETPIVOTDATA("Amount",'[1]Maintenance Monthly'!$A$5,"Period",DATE(YEAR(CT$19),MONTH(CT$19),1),"Status","PLANNED","Country",$C22),0)+IFERROR(GETPIVOTDATA("Amount",'[1]Maintenance Monthly'!$A$5,"Period",DATE(YEAR(CT$19),MONTH(CT$19),1),"Status","ECONOMIC LONG TERM","Country",$C22),0)+IFERROR(GETPIVOTDATA("Amount",'[1]Maintenance Monthly'!$A$5,"Period",DATE(YEAR(CT$19),MONTH(CT$19),1),"Status","UNPLANNED","Country",$C22),0)</f>
        <v>0</v>
      </c>
      <c r="CU22" s="24">
        <f>IFERROR(GETPIVOTDATA("Amount",'[1]Maintenance Monthly'!$A$5,"Period",DATE(YEAR(CU$19),MONTH(CU$19),1),"Status","PLANNED","Country",$C22),0)+IFERROR(GETPIVOTDATA("Amount",'[1]Maintenance Monthly'!$A$5,"Period",DATE(YEAR(CU$19),MONTH(CU$19),1),"Status","ECONOMIC LONG TERM","Country",$C22),0)+IFERROR(GETPIVOTDATA("Amount",'[1]Maintenance Monthly'!$A$5,"Period",DATE(YEAR(CU$19),MONTH(CU$19),1),"Status","UNPLANNED","Country",$C22),0)</f>
        <v>0</v>
      </c>
      <c r="CV22" s="24">
        <f>IFERROR(GETPIVOTDATA("Amount",'[1]Maintenance Monthly'!$A$5,"Period",DATE(YEAR(CV$19),MONTH(CV$19),1),"Status","PLANNED","Country",$C22),0)+IFERROR(GETPIVOTDATA("Amount",'[1]Maintenance Monthly'!$A$5,"Period",DATE(YEAR(CV$19),MONTH(CV$19),1),"Status","ECONOMIC LONG TERM","Country",$C22),0)+IFERROR(GETPIVOTDATA("Amount",'[1]Maintenance Monthly'!$A$5,"Period",DATE(YEAR(CV$19),MONTH(CV$19),1),"Status","UNPLANNED","Country",$C22),0)</f>
        <v>0</v>
      </c>
      <c r="CW22" s="24">
        <f>IFERROR(GETPIVOTDATA("Amount",'[1]Maintenance Monthly'!$A$5,"Period",DATE(YEAR(CW$19),MONTH(CW$19),1),"Status","PLANNED","Country",$C22),0)+IFERROR(GETPIVOTDATA("Amount",'[1]Maintenance Monthly'!$A$5,"Period",DATE(YEAR(CW$19),MONTH(CW$19),1),"Status","ECONOMIC LONG TERM","Country",$C22),0)+IFERROR(GETPIVOTDATA("Amount",'[1]Maintenance Monthly'!$A$5,"Period",DATE(YEAR(CW$19),MONTH(CW$19),1),"Status","UNPLANNED","Country",$C22),0)</f>
        <v>0</v>
      </c>
      <c r="CX22" s="24">
        <f>IFERROR(GETPIVOTDATA("Amount",'[1]Maintenance Monthly'!$A$5,"Period",DATE(YEAR(CX$19),MONTH(CX$19),1),"Status","PLANNED","Country",$C22),0)+IFERROR(GETPIVOTDATA("Amount",'[1]Maintenance Monthly'!$A$5,"Period",DATE(YEAR(CX$19),MONTH(CX$19),1),"Status","ECONOMIC LONG TERM","Country",$C22),0)+IFERROR(GETPIVOTDATA("Amount",'[1]Maintenance Monthly'!$A$5,"Period",DATE(YEAR(CX$19),MONTH(CX$19),1),"Status","UNPLANNED","Country",$C22),0)</f>
        <v>0</v>
      </c>
      <c r="CY22" s="24">
        <f>IFERROR(GETPIVOTDATA("Amount",'[1]Maintenance Monthly'!$A$5,"Period",DATE(YEAR(CY$19),MONTH(CY$19),1),"Status","PLANNED","Country",$C22),0)+IFERROR(GETPIVOTDATA("Amount",'[1]Maintenance Monthly'!$A$5,"Period",DATE(YEAR(CY$19),MONTH(CY$19),1),"Status","ECONOMIC LONG TERM","Country",$C22),0)+IFERROR(GETPIVOTDATA("Amount",'[1]Maintenance Monthly'!$A$5,"Period",DATE(YEAR(CY$19),MONTH(CY$19),1),"Status","UNPLANNED","Country",$C22),0)</f>
        <v>0</v>
      </c>
      <c r="CZ22" s="24">
        <f>IFERROR(GETPIVOTDATA("Amount",'[1]Maintenance Monthly'!$A$5,"Period",DATE(YEAR(CZ$19),MONTH(CZ$19),1),"Status","PLANNED","Country",$C22),0)+IFERROR(GETPIVOTDATA("Amount",'[1]Maintenance Monthly'!$A$5,"Period",DATE(YEAR(CZ$19),MONTH(CZ$19),1),"Status","ECONOMIC LONG TERM","Country",$C22),0)+IFERROR(GETPIVOTDATA("Amount",'[1]Maintenance Monthly'!$A$5,"Period",DATE(YEAR(CZ$19),MONTH(CZ$19),1),"Status","UNPLANNED","Country",$C22),0)</f>
        <v>0</v>
      </c>
      <c r="DA22" s="24">
        <f>IFERROR(GETPIVOTDATA("Amount",'[1]Maintenance Monthly'!$A$5,"Period",DATE(YEAR(DA$19),MONTH(DA$19),1),"Status","PLANNED","Country",$C22),0)+IFERROR(GETPIVOTDATA("Amount",'[1]Maintenance Monthly'!$A$5,"Period",DATE(YEAR(DA$19),MONTH(DA$19),1),"Status","ECONOMIC LONG TERM","Country",$C22),0)+IFERROR(GETPIVOTDATA("Amount",'[1]Maintenance Monthly'!$A$5,"Period",DATE(YEAR(DA$19),MONTH(DA$19),1),"Status","UNPLANNED","Country",$C22),0)</f>
        <v>0</v>
      </c>
      <c r="DB22" s="24">
        <f>IFERROR(GETPIVOTDATA("Amount",'[1]Maintenance Monthly'!$A$5,"Period",DATE(YEAR(DB$19),MONTH(DB$19),1),"Status","PLANNED","Country",$C22),0)+IFERROR(GETPIVOTDATA("Amount",'[1]Maintenance Monthly'!$A$5,"Period",DATE(YEAR(DB$19),MONTH(DB$19),1),"Status","ECONOMIC LONG TERM","Country",$C22),0)+IFERROR(GETPIVOTDATA("Amount",'[1]Maintenance Monthly'!$A$5,"Period",DATE(YEAR(DB$19),MONTH(DB$19),1),"Status","UNPLANNED","Country",$C22),0)</f>
        <v>0</v>
      </c>
      <c r="DC22" s="24">
        <f>IFERROR(GETPIVOTDATA("Amount",'[1]Maintenance Monthly'!$A$5,"Period",DATE(YEAR(DC$19),MONTH(DC$19),1),"Status","PLANNED","Country",$C22),0)+IFERROR(GETPIVOTDATA("Amount",'[1]Maintenance Monthly'!$A$5,"Period",DATE(YEAR(DC$19),MONTH(DC$19),1),"Status","ECONOMIC LONG TERM","Country",$C22),0)+IFERROR(GETPIVOTDATA("Amount",'[1]Maintenance Monthly'!$A$5,"Period",DATE(YEAR(DC$19),MONTH(DC$19),1),"Status","UNPLANNED","Country",$C22),0)</f>
        <v>0</v>
      </c>
      <c r="DD22" s="24">
        <f>IFERROR(GETPIVOTDATA("Amount",'[1]Maintenance Monthly'!$A$5,"Period",DATE(YEAR(DD$19),MONTH(DD$19),1),"Status","PLANNED","Country",$C22),0)+IFERROR(GETPIVOTDATA("Amount",'[1]Maintenance Monthly'!$A$5,"Period",DATE(YEAR(DD$19),MONTH(DD$19),1),"Status","ECONOMIC LONG TERM","Country",$C22),0)+IFERROR(GETPIVOTDATA("Amount",'[1]Maintenance Monthly'!$A$5,"Period",DATE(YEAR(DD$19),MONTH(DD$19),1),"Status","UNPLANNED","Country",$C22),0)</f>
        <v>0</v>
      </c>
      <c r="DE22" s="24">
        <f>IFERROR(GETPIVOTDATA("Amount",'[1]Maintenance Monthly'!$A$5,"Period",DATE(YEAR(DE$19),MONTH(DE$19),1),"Status","PLANNED","Country",$C22),0)+IFERROR(GETPIVOTDATA("Amount",'[1]Maintenance Monthly'!$A$5,"Period",DATE(YEAR(DE$19),MONTH(DE$19),1),"Status","ECONOMIC LONG TERM","Country",$C22),0)+IFERROR(GETPIVOTDATA("Amount",'[1]Maintenance Monthly'!$A$5,"Period",DATE(YEAR(DE$19),MONTH(DE$19),1),"Status","UNPLANNED","Country",$C22),0)</f>
        <v>0</v>
      </c>
      <c r="DF22" s="24">
        <f>IFERROR(GETPIVOTDATA("Amount",'[1]Maintenance Monthly'!$A$5,"Period",DATE(YEAR(DF$19),MONTH(DF$19),1),"Status","PLANNED","Country",$C22),0)+IFERROR(GETPIVOTDATA("Amount",'[1]Maintenance Monthly'!$A$5,"Period",DATE(YEAR(DF$19),MONTH(DF$19),1),"Status","ECONOMIC LONG TERM","Country",$C22),0)+IFERROR(GETPIVOTDATA("Amount",'[1]Maintenance Monthly'!$A$5,"Period",DATE(YEAR(DF$19),MONTH(DF$19),1),"Status","UNPLANNED","Country",$C22),0)</f>
        <v>0</v>
      </c>
      <c r="DG22" s="24">
        <f>IFERROR(GETPIVOTDATA("Amount",'[1]Maintenance Monthly'!$A$5,"Period",DATE(YEAR(DG$19),MONTH(DG$19),1),"Status","PLANNED","Country",$C22),0)+IFERROR(GETPIVOTDATA("Amount",'[1]Maintenance Monthly'!$A$5,"Period",DATE(YEAR(DG$19),MONTH(DG$19),1),"Status","ECONOMIC LONG TERM","Country",$C22),0)+IFERROR(GETPIVOTDATA("Amount",'[1]Maintenance Monthly'!$A$5,"Period",DATE(YEAR(DG$19),MONTH(DG$19),1),"Status","UNPLANNED","Country",$C22),0)</f>
        <v>0</v>
      </c>
      <c r="DH22" s="24">
        <f>IFERROR(GETPIVOTDATA("Amount",'[1]Maintenance Monthly'!$A$5,"Period",DATE(YEAR(DH$19),MONTH(DH$19),1),"Status","PLANNED","Country",$C22),0)+IFERROR(GETPIVOTDATA("Amount",'[1]Maintenance Monthly'!$A$5,"Period",DATE(YEAR(DH$19),MONTH(DH$19),1),"Status","ECONOMIC LONG TERM","Country",$C22),0)+IFERROR(GETPIVOTDATA("Amount",'[1]Maintenance Monthly'!$A$5,"Period",DATE(YEAR(DH$19),MONTH(DH$19),1),"Status","UNPLANNED","Country",$C22),0)</f>
        <v>0</v>
      </c>
      <c r="DL22" s="31">
        <v>43132</v>
      </c>
      <c r="DM22" s="32" t="e">
        <f t="shared" ca="1" si="2"/>
        <v>#NAME?</v>
      </c>
      <c r="DN22" s="33" t="e">
        <f t="shared" ca="1" si="2"/>
        <v>#NAME?</v>
      </c>
      <c r="DO22" s="33" t="e">
        <f t="shared" ca="1" si="2"/>
        <v>#NAME?</v>
      </c>
      <c r="DP22" s="34" t="e">
        <f t="shared" ca="1" si="2"/>
        <v>#NAME?</v>
      </c>
      <c r="DQ22" s="35" t="e">
        <f t="shared" ref="DQ22:DQ32" ca="1" si="3">HLOOKUP(DATE(YEAR(DQ$20), MONTH($DL22), DAY($DL22)), OFFSET(_xlfn.IFS($DO$18=1, IF($DO$16=13, $C$62, $C$2), $DO$18=2,  IF($DO$16=13, $C$54, $C$19), $DO$18=3, IF($DO$16=13, $C$57, $GA$45), $DO$18=4,  IF($DO$16=13, $C$66, $GA$45)), 0, 0, IF($DO$18=3, 4, IF($DO$16=13, 2, 13)),86), IF($DO$16=13, IF($DO$18=3, 4, 2),$DO$16+1), FALSE)</f>
        <v>#NAME?</v>
      </c>
      <c r="DR22" s="36"/>
    </row>
    <row r="23" spans="1:188" outlineLevel="1" x14ac:dyDescent="0.2">
      <c r="A23" t="s">
        <v>1</v>
      </c>
      <c r="B23" t="s">
        <v>2</v>
      </c>
      <c r="C23" t="s">
        <v>13</v>
      </c>
      <c r="D23" t="s">
        <v>4</v>
      </c>
      <c r="E23" s="24">
        <f>IFERROR(GETPIVOTDATA("Amount",'[1]Maintenance Monthly'!$A$5,"Period",DATE(YEAR(E$19),MONTH(E$19),1),"Status","PLANNED","Country",$C23),0)+IFERROR(GETPIVOTDATA("Amount",'[1]Maintenance Monthly'!$A$5,"Period",DATE(YEAR(E$19),MONTH(E$19),1),"Status","ECONOMIC LONG TERM","Country",$C23),0)+IFERROR(GETPIVOTDATA("Amount",'[1]Maintenance Monthly'!$A$5,"Period",DATE(YEAR(E$19),MONTH(E$19),1),"Status","UNPLANNED","Country",$C23),0)</f>
        <v>0</v>
      </c>
      <c r="F23" s="24">
        <f>IFERROR(GETPIVOTDATA("Amount",'[1]Maintenance Monthly'!$A$5,"Period",DATE(YEAR(F$19),MONTH(F$19),1),"Status","PLANNED","Country",$C23),0)+IFERROR(GETPIVOTDATA("Amount",'[1]Maintenance Monthly'!$A$5,"Period",DATE(YEAR(F$19),MONTH(F$19),1),"Status","ECONOMIC LONG TERM","Country",$C23),0)+IFERROR(GETPIVOTDATA("Amount",'[1]Maintenance Monthly'!$A$5,"Period",DATE(YEAR(F$19),MONTH(F$19),1),"Status","UNPLANNED","Country",$C23),0)</f>
        <v>0</v>
      </c>
      <c r="G23" s="24">
        <f>IFERROR(GETPIVOTDATA("Amount",'[1]Maintenance Monthly'!$A$5,"Period",DATE(YEAR(G$19),MONTH(G$19),1),"Status","PLANNED","Country",$C23),0)+IFERROR(GETPIVOTDATA("Amount",'[1]Maintenance Monthly'!$A$5,"Period",DATE(YEAR(G$19),MONTH(G$19),1),"Status","ECONOMIC LONG TERM","Country",$C23),0)+IFERROR(GETPIVOTDATA("Amount",'[1]Maintenance Monthly'!$A$5,"Period",DATE(YEAR(G$19),MONTH(G$19),1),"Status","UNPLANNED","Country",$C23),0)</f>
        <v>0</v>
      </c>
      <c r="H23" s="24">
        <f>IFERROR(GETPIVOTDATA("Amount",'[1]Maintenance Monthly'!$A$5,"Period",DATE(YEAR(H$19),MONTH(H$19),1),"Status","PLANNED","Country",$C23),0)+IFERROR(GETPIVOTDATA("Amount",'[1]Maintenance Monthly'!$A$5,"Period",DATE(YEAR(H$19),MONTH(H$19),1),"Status","ECONOMIC LONG TERM","Country",$C23),0)+IFERROR(GETPIVOTDATA("Amount",'[1]Maintenance Monthly'!$A$5,"Period",DATE(YEAR(H$19),MONTH(H$19),1),"Status","UNPLANNED","Country",$C23),0)</f>
        <v>0</v>
      </c>
      <c r="I23" s="24">
        <f>IFERROR(GETPIVOTDATA("Amount",'[1]Maintenance Monthly'!$A$5,"Period",DATE(YEAR(I$19),MONTH(I$19),1),"Status","PLANNED","Country",$C23),0)+IFERROR(GETPIVOTDATA("Amount",'[1]Maintenance Monthly'!$A$5,"Period",DATE(YEAR(I$19),MONTH(I$19),1),"Status","ECONOMIC LONG TERM","Country",$C23),0)+IFERROR(GETPIVOTDATA("Amount",'[1]Maintenance Monthly'!$A$5,"Period",DATE(YEAR(I$19),MONTH(I$19),1),"Status","UNPLANNED","Country",$C23),0)</f>
        <v>0</v>
      </c>
      <c r="J23" s="24">
        <f>IFERROR(GETPIVOTDATA("Amount",'[1]Maintenance Monthly'!$A$5,"Period",DATE(YEAR(J$19),MONTH(J$19),1),"Status","PLANNED","Country",$C23),0)+IFERROR(GETPIVOTDATA("Amount",'[1]Maintenance Monthly'!$A$5,"Period",DATE(YEAR(J$19),MONTH(J$19),1),"Status","ECONOMIC LONG TERM","Country",$C23),0)+IFERROR(GETPIVOTDATA("Amount",'[1]Maintenance Monthly'!$A$5,"Period",DATE(YEAR(J$19),MONTH(J$19),1),"Status","UNPLANNED","Country",$C23),0)</f>
        <v>0</v>
      </c>
      <c r="K23" s="24">
        <f>IFERROR(GETPIVOTDATA("Amount",'[1]Maintenance Monthly'!$A$5,"Period",DATE(YEAR(K$19),MONTH(K$19),1),"Status","PLANNED","Country",$C23),0)+IFERROR(GETPIVOTDATA("Amount",'[1]Maintenance Monthly'!$A$5,"Period",DATE(YEAR(K$19),MONTH(K$19),1),"Status","ECONOMIC LONG TERM","Country",$C23),0)+IFERROR(GETPIVOTDATA("Amount",'[1]Maintenance Monthly'!$A$5,"Period",DATE(YEAR(K$19),MONTH(K$19),1),"Status","UNPLANNED","Country",$C23),0)</f>
        <v>0</v>
      </c>
      <c r="L23" s="24">
        <f>IFERROR(GETPIVOTDATA("Amount",'[1]Maintenance Monthly'!$A$5,"Period",DATE(YEAR(L$19),MONTH(L$19),1),"Status","PLANNED","Country",$C23),0)+IFERROR(GETPIVOTDATA("Amount",'[1]Maintenance Monthly'!$A$5,"Period",DATE(YEAR(L$19),MONTH(L$19),1),"Status","ECONOMIC LONG TERM","Country",$C23),0)+IFERROR(GETPIVOTDATA("Amount",'[1]Maintenance Monthly'!$A$5,"Period",DATE(YEAR(L$19),MONTH(L$19),1),"Status","UNPLANNED","Country",$C23),0)</f>
        <v>0</v>
      </c>
      <c r="M23" s="24">
        <f>IFERROR(GETPIVOTDATA("Amount",'[1]Maintenance Monthly'!$A$5,"Period",DATE(YEAR(M$19),MONTH(M$19),1),"Status","PLANNED","Country",$C23),0)+IFERROR(GETPIVOTDATA("Amount",'[1]Maintenance Monthly'!$A$5,"Period",DATE(YEAR(M$19),MONTH(M$19),1),"Status","ECONOMIC LONG TERM","Country",$C23),0)+IFERROR(GETPIVOTDATA("Amount",'[1]Maintenance Monthly'!$A$5,"Period",DATE(YEAR(M$19),MONTH(M$19),1),"Status","UNPLANNED","Country",$C23),0)</f>
        <v>0</v>
      </c>
      <c r="N23" s="24">
        <f>IFERROR(GETPIVOTDATA("Amount",'[1]Maintenance Monthly'!$A$5,"Period",DATE(YEAR(N$19),MONTH(N$19),1),"Status","PLANNED","Country",$C23),0)+IFERROR(GETPIVOTDATA("Amount",'[1]Maintenance Monthly'!$A$5,"Period",DATE(YEAR(N$19),MONTH(N$19),1),"Status","ECONOMIC LONG TERM","Country",$C23),0)+IFERROR(GETPIVOTDATA("Amount",'[1]Maintenance Monthly'!$A$5,"Period",DATE(YEAR(N$19),MONTH(N$19),1),"Status","UNPLANNED","Country",$C23),0)</f>
        <v>0</v>
      </c>
      <c r="O23" s="24">
        <f>IFERROR(GETPIVOTDATA("Amount",'[1]Maintenance Monthly'!$A$5,"Period",DATE(YEAR(O$19),MONTH(O$19),1),"Status","PLANNED","Country",$C23),0)+IFERROR(GETPIVOTDATA("Amount",'[1]Maintenance Monthly'!$A$5,"Period",DATE(YEAR(O$19),MONTH(O$19),1),"Status","ECONOMIC LONG TERM","Country",$C23),0)+IFERROR(GETPIVOTDATA("Amount",'[1]Maintenance Monthly'!$A$5,"Period",DATE(YEAR(O$19),MONTH(O$19),1),"Status","UNPLANNED","Country",$C23),0)</f>
        <v>0</v>
      </c>
      <c r="P23" s="24">
        <f>IFERROR(GETPIVOTDATA("Amount",'[1]Maintenance Monthly'!$A$5,"Period",DATE(YEAR(P$19),MONTH(P$19),1),"Status","PLANNED","Country",$C23),0)+IFERROR(GETPIVOTDATA("Amount",'[1]Maintenance Monthly'!$A$5,"Period",DATE(YEAR(P$19),MONTH(P$19),1),"Status","ECONOMIC LONG TERM","Country",$C23),0)+IFERROR(GETPIVOTDATA("Amount",'[1]Maintenance Monthly'!$A$5,"Period",DATE(YEAR(P$19),MONTH(P$19),1),"Status","UNPLANNED","Country",$C23),0)</f>
        <v>0</v>
      </c>
      <c r="Q23" s="24">
        <f>IFERROR(GETPIVOTDATA("Amount",'[1]Maintenance Monthly'!$A$5,"Period",DATE(YEAR(Q$19),MONTH(Q$19),1),"Status","PLANNED","Country",$C23),0)+IFERROR(GETPIVOTDATA("Amount",'[1]Maintenance Monthly'!$A$5,"Period",DATE(YEAR(Q$19),MONTH(Q$19),1),"Status","ECONOMIC LONG TERM","Country",$C23),0)+IFERROR(GETPIVOTDATA("Amount",'[1]Maintenance Monthly'!$A$5,"Period",DATE(YEAR(Q$19),MONTH(Q$19),1),"Status","UNPLANNED","Country",$C23),0)</f>
        <v>0</v>
      </c>
      <c r="R23" s="24">
        <f>IFERROR(GETPIVOTDATA("Amount",'[1]Maintenance Monthly'!$A$5,"Period",DATE(YEAR(R$19),MONTH(R$19),1),"Status","PLANNED","Country",$C23),0)+IFERROR(GETPIVOTDATA("Amount",'[1]Maintenance Monthly'!$A$5,"Period",DATE(YEAR(R$19),MONTH(R$19),1),"Status","ECONOMIC LONG TERM","Country",$C23),0)+IFERROR(GETPIVOTDATA("Amount",'[1]Maintenance Monthly'!$A$5,"Period",DATE(YEAR(R$19),MONTH(R$19),1),"Status","UNPLANNED","Country",$C23),0)</f>
        <v>0</v>
      </c>
      <c r="S23" s="24">
        <f>IFERROR(GETPIVOTDATA("Amount",'[1]Maintenance Monthly'!$A$5,"Period",DATE(YEAR(S$19),MONTH(S$19),1),"Status","PLANNED","Country",$C23),0)+IFERROR(GETPIVOTDATA("Amount",'[1]Maintenance Monthly'!$A$5,"Period",DATE(YEAR(S$19),MONTH(S$19),1),"Status","ECONOMIC LONG TERM","Country",$C23),0)+IFERROR(GETPIVOTDATA("Amount",'[1]Maintenance Monthly'!$A$5,"Period",DATE(YEAR(S$19),MONTH(S$19),1),"Status","UNPLANNED","Country",$C23),0)</f>
        <v>145</v>
      </c>
      <c r="T23" s="24">
        <f>IFERROR(GETPIVOTDATA("Amount",'[1]Maintenance Monthly'!$A$5,"Period",DATE(YEAR(T$19),MONTH(T$19),1),"Status","PLANNED","Country",$C23),0)+IFERROR(GETPIVOTDATA("Amount",'[1]Maintenance Monthly'!$A$5,"Period",DATE(YEAR(T$19),MONTH(T$19),1),"Status","ECONOMIC LONG TERM","Country",$C23),0)+IFERROR(GETPIVOTDATA("Amount",'[1]Maintenance Monthly'!$A$5,"Period",DATE(YEAR(T$19),MONTH(T$19),1),"Status","UNPLANNED","Country",$C23),0)</f>
        <v>193</v>
      </c>
      <c r="U23" s="24">
        <f>IFERROR(GETPIVOTDATA("Amount",'[1]Maintenance Monthly'!$A$5,"Period",DATE(YEAR(U$19),MONTH(U$19),1),"Status","PLANNED","Country",$C23),0)+IFERROR(GETPIVOTDATA("Amount",'[1]Maintenance Monthly'!$A$5,"Period",DATE(YEAR(U$19),MONTH(U$19),1),"Status","ECONOMIC LONG TERM","Country",$C23),0)+IFERROR(GETPIVOTDATA("Amount",'[1]Maintenance Monthly'!$A$5,"Period",DATE(YEAR(U$19),MONTH(U$19),1),"Status","UNPLANNED","Country",$C23),0)</f>
        <v>124</v>
      </c>
      <c r="V23" s="24">
        <f>IFERROR(GETPIVOTDATA("Amount",'[1]Maintenance Monthly'!$A$5,"Period",DATE(YEAR(V$19),MONTH(V$19),1),"Status","PLANNED","Country",$C23),0)+IFERROR(GETPIVOTDATA("Amount",'[1]Maintenance Monthly'!$A$5,"Period",DATE(YEAR(V$19),MONTH(V$19),1),"Status","ECONOMIC LONG TERM","Country",$C23),0)+IFERROR(GETPIVOTDATA("Amount",'[1]Maintenance Monthly'!$A$5,"Period",DATE(YEAR(V$19),MONTH(V$19),1),"Status","UNPLANNED","Country",$C23),0)</f>
        <v>8</v>
      </c>
      <c r="W23" s="24">
        <f>IFERROR(GETPIVOTDATA("Amount",'[1]Maintenance Monthly'!$A$5,"Period",DATE(YEAR(W$19),MONTH(W$19),1),"Status","PLANNED","Country",$C23),0)+IFERROR(GETPIVOTDATA("Amount",'[1]Maintenance Monthly'!$A$5,"Period",DATE(YEAR(W$19),MONTH(W$19),1),"Status","ECONOMIC LONG TERM","Country",$C23),0)+IFERROR(GETPIVOTDATA("Amount",'[1]Maintenance Monthly'!$A$5,"Period",DATE(YEAR(W$19),MONTH(W$19),1),"Status","UNPLANNED","Country",$C23),0)</f>
        <v>22</v>
      </c>
      <c r="X23" s="24">
        <f>IFERROR(GETPIVOTDATA("Amount",'[1]Maintenance Monthly'!$A$5,"Period",DATE(YEAR(X$19),MONTH(X$19),1),"Status","PLANNED","Country",$C23),0)+IFERROR(GETPIVOTDATA("Amount",'[1]Maintenance Monthly'!$A$5,"Period",DATE(YEAR(X$19),MONTH(X$19),1),"Status","ECONOMIC LONG TERM","Country",$C23),0)+IFERROR(GETPIVOTDATA("Amount",'[1]Maintenance Monthly'!$A$5,"Period",DATE(YEAR(X$19),MONTH(X$19),1),"Status","UNPLANNED","Country",$C23),0)</f>
        <v>0</v>
      </c>
      <c r="Y23" s="24">
        <f>IFERROR(GETPIVOTDATA("Amount",'[1]Maintenance Monthly'!$A$5,"Period",DATE(YEAR(Y$19),MONTH(Y$19),1),"Status","PLANNED","Country",$C23),0)+IFERROR(GETPIVOTDATA("Amount",'[1]Maintenance Monthly'!$A$5,"Period",DATE(YEAR(Y$19),MONTH(Y$19),1),"Status","ECONOMIC LONG TERM","Country",$C23),0)+IFERROR(GETPIVOTDATA("Amount",'[1]Maintenance Monthly'!$A$5,"Period",DATE(YEAR(Y$19),MONTH(Y$19),1),"Status","UNPLANNED","Country",$C23),0)</f>
        <v>0</v>
      </c>
      <c r="Z23" s="24">
        <f>IFERROR(GETPIVOTDATA("Amount",'[1]Maintenance Monthly'!$A$5,"Period",DATE(YEAR(Z$19),MONTH(Z$19),1),"Status","PLANNED","Country",$C23),0)+IFERROR(GETPIVOTDATA("Amount",'[1]Maintenance Monthly'!$A$5,"Period",DATE(YEAR(Z$19),MONTH(Z$19),1),"Status","ECONOMIC LONG TERM","Country",$C23),0)+IFERROR(GETPIVOTDATA("Amount",'[1]Maintenance Monthly'!$A$5,"Period",DATE(YEAR(Z$19),MONTH(Z$19),1),"Status","UNPLANNED","Country",$C23),0)</f>
        <v>0</v>
      </c>
      <c r="AA23" s="24">
        <f>IFERROR(GETPIVOTDATA("Amount",'[1]Maintenance Monthly'!$A$5,"Period",DATE(YEAR(AA$19),MONTH(AA$19),1),"Status","PLANNED","Country",$C23),0)+IFERROR(GETPIVOTDATA("Amount",'[1]Maintenance Monthly'!$A$5,"Period",DATE(YEAR(AA$19),MONTH(AA$19),1),"Status","ECONOMIC LONG TERM","Country",$C23),0)+IFERROR(GETPIVOTDATA("Amount",'[1]Maintenance Monthly'!$A$5,"Period",DATE(YEAR(AA$19),MONTH(AA$19),1),"Status","UNPLANNED","Country",$C23),0)</f>
        <v>40</v>
      </c>
      <c r="AB23" s="24">
        <f>IFERROR(GETPIVOTDATA("Amount",'[1]Maintenance Monthly'!$A$5,"Period",DATE(YEAR(AB$19),MONTH(AB$19),1),"Status","PLANNED","Country",$C23),0)+IFERROR(GETPIVOTDATA("Amount",'[1]Maintenance Monthly'!$A$5,"Period",DATE(YEAR(AB$19),MONTH(AB$19),1),"Status","ECONOMIC LONG TERM","Country",$C23),0)+IFERROR(GETPIVOTDATA("Amount",'[1]Maintenance Monthly'!$A$5,"Period",DATE(YEAR(AB$19),MONTH(AB$19),1),"Status","UNPLANNED","Country",$C23),0)</f>
        <v>0</v>
      </c>
      <c r="AC23" s="24">
        <f>IFERROR(GETPIVOTDATA("Amount",'[1]Maintenance Monthly'!$A$5,"Period",DATE(YEAR(AC$19),MONTH(AC$19),1),"Status","PLANNED","Country",$C23),0)+IFERROR(GETPIVOTDATA("Amount",'[1]Maintenance Monthly'!$A$5,"Period",DATE(YEAR(AC$19),MONTH(AC$19),1),"Status","ECONOMIC LONG TERM","Country",$C23),0)+IFERROR(GETPIVOTDATA("Amount",'[1]Maintenance Monthly'!$A$5,"Period",DATE(YEAR(AC$19),MONTH(AC$19),1),"Status","UNPLANNED","Country",$C23),0)</f>
        <v>0</v>
      </c>
      <c r="AD23" s="24">
        <f>IFERROR(GETPIVOTDATA("Amount",'[1]Maintenance Monthly'!$A$5,"Period",DATE(YEAR(AD$19),MONTH(AD$19),1),"Status","PLANNED","Country",$C23),0)+IFERROR(GETPIVOTDATA("Amount",'[1]Maintenance Monthly'!$A$5,"Period",DATE(YEAR(AD$19),MONTH(AD$19),1),"Status","ECONOMIC LONG TERM","Country",$C23),0)+IFERROR(GETPIVOTDATA("Amount",'[1]Maintenance Monthly'!$A$5,"Period",DATE(YEAR(AD$19),MONTH(AD$19),1),"Status","UNPLANNED","Country",$C23),0)</f>
        <v>22</v>
      </c>
      <c r="AE23" s="24">
        <f>IFERROR(GETPIVOTDATA("Amount",'[1]Maintenance Monthly'!$A$5,"Period",DATE(YEAR(AE$19),MONTH(AE$19),1),"Status","PLANNED","Country",$C23),0)+IFERROR(GETPIVOTDATA("Amount",'[1]Maintenance Monthly'!$A$5,"Period",DATE(YEAR(AE$19),MONTH(AE$19),1),"Status","ECONOMIC LONG TERM","Country",$C23),0)+IFERROR(GETPIVOTDATA("Amount",'[1]Maintenance Monthly'!$A$5,"Period",DATE(YEAR(AE$19),MONTH(AE$19),1),"Status","UNPLANNED","Country",$C23),0)</f>
        <v>179</v>
      </c>
      <c r="AF23" s="24">
        <f>IFERROR(GETPIVOTDATA("Amount",'[1]Maintenance Monthly'!$A$5,"Period",DATE(YEAR(AF$19),MONTH(AF$19),1),"Status","PLANNED","Country",$C23),0)+IFERROR(GETPIVOTDATA("Amount",'[1]Maintenance Monthly'!$A$5,"Period",DATE(YEAR(AF$19),MONTH(AF$19),1),"Status","ECONOMIC LONG TERM","Country",$C23),0)+IFERROR(GETPIVOTDATA("Amount",'[1]Maintenance Monthly'!$A$5,"Period",DATE(YEAR(AF$19),MONTH(AF$19),1),"Status","UNPLANNED","Country",$C23),0)</f>
        <v>179</v>
      </c>
      <c r="AG23" s="24">
        <f>IFERROR(GETPIVOTDATA("Amount",'[1]Maintenance Monthly'!$A$5,"Period",DATE(YEAR(AG$19),MONTH(AG$19),1),"Status","PLANNED","Country",$C23),0)+IFERROR(GETPIVOTDATA("Amount",'[1]Maintenance Monthly'!$A$5,"Period",DATE(YEAR(AG$19),MONTH(AG$19),1),"Status","ECONOMIC LONG TERM","Country",$C23),0)+IFERROR(GETPIVOTDATA("Amount",'[1]Maintenance Monthly'!$A$5,"Period",DATE(YEAR(AG$19),MONTH(AG$19),1),"Status","UNPLANNED","Country",$C23),0)</f>
        <v>156</v>
      </c>
      <c r="AH23" s="24">
        <f>IFERROR(GETPIVOTDATA("Amount",'[1]Maintenance Monthly'!$A$5,"Period",DATE(YEAR(AH$19),MONTH(AH$19),1),"Status","PLANNED","Country",$C23),0)+IFERROR(GETPIVOTDATA("Amount",'[1]Maintenance Monthly'!$A$5,"Period",DATE(YEAR(AH$19),MONTH(AH$19),1),"Status","ECONOMIC LONG TERM","Country",$C23),0)+IFERROR(GETPIVOTDATA("Amount",'[1]Maintenance Monthly'!$A$5,"Period",DATE(YEAR(AH$19),MONTH(AH$19),1),"Status","UNPLANNED","Country",$C23),0)</f>
        <v>331</v>
      </c>
      <c r="AI23" s="24">
        <f>IFERROR(GETPIVOTDATA("Amount",'[1]Maintenance Monthly'!$A$5,"Period",DATE(YEAR(AI$19),MONTH(AI$19),1),"Status","PLANNED","Country",$C23),0)+IFERROR(GETPIVOTDATA("Amount",'[1]Maintenance Monthly'!$A$5,"Period",DATE(YEAR(AI$19),MONTH(AI$19),1),"Status","ECONOMIC LONG TERM","Country",$C23),0)+IFERROR(GETPIVOTDATA("Amount",'[1]Maintenance Monthly'!$A$5,"Period",DATE(YEAR(AI$19),MONTH(AI$19),1),"Status","UNPLANNED","Country",$C23),0)</f>
        <v>200</v>
      </c>
      <c r="AJ23" s="24">
        <f>IFERROR(GETPIVOTDATA("Amount",'[1]Maintenance Monthly'!$A$5,"Period",DATE(YEAR(AJ$19),MONTH(AJ$19),1),"Status","PLANNED","Country",$C23),0)+IFERROR(GETPIVOTDATA("Amount",'[1]Maintenance Monthly'!$A$5,"Period",DATE(YEAR(AJ$19),MONTH(AJ$19),1),"Status","ECONOMIC LONG TERM","Country",$C23),0)+IFERROR(GETPIVOTDATA("Amount",'[1]Maintenance Monthly'!$A$5,"Period",DATE(YEAR(AJ$19),MONTH(AJ$19),1),"Status","UNPLANNED","Country",$C23),0)</f>
        <v>40</v>
      </c>
      <c r="AK23" s="24">
        <f>IFERROR(GETPIVOTDATA("Amount",'[1]Maintenance Monthly'!$A$5,"Period",DATE(YEAR(AK$19),MONTH(AK$19),1),"Status","PLANNED","Country",$C23),0)+IFERROR(GETPIVOTDATA("Amount",'[1]Maintenance Monthly'!$A$5,"Period",DATE(YEAR(AK$19),MONTH(AK$19),1),"Status","ECONOMIC LONG TERM","Country",$C23),0)+IFERROR(GETPIVOTDATA("Amount",'[1]Maintenance Monthly'!$A$5,"Period",DATE(YEAR(AK$19),MONTH(AK$19),1),"Status","UNPLANNED","Country",$C23),0)</f>
        <v>232</v>
      </c>
      <c r="AL23" s="24">
        <f>IFERROR(GETPIVOTDATA("Amount",'[1]Maintenance Monthly'!$A$5,"Period",DATE(YEAR(AL$19),MONTH(AL$19),1),"Status","PLANNED","Country",$C23),0)+IFERROR(GETPIVOTDATA("Amount",'[1]Maintenance Monthly'!$A$5,"Period",DATE(YEAR(AL$19),MONTH(AL$19),1),"Status","ECONOMIC LONG TERM","Country",$C23),0)+IFERROR(GETPIVOTDATA("Amount",'[1]Maintenance Monthly'!$A$5,"Period",DATE(YEAR(AL$19),MONTH(AL$19),1),"Status","UNPLANNED","Country",$C23),0)</f>
        <v>240</v>
      </c>
      <c r="AM23" s="24">
        <f>IFERROR(GETPIVOTDATA("Amount",'[1]Maintenance Monthly'!$A$5,"Period",DATE(YEAR(AM$19),MONTH(AM$19),1),"Status","PLANNED","Country",$C23),0)+IFERROR(GETPIVOTDATA("Amount",'[1]Maintenance Monthly'!$A$5,"Period",DATE(YEAR(AM$19),MONTH(AM$19),1),"Status","ECONOMIC LONG TERM","Country",$C23),0)+IFERROR(GETPIVOTDATA("Amount",'[1]Maintenance Monthly'!$A$5,"Period",DATE(YEAR(AM$19),MONTH(AM$19),1),"Status","UNPLANNED","Country",$C23),0)</f>
        <v>240</v>
      </c>
      <c r="AN23" s="24">
        <f>IFERROR(GETPIVOTDATA("Amount",'[1]Maintenance Monthly'!$A$5,"Period",DATE(YEAR(AN$19),MONTH(AN$19),1),"Status","PLANNED","Country",$C23),0)+IFERROR(GETPIVOTDATA("Amount",'[1]Maintenance Monthly'!$A$5,"Period",DATE(YEAR(AN$19),MONTH(AN$19),1),"Status","ECONOMIC LONG TERM","Country",$C23),0)+IFERROR(GETPIVOTDATA("Amount",'[1]Maintenance Monthly'!$A$5,"Period",DATE(YEAR(AN$19),MONTH(AN$19),1),"Status","UNPLANNED","Country",$C23),0)</f>
        <v>240</v>
      </c>
      <c r="AO23" s="24">
        <f>IFERROR(GETPIVOTDATA("Amount",'[1]Maintenance Monthly'!$A$5,"Period",DATE(YEAR(AO$19),MONTH(AO$19),1),"Status","PLANNED","Country",$C23),0)+IFERROR(GETPIVOTDATA("Amount",'[1]Maintenance Monthly'!$A$5,"Period",DATE(YEAR(AO$19),MONTH(AO$19),1),"Status","ECONOMIC LONG TERM","Country",$C23),0)+IFERROR(GETPIVOTDATA("Amount",'[1]Maintenance Monthly'!$A$5,"Period",DATE(YEAR(AO$19),MONTH(AO$19),1),"Status","UNPLANNED","Country",$C23),0)</f>
        <v>386</v>
      </c>
      <c r="AP23" s="24">
        <f>IFERROR(GETPIVOTDATA("Amount",'[1]Maintenance Monthly'!$A$5,"Period",DATE(YEAR(AP$19),MONTH(AP$19),1),"Status","PLANNED","Country",$C23),0)+IFERROR(GETPIVOTDATA("Amount",'[1]Maintenance Monthly'!$A$5,"Period",DATE(YEAR(AP$19),MONTH(AP$19),1),"Status","ECONOMIC LONG TERM","Country",$C23),0)+IFERROR(GETPIVOTDATA("Amount",'[1]Maintenance Monthly'!$A$5,"Period",DATE(YEAR(AP$19),MONTH(AP$19),1),"Status","UNPLANNED","Country",$C23),0)</f>
        <v>393</v>
      </c>
      <c r="AQ23" s="24">
        <f>IFERROR(GETPIVOTDATA("Amount",'[1]Maintenance Monthly'!$A$5,"Period",DATE(YEAR(AQ$19),MONTH(AQ$19),1),"Status","PLANNED","Country",$C23),0)+IFERROR(GETPIVOTDATA("Amount",'[1]Maintenance Monthly'!$A$5,"Period",DATE(YEAR(AQ$19),MONTH(AQ$19),1),"Status","ECONOMIC LONG TERM","Country",$C23),0)+IFERROR(GETPIVOTDATA("Amount",'[1]Maintenance Monthly'!$A$5,"Period",DATE(YEAR(AQ$19),MONTH(AQ$19),1),"Status","UNPLANNED","Country",$C23),0)</f>
        <v>386</v>
      </c>
      <c r="AR23" s="24">
        <f>IFERROR(GETPIVOTDATA("Amount",'[1]Maintenance Monthly'!$A$5,"Period",DATE(YEAR(AR$19),MONTH(AR$19),1),"Status","PLANNED","Country",$C23),0)+IFERROR(GETPIVOTDATA("Amount",'[1]Maintenance Monthly'!$A$5,"Period",DATE(YEAR(AR$19),MONTH(AR$19),1),"Status","ECONOMIC LONG TERM","Country",$C23),0)+IFERROR(GETPIVOTDATA("Amount",'[1]Maintenance Monthly'!$A$5,"Period",DATE(YEAR(AR$19),MONTH(AR$19),1),"Status","UNPLANNED","Country",$C23),0)</f>
        <v>489</v>
      </c>
      <c r="AS23" s="24">
        <f>IFERROR(GETPIVOTDATA("Amount",'[1]Maintenance Monthly'!$A$5,"Period",DATE(YEAR(AS$19),MONTH(AS$19),1),"Status","PLANNED","Country",$C23),0)+IFERROR(GETPIVOTDATA("Amount",'[1]Maintenance Monthly'!$A$5,"Period",DATE(YEAR(AS$19),MONTH(AS$19),1),"Status","ECONOMIC LONG TERM","Country",$C23),0)+IFERROR(GETPIVOTDATA("Amount",'[1]Maintenance Monthly'!$A$5,"Period",DATE(YEAR(AS$19),MONTH(AS$19),1),"Status","UNPLANNED","Country",$C23),0)</f>
        <v>485</v>
      </c>
      <c r="AT23" s="24">
        <f>IFERROR(GETPIVOTDATA("Amount",'[1]Maintenance Monthly'!$A$5,"Period",DATE(YEAR(AT$19),MONTH(AT$19),1),"Status","PLANNED","Country",$C23),0)+IFERROR(GETPIVOTDATA("Amount",'[1]Maintenance Monthly'!$A$5,"Period",DATE(YEAR(AT$19),MONTH(AT$19),1),"Status","ECONOMIC LONG TERM","Country",$C23),0)+IFERROR(GETPIVOTDATA("Amount",'[1]Maintenance Monthly'!$A$5,"Period",DATE(YEAR(AT$19),MONTH(AT$19),1),"Status","UNPLANNED","Country",$C23),0)</f>
        <v>435</v>
      </c>
      <c r="AU23" s="24">
        <f>IFERROR(GETPIVOTDATA("Amount",'[1]Maintenance Monthly'!$A$5,"Period",DATE(YEAR(AU$19),MONTH(AU$19),1),"Status","PLANNED","Country",$C23),0)+IFERROR(GETPIVOTDATA("Amount",'[1]Maintenance Monthly'!$A$5,"Period",DATE(YEAR(AU$19),MONTH(AU$19),1),"Status","ECONOMIC LONG TERM","Country",$C23),0)+IFERROR(GETPIVOTDATA("Amount",'[1]Maintenance Monthly'!$A$5,"Period",DATE(YEAR(AU$19),MONTH(AU$19),1),"Status","UNPLANNED","Country",$C23),0)</f>
        <v>405</v>
      </c>
      <c r="AV23" s="24">
        <f>IFERROR(GETPIVOTDATA("Amount",'[1]Maintenance Monthly'!$A$5,"Period",DATE(YEAR(AV$19),MONTH(AV$19),1),"Status","PLANNED","Country",$C23),0)+IFERROR(GETPIVOTDATA("Amount",'[1]Maintenance Monthly'!$A$5,"Period",DATE(YEAR(AV$19),MONTH(AV$19),1),"Status","ECONOMIC LONG TERM","Country",$C23),0)+IFERROR(GETPIVOTDATA("Amount",'[1]Maintenance Monthly'!$A$5,"Period",DATE(YEAR(AV$19),MONTH(AV$19),1),"Status","UNPLANNED","Country",$C23),0)</f>
        <v>405</v>
      </c>
      <c r="AW23" s="24">
        <f>IFERROR(GETPIVOTDATA("Amount",'[1]Maintenance Monthly'!$A$5,"Period",DATE(YEAR(AW$19),MONTH(AW$19),1),"Status","PLANNED","Country",$C23),0)+IFERROR(GETPIVOTDATA("Amount",'[1]Maintenance Monthly'!$A$5,"Period",DATE(YEAR(AW$19),MONTH(AW$19),1),"Status","ECONOMIC LONG TERM","Country",$C23),0)+IFERROR(GETPIVOTDATA("Amount",'[1]Maintenance Monthly'!$A$5,"Period",DATE(YEAR(AW$19),MONTH(AW$19),1),"Status","UNPLANNED","Country",$C23),0)</f>
        <v>409</v>
      </c>
      <c r="AX23" s="24">
        <f>IFERROR(GETPIVOTDATA("Amount",'[1]Maintenance Monthly'!$A$5,"Period",DATE(YEAR(AX$19),MONTH(AX$19),1),"Status","PLANNED","Country",$C23),0)+IFERROR(GETPIVOTDATA("Amount",'[1]Maintenance Monthly'!$A$5,"Period",DATE(YEAR(AX$19),MONTH(AX$19),1),"Status","ECONOMIC LONG TERM","Country",$C23),0)+IFERROR(GETPIVOTDATA("Amount",'[1]Maintenance Monthly'!$A$5,"Period",DATE(YEAR(AX$19),MONTH(AX$19),1),"Status","UNPLANNED","Country",$C23),0)</f>
        <v>383</v>
      </c>
      <c r="AY23" s="24">
        <f>IFERROR(GETPIVOTDATA("Amount",'[1]Maintenance Monthly'!$A$5,"Period",DATE(YEAR(AY$19),MONTH(AY$19),1),"Status","PLANNED","Country",$C23),0)+IFERROR(GETPIVOTDATA("Amount",'[1]Maintenance Monthly'!$A$5,"Period",DATE(YEAR(AY$19),MONTH(AY$19),1),"Status","ECONOMIC LONG TERM","Country",$C23),0)+IFERROR(GETPIVOTDATA("Amount",'[1]Maintenance Monthly'!$A$5,"Period",DATE(YEAR(AY$19),MONTH(AY$19),1),"Status","UNPLANNED","Country",$C23),0)</f>
        <v>402</v>
      </c>
      <c r="AZ23" s="24">
        <f>IFERROR(GETPIVOTDATA("Amount",'[1]Maintenance Monthly'!$A$5,"Period",DATE(YEAR(AZ$19),MONTH(AZ$19),1),"Status","PLANNED","Country",$C23),0)+IFERROR(GETPIVOTDATA("Amount",'[1]Maintenance Monthly'!$A$5,"Period",DATE(YEAR(AZ$19),MONTH(AZ$19),1),"Status","ECONOMIC LONG TERM","Country",$C23),0)+IFERROR(GETPIVOTDATA("Amount",'[1]Maintenance Monthly'!$A$5,"Period",DATE(YEAR(AZ$19),MONTH(AZ$19),1),"Status","UNPLANNED","Country",$C23),0)</f>
        <v>591</v>
      </c>
      <c r="BA23" s="24">
        <f>IFERROR(GETPIVOTDATA("Amount",'[1]Maintenance Monthly'!$A$5,"Period",DATE(YEAR(BA$19),MONTH(BA$19),1),"Status","PLANNED","Country",$C23),0)+IFERROR(GETPIVOTDATA("Amount",'[1]Maintenance Monthly'!$A$5,"Period",DATE(YEAR(BA$19),MONTH(BA$19),1),"Status","ECONOMIC LONG TERM","Country",$C23),0)+IFERROR(GETPIVOTDATA("Amount",'[1]Maintenance Monthly'!$A$5,"Period",DATE(YEAR(BA$19),MONTH(BA$19),1),"Status","UNPLANNED","Country",$C23),0)</f>
        <v>493</v>
      </c>
      <c r="BB23" s="24">
        <f>IFERROR(GETPIVOTDATA("Amount",'[1]Maintenance Monthly'!$A$5,"Period",DATE(YEAR(BB$19),MONTH(BB$19),1),"Status","PLANNED","Country",$C23),0)+IFERROR(GETPIVOTDATA("Amount",'[1]Maintenance Monthly'!$A$5,"Period",DATE(YEAR(BB$19),MONTH(BB$19),1),"Status","ECONOMIC LONG TERM","Country",$C23),0)+IFERROR(GETPIVOTDATA("Amount",'[1]Maintenance Monthly'!$A$5,"Period",DATE(YEAR(BB$19),MONTH(BB$19),1),"Status","UNPLANNED","Country",$C23),0)</f>
        <v>571</v>
      </c>
      <c r="BC23" s="24">
        <f>IFERROR(GETPIVOTDATA("Amount",'[1]Maintenance Monthly'!$A$5,"Period",DATE(YEAR(BC$19),MONTH(BC$19),1),"Status","PLANNED","Country",$C23),0)+IFERROR(GETPIVOTDATA("Amount",'[1]Maintenance Monthly'!$A$5,"Period",DATE(YEAR(BC$19),MONTH(BC$19),1),"Status","ECONOMIC LONG TERM","Country",$C23),0)+IFERROR(GETPIVOTDATA("Amount",'[1]Maintenance Monthly'!$A$5,"Period",DATE(YEAR(BC$19),MONTH(BC$19),1),"Status","UNPLANNED","Country",$C23),0)</f>
        <v>499</v>
      </c>
      <c r="BD23" s="24">
        <f>IFERROR(GETPIVOTDATA("Amount",'[1]Maintenance Monthly'!$A$5,"Period",DATE(YEAR(BD$19),MONTH(BD$19),1),"Status","PLANNED","Country",$C23),0)+IFERROR(GETPIVOTDATA("Amount",'[1]Maintenance Monthly'!$A$5,"Period",DATE(YEAR(BD$19),MONTH(BD$19),1),"Status","ECONOMIC LONG TERM","Country",$C23),0)+IFERROR(GETPIVOTDATA("Amount",'[1]Maintenance Monthly'!$A$5,"Period",DATE(YEAR(BD$19),MONTH(BD$19),1),"Status","UNPLANNED","Country",$C23),0)</f>
        <v>470</v>
      </c>
      <c r="BE23" s="24">
        <f>IFERROR(GETPIVOTDATA("Amount",'[1]Maintenance Monthly'!$A$5,"Period",DATE(YEAR(BE$19),MONTH(BE$19),1),"Status","PLANNED","Country",$C23),0)+IFERROR(GETPIVOTDATA("Amount",'[1]Maintenance Monthly'!$A$5,"Period",DATE(YEAR(BE$19),MONTH(BE$19),1),"Status","ECONOMIC LONG TERM","Country",$C23),0)+IFERROR(GETPIVOTDATA("Amount",'[1]Maintenance Monthly'!$A$5,"Period",DATE(YEAR(BE$19),MONTH(BE$19),1),"Status","UNPLANNED","Country",$C23),0)</f>
        <v>470</v>
      </c>
      <c r="BF23" s="24">
        <f>IFERROR(GETPIVOTDATA("Amount",'[1]Maintenance Monthly'!$A$5,"Period",DATE(YEAR(BF$19),MONTH(BF$19),1),"Status","PLANNED","Country",$C23),0)+IFERROR(GETPIVOTDATA("Amount",'[1]Maintenance Monthly'!$A$5,"Period",DATE(YEAR(BF$19),MONTH(BF$19),1),"Status","ECONOMIC LONG TERM","Country",$C23),0)+IFERROR(GETPIVOTDATA("Amount",'[1]Maintenance Monthly'!$A$5,"Period",DATE(YEAR(BF$19),MONTH(BF$19),1),"Status","UNPLANNED","Country",$C23),0)</f>
        <v>350</v>
      </c>
      <c r="BG23" s="24">
        <f>IFERROR(GETPIVOTDATA("Amount",'[1]Maintenance Monthly'!$A$5,"Period",DATE(YEAR(BG$19),MONTH(BG$19),1),"Status","PLANNED","Country",$C23),0)+IFERROR(GETPIVOTDATA("Amount",'[1]Maintenance Monthly'!$A$5,"Period",DATE(YEAR(BG$19),MONTH(BG$19),1),"Status","ECONOMIC LONG TERM","Country",$C23),0)+IFERROR(GETPIVOTDATA("Amount",'[1]Maintenance Monthly'!$A$5,"Period",DATE(YEAR(BG$19),MONTH(BG$19),1),"Status","UNPLANNED","Country",$C23),0)</f>
        <v>230</v>
      </c>
      <c r="BH23" s="24">
        <f>IFERROR(GETPIVOTDATA("Amount",'[1]Maintenance Monthly'!$A$5,"Period",DATE(YEAR(BH$19),MONTH(BH$19),1),"Status","PLANNED","Country",$C23),0)+IFERROR(GETPIVOTDATA("Amount",'[1]Maintenance Monthly'!$A$5,"Period",DATE(YEAR(BH$19),MONTH(BH$19),1),"Status","ECONOMIC LONG TERM","Country",$C23),0)+IFERROR(GETPIVOTDATA("Amount",'[1]Maintenance Monthly'!$A$5,"Period",DATE(YEAR(BH$19),MONTH(BH$19),1),"Status","UNPLANNED","Country",$C23),0)</f>
        <v>230</v>
      </c>
      <c r="BI23" s="24">
        <f>IFERROR(GETPIVOTDATA("Amount",'[1]Maintenance Monthly'!$A$5,"Period",DATE(YEAR(BI$19),MONTH(BI$19),1),"Status","PLANNED","Country",$C23),0)+IFERROR(GETPIVOTDATA("Amount",'[1]Maintenance Monthly'!$A$5,"Period",DATE(YEAR(BI$19),MONTH(BI$19),1),"Status","ECONOMIC LONG TERM","Country",$C23),0)+IFERROR(GETPIVOTDATA("Amount",'[1]Maintenance Monthly'!$A$5,"Period",DATE(YEAR(BI$19),MONTH(BI$19),1),"Status","UNPLANNED","Country",$C23),0)</f>
        <v>248</v>
      </c>
      <c r="BJ23" s="24">
        <f>IFERROR(GETPIVOTDATA("Amount",'[1]Maintenance Monthly'!$A$5,"Period",DATE(YEAR(BJ$19),MONTH(BJ$19),1),"Status","PLANNED","Country",$C23),0)+IFERROR(GETPIVOTDATA("Amount",'[1]Maintenance Monthly'!$A$5,"Period",DATE(YEAR(BJ$19),MONTH(BJ$19),1),"Status","ECONOMIC LONG TERM","Country",$C23),0)+IFERROR(GETPIVOTDATA("Amount",'[1]Maintenance Monthly'!$A$5,"Period",DATE(YEAR(BJ$19),MONTH(BJ$19),1),"Status","UNPLANNED","Country",$C23),0)</f>
        <v>230</v>
      </c>
      <c r="BK23" s="24">
        <f>IFERROR(GETPIVOTDATA("Amount",'[1]Maintenance Monthly'!$A$5,"Period",DATE(YEAR(BK$19),MONTH(BK$19),1),"Status","PLANNED","Country",$C23),0)+IFERROR(GETPIVOTDATA("Amount",'[1]Maintenance Monthly'!$A$5,"Period",DATE(YEAR(BK$19),MONTH(BK$19),1),"Status","ECONOMIC LONG TERM","Country",$C23),0)+IFERROR(GETPIVOTDATA("Amount",'[1]Maintenance Monthly'!$A$5,"Period",DATE(YEAR(BK$19),MONTH(BK$19),1),"Status","UNPLANNED","Country",$C23),0)</f>
        <v>230</v>
      </c>
      <c r="BL23" s="24">
        <f>IFERROR(GETPIVOTDATA("Amount",'[1]Maintenance Monthly'!$A$5,"Period",DATE(YEAR(BL$19),MONTH(BL$19),1),"Status","PLANNED","Country",$C23),0)+IFERROR(GETPIVOTDATA("Amount",'[1]Maintenance Monthly'!$A$5,"Period",DATE(YEAR(BL$19),MONTH(BL$19),1),"Status","ECONOMIC LONG TERM","Country",$C23),0)+IFERROR(GETPIVOTDATA("Amount",'[1]Maintenance Monthly'!$A$5,"Period",DATE(YEAR(BL$19),MONTH(BL$19),1),"Status","UNPLANNED","Country",$C23),0)</f>
        <v>230</v>
      </c>
      <c r="BM23" s="24">
        <f>IFERROR(GETPIVOTDATA("Amount",'[1]Maintenance Monthly'!$A$5,"Period",DATE(YEAR(BM$19),MONTH(BM$19),1),"Status","PLANNED","Country",$C23),0)+IFERROR(GETPIVOTDATA("Amount",'[1]Maintenance Monthly'!$A$5,"Period",DATE(YEAR(BM$19),MONTH(BM$19),1),"Status","ECONOMIC LONG TERM","Country",$C23),0)+IFERROR(GETPIVOTDATA("Amount",'[1]Maintenance Monthly'!$A$5,"Period",DATE(YEAR(BM$19),MONTH(BM$19),1),"Status","UNPLANNED","Country",$C23),0)</f>
        <v>230</v>
      </c>
      <c r="BN23" s="24">
        <f>IFERROR(GETPIVOTDATA("Amount",'[1]Maintenance Monthly'!$A$5,"Period",DATE(YEAR(BN$19),MONTH(BN$19),1),"Status","PLANNED","Country",$C23),0)+IFERROR(GETPIVOTDATA("Amount",'[1]Maintenance Monthly'!$A$5,"Period",DATE(YEAR(BN$19),MONTH(BN$19),1),"Status","ECONOMIC LONG TERM","Country",$C23),0)+IFERROR(GETPIVOTDATA("Amount",'[1]Maintenance Monthly'!$A$5,"Period",DATE(YEAR(BN$19),MONTH(BN$19),1),"Status","UNPLANNED","Country",$C23),0)</f>
        <v>267</v>
      </c>
      <c r="BO23" s="24">
        <f>IFERROR(GETPIVOTDATA("Amount",'[1]Maintenance Monthly'!$A$5,"Period",DATE(YEAR(BO$19),MONTH(BO$19),1),"Status","PLANNED","Country",$C23),0)+IFERROR(GETPIVOTDATA("Amount",'[1]Maintenance Monthly'!$A$5,"Period",DATE(YEAR(BO$19),MONTH(BO$19),1),"Status","ECONOMIC LONG TERM","Country",$C23),0)+IFERROR(GETPIVOTDATA("Amount",'[1]Maintenance Monthly'!$A$5,"Period",DATE(YEAR(BO$19),MONTH(BO$19),1),"Status","UNPLANNED","Country",$C23),0)</f>
        <v>402</v>
      </c>
      <c r="BP23" s="24">
        <f>IFERROR(GETPIVOTDATA("Amount",'[1]Maintenance Monthly'!$A$5,"Period",DATE(YEAR(BP$19),MONTH(BP$19),1),"Status","PLANNED","Country",$C23),0)+IFERROR(GETPIVOTDATA("Amount",'[1]Maintenance Monthly'!$A$5,"Period",DATE(YEAR(BP$19),MONTH(BP$19),1),"Status","ECONOMIC LONG TERM","Country",$C23),0)+IFERROR(GETPIVOTDATA("Amount",'[1]Maintenance Monthly'!$A$5,"Period",DATE(YEAR(BP$19),MONTH(BP$19),1),"Status","UNPLANNED","Country",$C23),0)</f>
        <v>279</v>
      </c>
      <c r="BQ23" s="24">
        <f>IFERROR(GETPIVOTDATA("Amount",'[1]Maintenance Monthly'!$A$5,"Period",DATE(YEAR(BQ$19),MONTH(BQ$19),1),"Status","PLANNED","Country",$C23),0)+IFERROR(GETPIVOTDATA("Amount",'[1]Maintenance Monthly'!$A$5,"Period",DATE(YEAR(BQ$19),MONTH(BQ$19),1),"Status","ECONOMIC LONG TERM","Country",$C23),0)+IFERROR(GETPIVOTDATA("Amount",'[1]Maintenance Monthly'!$A$5,"Period",DATE(YEAR(BQ$19),MONTH(BQ$19),1),"Status","UNPLANNED","Country",$C23),0)</f>
        <v>0</v>
      </c>
      <c r="BR23" s="24">
        <f>IFERROR(GETPIVOTDATA("Amount",'[1]Maintenance Monthly'!$A$5,"Period",DATE(YEAR(BR$19),MONTH(BR$19),1),"Status","PLANNED","Country",$C23),0)+IFERROR(GETPIVOTDATA("Amount",'[1]Maintenance Monthly'!$A$5,"Period",DATE(YEAR(BR$19),MONTH(BR$19),1),"Status","ECONOMIC LONG TERM","Country",$C23),0)+IFERROR(GETPIVOTDATA("Amount",'[1]Maintenance Monthly'!$A$5,"Period",DATE(YEAR(BR$19),MONTH(BR$19),1),"Status","UNPLANNED","Country",$C23),0)</f>
        <v>0</v>
      </c>
      <c r="BS23" s="24">
        <f>IFERROR(GETPIVOTDATA("Amount",'[1]Maintenance Monthly'!$A$5,"Period",DATE(YEAR(BS$19),MONTH(BS$19),1),"Status","PLANNED","Country",$C23),0)+IFERROR(GETPIVOTDATA("Amount",'[1]Maintenance Monthly'!$A$5,"Period",DATE(YEAR(BS$19),MONTH(BS$19),1),"Status","ECONOMIC LONG TERM","Country",$C23),0)+IFERROR(GETPIVOTDATA("Amount",'[1]Maintenance Monthly'!$A$5,"Period",DATE(YEAR(BS$19),MONTH(BS$19),1),"Status","UNPLANNED","Country",$C23),0)</f>
        <v>0</v>
      </c>
      <c r="BT23" s="24">
        <f>IFERROR(GETPIVOTDATA("Amount",'[1]Maintenance Monthly'!$A$5,"Period",DATE(YEAR(BT$19),MONTH(BT$19),1),"Status","PLANNED","Country",$C23),0)+IFERROR(GETPIVOTDATA("Amount",'[1]Maintenance Monthly'!$A$5,"Period",DATE(YEAR(BT$19),MONTH(BT$19),1),"Status","ECONOMIC LONG TERM","Country",$C23),0)+IFERROR(GETPIVOTDATA("Amount",'[1]Maintenance Monthly'!$A$5,"Period",DATE(YEAR(BT$19),MONTH(BT$19),1),"Status","UNPLANNED","Country",$C23),0)</f>
        <v>0</v>
      </c>
      <c r="BU23" s="24">
        <f>IFERROR(GETPIVOTDATA("Amount",'[1]Maintenance Monthly'!$A$5,"Period",DATE(YEAR(BU$19),MONTH(BU$19),1),"Status","PLANNED","Country",$C23),0)+IFERROR(GETPIVOTDATA("Amount",'[1]Maintenance Monthly'!$A$5,"Period",DATE(YEAR(BU$19),MONTH(BU$19),1),"Status","ECONOMIC LONG TERM","Country",$C23),0)+IFERROR(GETPIVOTDATA("Amount",'[1]Maintenance Monthly'!$A$5,"Period",DATE(YEAR(BU$19),MONTH(BU$19),1),"Status","UNPLANNED","Country",$C23),0)</f>
        <v>0</v>
      </c>
      <c r="BV23" s="24">
        <f>IFERROR(GETPIVOTDATA("Amount",'[1]Maintenance Monthly'!$A$5,"Period",DATE(YEAR(BV$19),MONTH(BV$19),1),"Status","PLANNED","Country",$C23),0)+IFERROR(GETPIVOTDATA("Amount",'[1]Maintenance Monthly'!$A$5,"Period",DATE(YEAR(BV$19),MONTH(BV$19),1),"Status","ECONOMIC LONG TERM","Country",$C23),0)+IFERROR(GETPIVOTDATA("Amount",'[1]Maintenance Monthly'!$A$5,"Period",DATE(YEAR(BV$19),MONTH(BV$19),1),"Status","UNPLANNED","Country",$C23),0)</f>
        <v>0</v>
      </c>
      <c r="BW23" s="24">
        <f>IFERROR(GETPIVOTDATA("Amount",'[1]Maintenance Monthly'!$A$5,"Period",DATE(YEAR(BW$19),MONTH(BW$19),1),"Status","PLANNED","Country",$C23),0)+IFERROR(GETPIVOTDATA("Amount",'[1]Maintenance Monthly'!$A$5,"Period",DATE(YEAR(BW$19),MONTH(BW$19),1),"Status","ECONOMIC LONG TERM","Country",$C23),0)+IFERROR(GETPIVOTDATA("Amount",'[1]Maintenance Monthly'!$A$5,"Period",DATE(YEAR(BW$19),MONTH(BW$19),1),"Status","UNPLANNED","Country",$C23),0)</f>
        <v>0</v>
      </c>
      <c r="BX23" s="24">
        <f>IFERROR(GETPIVOTDATA("Amount",'[1]Maintenance Monthly'!$A$5,"Period",DATE(YEAR(BX$19),MONTH(BX$19),1),"Status","PLANNED","Country",$C23),0)+IFERROR(GETPIVOTDATA("Amount",'[1]Maintenance Monthly'!$A$5,"Period",DATE(YEAR(BX$19),MONTH(BX$19),1),"Status","ECONOMIC LONG TERM","Country",$C23),0)+IFERROR(GETPIVOTDATA("Amount",'[1]Maintenance Monthly'!$A$5,"Period",DATE(YEAR(BX$19),MONTH(BX$19),1),"Status","UNPLANNED","Country",$C23),0)</f>
        <v>0</v>
      </c>
      <c r="BY23" s="24">
        <f>IFERROR(GETPIVOTDATA("Amount",'[1]Maintenance Monthly'!$A$5,"Period",DATE(YEAR(BY$19),MONTH(BY$19),1),"Status","PLANNED","Country",$C23),0)+IFERROR(GETPIVOTDATA("Amount",'[1]Maintenance Monthly'!$A$5,"Period",DATE(YEAR(BY$19),MONTH(BY$19),1),"Status","ECONOMIC LONG TERM","Country",$C23),0)+IFERROR(GETPIVOTDATA("Amount",'[1]Maintenance Monthly'!$A$5,"Period",DATE(YEAR(BY$19),MONTH(BY$19),1),"Status","UNPLANNED","Country",$C23),0)</f>
        <v>0</v>
      </c>
      <c r="BZ23" s="24">
        <f>IFERROR(GETPIVOTDATA("Amount",'[1]Maintenance Monthly'!$A$5,"Period",DATE(YEAR(BZ$19),MONTH(BZ$19),1),"Status","PLANNED","Country",$C23),0)+IFERROR(GETPIVOTDATA("Amount",'[1]Maintenance Monthly'!$A$5,"Period",DATE(YEAR(BZ$19),MONTH(BZ$19),1),"Status","ECONOMIC LONG TERM","Country",$C23),0)+IFERROR(GETPIVOTDATA("Amount",'[1]Maintenance Monthly'!$A$5,"Period",DATE(YEAR(BZ$19),MONTH(BZ$19),1),"Status","UNPLANNED","Country",$C23),0)</f>
        <v>0</v>
      </c>
      <c r="CA23" s="24">
        <f>IFERROR(GETPIVOTDATA("Amount",'[1]Maintenance Monthly'!$A$5,"Period",DATE(YEAR(CA$19),MONTH(CA$19),1),"Status","PLANNED","Country",$C23),0)+IFERROR(GETPIVOTDATA("Amount",'[1]Maintenance Monthly'!$A$5,"Period",DATE(YEAR(CA$19),MONTH(CA$19),1),"Status","ECONOMIC LONG TERM","Country",$C23),0)+IFERROR(GETPIVOTDATA("Amount",'[1]Maintenance Monthly'!$A$5,"Period",DATE(YEAR(CA$19),MONTH(CA$19),1),"Status","UNPLANNED","Country",$C23),0)</f>
        <v>0</v>
      </c>
      <c r="CB23" s="24">
        <f>IFERROR(GETPIVOTDATA("Amount",'[1]Maintenance Monthly'!$A$5,"Period",DATE(YEAR(CB$19),MONTH(CB$19),1),"Status","PLANNED","Country",$C23),0)+IFERROR(GETPIVOTDATA("Amount",'[1]Maintenance Monthly'!$A$5,"Period",DATE(YEAR(CB$19),MONTH(CB$19),1),"Status","ECONOMIC LONG TERM","Country",$C23),0)+IFERROR(GETPIVOTDATA("Amount",'[1]Maintenance Monthly'!$A$5,"Period",DATE(YEAR(CB$19),MONTH(CB$19),1),"Status","UNPLANNED","Country",$C23),0)</f>
        <v>0</v>
      </c>
      <c r="CC23" s="24">
        <f>IFERROR(GETPIVOTDATA("Amount",'[1]Maintenance Monthly'!$A$5,"Period",DATE(YEAR(CC$19),MONTH(CC$19),1),"Status","PLANNED","Country",$C23),0)+IFERROR(GETPIVOTDATA("Amount",'[1]Maintenance Monthly'!$A$5,"Period",DATE(YEAR(CC$19),MONTH(CC$19),1),"Status","ECONOMIC LONG TERM","Country",$C23),0)+IFERROR(GETPIVOTDATA("Amount",'[1]Maintenance Monthly'!$A$5,"Period",DATE(YEAR(CC$19),MONTH(CC$19),1),"Status","UNPLANNED","Country",$C23),0)</f>
        <v>0</v>
      </c>
      <c r="CD23" s="24">
        <f>IFERROR(GETPIVOTDATA("Amount",'[1]Maintenance Monthly'!$A$5,"Period",DATE(YEAR(CD$19),MONTH(CD$19),1),"Status","PLANNED","Country",$C23),0)+IFERROR(GETPIVOTDATA("Amount",'[1]Maintenance Monthly'!$A$5,"Period",DATE(YEAR(CD$19),MONTH(CD$19),1),"Status","ECONOMIC LONG TERM","Country",$C23),0)+IFERROR(GETPIVOTDATA("Amount",'[1]Maintenance Monthly'!$A$5,"Period",DATE(YEAR(CD$19),MONTH(CD$19),1),"Status","UNPLANNED","Country",$C23),0)</f>
        <v>0</v>
      </c>
      <c r="CE23" s="24">
        <f>IFERROR(GETPIVOTDATA("Amount",'[1]Maintenance Monthly'!$A$5,"Period",DATE(YEAR(CE$19),MONTH(CE$19),1),"Status","PLANNED","Country",$C23),0)+IFERROR(GETPIVOTDATA("Amount",'[1]Maintenance Monthly'!$A$5,"Period",DATE(YEAR(CE$19),MONTH(CE$19),1),"Status","ECONOMIC LONG TERM","Country",$C23),0)+IFERROR(GETPIVOTDATA("Amount",'[1]Maintenance Monthly'!$A$5,"Period",DATE(YEAR(CE$19),MONTH(CE$19),1),"Status","UNPLANNED","Country",$C23),0)</f>
        <v>0</v>
      </c>
      <c r="CF23" s="24">
        <f>IFERROR(GETPIVOTDATA("Amount",'[1]Maintenance Monthly'!$A$5,"Period",DATE(YEAR(CF$19),MONTH(CF$19),1),"Status","PLANNED","Country",$C23),0)+IFERROR(GETPIVOTDATA("Amount",'[1]Maintenance Monthly'!$A$5,"Period",DATE(YEAR(CF$19),MONTH(CF$19),1),"Status","ECONOMIC LONG TERM","Country",$C23),0)+IFERROR(GETPIVOTDATA("Amount",'[1]Maintenance Monthly'!$A$5,"Period",DATE(YEAR(CF$19),MONTH(CF$19),1),"Status","UNPLANNED","Country",$C23),0)</f>
        <v>0</v>
      </c>
      <c r="CG23" s="24">
        <f>IFERROR(GETPIVOTDATA("Amount",'[1]Maintenance Monthly'!$A$5,"Period",DATE(YEAR(CG$19),MONTH(CG$19),1),"Status","PLANNED","Country",$C23),0)+IFERROR(GETPIVOTDATA("Amount",'[1]Maintenance Monthly'!$A$5,"Period",DATE(YEAR(CG$19),MONTH(CG$19),1),"Status","ECONOMIC LONG TERM","Country",$C23),0)+IFERROR(GETPIVOTDATA("Amount",'[1]Maintenance Monthly'!$A$5,"Period",DATE(YEAR(CG$19),MONTH(CG$19),1),"Status","UNPLANNED","Country",$C23),0)</f>
        <v>0</v>
      </c>
      <c r="CH23" s="24">
        <f>IFERROR(GETPIVOTDATA("Amount",'[1]Maintenance Monthly'!$A$5,"Period",DATE(YEAR(CH$19),MONTH(CH$19),1),"Status","PLANNED","Country",$C23),0)+IFERROR(GETPIVOTDATA("Amount",'[1]Maintenance Monthly'!$A$5,"Period",DATE(YEAR(CH$19),MONTH(CH$19),1),"Status","ECONOMIC LONG TERM","Country",$C23),0)+IFERROR(GETPIVOTDATA("Amount",'[1]Maintenance Monthly'!$A$5,"Period",DATE(YEAR(CH$19),MONTH(CH$19),1),"Status","UNPLANNED","Country",$C23),0)</f>
        <v>0</v>
      </c>
      <c r="CI23" s="24">
        <f>IFERROR(GETPIVOTDATA("Amount",'[1]Maintenance Monthly'!$A$5,"Period",DATE(YEAR(CI$19),MONTH(CI$19),1),"Status","PLANNED","Country",$C23),0)+IFERROR(GETPIVOTDATA("Amount",'[1]Maintenance Monthly'!$A$5,"Period",DATE(YEAR(CI$19),MONTH(CI$19),1),"Status","ECONOMIC LONG TERM","Country",$C23),0)+IFERROR(GETPIVOTDATA("Amount",'[1]Maintenance Monthly'!$A$5,"Period",DATE(YEAR(CI$19),MONTH(CI$19),1),"Status","UNPLANNED","Country",$C23),0)</f>
        <v>0</v>
      </c>
      <c r="CJ23" s="24">
        <f>IFERROR(GETPIVOTDATA("Amount",'[1]Maintenance Monthly'!$A$5,"Period",DATE(YEAR(CJ$19),MONTH(CJ$19),1),"Status","PLANNED","Country",$C23),0)+IFERROR(GETPIVOTDATA("Amount",'[1]Maintenance Monthly'!$A$5,"Period",DATE(YEAR(CJ$19),MONTH(CJ$19),1),"Status","ECONOMIC LONG TERM","Country",$C23),0)+IFERROR(GETPIVOTDATA("Amount",'[1]Maintenance Monthly'!$A$5,"Period",DATE(YEAR(CJ$19),MONTH(CJ$19),1),"Status","UNPLANNED","Country",$C23),0)</f>
        <v>0</v>
      </c>
      <c r="CK23" s="24">
        <f>IFERROR(GETPIVOTDATA("Amount",'[1]Maintenance Monthly'!$A$5,"Period",DATE(YEAR(CK$19),MONTH(CK$19),1),"Status","PLANNED","Country",$C23),0)+IFERROR(GETPIVOTDATA("Amount",'[1]Maintenance Monthly'!$A$5,"Period",DATE(YEAR(CK$19),MONTH(CK$19),1),"Status","ECONOMIC LONG TERM","Country",$C23),0)+IFERROR(GETPIVOTDATA("Amount",'[1]Maintenance Monthly'!$A$5,"Period",DATE(YEAR(CK$19),MONTH(CK$19),1),"Status","UNPLANNED","Country",$C23),0)</f>
        <v>0</v>
      </c>
      <c r="CL23" s="24">
        <f>IFERROR(GETPIVOTDATA("Amount",'[1]Maintenance Monthly'!$A$5,"Period",DATE(YEAR(CL$19),MONTH(CL$19),1),"Status","PLANNED","Country",$C23),0)+IFERROR(GETPIVOTDATA("Amount",'[1]Maintenance Monthly'!$A$5,"Period",DATE(YEAR(CL$19),MONTH(CL$19),1),"Status","ECONOMIC LONG TERM","Country",$C23),0)+IFERROR(GETPIVOTDATA("Amount",'[1]Maintenance Monthly'!$A$5,"Period",DATE(YEAR(CL$19),MONTH(CL$19),1),"Status","UNPLANNED","Country",$C23),0)</f>
        <v>0</v>
      </c>
      <c r="CM23" s="24">
        <f>IFERROR(GETPIVOTDATA("Amount",'[1]Maintenance Monthly'!$A$5,"Period",DATE(YEAR(CM$19),MONTH(CM$19),1),"Status","PLANNED","Country",$C23),0)+IFERROR(GETPIVOTDATA("Amount",'[1]Maintenance Monthly'!$A$5,"Period",DATE(YEAR(CM$19),MONTH(CM$19),1),"Status","ECONOMIC LONG TERM","Country",$C23),0)+IFERROR(GETPIVOTDATA("Amount",'[1]Maintenance Monthly'!$A$5,"Period",DATE(YEAR(CM$19),MONTH(CM$19),1),"Status","UNPLANNED","Country",$C23),0)</f>
        <v>0</v>
      </c>
      <c r="CN23" s="24">
        <f>IFERROR(GETPIVOTDATA("Amount",'[1]Maintenance Monthly'!$A$5,"Period",DATE(YEAR(CN$19),MONTH(CN$19),1),"Status","PLANNED","Country",$C23),0)+IFERROR(GETPIVOTDATA("Amount",'[1]Maintenance Monthly'!$A$5,"Period",DATE(YEAR(CN$19),MONTH(CN$19),1),"Status","ECONOMIC LONG TERM","Country",$C23),0)+IFERROR(GETPIVOTDATA("Amount",'[1]Maintenance Monthly'!$A$5,"Period",DATE(YEAR(CN$19),MONTH(CN$19),1),"Status","UNPLANNED","Country",$C23),0)</f>
        <v>0</v>
      </c>
      <c r="CO23" s="24">
        <f>IFERROR(GETPIVOTDATA("Amount",'[1]Maintenance Monthly'!$A$5,"Period",DATE(YEAR(CO$19),MONTH(CO$19),1),"Status","PLANNED","Country",$C23),0)+IFERROR(GETPIVOTDATA("Amount",'[1]Maintenance Monthly'!$A$5,"Period",DATE(YEAR(CO$19),MONTH(CO$19),1),"Status","ECONOMIC LONG TERM","Country",$C23),0)+IFERROR(GETPIVOTDATA("Amount",'[1]Maintenance Monthly'!$A$5,"Period",DATE(YEAR(CO$19),MONTH(CO$19),1),"Status","UNPLANNED","Country",$C23),0)</f>
        <v>0</v>
      </c>
      <c r="CP23" s="24">
        <f>IFERROR(GETPIVOTDATA("Amount",'[1]Maintenance Monthly'!$A$5,"Period",DATE(YEAR(CP$19),MONTH(CP$19),1),"Status","PLANNED","Country",$C23),0)+IFERROR(GETPIVOTDATA("Amount",'[1]Maintenance Monthly'!$A$5,"Period",DATE(YEAR(CP$19),MONTH(CP$19),1),"Status","ECONOMIC LONG TERM","Country",$C23),0)+IFERROR(GETPIVOTDATA("Amount",'[1]Maintenance Monthly'!$A$5,"Period",DATE(YEAR(CP$19),MONTH(CP$19),1),"Status","UNPLANNED","Country",$C23),0)</f>
        <v>0</v>
      </c>
      <c r="CQ23" s="24">
        <f>IFERROR(GETPIVOTDATA("Amount",'[1]Maintenance Monthly'!$A$5,"Period",DATE(YEAR(CQ$19),MONTH(CQ$19),1),"Status","PLANNED","Country",$C23),0)+IFERROR(GETPIVOTDATA("Amount",'[1]Maintenance Monthly'!$A$5,"Period",DATE(YEAR(CQ$19),MONTH(CQ$19),1),"Status","ECONOMIC LONG TERM","Country",$C23),0)+IFERROR(GETPIVOTDATA("Amount",'[1]Maintenance Monthly'!$A$5,"Period",DATE(YEAR(CQ$19),MONTH(CQ$19),1),"Status","UNPLANNED","Country",$C23),0)</f>
        <v>0</v>
      </c>
      <c r="CR23" s="24">
        <f>IFERROR(GETPIVOTDATA("Amount",'[1]Maintenance Monthly'!$A$5,"Period",DATE(YEAR(CR$19),MONTH(CR$19),1),"Status","PLANNED","Country",$C23),0)+IFERROR(GETPIVOTDATA("Amount",'[1]Maintenance Monthly'!$A$5,"Period",DATE(YEAR(CR$19),MONTH(CR$19),1),"Status","ECONOMIC LONG TERM","Country",$C23),0)+IFERROR(GETPIVOTDATA("Amount",'[1]Maintenance Monthly'!$A$5,"Period",DATE(YEAR(CR$19),MONTH(CR$19),1),"Status","UNPLANNED","Country",$C23),0)</f>
        <v>0</v>
      </c>
      <c r="CS23" s="24">
        <f>IFERROR(GETPIVOTDATA("Amount",'[1]Maintenance Monthly'!$A$5,"Period",DATE(YEAR(CS$19),MONTH(CS$19),1),"Status","PLANNED","Country",$C23),0)+IFERROR(GETPIVOTDATA("Amount",'[1]Maintenance Monthly'!$A$5,"Period",DATE(YEAR(CS$19),MONTH(CS$19),1),"Status","ECONOMIC LONG TERM","Country",$C23),0)+IFERROR(GETPIVOTDATA("Amount",'[1]Maintenance Monthly'!$A$5,"Period",DATE(YEAR(CS$19),MONTH(CS$19),1),"Status","UNPLANNED","Country",$C23),0)</f>
        <v>0</v>
      </c>
      <c r="CT23" s="24">
        <f>IFERROR(GETPIVOTDATA("Amount",'[1]Maintenance Monthly'!$A$5,"Period",DATE(YEAR(CT$19),MONTH(CT$19),1),"Status","PLANNED","Country",$C23),0)+IFERROR(GETPIVOTDATA("Amount",'[1]Maintenance Monthly'!$A$5,"Period",DATE(YEAR(CT$19),MONTH(CT$19),1),"Status","ECONOMIC LONG TERM","Country",$C23),0)+IFERROR(GETPIVOTDATA("Amount",'[1]Maintenance Monthly'!$A$5,"Period",DATE(YEAR(CT$19),MONTH(CT$19),1),"Status","UNPLANNED","Country",$C23),0)</f>
        <v>0</v>
      </c>
      <c r="CU23" s="24">
        <f>IFERROR(GETPIVOTDATA("Amount",'[1]Maintenance Monthly'!$A$5,"Period",DATE(YEAR(CU$19),MONTH(CU$19),1),"Status","PLANNED","Country",$C23),0)+IFERROR(GETPIVOTDATA("Amount",'[1]Maintenance Monthly'!$A$5,"Period",DATE(YEAR(CU$19),MONTH(CU$19),1),"Status","ECONOMIC LONG TERM","Country",$C23),0)+IFERROR(GETPIVOTDATA("Amount",'[1]Maintenance Monthly'!$A$5,"Period",DATE(YEAR(CU$19),MONTH(CU$19),1),"Status","UNPLANNED","Country",$C23),0)</f>
        <v>0</v>
      </c>
      <c r="CV23" s="24">
        <f>IFERROR(GETPIVOTDATA("Amount",'[1]Maintenance Monthly'!$A$5,"Period",DATE(YEAR(CV$19),MONTH(CV$19),1),"Status","PLANNED","Country",$C23),0)+IFERROR(GETPIVOTDATA("Amount",'[1]Maintenance Monthly'!$A$5,"Period",DATE(YEAR(CV$19),MONTH(CV$19),1),"Status","ECONOMIC LONG TERM","Country",$C23),0)+IFERROR(GETPIVOTDATA("Amount",'[1]Maintenance Monthly'!$A$5,"Period",DATE(YEAR(CV$19),MONTH(CV$19),1),"Status","UNPLANNED","Country",$C23),0)</f>
        <v>0</v>
      </c>
      <c r="CW23" s="24">
        <f>IFERROR(GETPIVOTDATA("Amount",'[1]Maintenance Monthly'!$A$5,"Period",DATE(YEAR(CW$19),MONTH(CW$19),1),"Status","PLANNED","Country",$C23),0)+IFERROR(GETPIVOTDATA("Amount",'[1]Maintenance Monthly'!$A$5,"Period",DATE(YEAR(CW$19),MONTH(CW$19),1),"Status","ECONOMIC LONG TERM","Country",$C23),0)+IFERROR(GETPIVOTDATA("Amount",'[1]Maintenance Monthly'!$A$5,"Period",DATE(YEAR(CW$19),MONTH(CW$19),1),"Status","UNPLANNED","Country",$C23),0)</f>
        <v>0</v>
      </c>
      <c r="CX23" s="24">
        <f>IFERROR(GETPIVOTDATA("Amount",'[1]Maintenance Monthly'!$A$5,"Period",DATE(YEAR(CX$19),MONTH(CX$19),1),"Status","PLANNED","Country",$C23),0)+IFERROR(GETPIVOTDATA("Amount",'[1]Maintenance Monthly'!$A$5,"Period",DATE(YEAR(CX$19),MONTH(CX$19),1),"Status","ECONOMIC LONG TERM","Country",$C23),0)+IFERROR(GETPIVOTDATA("Amount",'[1]Maintenance Monthly'!$A$5,"Period",DATE(YEAR(CX$19),MONTH(CX$19),1),"Status","UNPLANNED","Country",$C23),0)</f>
        <v>0</v>
      </c>
      <c r="CY23" s="24">
        <f>IFERROR(GETPIVOTDATA("Amount",'[1]Maintenance Monthly'!$A$5,"Period",DATE(YEAR(CY$19),MONTH(CY$19),1),"Status","PLANNED","Country",$C23),0)+IFERROR(GETPIVOTDATA("Amount",'[1]Maintenance Monthly'!$A$5,"Period",DATE(YEAR(CY$19),MONTH(CY$19),1),"Status","ECONOMIC LONG TERM","Country",$C23),0)+IFERROR(GETPIVOTDATA("Amount",'[1]Maintenance Monthly'!$A$5,"Period",DATE(YEAR(CY$19),MONTH(CY$19),1),"Status","UNPLANNED","Country",$C23),0)</f>
        <v>0</v>
      </c>
      <c r="CZ23" s="24">
        <f>IFERROR(GETPIVOTDATA("Amount",'[1]Maintenance Monthly'!$A$5,"Period",DATE(YEAR(CZ$19),MONTH(CZ$19),1),"Status","PLANNED","Country",$C23),0)+IFERROR(GETPIVOTDATA("Amount",'[1]Maintenance Monthly'!$A$5,"Period",DATE(YEAR(CZ$19),MONTH(CZ$19),1),"Status","ECONOMIC LONG TERM","Country",$C23),0)+IFERROR(GETPIVOTDATA("Amount",'[1]Maintenance Monthly'!$A$5,"Period",DATE(YEAR(CZ$19),MONTH(CZ$19),1),"Status","UNPLANNED","Country",$C23),0)</f>
        <v>0</v>
      </c>
      <c r="DA23" s="24">
        <f>IFERROR(GETPIVOTDATA("Amount",'[1]Maintenance Monthly'!$A$5,"Period",DATE(YEAR(DA$19),MONTH(DA$19),1),"Status","PLANNED","Country",$C23),0)+IFERROR(GETPIVOTDATA("Amount",'[1]Maintenance Monthly'!$A$5,"Period",DATE(YEAR(DA$19),MONTH(DA$19),1),"Status","ECONOMIC LONG TERM","Country",$C23),0)+IFERROR(GETPIVOTDATA("Amount",'[1]Maintenance Monthly'!$A$5,"Period",DATE(YEAR(DA$19),MONTH(DA$19),1),"Status","UNPLANNED","Country",$C23),0)</f>
        <v>0</v>
      </c>
      <c r="DB23" s="24">
        <f>IFERROR(GETPIVOTDATA("Amount",'[1]Maintenance Monthly'!$A$5,"Period",DATE(YEAR(DB$19),MONTH(DB$19),1),"Status","PLANNED","Country",$C23),0)+IFERROR(GETPIVOTDATA("Amount",'[1]Maintenance Monthly'!$A$5,"Period",DATE(YEAR(DB$19),MONTH(DB$19),1),"Status","ECONOMIC LONG TERM","Country",$C23),0)+IFERROR(GETPIVOTDATA("Amount",'[1]Maintenance Monthly'!$A$5,"Period",DATE(YEAR(DB$19),MONTH(DB$19),1),"Status","UNPLANNED","Country",$C23),0)</f>
        <v>0</v>
      </c>
      <c r="DC23" s="24">
        <f>IFERROR(GETPIVOTDATA("Amount",'[1]Maintenance Monthly'!$A$5,"Period",DATE(YEAR(DC$19),MONTH(DC$19),1),"Status","PLANNED","Country",$C23),0)+IFERROR(GETPIVOTDATA("Amount",'[1]Maintenance Monthly'!$A$5,"Period",DATE(YEAR(DC$19),MONTH(DC$19),1),"Status","ECONOMIC LONG TERM","Country",$C23),0)+IFERROR(GETPIVOTDATA("Amount",'[1]Maintenance Monthly'!$A$5,"Period",DATE(YEAR(DC$19),MONTH(DC$19),1),"Status","UNPLANNED","Country",$C23),0)</f>
        <v>0</v>
      </c>
      <c r="DD23" s="24">
        <f>IFERROR(GETPIVOTDATA("Amount",'[1]Maintenance Monthly'!$A$5,"Period",DATE(YEAR(DD$19),MONTH(DD$19),1),"Status","PLANNED","Country",$C23),0)+IFERROR(GETPIVOTDATA("Amount",'[1]Maintenance Monthly'!$A$5,"Period",DATE(YEAR(DD$19),MONTH(DD$19),1),"Status","ECONOMIC LONG TERM","Country",$C23),0)+IFERROR(GETPIVOTDATA("Amount",'[1]Maintenance Monthly'!$A$5,"Period",DATE(YEAR(DD$19),MONTH(DD$19),1),"Status","UNPLANNED","Country",$C23),0)</f>
        <v>0</v>
      </c>
      <c r="DE23" s="24">
        <f>IFERROR(GETPIVOTDATA("Amount",'[1]Maintenance Monthly'!$A$5,"Period",DATE(YEAR(DE$19),MONTH(DE$19),1),"Status","PLANNED","Country",$C23),0)+IFERROR(GETPIVOTDATA("Amount",'[1]Maintenance Monthly'!$A$5,"Period",DATE(YEAR(DE$19),MONTH(DE$19),1),"Status","ECONOMIC LONG TERM","Country",$C23),0)+IFERROR(GETPIVOTDATA("Amount",'[1]Maintenance Monthly'!$A$5,"Period",DATE(YEAR(DE$19),MONTH(DE$19),1),"Status","UNPLANNED","Country",$C23),0)</f>
        <v>0</v>
      </c>
      <c r="DF23" s="24">
        <f>IFERROR(GETPIVOTDATA("Amount",'[1]Maintenance Monthly'!$A$5,"Period",DATE(YEAR(DF$19),MONTH(DF$19),1),"Status","PLANNED","Country",$C23),0)+IFERROR(GETPIVOTDATA("Amount",'[1]Maintenance Monthly'!$A$5,"Period",DATE(YEAR(DF$19),MONTH(DF$19),1),"Status","ECONOMIC LONG TERM","Country",$C23),0)+IFERROR(GETPIVOTDATA("Amount",'[1]Maintenance Monthly'!$A$5,"Period",DATE(YEAR(DF$19),MONTH(DF$19),1),"Status","UNPLANNED","Country",$C23),0)</f>
        <v>0</v>
      </c>
      <c r="DG23" s="24">
        <f>IFERROR(GETPIVOTDATA("Amount",'[1]Maintenance Monthly'!$A$5,"Period",DATE(YEAR(DG$19),MONTH(DG$19),1),"Status","PLANNED","Country",$C23),0)+IFERROR(GETPIVOTDATA("Amount",'[1]Maintenance Monthly'!$A$5,"Period",DATE(YEAR(DG$19),MONTH(DG$19),1),"Status","ECONOMIC LONG TERM","Country",$C23),0)+IFERROR(GETPIVOTDATA("Amount",'[1]Maintenance Monthly'!$A$5,"Period",DATE(YEAR(DG$19),MONTH(DG$19),1),"Status","UNPLANNED","Country",$C23),0)</f>
        <v>0</v>
      </c>
      <c r="DH23" s="24">
        <f>IFERROR(GETPIVOTDATA("Amount",'[1]Maintenance Monthly'!$A$5,"Period",DATE(YEAR(DH$19),MONTH(DH$19),1),"Status","PLANNED","Country",$C23),0)+IFERROR(GETPIVOTDATA("Amount",'[1]Maintenance Monthly'!$A$5,"Period",DATE(YEAR(DH$19),MONTH(DH$19),1),"Status","ECONOMIC LONG TERM","Country",$C23),0)+IFERROR(GETPIVOTDATA("Amount",'[1]Maintenance Monthly'!$A$5,"Period",DATE(YEAR(DH$19),MONTH(DH$19),1),"Status","UNPLANNED","Country",$C23),0)</f>
        <v>0</v>
      </c>
      <c r="DL23" s="31">
        <v>43160</v>
      </c>
      <c r="DM23" s="32" t="e">
        <f t="shared" ca="1" si="2"/>
        <v>#NAME?</v>
      </c>
      <c r="DN23" s="33" t="e">
        <f t="shared" ca="1" si="2"/>
        <v>#NAME?</v>
      </c>
      <c r="DO23" s="33" t="e">
        <f t="shared" ca="1" si="2"/>
        <v>#NAME?</v>
      </c>
      <c r="DP23" s="34" t="e">
        <f t="shared" ca="1" si="2"/>
        <v>#NAME?</v>
      </c>
      <c r="DQ23" s="35" t="e">
        <f t="shared" ca="1" si="3"/>
        <v>#NAME?</v>
      </c>
      <c r="DR23" s="36"/>
    </row>
    <row r="24" spans="1:188" outlineLevel="1" x14ac:dyDescent="0.2">
      <c r="A24" t="s">
        <v>1</v>
      </c>
      <c r="B24" t="s">
        <v>2</v>
      </c>
      <c r="C24" t="s">
        <v>16</v>
      </c>
      <c r="D24" t="s">
        <v>4</v>
      </c>
      <c r="E24" s="24">
        <f>IFERROR(GETPIVOTDATA("Amount",'[1]Maintenance Monthly'!$A$5,"Period",DATE(YEAR(E$19),MONTH(E$19),1),"Status","PLANNED","Country",$C24),0)+IFERROR(GETPIVOTDATA("Amount",'[1]Maintenance Monthly'!$A$5,"Period",DATE(YEAR(E$19),MONTH(E$19),1),"Status","ECONOMIC LONG TERM","Country",$C24),0)+IFERROR(GETPIVOTDATA("Amount",'[1]Maintenance Monthly'!$A$5,"Period",DATE(YEAR(E$19),MONTH(E$19),1),"Status","UNPLANNED","Country",$C24),0)</f>
        <v>0</v>
      </c>
      <c r="F24" s="24">
        <f>IFERROR(GETPIVOTDATA("Amount",'[1]Maintenance Monthly'!$A$5,"Period",DATE(YEAR(F$19),MONTH(F$19),1),"Status","PLANNED","Country",$C24),0)+IFERROR(GETPIVOTDATA("Amount",'[1]Maintenance Monthly'!$A$5,"Period",DATE(YEAR(F$19),MONTH(F$19),1),"Status","ECONOMIC LONG TERM","Country",$C24),0)+IFERROR(GETPIVOTDATA("Amount",'[1]Maintenance Monthly'!$A$5,"Period",DATE(YEAR(F$19),MONTH(F$19),1),"Status","UNPLANNED","Country",$C24),0)</f>
        <v>0</v>
      </c>
      <c r="G24" s="24">
        <f>IFERROR(GETPIVOTDATA("Amount",'[1]Maintenance Monthly'!$A$5,"Period",DATE(YEAR(G$19),MONTH(G$19),1),"Status","PLANNED","Country",$C24),0)+IFERROR(GETPIVOTDATA("Amount",'[1]Maintenance Monthly'!$A$5,"Period",DATE(YEAR(G$19),MONTH(G$19),1),"Status","ECONOMIC LONG TERM","Country",$C24),0)+IFERROR(GETPIVOTDATA("Amount",'[1]Maintenance Monthly'!$A$5,"Period",DATE(YEAR(G$19),MONTH(G$19),1),"Status","UNPLANNED","Country",$C24),0)</f>
        <v>0</v>
      </c>
      <c r="H24" s="24">
        <f>IFERROR(GETPIVOTDATA("Amount",'[1]Maintenance Monthly'!$A$5,"Period",DATE(YEAR(H$19),MONTH(H$19),1),"Status","PLANNED","Country",$C24),0)+IFERROR(GETPIVOTDATA("Amount",'[1]Maintenance Monthly'!$A$5,"Period",DATE(YEAR(H$19),MONTH(H$19),1),"Status","ECONOMIC LONG TERM","Country",$C24),0)+IFERROR(GETPIVOTDATA("Amount",'[1]Maintenance Monthly'!$A$5,"Period",DATE(YEAR(H$19),MONTH(H$19),1),"Status","UNPLANNED","Country",$C24),0)</f>
        <v>0</v>
      </c>
      <c r="I24" s="24">
        <f>IFERROR(GETPIVOTDATA("Amount",'[1]Maintenance Monthly'!$A$5,"Period",DATE(YEAR(I$19),MONTH(I$19),1),"Status","PLANNED","Country",$C24),0)+IFERROR(GETPIVOTDATA("Amount",'[1]Maintenance Monthly'!$A$5,"Period",DATE(YEAR(I$19),MONTH(I$19),1),"Status","ECONOMIC LONG TERM","Country",$C24),0)+IFERROR(GETPIVOTDATA("Amount",'[1]Maintenance Monthly'!$A$5,"Period",DATE(YEAR(I$19),MONTH(I$19),1),"Status","UNPLANNED","Country",$C24),0)</f>
        <v>0</v>
      </c>
      <c r="J24" s="24">
        <f>IFERROR(GETPIVOTDATA("Amount",'[1]Maintenance Monthly'!$A$5,"Period",DATE(YEAR(J$19),MONTH(J$19),1),"Status","PLANNED","Country",$C24),0)+IFERROR(GETPIVOTDATA("Amount",'[1]Maintenance Monthly'!$A$5,"Period",DATE(YEAR(J$19),MONTH(J$19),1),"Status","ECONOMIC LONG TERM","Country",$C24),0)+IFERROR(GETPIVOTDATA("Amount",'[1]Maintenance Monthly'!$A$5,"Period",DATE(YEAR(J$19),MONTH(J$19),1),"Status","UNPLANNED","Country",$C24),0)</f>
        <v>0</v>
      </c>
      <c r="K24" s="24">
        <f>IFERROR(GETPIVOTDATA("Amount",'[1]Maintenance Monthly'!$A$5,"Period",DATE(YEAR(K$19),MONTH(K$19),1),"Status","PLANNED","Country",$C24),0)+IFERROR(GETPIVOTDATA("Amount",'[1]Maintenance Monthly'!$A$5,"Period",DATE(YEAR(K$19),MONTH(K$19),1),"Status","ECONOMIC LONG TERM","Country",$C24),0)+IFERROR(GETPIVOTDATA("Amount",'[1]Maintenance Monthly'!$A$5,"Period",DATE(YEAR(K$19),MONTH(K$19),1),"Status","UNPLANNED","Country",$C24),0)</f>
        <v>0</v>
      </c>
      <c r="L24" s="24">
        <f>IFERROR(GETPIVOTDATA("Amount",'[1]Maintenance Monthly'!$A$5,"Period",DATE(YEAR(L$19),MONTH(L$19),1),"Status","PLANNED","Country",$C24),0)+IFERROR(GETPIVOTDATA("Amount",'[1]Maintenance Monthly'!$A$5,"Period",DATE(YEAR(L$19),MONTH(L$19),1),"Status","ECONOMIC LONG TERM","Country",$C24),0)+IFERROR(GETPIVOTDATA("Amount",'[1]Maintenance Monthly'!$A$5,"Period",DATE(YEAR(L$19),MONTH(L$19),1),"Status","UNPLANNED","Country",$C24),0)</f>
        <v>0</v>
      </c>
      <c r="M24" s="24">
        <f>IFERROR(GETPIVOTDATA("Amount",'[1]Maintenance Monthly'!$A$5,"Period",DATE(YEAR(M$19),MONTH(M$19),1),"Status","PLANNED","Country",$C24),0)+IFERROR(GETPIVOTDATA("Amount",'[1]Maintenance Monthly'!$A$5,"Period",DATE(YEAR(M$19),MONTH(M$19),1),"Status","ECONOMIC LONG TERM","Country",$C24),0)+IFERROR(GETPIVOTDATA("Amount",'[1]Maintenance Monthly'!$A$5,"Period",DATE(YEAR(M$19),MONTH(M$19),1),"Status","UNPLANNED","Country",$C24),0)</f>
        <v>0</v>
      </c>
      <c r="N24" s="24">
        <f>IFERROR(GETPIVOTDATA("Amount",'[1]Maintenance Monthly'!$A$5,"Period",DATE(YEAR(N$19),MONTH(N$19),1),"Status","PLANNED","Country",$C24),0)+IFERROR(GETPIVOTDATA("Amount",'[1]Maintenance Monthly'!$A$5,"Period",DATE(YEAR(N$19),MONTH(N$19),1),"Status","ECONOMIC LONG TERM","Country",$C24),0)+IFERROR(GETPIVOTDATA("Amount",'[1]Maintenance Monthly'!$A$5,"Period",DATE(YEAR(N$19),MONTH(N$19),1),"Status","UNPLANNED","Country",$C24),0)</f>
        <v>0</v>
      </c>
      <c r="O24" s="24">
        <f>IFERROR(GETPIVOTDATA("Amount",'[1]Maintenance Monthly'!$A$5,"Period",DATE(YEAR(O$19),MONTH(O$19),1),"Status","PLANNED","Country",$C24),0)+IFERROR(GETPIVOTDATA("Amount",'[1]Maintenance Monthly'!$A$5,"Period",DATE(YEAR(O$19),MONTH(O$19),1),"Status","ECONOMIC LONG TERM","Country",$C24),0)+IFERROR(GETPIVOTDATA("Amount",'[1]Maintenance Monthly'!$A$5,"Period",DATE(YEAR(O$19),MONTH(O$19),1),"Status","UNPLANNED","Country",$C24),0)</f>
        <v>0</v>
      </c>
      <c r="P24" s="24">
        <f>IFERROR(GETPIVOTDATA("Amount",'[1]Maintenance Monthly'!$A$5,"Period",DATE(YEAR(P$19),MONTH(P$19),1),"Status","PLANNED","Country",$C24),0)+IFERROR(GETPIVOTDATA("Amount",'[1]Maintenance Monthly'!$A$5,"Period",DATE(YEAR(P$19),MONTH(P$19),1),"Status","ECONOMIC LONG TERM","Country",$C24),0)+IFERROR(GETPIVOTDATA("Amount",'[1]Maintenance Monthly'!$A$5,"Period",DATE(YEAR(P$19),MONTH(P$19),1),"Status","UNPLANNED","Country",$C24),0)</f>
        <v>0</v>
      </c>
      <c r="Q24" s="24">
        <f>IFERROR(GETPIVOTDATA("Amount",'[1]Maintenance Monthly'!$A$5,"Period",DATE(YEAR(Q$19),MONTH(Q$19),1),"Status","PLANNED","Country",$C24),0)+IFERROR(GETPIVOTDATA("Amount",'[1]Maintenance Monthly'!$A$5,"Period",DATE(YEAR(Q$19),MONTH(Q$19),1),"Status","ECONOMIC LONG TERM","Country",$C24),0)+IFERROR(GETPIVOTDATA("Amount",'[1]Maintenance Monthly'!$A$5,"Period",DATE(YEAR(Q$19),MONTH(Q$19),1),"Status","UNPLANNED","Country",$C24),0)</f>
        <v>0</v>
      </c>
      <c r="R24" s="24">
        <f>IFERROR(GETPIVOTDATA("Amount",'[1]Maintenance Monthly'!$A$5,"Period",DATE(YEAR(R$19),MONTH(R$19),1),"Status","PLANNED","Country",$C24),0)+IFERROR(GETPIVOTDATA("Amount",'[1]Maintenance Monthly'!$A$5,"Period",DATE(YEAR(R$19),MONTH(R$19),1),"Status","ECONOMIC LONG TERM","Country",$C24),0)+IFERROR(GETPIVOTDATA("Amount",'[1]Maintenance Monthly'!$A$5,"Period",DATE(YEAR(R$19),MONTH(R$19),1),"Status","UNPLANNED","Country",$C24),0)</f>
        <v>0</v>
      </c>
      <c r="S24" s="24">
        <f>IFERROR(GETPIVOTDATA("Amount",'[1]Maintenance Monthly'!$A$5,"Period",DATE(YEAR(S$19),MONTH(S$19),1),"Status","PLANNED","Country",$C24),0)+IFERROR(GETPIVOTDATA("Amount",'[1]Maintenance Monthly'!$A$5,"Period",DATE(YEAR(S$19),MONTH(S$19),1),"Status","ECONOMIC LONG TERM","Country",$C24),0)+IFERROR(GETPIVOTDATA("Amount",'[1]Maintenance Monthly'!$A$5,"Period",DATE(YEAR(S$19),MONTH(S$19),1),"Status","UNPLANNED","Country",$C24),0)</f>
        <v>34</v>
      </c>
      <c r="T24" s="24">
        <f>IFERROR(GETPIVOTDATA("Amount",'[1]Maintenance Monthly'!$A$5,"Period",DATE(YEAR(T$19),MONTH(T$19),1),"Status","PLANNED","Country",$C24),0)+IFERROR(GETPIVOTDATA("Amount",'[1]Maintenance Monthly'!$A$5,"Period",DATE(YEAR(T$19),MONTH(T$19),1),"Status","ECONOMIC LONG TERM","Country",$C24),0)+IFERROR(GETPIVOTDATA("Amount",'[1]Maintenance Monthly'!$A$5,"Period",DATE(YEAR(T$19),MONTH(T$19),1),"Status","UNPLANNED","Country",$C24),0)</f>
        <v>107</v>
      </c>
      <c r="U24" s="24">
        <f>IFERROR(GETPIVOTDATA("Amount",'[1]Maintenance Monthly'!$A$5,"Period",DATE(YEAR(U$19),MONTH(U$19),1),"Status","PLANNED","Country",$C24),0)+IFERROR(GETPIVOTDATA("Amount",'[1]Maintenance Monthly'!$A$5,"Period",DATE(YEAR(U$19),MONTH(U$19),1),"Status","ECONOMIC LONG TERM","Country",$C24),0)+IFERROR(GETPIVOTDATA("Amount",'[1]Maintenance Monthly'!$A$5,"Period",DATE(YEAR(U$19),MONTH(U$19),1),"Status","UNPLANNED","Country",$C24),0)</f>
        <v>161</v>
      </c>
      <c r="V24" s="24">
        <f>IFERROR(GETPIVOTDATA("Amount",'[1]Maintenance Monthly'!$A$5,"Period",DATE(YEAR(V$19),MONTH(V$19),1),"Status","PLANNED","Country",$C24),0)+IFERROR(GETPIVOTDATA("Amount",'[1]Maintenance Monthly'!$A$5,"Period",DATE(YEAR(V$19),MONTH(V$19),1),"Status","ECONOMIC LONG TERM","Country",$C24),0)+IFERROR(GETPIVOTDATA("Amount",'[1]Maintenance Monthly'!$A$5,"Period",DATE(YEAR(V$19),MONTH(V$19),1),"Status","UNPLANNED","Country",$C24),0)</f>
        <v>35</v>
      </c>
      <c r="W24" s="24">
        <f>IFERROR(GETPIVOTDATA("Amount",'[1]Maintenance Monthly'!$A$5,"Period",DATE(YEAR(W$19),MONTH(W$19),1),"Status","PLANNED","Country",$C24),0)+IFERROR(GETPIVOTDATA("Amount",'[1]Maintenance Monthly'!$A$5,"Period",DATE(YEAR(W$19),MONTH(W$19),1),"Status","ECONOMIC LONG TERM","Country",$C24),0)+IFERROR(GETPIVOTDATA("Amount",'[1]Maintenance Monthly'!$A$5,"Period",DATE(YEAR(W$19),MONTH(W$19),1),"Status","UNPLANNED","Country",$C24),0)</f>
        <v>98</v>
      </c>
      <c r="X24" s="24">
        <f>IFERROR(GETPIVOTDATA("Amount",'[1]Maintenance Monthly'!$A$5,"Period",DATE(YEAR(X$19),MONTH(X$19),1),"Status","PLANNED","Country",$C24),0)+IFERROR(GETPIVOTDATA("Amount",'[1]Maintenance Monthly'!$A$5,"Period",DATE(YEAR(X$19),MONTH(X$19),1),"Status","ECONOMIC LONG TERM","Country",$C24),0)+IFERROR(GETPIVOTDATA("Amount",'[1]Maintenance Monthly'!$A$5,"Period",DATE(YEAR(X$19),MONTH(X$19),1),"Status","UNPLANNED","Country",$C24),0)</f>
        <v>13</v>
      </c>
      <c r="Y24" s="24">
        <f>IFERROR(GETPIVOTDATA("Amount",'[1]Maintenance Monthly'!$A$5,"Period",DATE(YEAR(Y$19),MONTH(Y$19),1),"Status","PLANNED","Country",$C24),0)+IFERROR(GETPIVOTDATA("Amount",'[1]Maintenance Monthly'!$A$5,"Period",DATE(YEAR(Y$19),MONTH(Y$19),1),"Status","ECONOMIC LONG TERM","Country",$C24),0)+IFERROR(GETPIVOTDATA("Amount",'[1]Maintenance Monthly'!$A$5,"Period",DATE(YEAR(Y$19),MONTH(Y$19),1),"Status","UNPLANNED","Country",$C24),0)</f>
        <v>344</v>
      </c>
      <c r="Z24" s="24">
        <f>IFERROR(GETPIVOTDATA("Amount",'[1]Maintenance Monthly'!$A$5,"Period",DATE(YEAR(Z$19),MONTH(Z$19),1),"Status","PLANNED","Country",$C24),0)+IFERROR(GETPIVOTDATA("Amount",'[1]Maintenance Monthly'!$A$5,"Period",DATE(YEAR(Z$19),MONTH(Z$19),1),"Status","ECONOMIC LONG TERM","Country",$C24),0)+IFERROR(GETPIVOTDATA("Amount",'[1]Maintenance Monthly'!$A$5,"Period",DATE(YEAR(Z$19),MONTH(Z$19),1),"Status","UNPLANNED","Country",$C24),0)</f>
        <v>371</v>
      </c>
      <c r="AA24" s="24">
        <f>IFERROR(GETPIVOTDATA("Amount",'[1]Maintenance Monthly'!$A$5,"Period",DATE(YEAR(AA$19),MONTH(AA$19),1),"Status","PLANNED","Country",$C24),0)+IFERROR(GETPIVOTDATA("Amount",'[1]Maintenance Monthly'!$A$5,"Period",DATE(YEAR(AA$19),MONTH(AA$19),1),"Status","ECONOMIC LONG TERM","Country",$C24),0)+IFERROR(GETPIVOTDATA("Amount",'[1]Maintenance Monthly'!$A$5,"Period",DATE(YEAR(AA$19),MONTH(AA$19),1),"Status","UNPLANNED","Country",$C24),0)</f>
        <v>72</v>
      </c>
      <c r="AB24" s="24">
        <f>IFERROR(GETPIVOTDATA("Amount",'[1]Maintenance Monthly'!$A$5,"Period",DATE(YEAR(AB$19),MONTH(AB$19),1),"Status","PLANNED","Country",$C24),0)+IFERROR(GETPIVOTDATA("Amount",'[1]Maintenance Monthly'!$A$5,"Period",DATE(YEAR(AB$19),MONTH(AB$19),1),"Status","ECONOMIC LONG TERM","Country",$C24),0)+IFERROR(GETPIVOTDATA("Amount",'[1]Maintenance Monthly'!$A$5,"Period",DATE(YEAR(AB$19),MONTH(AB$19),1),"Status","UNPLANNED","Country",$C24),0)</f>
        <v>10</v>
      </c>
      <c r="AC24" s="24">
        <f>IFERROR(GETPIVOTDATA("Amount",'[1]Maintenance Monthly'!$A$5,"Period",DATE(YEAR(AC$19),MONTH(AC$19),1),"Status","PLANNED","Country",$C24),0)+IFERROR(GETPIVOTDATA("Amount",'[1]Maintenance Monthly'!$A$5,"Period",DATE(YEAR(AC$19),MONTH(AC$19),1),"Status","ECONOMIC LONG TERM","Country",$C24),0)+IFERROR(GETPIVOTDATA("Amount",'[1]Maintenance Monthly'!$A$5,"Period",DATE(YEAR(AC$19),MONTH(AC$19),1),"Status","UNPLANNED","Country",$C24),0)</f>
        <v>0</v>
      </c>
      <c r="AD24" s="24">
        <f>IFERROR(GETPIVOTDATA("Amount",'[1]Maintenance Monthly'!$A$5,"Period",DATE(YEAR(AD$19),MONTH(AD$19),1),"Status","PLANNED","Country",$C24),0)+IFERROR(GETPIVOTDATA("Amount",'[1]Maintenance Monthly'!$A$5,"Period",DATE(YEAR(AD$19),MONTH(AD$19),1),"Status","ECONOMIC LONG TERM","Country",$C24),0)+IFERROR(GETPIVOTDATA("Amount",'[1]Maintenance Monthly'!$A$5,"Period",DATE(YEAR(AD$19),MONTH(AD$19),1),"Status","UNPLANNED","Country",$C24),0)</f>
        <v>9</v>
      </c>
      <c r="AE24" s="24">
        <f>IFERROR(GETPIVOTDATA("Amount",'[1]Maintenance Monthly'!$A$5,"Period",DATE(YEAR(AE$19),MONTH(AE$19),1),"Status","PLANNED","Country",$C24),0)+IFERROR(GETPIVOTDATA("Amount",'[1]Maintenance Monthly'!$A$5,"Period",DATE(YEAR(AE$19),MONTH(AE$19),1),"Status","ECONOMIC LONG TERM","Country",$C24),0)+IFERROR(GETPIVOTDATA("Amount",'[1]Maintenance Monthly'!$A$5,"Period",DATE(YEAR(AE$19),MONTH(AE$19),1),"Status","UNPLANNED","Country",$C24),0)</f>
        <v>121</v>
      </c>
      <c r="AF24" s="24">
        <f>IFERROR(GETPIVOTDATA("Amount",'[1]Maintenance Monthly'!$A$5,"Period",DATE(YEAR(AF$19),MONTH(AF$19),1),"Status","PLANNED","Country",$C24),0)+IFERROR(GETPIVOTDATA("Amount",'[1]Maintenance Monthly'!$A$5,"Period",DATE(YEAR(AF$19),MONTH(AF$19),1),"Status","ECONOMIC LONG TERM","Country",$C24),0)+IFERROR(GETPIVOTDATA("Amount",'[1]Maintenance Monthly'!$A$5,"Period",DATE(YEAR(AF$19),MONTH(AF$19),1),"Status","UNPLANNED","Country",$C24),0)</f>
        <v>117</v>
      </c>
      <c r="AG24" s="24">
        <f>IFERROR(GETPIVOTDATA("Amount",'[1]Maintenance Monthly'!$A$5,"Period",DATE(YEAR(AG$19),MONTH(AG$19),1),"Status","PLANNED","Country",$C24),0)+IFERROR(GETPIVOTDATA("Amount",'[1]Maintenance Monthly'!$A$5,"Period",DATE(YEAR(AG$19),MONTH(AG$19),1),"Status","ECONOMIC LONG TERM","Country",$C24),0)+IFERROR(GETPIVOTDATA("Amount",'[1]Maintenance Monthly'!$A$5,"Period",DATE(YEAR(AG$19),MONTH(AG$19),1),"Status","UNPLANNED","Country",$C24),0)</f>
        <v>186</v>
      </c>
      <c r="AH24" s="24">
        <f>IFERROR(GETPIVOTDATA("Amount",'[1]Maintenance Monthly'!$A$5,"Period",DATE(YEAR(AH$19),MONTH(AH$19),1),"Status","PLANNED","Country",$C24),0)+IFERROR(GETPIVOTDATA("Amount",'[1]Maintenance Monthly'!$A$5,"Period",DATE(YEAR(AH$19),MONTH(AH$19),1),"Status","ECONOMIC LONG TERM","Country",$C24),0)+IFERROR(GETPIVOTDATA("Amount",'[1]Maintenance Monthly'!$A$5,"Period",DATE(YEAR(AH$19),MONTH(AH$19),1),"Status","UNPLANNED","Country",$C24),0)</f>
        <v>168</v>
      </c>
      <c r="AI24" s="24">
        <f>IFERROR(GETPIVOTDATA("Amount",'[1]Maintenance Monthly'!$A$5,"Period",DATE(YEAR(AI$19),MONTH(AI$19),1),"Status","PLANNED","Country",$C24),0)+IFERROR(GETPIVOTDATA("Amount",'[1]Maintenance Monthly'!$A$5,"Period",DATE(YEAR(AI$19),MONTH(AI$19),1),"Status","ECONOMIC LONG TERM","Country",$C24),0)+IFERROR(GETPIVOTDATA("Amount",'[1]Maintenance Monthly'!$A$5,"Period",DATE(YEAR(AI$19),MONTH(AI$19),1),"Status","UNPLANNED","Country",$C24),0)</f>
        <v>64</v>
      </c>
      <c r="AJ24" s="24">
        <f>IFERROR(GETPIVOTDATA("Amount",'[1]Maintenance Monthly'!$A$5,"Period",DATE(YEAR(AJ$19),MONTH(AJ$19),1),"Status","PLANNED","Country",$C24),0)+IFERROR(GETPIVOTDATA("Amount",'[1]Maintenance Monthly'!$A$5,"Period",DATE(YEAR(AJ$19),MONTH(AJ$19),1),"Status","ECONOMIC LONG TERM","Country",$C24),0)+IFERROR(GETPIVOTDATA("Amount",'[1]Maintenance Monthly'!$A$5,"Period",DATE(YEAR(AJ$19),MONTH(AJ$19),1),"Status","UNPLANNED","Country",$C24),0)</f>
        <v>25</v>
      </c>
      <c r="AK24" s="24">
        <f>IFERROR(GETPIVOTDATA("Amount",'[1]Maintenance Monthly'!$A$5,"Period",DATE(YEAR(AK$19),MONTH(AK$19),1),"Status","PLANNED","Country",$C24),0)+IFERROR(GETPIVOTDATA("Amount",'[1]Maintenance Monthly'!$A$5,"Period",DATE(YEAR(AK$19),MONTH(AK$19),1),"Status","ECONOMIC LONG TERM","Country",$C24),0)+IFERROR(GETPIVOTDATA("Amount",'[1]Maintenance Monthly'!$A$5,"Period",DATE(YEAR(AK$19),MONTH(AK$19),1),"Status","UNPLANNED","Country",$C24),0)</f>
        <v>292</v>
      </c>
      <c r="AL24" s="24">
        <f>IFERROR(GETPIVOTDATA("Amount",'[1]Maintenance Monthly'!$A$5,"Period",DATE(YEAR(AL$19),MONTH(AL$19),1),"Status","PLANNED","Country",$C24),0)+IFERROR(GETPIVOTDATA("Amount",'[1]Maintenance Monthly'!$A$5,"Period",DATE(YEAR(AL$19),MONTH(AL$19),1),"Status","ECONOMIC LONG TERM","Country",$C24),0)+IFERROR(GETPIVOTDATA("Amount",'[1]Maintenance Monthly'!$A$5,"Period",DATE(YEAR(AL$19),MONTH(AL$19),1),"Status","UNPLANNED","Country",$C24),0)</f>
        <v>142</v>
      </c>
      <c r="AM24" s="24">
        <f>IFERROR(GETPIVOTDATA("Amount",'[1]Maintenance Monthly'!$A$5,"Period",DATE(YEAR(AM$19),MONTH(AM$19),1),"Status","PLANNED","Country",$C24),0)+IFERROR(GETPIVOTDATA("Amount",'[1]Maintenance Monthly'!$A$5,"Period",DATE(YEAR(AM$19),MONTH(AM$19),1),"Status","ECONOMIC LONG TERM","Country",$C24),0)+IFERROR(GETPIVOTDATA("Amount",'[1]Maintenance Monthly'!$A$5,"Period",DATE(YEAR(AM$19),MONTH(AM$19),1),"Status","UNPLANNED","Country",$C24),0)</f>
        <v>0</v>
      </c>
      <c r="AN24" s="24">
        <f>IFERROR(GETPIVOTDATA("Amount",'[1]Maintenance Monthly'!$A$5,"Period",DATE(YEAR(AN$19),MONTH(AN$19),1),"Status","PLANNED","Country",$C24),0)+IFERROR(GETPIVOTDATA("Amount",'[1]Maintenance Monthly'!$A$5,"Period",DATE(YEAR(AN$19),MONTH(AN$19),1),"Status","ECONOMIC LONG TERM","Country",$C24),0)+IFERROR(GETPIVOTDATA("Amount",'[1]Maintenance Monthly'!$A$5,"Period",DATE(YEAR(AN$19),MONTH(AN$19),1),"Status","UNPLANNED","Country",$C24),0)</f>
        <v>8</v>
      </c>
      <c r="AO24" s="24">
        <f>IFERROR(GETPIVOTDATA("Amount",'[1]Maintenance Monthly'!$A$5,"Period",DATE(YEAR(AO$19),MONTH(AO$19),1),"Status","PLANNED","Country",$C24),0)+IFERROR(GETPIVOTDATA("Amount",'[1]Maintenance Monthly'!$A$5,"Period",DATE(YEAR(AO$19),MONTH(AO$19),1),"Status","ECONOMIC LONG TERM","Country",$C24),0)+IFERROR(GETPIVOTDATA("Amount",'[1]Maintenance Monthly'!$A$5,"Period",DATE(YEAR(AO$19),MONTH(AO$19),1),"Status","UNPLANNED","Country",$C24),0)</f>
        <v>0</v>
      </c>
      <c r="AP24" s="24">
        <f>IFERROR(GETPIVOTDATA("Amount",'[1]Maintenance Monthly'!$A$5,"Period",DATE(YEAR(AP$19),MONTH(AP$19),1),"Status","PLANNED","Country",$C24),0)+IFERROR(GETPIVOTDATA("Amount",'[1]Maintenance Monthly'!$A$5,"Period",DATE(YEAR(AP$19),MONTH(AP$19),1),"Status","ECONOMIC LONG TERM","Country",$C24),0)+IFERROR(GETPIVOTDATA("Amount",'[1]Maintenance Monthly'!$A$5,"Period",DATE(YEAR(AP$19),MONTH(AP$19),1),"Status","UNPLANNED","Country",$C24),0)</f>
        <v>0</v>
      </c>
      <c r="AQ24" s="24">
        <f>IFERROR(GETPIVOTDATA("Amount",'[1]Maintenance Monthly'!$A$5,"Period",DATE(YEAR(AQ$19),MONTH(AQ$19),1),"Status","PLANNED","Country",$C24),0)+IFERROR(GETPIVOTDATA("Amount",'[1]Maintenance Monthly'!$A$5,"Period",DATE(YEAR(AQ$19),MONTH(AQ$19),1),"Status","ECONOMIC LONG TERM","Country",$C24),0)+IFERROR(GETPIVOTDATA("Amount",'[1]Maintenance Monthly'!$A$5,"Period",DATE(YEAR(AQ$19),MONTH(AQ$19),1),"Status","UNPLANNED","Country",$C24),0)</f>
        <v>71</v>
      </c>
      <c r="AR24" s="24">
        <f>IFERROR(GETPIVOTDATA("Amount",'[1]Maintenance Monthly'!$A$5,"Period",DATE(YEAR(AR$19),MONTH(AR$19),1),"Status","PLANNED","Country",$C24),0)+IFERROR(GETPIVOTDATA("Amount",'[1]Maintenance Monthly'!$A$5,"Period",DATE(YEAR(AR$19),MONTH(AR$19),1),"Status","ECONOMIC LONG TERM","Country",$C24),0)+IFERROR(GETPIVOTDATA("Amount",'[1]Maintenance Monthly'!$A$5,"Period",DATE(YEAR(AR$19),MONTH(AR$19),1),"Status","UNPLANNED","Country",$C24),0)</f>
        <v>282</v>
      </c>
      <c r="AS24" s="24">
        <f>IFERROR(GETPIVOTDATA("Amount",'[1]Maintenance Monthly'!$A$5,"Period",DATE(YEAR(AS$19),MONTH(AS$19),1),"Status","PLANNED","Country",$C24),0)+IFERROR(GETPIVOTDATA("Amount",'[1]Maintenance Monthly'!$A$5,"Period",DATE(YEAR(AS$19),MONTH(AS$19),1),"Status","ECONOMIC LONG TERM","Country",$C24),0)+IFERROR(GETPIVOTDATA("Amount",'[1]Maintenance Monthly'!$A$5,"Period",DATE(YEAR(AS$19),MONTH(AS$19),1),"Status","UNPLANNED","Country",$C24),0)</f>
        <v>359</v>
      </c>
      <c r="AT24" s="24">
        <f>IFERROR(GETPIVOTDATA("Amount",'[1]Maintenance Monthly'!$A$5,"Period",DATE(YEAR(AT$19),MONTH(AT$19),1),"Status","PLANNED","Country",$C24),0)+IFERROR(GETPIVOTDATA("Amount",'[1]Maintenance Monthly'!$A$5,"Period",DATE(YEAR(AT$19),MONTH(AT$19),1),"Status","ECONOMIC LONG TERM","Country",$C24),0)+IFERROR(GETPIVOTDATA("Amount",'[1]Maintenance Monthly'!$A$5,"Period",DATE(YEAR(AT$19),MONTH(AT$19),1),"Status","UNPLANNED","Country",$C24),0)</f>
        <v>140</v>
      </c>
      <c r="AU24" s="24">
        <f>IFERROR(GETPIVOTDATA("Amount",'[1]Maintenance Monthly'!$A$5,"Period",DATE(YEAR(AU$19),MONTH(AU$19),1),"Status","PLANNED","Country",$C24),0)+IFERROR(GETPIVOTDATA("Amount",'[1]Maintenance Monthly'!$A$5,"Period",DATE(YEAR(AU$19),MONTH(AU$19),1),"Status","ECONOMIC LONG TERM","Country",$C24),0)+IFERROR(GETPIVOTDATA("Amount",'[1]Maintenance Monthly'!$A$5,"Period",DATE(YEAR(AU$19),MONTH(AU$19),1),"Status","UNPLANNED","Country",$C24),0)</f>
        <v>140</v>
      </c>
      <c r="AV24" s="24">
        <f>IFERROR(GETPIVOTDATA("Amount",'[1]Maintenance Monthly'!$A$5,"Period",DATE(YEAR(AV$19),MONTH(AV$19),1),"Status","PLANNED","Country",$C24),0)+IFERROR(GETPIVOTDATA("Amount",'[1]Maintenance Monthly'!$A$5,"Period",DATE(YEAR(AV$19),MONTH(AV$19),1),"Status","ECONOMIC LONG TERM","Country",$C24),0)+IFERROR(GETPIVOTDATA("Amount",'[1]Maintenance Monthly'!$A$5,"Period",DATE(YEAR(AV$19),MONTH(AV$19),1),"Status","UNPLANNED","Country",$C24),0)</f>
        <v>172</v>
      </c>
      <c r="AW24" s="24">
        <f>IFERROR(GETPIVOTDATA("Amount",'[1]Maintenance Monthly'!$A$5,"Period",DATE(YEAR(AW$19),MONTH(AW$19),1),"Status","PLANNED","Country",$C24),0)+IFERROR(GETPIVOTDATA("Amount",'[1]Maintenance Monthly'!$A$5,"Period",DATE(YEAR(AW$19),MONTH(AW$19),1),"Status","ECONOMIC LONG TERM","Country",$C24),0)+IFERROR(GETPIVOTDATA("Amount",'[1]Maintenance Monthly'!$A$5,"Period",DATE(YEAR(AW$19),MONTH(AW$19),1),"Status","UNPLANNED","Country",$C24),0)</f>
        <v>326</v>
      </c>
      <c r="AX24" s="24">
        <f>IFERROR(GETPIVOTDATA("Amount",'[1]Maintenance Monthly'!$A$5,"Period",DATE(YEAR(AX$19),MONTH(AX$19),1),"Status","PLANNED","Country",$C24),0)+IFERROR(GETPIVOTDATA("Amount",'[1]Maintenance Monthly'!$A$5,"Period",DATE(YEAR(AX$19),MONTH(AX$19),1),"Status","ECONOMIC LONG TERM","Country",$C24),0)+IFERROR(GETPIVOTDATA("Amount",'[1]Maintenance Monthly'!$A$5,"Period",DATE(YEAR(AX$19),MONTH(AX$19),1),"Status","UNPLANNED","Country",$C24),0)</f>
        <v>333</v>
      </c>
      <c r="AY24" s="24">
        <f>IFERROR(GETPIVOTDATA("Amount",'[1]Maintenance Monthly'!$A$5,"Period",DATE(YEAR(AY$19),MONTH(AY$19),1),"Status","PLANNED","Country",$C24),0)+IFERROR(GETPIVOTDATA("Amount",'[1]Maintenance Monthly'!$A$5,"Period",DATE(YEAR(AY$19),MONTH(AY$19),1),"Status","ECONOMIC LONG TERM","Country",$C24),0)+IFERROR(GETPIVOTDATA("Amount",'[1]Maintenance Monthly'!$A$5,"Period",DATE(YEAR(AY$19),MONTH(AY$19),1),"Status","UNPLANNED","Country",$C24),0)</f>
        <v>479</v>
      </c>
      <c r="AZ24" s="24">
        <f>IFERROR(GETPIVOTDATA("Amount",'[1]Maintenance Monthly'!$A$5,"Period",DATE(YEAR(AZ$19),MONTH(AZ$19),1),"Status","PLANNED","Country",$C24),0)+IFERROR(GETPIVOTDATA("Amount",'[1]Maintenance Monthly'!$A$5,"Period",DATE(YEAR(AZ$19),MONTH(AZ$19),1),"Status","ECONOMIC LONG TERM","Country",$C24),0)+IFERROR(GETPIVOTDATA("Amount",'[1]Maintenance Monthly'!$A$5,"Period",DATE(YEAR(AZ$19),MONTH(AZ$19),1),"Status","UNPLANNED","Country",$C24),0)</f>
        <v>256</v>
      </c>
      <c r="BA24" s="24">
        <f>IFERROR(GETPIVOTDATA("Amount",'[1]Maintenance Monthly'!$A$5,"Period",DATE(YEAR(BA$19),MONTH(BA$19),1),"Status","PLANNED","Country",$C24),0)+IFERROR(GETPIVOTDATA("Amount",'[1]Maintenance Monthly'!$A$5,"Period",DATE(YEAR(BA$19),MONTH(BA$19),1),"Status","ECONOMIC LONG TERM","Country",$C24),0)+IFERROR(GETPIVOTDATA("Amount",'[1]Maintenance Monthly'!$A$5,"Period",DATE(YEAR(BA$19),MONTH(BA$19),1),"Status","UNPLANNED","Country",$C24),0)</f>
        <v>7</v>
      </c>
      <c r="BB24" s="24">
        <f>IFERROR(GETPIVOTDATA("Amount",'[1]Maintenance Monthly'!$A$5,"Period",DATE(YEAR(BB$19),MONTH(BB$19),1),"Status","PLANNED","Country",$C24),0)+IFERROR(GETPIVOTDATA("Amount",'[1]Maintenance Monthly'!$A$5,"Period",DATE(YEAR(BB$19),MONTH(BB$19),1),"Status","ECONOMIC LONG TERM","Country",$C24),0)+IFERROR(GETPIVOTDATA("Amount",'[1]Maintenance Monthly'!$A$5,"Period",DATE(YEAR(BB$19),MONTH(BB$19),1),"Status","UNPLANNED","Country",$C24),0)</f>
        <v>0</v>
      </c>
      <c r="BC24" s="24">
        <f>IFERROR(GETPIVOTDATA("Amount",'[1]Maintenance Monthly'!$A$5,"Period",DATE(YEAR(BC$19),MONTH(BC$19),1),"Status","PLANNED","Country",$C24),0)+IFERROR(GETPIVOTDATA("Amount",'[1]Maintenance Monthly'!$A$5,"Period",DATE(YEAR(BC$19),MONTH(BC$19),1),"Status","ECONOMIC LONG TERM","Country",$C24),0)+IFERROR(GETPIVOTDATA("Amount",'[1]Maintenance Monthly'!$A$5,"Period",DATE(YEAR(BC$19),MONTH(BC$19),1),"Status","UNPLANNED","Country",$C24),0)</f>
        <v>0</v>
      </c>
      <c r="BD24" s="24">
        <f>IFERROR(GETPIVOTDATA("Amount",'[1]Maintenance Monthly'!$A$5,"Period",DATE(YEAR(BD$19),MONTH(BD$19),1),"Status","PLANNED","Country",$C24),0)+IFERROR(GETPIVOTDATA("Amount",'[1]Maintenance Monthly'!$A$5,"Period",DATE(YEAR(BD$19),MONTH(BD$19),1),"Status","ECONOMIC LONG TERM","Country",$C24),0)+IFERROR(GETPIVOTDATA("Amount",'[1]Maintenance Monthly'!$A$5,"Period",DATE(YEAR(BD$19),MONTH(BD$19),1),"Status","UNPLANNED","Country",$C24),0)</f>
        <v>22</v>
      </c>
      <c r="BE24" s="24">
        <f>IFERROR(GETPIVOTDATA("Amount",'[1]Maintenance Monthly'!$A$5,"Period",DATE(YEAR(BE$19),MONTH(BE$19),1),"Status","PLANNED","Country",$C24),0)+IFERROR(GETPIVOTDATA("Amount",'[1]Maintenance Monthly'!$A$5,"Period",DATE(YEAR(BE$19),MONTH(BE$19),1),"Status","ECONOMIC LONG TERM","Country",$C24),0)+IFERROR(GETPIVOTDATA("Amount",'[1]Maintenance Monthly'!$A$5,"Period",DATE(YEAR(BE$19),MONTH(BE$19),1),"Status","UNPLANNED","Country",$C24),0)</f>
        <v>222</v>
      </c>
      <c r="BF24" s="24">
        <f>IFERROR(GETPIVOTDATA("Amount",'[1]Maintenance Monthly'!$A$5,"Period",DATE(YEAR(BF$19),MONTH(BF$19),1),"Status","PLANNED","Country",$C24),0)+IFERROR(GETPIVOTDATA("Amount",'[1]Maintenance Monthly'!$A$5,"Period",DATE(YEAR(BF$19),MONTH(BF$19),1),"Status","ECONOMIC LONG TERM","Country",$C24),0)+IFERROR(GETPIVOTDATA("Amount",'[1]Maintenance Monthly'!$A$5,"Period",DATE(YEAR(BF$19),MONTH(BF$19),1),"Status","UNPLANNED","Country",$C24),0)</f>
        <v>370</v>
      </c>
      <c r="BG24" s="24">
        <f>IFERROR(GETPIVOTDATA("Amount",'[1]Maintenance Monthly'!$A$5,"Period",DATE(YEAR(BG$19),MONTH(BG$19),1),"Status","PLANNED","Country",$C24),0)+IFERROR(GETPIVOTDATA("Amount",'[1]Maintenance Monthly'!$A$5,"Period",DATE(YEAR(BG$19),MONTH(BG$19),1),"Status","ECONOMIC LONG TERM","Country",$C24),0)+IFERROR(GETPIVOTDATA("Amount",'[1]Maintenance Monthly'!$A$5,"Period",DATE(YEAR(BG$19),MONTH(BG$19),1),"Status","UNPLANNED","Country",$C24),0)</f>
        <v>175</v>
      </c>
      <c r="BH24" s="24">
        <f>IFERROR(GETPIVOTDATA("Amount",'[1]Maintenance Monthly'!$A$5,"Period",DATE(YEAR(BH$19),MONTH(BH$19),1),"Status","PLANNED","Country",$C24),0)+IFERROR(GETPIVOTDATA("Amount",'[1]Maintenance Monthly'!$A$5,"Period",DATE(YEAR(BH$19),MONTH(BH$19),1),"Status","ECONOMIC LONG TERM","Country",$C24),0)+IFERROR(GETPIVOTDATA("Amount",'[1]Maintenance Monthly'!$A$5,"Period",DATE(YEAR(BH$19),MONTH(BH$19),1),"Status","UNPLANNED","Country",$C24),0)</f>
        <v>63</v>
      </c>
      <c r="BI24" s="24">
        <f>IFERROR(GETPIVOTDATA("Amount",'[1]Maintenance Monthly'!$A$5,"Period",DATE(YEAR(BI$19),MONTH(BI$19),1),"Status","PLANNED","Country",$C24),0)+IFERROR(GETPIVOTDATA("Amount",'[1]Maintenance Monthly'!$A$5,"Period",DATE(YEAR(BI$19),MONTH(BI$19),1),"Status","ECONOMIC LONG TERM","Country",$C24),0)+IFERROR(GETPIVOTDATA("Amount",'[1]Maintenance Monthly'!$A$5,"Period",DATE(YEAR(BI$19),MONTH(BI$19),1),"Status","UNPLANNED","Country",$C24),0)</f>
        <v>262</v>
      </c>
      <c r="BJ24" s="24">
        <f>IFERROR(GETPIVOTDATA("Amount",'[1]Maintenance Monthly'!$A$5,"Period",DATE(YEAR(BJ$19),MONTH(BJ$19),1),"Status","PLANNED","Country",$C24),0)+IFERROR(GETPIVOTDATA("Amount",'[1]Maintenance Monthly'!$A$5,"Period",DATE(YEAR(BJ$19),MONTH(BJ$19),1),"Status","ECONOMIC LONG TERM","Country",$C24),0)+IFERROR(GETPIVOTDATA("Amount",'[1]Maintenance Monthly'!$A$5,"Period",DATE(YEAR(BJ$19),MONTH(BJ$19),1),"Status","UNPLANNED","Country",$C24),0)</f>
        <v>9</v>
      </c>
      <c r="BK24" s="24">
        <f>IFERROR(GETPIVOTDATA("Amount",'[1]Maintenance Monthly'!$A$5,"Period",DATE(YEAR(BK$19),MONTH(BK$19),1),"Status","PLANNED","Country",$C24),0)+IFERROR(GETPIVOTDATA("Amount",'[1]Maintenance Monthly'!$A$5,"Period",DATE(YEAR(BK$19),MONTH(BK$19),1),"Status","ECONOMIC LONG TERM","Country",$C24),0)+IFERROR(GETPIVOTDATA("Amount",'[1]Maintenance Monthly'!$A$5,"Period",DATE(YEAR(BK$19),MONTH(BK$19),1),"Status","UNPLANNED","Country",$C24),0)</f>
        <v>0</v>
      </c>
      <c r="BL24" s="24">
        <f>IFERROR(GETPIVOTDATA("Amount",'[1]Maintenance Monthly'!$A$5,"Period",DATE(YEAR(BL$19),MONTH(BL$19),1),"Status","PLANNED","Country",$C24),0)+IFERROR(GETPIVOTDATA("Amount",'[1]Maintenance Monthly'!$A$5,"Period",DATE(YEAR(BL$19),MONTH(BL$19),1),"Status","ECONOMIC LONG TERM","Country",$C24),0)+IFERROR(GETPIVOTDATA("Amount",'[1]Maintenance Monthly'!$A$5,"Period",DATE(YEAR(BL$19),MONTH(BL$19),1),"Status","UNPLANNED","Country",$C24),0)</f>
        <v>0</v>
      </c>
      <c r="BM24" s="24">
        <f>IFERROR(GETPIVOTDATA("Amount",'[1]Maintenance Monthly'!$A$5,"Period",DATE(YEAR(BM$19),MONTH(BM$19),1),"Status","PLANNED","Country",$C24),0)+IFERROR(GETPIVOTDATA("Amount",'[1]Maintenance Monthly'!$A$5,"Period",DATE(YEAR(BM$19),MONTH(BM$19),1),"Status","ECONOMIC LONG TERM","Country",$C24),0)+IFERROR(GETPIVOTDATA("Amount",'[1]Maintenance Monthly'!$A$5,"Period",DATE(YEAR(BM$19),MONTH(BM$19),1),"Status","UNPLANNED","Country",$C24),0)</f>
        <v>0</v>
      </c>
      <c r="BN24" s="24">
        <f>IFERROR(GETPIVOTDATA("Amount",'[1]Maintenance Monthly'!$A$5,"Period",DATE(YEAR(BN$19),MONTH(BN$19),1),"Status","PLANNED","Country",$C24),0)+IFERROR(GETPIVOTDATA("Amount",'[1]Maintenance Monthly'!$A$5,"Period",DATE(YEAR(BN$19),MONTH(BN$19),1),"Status","ECONOMIC LONG TERM","Country",$C24),0)+IFERROR(GETPIVOTDATA("Amount",'[1]Maintenance Monthly'!$A$5,"Period",DATE(YEAR(BN$19),MONTH(BN$19),1),"Status","UNPLANNED","Country",$C24),0)</f>
        <v>16</v>
      </c>
      <c r="BO24" s="24">
        <f>IFERROR(GETPIVOTDATA("Amount",'[1]Maintenance Monthly'!$A$5,"Period",DATE(YEAR(BO$19),MONTH(BO$19),1),"Status","PLANNED","Country",$C24),0)+IFERROR(GETPIVOTDATA("Amount",'[1]Maintenance Monthly'!$A$5,"Period",DATE(YEAR(BO$19),MONTH(BO$19),1),"Status","ECONOMIC LONG TERM","Country",$C24),0)+IFERROR(GETPIVOTDATA("Amount",'[1]Maintenance Monthly'!$A$5,"Period",DATE(YEAR(BO$19),MONTH(BO$19),1),"Status","UNPLANNED","Country",$C24),0)</f>
        <v>72</v>
      </c>
      <c r="BP24" s="24">
        <f>IFERROR(GETPIVOTDATA("Amount",'[1]Maintenance Monthly'!$A$5,"Period",DATE(YEAR(BP$19),MONTH(BP$19),1),"Status","PLANNED","Country",$C24),0)+IFERROR(GETPIVOTDATA("Amount",'[1]Maintenance Monthly'!$A$5,"Period",DATE(YEAR(BP$19),MONTH(BP$19),1),"Status","ECONOMIC LONG TERM","Country",$C24),0)+IFERROR(GETPIVOTDATA("Amount",'[1]Maintenance Monthly'!$A$5,"Period",DATE(YEAR(BP$19),MONTH(BP$19),1),"Status","UNPLANNED","Country",$C24),0)</f>
        <v>0</v>
      </c>
      <c r="BQ24" s="24">
        <f>IFERROR(GETPIVOTDATA("Amount",'[1]Maintenance Monthly'!$A$5,"Period",DATE(YEAR(BQ$19),MONTH(BQ$19),1),"Status","PLANNED","Country",$C24),0)+IFERROR(GETPIVOTDATA("Amount",'[1]Maintenance Monthly'!$A$5,"Period",DATE(YEAR(BQ$19),MONTH(BQ$19),1),"Status","ECONOMIC LONG TERM","Country",$C24),0)+IFERROR(GETPIVOTDATA("Amount",'[1]Maintenance Monthly'!$A$5,"Period",DATE(YEAR(BQ$19),MONTH(BQ$19),1),"Status","UNPLANNED","Country",$C24),0)</f>
        <v>0</v>
      </c>
      <c r="BR24" s="24">
        <f>IFERROR(GETPIVOTDATA("Amount",'[1]Maintenance Monthly'!$A$5,"Period",DATE(YEAR(BR$19),MONTH(BR$19),1),"Status","PLANNED","Country",$C24),0)+IFERROR(GETPIVOTDATA("Amount",'[1]Maintenance Monthly'!$A$5,"Period",DATE(YEAR(BR$19),MONTH(BR$19),1),"Status","ECONOMIC LONG TERM","Country",$C24),0)+IFERROR(GETPIVOTDATA("Amount",'[1]Maintenance Monthly'!$A$5,"Period",DATE(YEAR(BR$19),MONTH(BR$19),1),"Status","UNPLANNED","Country",$C24),0)</f>
        <v>0</v>
      </c>
      <c r="BS24" s="24">
        <f>IFERROR(GETPIVOTDATA("Amount",'[1]Maintenance Monthly'!$A$5,"Period",DATE(YEAR(BS$19),MONTH(BS$19),1),"Status","PLANNED","Country",$C24),0)+IFERROR(GETPIVOTDATA("Amount",'[1]Maintenance Monthly'!$A$5,"Period",DATE(YEAR(BS$19),MONTH(BS$19),1),"Status","ECONOMIC LONG TERM","Country",$C24),0)+IFERROR(GETPIVOTDATA("Amount",'[1]Maintenance Monthly'!$A$5,"Period",DATE(YEAR(BS$19),MONTH(BS$19),1),"Status","UNPLANNED","Country",$C24),0)</f>
        <v>0</v>
      </c>
      <c r="BT24" s="24">
        <f>IFERROR(GETPIVOTDATA("Amount",'[1]Maintenance Monthly'!$A$5,"Period",DATE(YEAR(BT$19),MONTH(BT$19),1),"Status","PLANNED","Country",$C24),0)+IFERROR(GETPIVOTDATA("Amount",'[1]Maintenance Monthly'!$A$5,"Period",DATE(YEAR(BT$19),MONTH(BT$19),1),"Status","ECONOMIC LONG TERM","Country",$C24),0)+IFERROR(GETPIVOTDATA("Amount",'[1]Maintenance Monthly'!$A$5,"Period",DATE(YEAR(BT$19),MONTH(BT$19),1),"Status","UNPLANNED","Country",$C24),0)</f>
        <v>0</v>
      </c>
      <c r="BU24" s="24">
        <f>IFERROR(GETPIVOTDATA("Amount",'[1]Maintenance Monthly'!$A$5,"Period",DATE(YEAR(BU$19),MONTH(BU$19),1),"Status","PLANNED","Country",$C24),0)+IFERROR(GETPIVOTDATA("Amount",'[1]Maintenance Monthly'!$A$5,"Period",DATE(YEAR(BU$19),MONTH(BU$19),1),"Status","ECONOMIC LONG TERM","Country",$C24),0)+IFERROR(GETPIVOTDATA("Amount",'[1]Maintenance Monthly'!$A$5,"Period",DATE(YEAR(BU$19),MONTH(BU$19),1),"Status","UNPLANNED","Country",$C24),0)</f>
        <v>0</v>
      </c>
      <c r="BV24" s="24">
        <f>IFERROR(GETPIVOTDATA("Amount",'[1]Maintenance Monthly'!$A$5,"Period",DATE(YEAR(BV$19),MONTH(BV$19),1),"Status","PLANNED","Country",$C24),0)+IFERROR(GETPIVOTDATA("Amount",'[1]Maintenance Monthly'!$A$5,"Period",DATE(YEAR(BV$19),MONTH(BV$19),1),"Status","ECONOMIC LONG TERM","Country",$C24),0)+IFERROR(GETPIVOTDATA("Amount",'[1]Maintenance Monthly'!$A$5,"Period",DATE(YEAR(BV$19),MONTH(BV$19),1),"Status","UNPLANNED","Country",$C24),0)</f>
        <v>0</v>
      </c>
      <c r="BW24" s="24">
        <f>IFERROR(GETPIVOTDATA("Amount",'[1]Maintenance Monthly'!$A$5,"Period",DATE(YEAR(BW$19),MONTH(BW$19),1),"Status","PLANNED","Country",$C24),0)+IFERROR(GETPIVOTDATA("Amount",'[1]Maintenance Monthly'!$A$5,"Period",DATE(YEAR(BW$19),MONTH(BW$19),1),"Status","ECONOMIC LONG TERM","Country",$C24),0)+IFERROR(GETPIVOTDATA("Amount",'[1]Maintenance Monthly'!$A$5,"Period",DATE(YEAR(BW$19),MONTH(BW$19),1),"Status","UNPLANNED","Country",$C24),0)</f>
        <v>0</v>
      </c>
      <c r="BX24" s="24">
        <f>IFERROR(GETPIVOTDATA("Amount",'[1]Maintenance Monthly'!$A$5,"Period",DATE(YEAR(BX$19),MONTH(BX$19),1),"Status","PLANNED","Country",$C24),0)+IFERROR(GETPIVOTDATA("Amount",'[1]Maintenance Monthly'!$A$5,"Period",DATE(YEAR(BX$19),MONTH(BX$19),1),"Status","ECONOMIC LONG TERM","Country",$C24),0)+IFERROR(GETPIVOTDATA("Amount",'[1]Maintenance Monthly'!$A$5,"Period",DATE(YEAR(BX$19),MONTH(BX$19),1),"Status","UNPLANNED","Country",$C24),0)</f>
        <v>0</v>
      </c>
      <c r="BY24" s="24">
        <f>IFERROR(GETPIVOTDATA("Amount",'[1]Maintenance Monthly'!$A$5,"Period",DATE(YEAR(BY$19),MONTH(BY$19),1),"Status","PLANNED","Country",$C24),0)+IFERROR(GETPIVOTDATA("Amount",'[1]Maintenance Monthly'!$A$5,"Period",DATE(YEAR(BY$19),MONTH(BY$19),1),"Status","ECONOMIC LONG TERM","Country",$C24),0)+IFERROR(GETPIVOTDATA("Amount",'[1]Maintenance Monthly'!$A$5,"Period",DATE(YEAR(BY$19),MONTH(BY$19),1),"Status","UNPLANNED","Country",$C24),0)</f>
        <v>0</v>
      </c>
      <c r="BZ24" s="24">
        <f>IFERROR(GETPIVOTDATA("Amount",'[1]Maintenance Monthly'!$A$5,"Period",DATE(YEAR(BZ$19),MONTH(BZ$19),1),"Status","PLANNED","Country",$C24),0)+IFERROR(GETPIVOTDATA("Amount",'[1]Maintenance Monthly'!$A$5,"Period",DATE(YEAR(BZ$19),MONTH(BZ$19),1),"Status","ECONOMIC LONG TERM","Country",$C24),0)+IFERROR(GETPIVOTDATA("Amount",'[1]Maintenance Monthly'!$A$5,"Period",DATE(YEAR(BZ$19),MONTH(BZ$19),1),"Status","UNPLANNED","Country",$C24),0)</f>
        <v>0</v>
      </c>
      <c r="CA24" s="24">
        <f>IFERROR(GETPIVOTDATA("Amount",'[1]Maintenance Monthly'!$A$5,"Period",DATE(YEAR(CA$19),MONTH(CA$19),1),"Status","PLANNED","Country",$C24),0)+IFERROR(GETPIVOTDATA("Amount",'[1]Maintenance Monthly'!$A$5,"Period",DATE(YEAR(CA$19),MONTH(CA$19),1),"Status","ECONOMIC LONG TERM","Country",$C24),0)+IFERROR(GETPIVOTDATA("Amount",'[1]Maintenance Monthly'!$A$5,"Period",DATE(YEAR(CA$19),MONTH(CA$19),1),"Status","UNPLANNED","Country",$C24),0)</f>
        <v>0</v>
      </c>
      <c r="CB24" s="24">
        <f>IFERROR(GETPIVOTDATA("Amount",'[1]Maintenance Monthly'!$A$5,"Period",DATE(YEAR(CB$19),MONTH(CB$19),1),"Status","PLANNED","Country",$C24),0)+IFERROR(GETPIVOTDATA("Amount",'[1]Maintenance Monthly'!$A$5,"Period",DATE(YEAR(CB$19),MONTH(CB$19),1),"Status","ECONOMIC LONG TERM","Country",$C24),0)+IFERROR(GETPIVOTDATA("Amount",'[1]Maintenance Monthly'!$A$5,"Period",DATE(YEAR(CB$19),MONTH(CB$19),1),"Status","UNPLANNED","Country",$C24),0)</f>
        <v>210</v>
      </c>
      <c r="CC24" s="24">
        <f>IFERROR(GETPIVOTDATA("Amount",'[1]Maintenance Monthly'!$A$5,"Period",DATE(YEAR(CC$19),MONTH(CC$19),1),"Status","PLANNED","Country",$C24),0)+IFERROR(GETPIVOTDATA("Amount",'[1]Maintenance Monthly'!$A$5,"Period",DATE(YEAR(CC$19),MONTH(CC$19),1),"Status","ECONOMIC LONG TERM","Country",$C24),0)+IFERROR(GETPIVOTDATA("Amount",'[1]Maintenance Monthly'!$A$5,"Period",DATE(YEAR(CC$19),MONTH(CC$19),1),"Status","UNPLANNED","Country",$C24),0)</f>
        <v>93</v>
      </c>
      <c r="CD24" s="24">
        <f>IFERROR(GETPIVOTDATA("Amount",'[1]Maintenance Monthly'!$A$5,"Period",DATE(YEAR(CD$19),MONTH(CD$19),1),"Status","PLANNED","Country",$C24),0)+IFERROR(GETPIVOTDATA("Amount",'[1]Maintenance Monthly'!$A$5,"Period",DATE(YEAR(CD$19),MONTH(CD$19),1),"Status","ECONOMIC LONG TERM","Country",$C24),0)+IFERROR(GETPIVOTDATA("Amount",'[1]Maintenance Monthly'!$A$5,"Period",DATE(YEAR(CD$19),MONTH(CD$19),1),"Status","UNPLANNED","Country",$C24),0)</f>
        <v>4</v>
      </c>
      <c r="CE24" s="24">
        <f>IFERROR(GETPIVOTDATA("Amount",'[1]Maintenance Monthly'!$A$5,"Period",DATE(YEAR(CE$19),MONTH(CE$19),1),"Status","PLANNED","Country",$C24),0)+IFERROR(GETPIVOTDATA("Amount",'[1]Maintenance Monthly'!$A$5,"Period",DATE(YEAR(CE$19),MONTH(CE$19),1),"Status","ECONOMIC LONG TERM","Country",$C24),0)+IFERROR(GETPIVOTDATA("Amount",'[1]Maintenance Monthly'!$A$5,"Period",DATE(YEAR(CE$19),MONTH(CE$19),1),"Status","UNPLANNED","Country",$C24),0)</f>
        <v>0</v>
      </c>
      <c r="CF24" s="24">
        <f>IFERROR(GETPIVOTDATA("Amount",'[1]Maintenance Monthly'!$A$5,"Period",DATE(YEAR(CF$19),MONTH(CF$19),1),"Status","PLANNED","Country",$C24),0)+IFERROR(GETPIVOTDATA("Amount",'[1]Maintenance Monthly'!$A$5,"Period",DATE(YEAR(CF$19),MONTH(CF$19),1),"Status","ECONOMIC LONG TERM","Country",$C24),0)+IFERROR(GETPIVOTDATA("Amount",'[1]Maintenance Monthly'!$A$5,"Period",DATE(YEAR(CF$19),MONTH(CF$19),1),"Status","UNPLANNED","Country",$C24),0)</f>
        <v>105</v>
      </c>
      <c r="CG24" s="24">
        <f>IFERROR(GETPIVOTDATA("Amount",'[1]Maintenance Monthly'!$A$5,"Period",DATE(YEAR(CG$19),MONTH(CG$19),1),"Status","PLANNED","Country",$C24),0)+IFERROR(GETPIVOTDATA("Amount",'[1]Maintenance Monthly'!$A$5,"Period",DATE(YEAR(CG$19),MONTH(CG$19),1),"Status","ECONOMIC LONG TERM","Country",$C24),0)+IFERROR(GETPIVOTDATA("Amount",'[1]Maintenance Monthly'!$A$5,"Period",DATE(YEAR(CG$19),MONTH(CG$19),1),"Status","UNPLANNED","Country",$C24),0)</f>
        <v>0</v>
      </c>
      <c r="CH24" s="24">
        <f>IFERROR(GETPIVOTDATA("Amount",'[1]Maintenance Monthly'!$A$5,"Period",DATE(YEAR(CH$19),MONTH(CH$19),1),"Status","PLANNED","Country",$C24),0)+IFERROR(GETPIVOTDATA("Amount",'[1]Maintenance Monthly'!$A$5,"Period",DATE(YEAR(CH$19),MONTH(CH$19),1),"Status","ECONOMIC LONG TERM","Country",$C24),0)+IFERROR(GETPIVOTDATA("Amount",'[1]Maintenance Monthly'!$A$5,"Period",DATE(YEAR(CH$19),MONTH(CH$19),1),"Status","UNPLANNED","Country",$C24),0)</f>
        <v>0</v>
      </c>
      <c r="CI24" s="24">
        <f>IFERROR(GETPIVOTDATA("Amount",'[1]Maintenance Monthly'!$A$5,"Period",DATE(YEAR(CI$19),MONTH(CI$19),1),"Status","PLANNED","Country",$C24),0)+IFERROR(GETPIVOTDATA("Amount",'[1]Maintenance Monthly'!$A$5,"Period",DATE(YEAR(CI$19),MONTH(CI$19),1),"Status","ECONOMIC LONG TERM","Country",$C24),0)+IFERROR(GETPIVOTDATA("Amount",'[1]Maintenance Monthly'!$A$5,"Period",DATE(YEAR(CI$19),MONTH(CI$19),1),"Status","UNPLANNED","Country",$C24),0)</f>
        <v>0</v>
      </c>
      <c r="CJ24" s="24">
        <f>IFERROR(GETPIVOTDATA("Amount",'[1]Maintenance Monthly'!$A$5,"Period",DATE(YEAR(CJ$19),MONTH(CJ$19),1),"Status","PLANNED","Country",$C24),0)+IFERROR(GETPIVOTDATA("Amount",'[1]Maintenance Monthly'!$A$5,"Period",DATE(YEAR(CJ$19),MONTH(CJ$19),1),"Status","ECONOMIC LONG TERM","Country",$C24),0)+IFERROR(GETPIVOTDATA("Amount",'[1]Maintenance Monthly'!$A$5,"Period",DATE(YEAR(CJ$19),MONTH(CJ$19),1),"Status","UNPLANNED","Country",$C24),0)</f>
        <v>0</v>
      </c>
      <c r="CK24" s="24">
        <f>IFERROR(GETPIVOTDATA("Amount",'[1]Maintenance Monthly'!$A$5,"Period",DATE(YEAR(CK$19),MONTH(CK$19),1),"Status","PLANNED","Country",$C24),0)+IFERROR(GETPIVOTDATA("Amount",'[1]Maintenance Monthly'!$A$5,"Period",DATE(YEAR(CK$19),MONTH(CK$19),1),"Status","ECONOMIC LONG TERM","Country",$C24),0)+IFERROR(GETPIVOTDATA("Amount",'[1]Maintenance Monthly'!$A$5,"Period",DATE(YEAR(CK$19),MONTH(CK$19),1),"Status","UNPLANNED","Country",$C24),0)</f>
        <v>0</v>
      </c>
      <c r="CL24" s="24">
        <f>IFERROR(GETPIVOTDATA("Amount",'[1]Maintenance Monthly'!$A$5,"Period",DATE(YEAR(CL$19),MONTH(CL$19),1),"Status","PLANNED","Country",$C24),0)+IFERROR(GETPIVOTDATA("Amount",'[1]Maintenance Monthly'!$A$5,"Period",DATE(YEAR(CL$19),MONTH(CL$19),1),"Status","ECONOMIC LONG TERM","Country",$C24),0)+IFERROR(GETPIVOTDATA("Amount",'[1]Maintenance Monthly'!$A$5,"Period",DATE(YEAR(CL$19),MONTH(CL$19),1),"Status","UNPLANNED","Country",$C24),0)</f>
        <v>0</v>
      </c>
      <c r="CM24" s="24">
        <f>IFERROR(GETPIVOTDATA("Amount",'[1]Maintenance Monthly'!$A$5,"Period",DATE(YEAR(CM$19),MONTH(CM$19),1),"Status","PLANNED","Country",$C24),0)+IFERROR(GETPIVOTDATA("Amount",'[1]Maintenance Monthly'!$A$5,"Period",DATE(YEAR(CM$19),MONTH(CM$19),1),"Status","ECONOMIC LONG TERM","Country",$C24),0)+IFERROR(GETPIVOTDATA("Amount",'[1]Maintenance Monthly'!$A$5,"Period",DATE(YEAR(CM$19),MONTH(CM$19),1),"Status","UNPLANNED","Country",$C24),0)</f>
        <v>0</v>
      </c>
      <c r="CN24" s="24">
        <f>IFERROR(GETPIVOTDATA("Amount",'[1]Maintenance Monthly'!$A$5,"Period",DATE(YEAR(CN$19),MONTH(CN$19),1),"Status","PLANNED","Country",$C24),0)+IFERROR(GETPIVOTDATA("Amount",'[1]Maintenance Monthly'!$A$5,"Period",DATE(YEAR(CN$19),MONTH(CN$19),1),"Status","ECONOMIC LONG TERM","Country",$C24),0)+IFERROR(GETPIVOTDATA("Amount",'[1]Maintenance Monthly'!$A$5,"Period",DATE(YEAR(CN$19),MONTH(CN$19),1),"Status","UNPLANNED","Country",$C24),0)</f>
        <v>0</v>
      </c>
      <c r="CO24" s="24">
        <f>IFERROR(GETPIVOTDATA("Amount",'[1]Maintenance Monthly'!$A$5,"Period",DATE(YEAR(CO$19),MONTH(CO$19),1),"Status","PLANNED","Country",$C24),0)+IFERROR(GETPIVOTDATA("Amount",'[1]Maintenance Monthly'!$A$5,"Period",DATE(YEAR(CO$19),MONTH(CO$19),1),"Status","ECONOMIC LONG TERM","Country",$C24),0)+IFERROR(GETPIVOTDATA("Amount",'[1]Maintenance Monthly'!$A$5,"Period",DATE(YEAR(CO$19),MONTH(CO$19),1),"Status","UNPLANNED","Country",$C24),0)</f>
        <v>0</v>
      </c>
      <c r="CP24" s="24">
        <f>IFERROR(GETPIVOTDATA("Amount",'[1]Maintenance Monthly'!$A$5,"Period",DATE(YEAR(CP$19),MONTH(CP$19),1),"Status","PLANNED","Country",$C24),0)+IFERROR(GETPIVOTDATA("Amount",'[1]Maintenance Monthly'!$A$5,"Period",DATE(YEAR(CP$19),MONTH(CP$19),1),"Status","ECONOMIC LONG TERM","Country",$C24),0)+IFERROR(GETPIVOTDATA("Amount",'[1]Maintenance Monthly'!$A$5,"Period",DATE(YEAR(CP$19),MONTH(CP$19),1),"Status","UNPLANNED","Country",$C24),0)</f>
        <v>0</v>
      </c>
      <c r="CQ24" s="24">
        <f>IFERROR(GETPIVOTDATA("Amount",'[1]Maintenance Monthly'!$A$5,"Period",DATE(YEAR(CQ$19),MONTH(CQ$19),1),"Status","PLANNED","Country",$C24),0)+IFERROR(GETPIVOTDATA("Amount",'[1]Maintenance Monthly'!$A$5,"Period",DATE(YEAR(CQ$19),MONTH(CQ$19),1),"Status","ECONOMIC LONG TERM","Country",$C24),0)+IFERROR(GETPIVOTDATA("Amount",'[1]Maintenance Monthly'!$A$5,"Period",DATE(YEAR(CQ$19),MONTH(CQ$19),1),"Status","UNPLANNED","Country",$C24),0)</f>
        <v>0</v>
      </c>
      <c r="CR24" s="24">
        <f>IFERROR(GETPIVOTDATA("Amount",'[1]Maintenance Monthly'!$A$5,"Period",DATE(YEAR(CR$19),MONTH(CR$19),1),"Status","PLANNED","Country",$C24),0)+IFERROR(GETPIVOTDATA("Amount",'[1]Maintenance Monthly'!$A$5,"Period",DATE(YEAR(CR$19),MONTH(CR$19),1),"Status","ECONOMIC LONG TERM","Country",$C24),0)+IFERROR(GETPIVOTDATA("Amount",'[1]Maintenance Monthly'!$A$5,"Period",DATE(YEAR(CR$19),MONTH(CR$19),1),"Status","UNPLANNED","Country",$C24),0)</f>
        <v>0</v>
      </c>
      <c r="CS24" s="24">
        <f>IFERROR(GETPIVOTDATA("Amount",'[1]Maintenance Monthly'!$A$5,"Period",DATE(YEAR(CS$19),MONTH(CS$19),1),"Status","PLANNED","Country",$C24),0)+IFERROR(GETPIVOTDATA("Amount",'[1]Maintenance Monthly'!$A$5,"Period",DATE(YEAR(CS$19),MONTH(CS$19),1),"Status","ECONOMIC LONG TERM","Country",$C24),0)+IFERROR(GETPIVOTDATA("Amount",'[1]Maintenance Monthly'!$A$5,"Period",DATE(YEAR(CS$19),MONTH(CS$19),1),"Status","UNPLANNED","Country",$C24),0)</f>
        <v>0</v>
      </c>
      <c r="CT24" s="24">
        <f>IFERROR(GETPIVOTDATA("Amount",'[1]Maintenance Monthly'!$A$5,"Period",DATE(YEAR(CT$19),MONTH(CT$19),1),"Status","PLANNED","Country",$C24),0)+IFERROR(GETPIVOTDATA("Amount",'[1]Maintenance Monthly'!$A$5,"Period",DATE(YEAR(CT$19),MONTH(CT$19),1),"Status","ECONOMIC LONG TERM","Country",$C24),0)+IFERROR(GETPIVOTDATA("Amount",'[1]Maintenance Monthly'!$A$5,"Period",DATE(YEAR(CT$19),MONTH(CT$19),1),"Status","UNPLANNED","Country",$C24),0)</f>
        <v>0</v>
      </c>
      <c r="CU24" s="24">
        <f>IFERROR(GETPIVOTDATA("Amount",'[1]Maintenance Monthly'!$A$5,"Period",DATE(YEAR(CU$19),MONTH(CU$19),1),"Status","PLANNED","Country",$C24),0)+IFERROR(GETPIVOTDATA("Amount",'[1]Maintenance Monthly'!$A$5,"Period",DATE(YEAR(CU$19),MONTH(CU$19),1),"Status","ECONOMIC LONG TERM","Country",$C24),0)+IFERROR(GETPIVOTDATA("Amount",'[1]Maintenance Monthly'!$A$5,"Period",DATE(YEAR(CU$19),MONTH(CU$19),1),"Status","UNPLANNED","Country",$C24),0)</f>
        <v>0</v>
      </c>
      <c r="CV24" s="24">
        <f>IFERROR(GETPIVOTDATA("Amount",'[1]Maintenance Monthly'!$A$5,"Period",DATE(YEAR(CV$19),MONTH(CV$19),1),"Status","PLANNED","Country",$C24),0)+IFERROR(GETPIVOTDATA("Amount",'[1]Maintenance Monthly'!$A$5,"Period",DATE(YEAR(CV$19),MONTH(CV$19),1),"Status","ECONOMIC LONG TERM","Country",$C24),0)+IFERROR(GETPIVOTDATA("Amount",'[1]Maintenance Monthly'!$A$5,"Period",DATE(YEAR(CV$19),MONTH(CV$19),1),"Status","UNPLANNED","Country",$C24),0)</f>
        <v>0</v>
      </c>
      <c r="CW24" s="24">
        <f>IFERROR(GETPIVOTDATA("Amount",'[1]Maintenance Monthly'!$A$5,"Period",DATE(YEAR(CW$19),MONTH(CW$19),1),"Status","PLANNED","Country",$C24),0)+IFERROR(GETPIVOTDATA("Amount",'[1]Maintenance Monthly'!$A$5,"Period",DATE(YEAR(CW$19),MONTH(CW$19),1),"Status","ECONOMIC LONG TERM","Country",$C24),0)+IFERROR(GETPIVOTDATA("Amount",'[1]Maintenance Monthly'!$A$5,"Period",DATE(YEAR(CW$19),MONTH(CW$19),1),"Status","UNPLANNED","Country",$C24),0)</f>
        <v>0</v>
      </c>
      <c r="CX24" s="24">
        <f>IFERROR(GETPIVOTDATA("Amount",'[1]Maintenance Monthly'!$A$5,"Period",DATE(YEAR(CX$19),MONTH(CX$19),1),"Status","PLANNED","Country",$C24),0)+IFERROR(GETPIVOTDATA("Amount",'[1]Maintenance Monthly'!$A$5,"Period",DATE(YEAR(CX$19),MONTH(CX$19),1),"Status","ECONOMIC LONG TERM","Country",$C24),0)+IFERROR(GETPIVOTDATA("Amount",'[1]Maintenance Monthly'!$A$5,"Period",DATE(YEAR(CX$19),MONTH(CX$19),1),"Status","UNPLANNED","Country",$C24),0)</f>
        <v>0</v>
      </c>
      <c r="CY24" s="24">
        <f>IFERROR(GETPIVOTDATA("Amount",'[1]Maintenance Monthly'!$A$5,"Period",DATE(YEAR(CY$19),MONTH(CY$19),1),"Status","PLANNED","Country",$C24),0)+IFERROR(GETPIVOTDATA("Amount",'[1]Maintenance Monthly'!$A$5,"Period",DATE(YEAR(CY$19),MONTH(CY$19),1),"Status","ECONOMIC LONG TERM","Country",$C24),0)+IFERROR(GETPIVOTDATA("Amount",'[1]Maintenance Monthly'!$A$5,"Period",DATE(YEAR(CY$19),MONTH(CY$19),1),"Status","UNPLANNED","Country",$C24),0)</f>
        <v>0</v>
      </c>
      <c r="CZ24" s="24">
        <f>IFERROR(GETPIVOTDATA("Amount",'[1]Maintenance Monthly'!$A$5,"Period",DATE(YEAR(CZ$19),MONTH(CZ$19),1),"Status","PLANNED","Country",$C24),0)+IFERROR(GETPIVOTDATA("Amount",'[1]Maintenance Monthly'!$A$5,"Period",DATE(YEAR(CZ$19),MONTH(CZ$19),1),"Status","ECONOMIC LONG TERM","Country",$C24),0)+IFERROR(GETPIVOTDATA("Amount",'[1]Maintenance Monthly'!$A$5,"Period",DATE(YEAR(CZ$19),MONTH(CZ$19),1),"Status","UNPLANNED","Country",$C24),0)</f>
        <v>0</v>
      </c>
      <c r="DA24" s="24">
        <f>IFERROR(GETPIVOTDATA("Amount",'[1]Maintenance Monthly'!$A$5,"Period",DATE(YEAR(DA$19),MONTH(DA$19),1),"Status","PLANNED","Country",$C24),0)+IFERROR(GETPIVOTDATA("Amount",'[1]Maintenance Monthly'!$A$5,"Period",DATE(YEAR(DA$19),MONTH(DA$19),1),"Status","ECONOMIC LONG TERM","Country",$C24),0)+IFERROR(GETPIVOTDATA("Amount",'[1]Maintenance Monthly'!$A$5,"Period",DATE(YEAR(DA$19),MONTH(DA$19),1),"Status","UNPLANNED","Country",$C24),0)</f>
        <v>0</v>
      </c>
      <c r="DB24" s="24">
        <f>IFERROR(GETPIVOTDATA("Amount",'[1]Maintenance Monthly'!$A$5,"Period",DATE(YEAR(DB$19),MONTH(DB$19),1),"Status","PLANNED","Country",$C24),0)+IFERROR(GETPIVOTDATA("Amount",'[1]Maintenance Monthly'!$A$5,"Period",DATE(YEAR(DB$19),MONTH(DB$19),1),"Status","ECONOMIC LONG TERM","Country",$C24),0)+IFERROR(GETPIVOTDATA("Amount",'[1]Maintenance Monthly'!$A$5,"Period",DATE(YEAR(DB$19),MONTH(DB$19),1),"Status","UNPLANNED","Country",$C24),0)</f>
        <v>0</v>
      </c>
      <c r="DC24" s="24">
        <f>IFERROR(GETPIVOTDATA("Amount",'[1]Maintenance Monthly'!$A$5,"Period",DATE(YEAR(DC$19),MONTH(DC$19),1),"Status","PLANNED","Country",$C24),0)+IFERROR(GETPIVOTDATA("Amount",'[1]Maintenance Monthly'!$A$5,"Period",DATE(YEAR(DC$19),MONTH(DC$19),1),"Status","ECONOMIC LONG TERM","Country",$C24),0)+IFERROR(GETPIVOTDATA("Amount",'[1]Maintenance Monthly'!$A$5,"Period",DATE(YEAR(DC$19),MONTH(DC$19),1),"Status","UNPLANNED","Country",$C24),0)</f>
        <v>0</v>
      </c>
      <c r="DD24" s="24">
        <f>IFERROR(GETPIVOTDATA("Amount",'[1]Maintenance Monthly'!$A$5,"Period",DATE(YEAR(DD$19),MONTH(DD$19),1),"Status","PLANNED","Country",$C24),0)+IFERROR(GETPIVOTDATA("Amount",'[1]Maintenance Monthly'!$A$5,"Period",DATE(YEAR(DD$19),MONTH(DD$19),1),"Status","ECONOMIC LONG TERM","Country",$C24),0)+IFERROR(GETPIVOTDATA("Amount",'[1]Maintenance Monthly'!$A$5,"Period",DATE(YEAR(DD$19),MONTH(DD$19),1),"Status","UNPLANNED","Country",$C24),0)</f>
        <v>0</v>
      </c>
      <c r="DE24" s="24">
        <f>IFERROR(GETPIVOTDATA("Amount",'[1]Maintenance Monthly'!$A$5,"Period",DATE(YEAR(DE$19),MONTH(DE$19),1),"Status","PLANNED","Country",$C24),0)+IFERROR(GETPIVOTDATA("Amount",'[1]Maintenance Monthly'!$A$5,"Period",DATE(YEAR(DE$19),MONTH(DE$19),1),"Status","ECONOMIC LONG TERM","Country",$C24),0)+IFERROR(GETPIVOTDATA("Amount",'[1]Maintenance Monthly'!$A$5,"Period",DATE(YEAR(DE$19),MONTH(DE$19),1),"Status","UNPLANNED","Country",$C24),0)</f>
        <v>0</v>
      </c>
      <c r="DF24" s="24">
        <f>IFERROR(GETPIVOTDATA("Amount",'[1]Maintenance Monthly'!$A$5,"Period",DATE(YEAR(DF$19),MONTH(DF$19),1),"Status","PLANNED","Country",$C24),0)+IFERROR(GETPIVOTDATA("Amount",'[1]Maintenance Monthly'!$A$5,"Period",DATE(YEAR(DF$19),MONTH(DF$19),1),"Status","ECONOMIC LONG TERM","Country",$C24),0)+IFERROR(GETPIVOTDATA("Amount",'[1]Maintenance Monthly'!$A$5,"Period",DATE(YEAR(DF$19),MONTH(DF$19),1),"Status","UNPLANNED","Country",$C24),0)</f>
        <v>0</v>
      </c>
      <c r="DG24" s="24">
        <f>IFERROR(GETPIVOTDATA("Amount",'[1]Maintenance Monthly'!$A$5,"Period",DATE(YEAR(DG$19),MONTH(DG$19),1),"Status","PLANNED","Country",$C24),0)+IFERROR(GETPIVOTDATA("Amount",'[1]Maintenance Monthly'!$A$5,"Period",DATE(YEAR(DG$19),MONTH(DG$19),1),"Status","ECONOMIC LONG TERM","Country",$C24),0)+IFERROR(GETPIVOTDATA("Amount",'[1]Maintenance Monthly'!$A$5,"Period",DATE(YEAR(DG$19),MONTH(DG$19),1),"Status","UNPLANNED","Country",$C24),0)</f>
        <v>0</v>
      </c>
      <c r="DH24" s="24">
        <f>IFERROR(GETPIVOTDATA("Amount",'[1]Maintenance Monthly'!$A$5,"Period",DATE(YEAR(DH$19),MONTH(DH$19),1),"Status","PLANNED","Country",$C24),0)+IFERROR(GETPIVOTDATA("Amount",'[1]Maintenance Monthly'!$A$5,"Period",DATE(YEAR(DH$19),MONTH(DH$19),1),"Status","ECONOMIC LONG TERM","Country",$C24),0)+IFERROR(GETPIVOTDATA("Amount",'[1]Maintenance Monthly'!$A$5,"Period",DATE(YEAR(DH$19),MONTH(DH$19),1),"Status","UNPLANNED","Country",$C24),0)</f>
        <v>0</v>
      </c>
      <c r="DL24" s="31">
        <v>43191</v>
      </c>
      <c r="DM24" s="32" t="e">
        <f t="shared" ca="1" si="2"/>
        <v>#NAME?</v>
      </c>
      <c r="DN24" s="33" t="e">
        <f t="shared" ca="1" si="2"/>
        <v>#NAME?</v>
      </c>
      <c r="DO24" s="33" t="e">
        <f t="shared" ca="1" si="2"/>
        <v>#NAME?</v>
      </c>
      <c r="DP24" s="34" t="e">
        <f t="shared" ca="1" si="2"/>
        <v>#NAME?</v>
      </c>
      <c r="DQ24" s="35" t="e">
        <f t="shared" ca="1" si="3"/>
        <v>#NAME?</v>
      </c>
      <c r="DR24" s="36"/>
    </row>
    <row r="25" spans="1:188" outlineLevel="1" x14ac:dyDescent="0.2">
      <c r="A25" t="s">
        <v>1</v>
      </c>
      <c r="B25" t="s">
        <v>2</v>
      </c>
      <c r="C25" t="s">
        <v>18</v>
      </c>
      <c r="D25" t="s">
        <v>4</v>
      </c>
      <c r="E25" s="24">
        <f>IFERROR(GETPIVOTDATA("Amount",'[1]Maintenance Monthly'!$A$5,"Period",DATE(YEAR(E$19),MONTH(E$19),1),"Status","PLANNED","Country",$C25),0)+IFERROR(GETPIVOTDATA("Amount",'[1]Maintenance Monthly'!$A$5,"Period",DATE(YEAR(E$19),MONTH(E$19),1),"Status","ECONOMIC LONG TERM","Country",$C25),0)+IFERROR(GETPIVOTDATA("Amount",'[1]Maintenance Monthly'!$A$5,"Period",DATE(YEAR(E$19),MONTH(E$19),1),"Status","UNPLANNED","Country",$C25),0)</f>
        <v>0</v>
      </c>
      <c r="F25" s="24">
        <f>IFERROR(GETPIVOTDATA("Amount",'[1]Maintenance Monthly'!$A$5,"Period",DATE(YEAR(F$19),MONTH(F$19),1),"Status","PLANNED","Country",$C25),0)+IFERROR(GETPIVOTDATA("Amount",'[1]Maintenance Monthly'!$A$5,"Period",DATE(YEAR(F$19),MONTH(F$19),1),"Status","ECONOMIC LONG TERM","Country",$C25),0)+IFERROR(GETPIVOTDATA("Amount",'[1]Maintenance Monthly'!$A$5,"Period",DATE(YEAR(F$19),MONTH(F$19),1),"Status","UNPLANNED","Country",$C25),0)</f>
        <v>0</v>
      </c>
      <c r="G25" s="24">
        <f>IFERROR(GETPIVOTDATA("Amount",'[1]Maintenance Monthly'!$A$5,"Period",DATE(YEAR(G$19),MONTH(G$19),1),"Status","PLANNED","Country",$C25),0)+IFERROR(GETPIVOTDATA("Amount",'[1]Maintenance Monthly'!$A$5,"Period",DATE(YEAR(G$19),MONTH(G$19),1),"Status","ECONOMIC LONG TERM","Country",$C25),0)+IFERROR(GETPIVOTDATA("Amount",'[1]Maintenance Monthly'!$A$5,"Period",DATE(YEAR(G$19),MONTH(G$19),1),"Status","UNPLANNED","Country",$C25),0)</f>
        <v>0</v>
      </c>
      <c r="H25" s="24">
        <f>IFERROR(GETPIVOTDATA("Amount",'[1]Maintenance Monthly'!$A$5,"Period",DATE(YEAR(H$19),MONTH(H$19),1),"Status","PLANNED","Country",$C25),0)+IFERROR(GETPIVOTDATA("Amount",'[1]Maintenance Monthly'!$A$5,"Period",DATE(YEAR(H$19),MONTH(H$19),1),"Status","ECONOMIC LONG TERM","Country",$C25),0)+IFERROR(GETPIVOTDATA("Amount",'[1]Maintenance Monthly'!$A$5,"Period",DATE(YEAR(H$19),MONTH(H$19),1),"Status","UNPLANNED","Country",$C25),0)</f>
        <v>0</v>
      </c>
      <c r="I25" s="24">
        <f>IFERROR(GETPIVOTDATA("Amount",'[1]Maintenance Monthly'!$A$5,"Period",DATE(YEAR(I$19),MONTH(I$19),1),"Status","PLANNED","Country",$C25),0)+IFERROR(GETPIVOTDATA("Amount",'[1]Maintenance Monthly'!$A$5,"Period",DATE(YEAR(I$19),MONTH(I$19),1),"Status","ECONOMIC LONG TERM","Country",$C25),0)+IFERROR(GETPIVOTDATA("Amount",'[1]Maintenance Monthly'!$A$5,"Period",DATE(YEAR(I$19),MONTH(I$19),1),"Status","UNPLANNED","Country",$C25),0)</f>
        <v>0</v>
      </c>
      <c r="J25" s="24">
        <f>IFERROR(GETPIVOTDATA("Amount",'[1]Maintenance Monthly'!$A$5,"Period",DATE(YEAR(J$19),MONTH(J$19),1),"Status","PLANNED","Country",$C25),0)+IFERROR(GETPIVOTDATA("Amount",'[1]Maintenance Monthly'!$A$5,"Period",DATE(YEAR(J$19),MONTH(J$19),1),"Status","ECONOMIC LONG TERM","Country",$C25),0)+IFERROR(GETPIVOTDATA("Amount",'[1]Maintenance Monthly'!$A$5,"Period",DATE(YEAR(J$19),MONTH(J$19),1),"Status","UNPLANNED","Country",$C25),0)</f>
        <v>0</v>
      </c>
      <c r="K25" s="24">
        <f>IFERROR(GETPIVOTDATA("Amount",'[1]Maintenance Monthly'!$A$5,"Period",DATE(YEAR(K$19),MONTH(K$19),1),"Status","PLANNED","Country",$C25),0)+IFERROR(GETPIVOTDATA("Amount",'[1]Maintenance Monthly'!$A$5,"Period",DATE(YEAR(K$19),MONTH(K$19),1),"Status","ECONOMIC LONG TERM","Country",$C25),0)+IFERROR(GETPIVOTDATA("Amount",'[1]Maintenance Monthly'!$A$5,"Period",DATE(YEAR(K$19),MONTH(K$19),1),"Status","UNPLANNED","Country",$C25),0)</f>
        <v>0</v>
      </c>
      <c r="L25" s="24">
        <f>IFERROR(GETPIVOTDATA("Amount",'[1]Maintenance Monthly'!$A$5,"Period",DATE(YEAR(L$19),MONTH(L$19),1),"Status","PLANNED","Country",$C25),0)+IFERROR(GETPIVOTDATA("Amount",'[1]Maintenance Monthly'!$A$5,"Period",DATE(YEAR(L$19),MONTH(L$19),1),"Status","ECONOMIC LONG TERM","Country",$C25),0)+IFERROR(GETPIVOTDATA("Amount",'[1]Maintenance Monthly'!$A$5,"Period",DATE(YEAR(L$19),MONTH(L$19),1),"Status","UNPLANNED","Country",$C25),0)</f>
        <v>0</v>
      </c>
      <c r="M25" s="24">
        <f>IFERROR(GETPIVOTDATA("Amount",'[1]Maintenance Monthly'!$A$5,"Period",DATE(YEAR(M$19),MONTH(M$19),1),"Status","PLANNED","Country",$C25),0)+IFERROR(GETPIVOTDATA("Amount",'[1]Maintenance Monthly'!$A$5,"Period",DATE(YEAR(M$19),MONTH(M$19),1),"Status","ECONOMIC LONG TERM","Country",$C25),0)+IFERROR(GETPIVOTDATA("Amount",'[1]Maintenance Monthly'!$A$5,"Period",DATE(YEAR(M$19),MONTH(M$19),1),"Status","UNPLANNED","Country",$C25),0)</f>
        <v>0</v>
      </c>
      <c r="N25" s="24">
        <f>IFERROR(GETPIVOTDATA("Amount",'[1]Maintenance Monthly'!$A$5,"Period",DATE(YEAR(N$19),MONTH(N$19),1),"Status","PLANNED","Country",$C25),0)+IFERROR(GETPIVOTDATA("Amount",'[1]Maintenance Monthly'!$A$5,"Period",DATE(YEAR(N$19),MONTH(N$19),1),"Status","ECONOMIC LONG TERM","Country",$C25),0)+IFERROR(GETPIVOTDATA("Amount",'[1]Maintenance Monthly'!$A$5,"Period",DATE(YEAR(N$19),MONTH(N$19),1),"Status","UNPLANNED","Country",$C25),0)</f>
        <v>0</v>
      </c>
      <c r="O25" s="24">
        <f>IFERROR(GETPIVOTDATA("Amount",'[1]Maintenance Monthly'!$A$5,"Period",DATE(YEAR(O$19),MONTH(O$19),1),"Status","PLANNED","Country",$C25),0)+IFERROR(GETPIVOTDATA("Amount",'[1]Maintenance Monthly'!$A$5,"Period",DATE(YEAR(O$19),MONTH(O$19),1),"Status","ECONOMIC LONG TERM","Country",$C25),0)+IFERROR(GETPIVOTDATA("Amount",'[1]Maintenance Monthly'!$A$5,"Period",DATE(YEAR(O$19),MONTH(O$19),1),"Status","UNPLANNED","Country",$C25),0)</f>
        <v>0</v>
      </c>
      <c r="P25" s="24">
        <f>IFERROR(GETPIVOTDATA("Amount",'[1]Maintenance Monthly'!$A$5,"Period",DATE(YEAR(P$19),MONTH(P$19),1),"Status","PLANNED","Country",$C25),0)+IFERROR(GETPIVOTDATA("Amount",'[1]Maintenance Monthly'!$A$5,"Period",DATE(YEAR(P$19),MONTH(P$19),1),"Status","ECONOMIC LONG TERM","Country",$C25),0)+IFERROR(GETPIVOTDATA("Amount",'[1]Maintenance Monthly'!$A$5,"Period",DATE(YEAR(P$19),MONTH(P$19),1),"Status","UNPLANNED","Country",$C25),0)</f>
        <v>0</v>
      </c>
      <c r="Q25" s="24">
        <f>IFERROR(GETPIVOTDATA("Amount",'[1]Maintenance Monthly'!$A$5,"Period",DATE(YEAR(Q$19),MONTH(Q$19),1),"Status","PLANNED","Country",$C25),0)+IFERROR(GETPIVOTDATA("Amount",'[1]Maintenance Monthly'!$A$5,"Period",DATE(YEAR(Q$19),MONTH(Q$19),1),"Status","ECONOMIC LONG TERM","Country",$C25),0)+IFERROR(GETPIVOTDATA("Amount",'[1]Maintenance Monthly'!$A$5,"Period",DATE(YEAR(Q$19),MONTH(Q$19),1),"Status","UNPLANNED","Country",$C25),0)</f>
        <v>0</v>
      </c>
      <c r="R25" s="24">
        <f>IFERROR(GETPIVOTDATA("Amount",'[1]Maintenance Monthly'!$A$5,"Period",DATE(YEAR(R$19),MONTH(R$19),1),"Status","PLANNED","Country",$C25),0)+IFERROR(GETPIVOTDATA("Amount",'[1]Maintenance Monthly'!$A$5,"Period",DATE(YEAR(R$19),MONTH(R$19),1),"Status","ECONOMIC LONG TERM","Country",$C25),0)+IFERROR(GETPIVOTDATA("Amount",'[1]Maintenance Monthly'!$A$5,"Period",DATE(YEAR(R$19),MONTH(R$19),1),"Status","UNPLANNED","Country",$C25),0)</f>
        <v>3</v>
      </c>
      <c r="S25" s="24">
        <f>IFERROR(GETPIVOTDATA("Amount",'[1]Maintenance Monthly'!$A$5,"Period",DATE(YEAR(S$19),MONTH(S$19),1),"Status","PLANNED","Country",$C25),0)+IFERROR(GETPIVOTDATA("Amount",'[1]Maintenance Monthly'!$A$5,"Period",DATE(YEAR(S$19),MONTH(S$19),1),"Status","ECONOMIC LONG TERM","Country",$C25),0)+IFERROR(GETPIVOTDATA("Amount",'[1]Maintenance Monthly'!$A$5,"Period",DATE(YEAR(S$19),MONTH(S$19),1),"Status","UNPLANNED","Country",$C25),0)</f>
        <v>12</v>
      </c>
      <c r="T25" s="24">
        <f>IFERROR(GETPIVOTDATA("Amount",'[1]Maintenance Monthly'!$A$5,"Period",DATE(YEAR(T$19),MONTH(T$19),1),"Status","PLANNED","Country",$C25),0)+IFERROR(GETPIVOTDATA("Amount",'[1]Maintenance Monthly'!$A$5,"Period",DATE(YEAR(T$19),MONTH(T$19),1),"Status","ECONOMIC LONG TERM","Country",$C25),0)+IFERROR(GETPIVOTDATA("Amount",'[1]Maintenance Monthly'!$A$5,"Period",DATE(YEAR(T$19),MONTH(T$19),1),"Status","UNPLANNED","Country",$C25),0)</f>
        <v>28</v>
      </c>
      <c r="U25" s="24">
        <f>IFERROR(GETPIVOTDATA("Amount",'[1]Maintenance Monthly'!$A$5,"Period",DATE(YEAR(U$19),MONTH(U$19),1),"Status","PLANNED","Country",$C25),0)+IFERROR(GETPIVOTDATA("Amount",'[1]Maintenance Monthly'!$A$5,"Period",DATE(YEAR(U$19),MONTH(U$19),1),"Status","ECONOMIC LONG TERM","Country",$C25),0)+IFERROR(GETPIVOTDATA("Amount",'[1]Maintenance Monthly'!$A$5,"Period",DATE(YEAR(U$19),MONTH(U$19),1),"Status","UNPLANNED","Country",$C25),0)</f>
        <v>0</v>
      </c>
      <c r="V25" s="24">
        <f>IFERROR(GETPIVOTDATA("Amount",'[1]Maintenance Monthly'!$A$5,"Period",DATE(YEAR(V$19),MONTH(V$19),1),"Status","PLANNED","Country",$C25),0)+IFERROR(GETPIVOTDATA("Amount",'[1]Maintenance Monthly'!$A$5,"Period",DATE(YEAR(V$19),MONTH(V$19),1),"Status","ECONOMIC LONG TERM","Country",$C25),0)+IFERROR(GETPIVOTDATA("Amount",'[1]Maintenance Monthly'!$A$5,"Period",DATE(YEAR(V$19),MONTH(V$19),1),"Status","UNPLANNED","Country",$C25),0)</f>
        <v>0</v>
      </c>
      <c r="W25" s="24">
        <f>IFERROR(GETPIVOTDATA("Amount",'[1]Maintenance Monthly'!$A$5,"Period",DATE(YEAR(W$19),MONTH(W$19),1),"Status","PLANNED","Country",$C25),0)+IFERROR(GETPIVOTDATA("Amount",'[1]Maintenance Monthly'!$A$5,"Period",DATE(YEAR(W$19),MONTH(W$19),1),"Status","ECONOMIC LONG TERM","Country",$C25),0)+IFERROR(GETPIVOTDATA("Amount",'[1]Maintenance Monthly'!$A$5,"Period",DATE(YEAR(W$19),MONTH(W$19),1),"Status","UNPLANNED","Country",$C25),0)</f>
        <v>0</v>
      </c>
      <c r="X25" s="24">
        <f>IFERROR(GETPIVOTDATA("Amount",'[1]Maintenance Monthly'!$A$5,"Period",DATE(YEAR(X$19),MONTH(X$19),1),"Status","PLANNED","Country",$C25),0)+IFERROR(GETPIVOTDATA("Amount",'[1]Maintenance Monthly'!$A$5,"Period",DATE(YEAR(X$19),MONTH(X$19),1),"Status","ECONOMIC LONG TERM","Country",$C25),0)+IFERROR(GETPIVOTDATA("Amount",'[1]Maintenance Monthly'!$A$5,"Period",DATE(YEAR(X$19),MONTH(X$19),1),"Status","UNPLANNED","Country",$C25),0)</f>
        <v>0</v>
      </c>
      <c r="Y25" s="24">
        <f>IFERROR(GETPIVOTDATA("Amount",'[1]Maintenance Monthly'!$A$5,"Period",DATE(YEAR(Y$19),MONTH(Y$19),1),"Status","PLANNED","Country",$C25),0)+IFERROR(GETPIVOTDATA("Amount",'[1]Maintenance Monthly'!$A$5,"Period",DATE(YEAR(Y$19),MONTH(Y$19),1),"Status","ECONOMIC LONG TERM","Country",$C25),0)+IFERROR(GETPIVOTDATA("Amount",'[1]Maintenance Monthly'!$A$5,"Period",DATE(YEAR(Y$19),MONTH(Y$19),1),"Status","UNPLANNED","Country",$C25),0)</f>
        <v>0</v>
      </c>
      <c r="Z25" s="24">
        <f>IFERROR(GETPIVOTDATA("Amount",'[1]Maintenance Monthly'!$A$5,"Period",DATE(YEAR(Z$19),MONTH(Z$19),1),"Status","PLANNED","Country",$C25),0)+IFERROR(GETPIVOTDATA("Amount",'[1]Maintenance Monthly'!$A$5,"Period",DATE(YEAR(Z$19),MONTH(Z$19),1),"Status","ECONOMIC LONG TERM","Country",$C25),0)+IFERROR(GETPIVOTDATA("Amount",'[1]Maintenance Monthly'!$A$5,"Period",DATE(YEAR(Z$19),MONTH(Z$19),1),"Status","UNPLANNED","Country",$C25),0)</f>
        <v>0</v>
      </c>
      <c r="AA25" s="24">
        <f>IFERROR(GETPIVOTDATA("Amount",'[1]Maintenance Monthly'!$A$5,"Period",DATE(YEAR(AA$19),MONTH(AA$19),1),"Status","PLANNED","Country",$C25),0)+IFERROR(GETPIVOTDATA("Amount",'[1]Maintenance Monthly'!$A$5,"Period",DATE(YEAR(AA$19),MONTH(AA$19),1),"Status","ECONOMIC LONG TERM","Country",$C25),0)+IFERROR(GETPIVOTDATA("Amount",'[1]Maintenance Monthly'!$A$5,"Period",DATE(YEAR(AA$19),MONTH(AA$19),1),"Status","UNPLANNED","Country",$C25),0)</f>
        <v>0</v>
      </c>
      <c r="AB25" s="24">
        <f>IFERROR(GETPIVOTDATA("Amount",'[1]Maintenance Monthly'!$A$5,"Period",DATE(YEAR(AB$19),MONTH(AB$19),1),"Status","PLANNED","Country",$C25),0)+IFERROR(GETPIVOTDATA("Amount",'[1]Maintenance Monthly'!$A$5,"Period",DATE(YEAR(AB$19),MONTH(AB$19),1),"Status","ECONOMIC LONG TERM","Country",$C25),0)+IFERROR(GETPIVOTDATA("Amount",'[1]Maintenance Monthly'!$A$5,"Period",DATE(YEAR(AB$19),MONTH(AB$19),1),"Status","UNPLANNED","Country",$C25),0)</f>
        <v>0</v>
      </c>
      <c r="AC25" s="24">
        <f>IFERROR(GETPIVOTDATA("Amount",'[1]Maintenance Monthly'!$A$5,"Period",DATE(YEAR(AC$19),MONTH(AC$19),1),"Status","PLANNED","Country",$C25),0)+IFERROR(GETPIVOTDATA("Amount",'[1]Maintenance Monthly'!$A$5,"Period",DATE(YEAR(AC$19),MONTH(AC$19),1),"Status","ECONOMIC LONG TERM","Country",$C25),0)+IFERROR(GETPIVOTDATA("Amount",'[1]Maintenance Monthly'!$A$5,"Period",DATE(YEAR(AC$19),MONTH(AC$19),1),"Status","UNPLANNED","Country",$C25),0)</f>
        <v>0</v>
      </c>
      <c r="AD25" s="24">
        <f>IFERROR(GETPIVOTDATA("Amount",'[1]Maintenance Monthly'!$A$5,"Period",DATE(YEAR(AD$19),MONTH(AD$19),1),"Status","PLANNED","Country",$C25),0)+IFERROR(GETPIVOTDATA("Amount",'[1]Maintenance Monthly'!$A$5,"Period",DATE(YEAR(AD$19),MONTH(AD$19),1),"Status","ECONOMIC LONG TERM","Country",$C25),0)+IFERROR(GETPIVOTDATA("Amount",'[1]Maintenance Monthly'!$A$5,"Period",DATE(YEAR(AD$19),MONTH(AD$19),1),"Status","UNPLANNED","Country",$C25),0)</f>
        <v>0</v>
      </c>
      <c r="AE25" s="24">
        <f>IFERROR(GETPIVOTDATA("Amount",'[1]Maintenance Monthly'!$A$5,"Period",DATE(YEAR(AE$19),MONTH(AE$19),1),"Status","PLANNED","Country",$C25),0)+IFERROR(GETPIVOTDATA("Amount",'[1]Maintenance Monthly'!$A$5,"Period",DATE(YEAR(AE$19),MONTH(AE$19),1),"Status","ECONOMIC LONG TERM","Country",$C25),0)+IFERROR(GETPIVOTDATA("Amount",'[1]Maintenance Monthly'!$A$5,"Period",DATE(YEAR(AE$19),MONTH(AE$19),1),"Status","UNPLANNED","Country",$C25),0)</f>
        <v>0</v>
      </c>
      <c r="AF25" s="24">
        <f>IFERROR(GETPIVOTDATA("Amount",'[1]Maintenance Monthly'!$A$5,"Period",DATE(YEAR(AF$19),MONTH(AF$19),1),"Status","PLANNED","Country",$C25),0)+IFERROR(GETPIVOTDATA("Amount",'[1]Maintenance Monthly'!$A$5,"Period",DATE(YEAR(AF$19),MONTH(AF$19),1),"Status","ECONOMIC LONG TERM","Country",$C25),0)+IFERROR(GETPIVOTDATA("Amount",'[1]Maintenance Monthly'!$A$5,"Period",DATE(YEAR(AF$19),MONTH(AF$19),1),"Status","UNPLANNED","Country",$C25),0)</f>
        <v>0</v>
      </c>
      <c r="AG25" s="24">
        <f>IFERROR(GETPIVOTDATA("Amount",'[1]Maintenance Monthly'!$A$5,"Period",DATE(YEAR(AG$19),MONTH(AG$19),1),"Status","PLANNED","Country",$C25),0)+IFERROR(GETPIVOTDATA("Amount",'[1]Maintenance Monthly'!$A$5,"Period",DATE(YEAR(AG$19),MONTH(AG$19),1),"Status","ECONOMIC LONG TERM","Country",$C25),0)+IFERROR(GETPIVOTDATA("Amount",'[1]Maintenance Monthly'!$A$5,"Period",DATE(YEAR(AG$19),MONTH(AG$19),1),"Status","UNPLANNED","Country",$C25),0)</f>
        <v>70</v>
      </c>
      <c r="AH25" s="24">
        <f>IFERROR(GETPIVOTDATA("Amount",'[1]Maintenance Monthly'!$A$5,"Period",DATE(YEAR(AH$19),MONTH(AH$19),1),"Status","PLANNED","Country",$C25),0)+IFERROR(GETPIVOTDATA("Amount",'[1]Maintenance Monthly'!$A$5,"Period",DATE(YEAR(AH$19),MONTH(AH$19),1),"Status","ECONOMIC LONG TERM","Country",$C25),0)+IFERROR(GETPIVOTDATA("Amount",'[1]Maintenance Monthly'!$A$5,"Period",DATE(YEAR(AH$19),MONTH(AH$19),1),"Status","UNPLANNED","Country",$C25),0)</f>
        <v>75</v>
      </c>
      <c r="AI25" s="24">
        <f>IFERROR(GETPIVOTDATA("Amount",'[1]Maintenance Monthly'!$A$5,"Period",DATE(YEAR(AI$19),MONTH(AI$19),1),"Status","PLANNED","Country",$C25),0)+IFERROR(GETPIVOTDATA("Amount",'[1]Maintenance Monthly'!$A$5,"Period",DATE(YEAR(AI$19),MONTH(AI$19),1),"Status","ECONOMIC LONG TERM","Country",$C25),0)+IFERROR(GETPIVOTDATA("Amount",'[1]Maintenance Monthly'!$A$5,"Period",DATE(YEAR(AI$19),MONTH(AI$19),1),"Status","UNPLANNED","Country",$C25),0)</f>
        <v>5</v>
      </c>
      <c r="AJ25" s="24">
        <f>IFERROR(GETPIVOTDATA("Amount",'[1]Maintenance Monthly'!$A$5,"Period",DATE(YEAR(AJ$19),MONTH(AJ$19),1),"Status","PLANNED","Country",$C25),0)+IFERROR(GETPIVOTDATA("Amount",'[1]Maintenance Monthly'!$A$5,"Period",DATE(YEAR(AJ$19),MONTH(AJ$19),1),"Status","ECONOMIC LONG TERM","Country",$C25),0)+IFERROR(GETPIVOTDATA("Amount",'[1]Maintenance Monthly'!$A$5,"Period",DATE(YEAR(AJ$19),MONTH(AJ$19),1),"Status","UNPLANNED","Country",$C25),0)</f>
        <v>0</v>
      </c>
      <c r="AK25" s="24">
        <f>IFERROR(GETPIVOTDATA("Amount",'[1]Maintenance Monthly'!$A$5,"Period",DATE(YEAR(AK$19),MONTH(AK$19),1),"Status","PLANNED","Country",$C25),0)+IFERROR(GETPIVOTDATA("Amount",'[1]Maintenance Monthly'!$A$5,"Period",DATE(YEAR(AK$19),MONTH(AK$19),1),"Status","ECONOMIC LONG TERM","Country",$C25),0)+IFERROR(GETPIVOTDATA("Amount",'[1]Maintenance Monthly'!$A$5,"Period",DATE(YEAR(AK$19),MONTH(AK$19),1),"Status","UNPLANNED","Country",$C25),0)</f>
        <v>0</v>
      </c>
      <c r="AL25" s="24">
        <f>IFERROR(GETPIVOTDATA("Amount",'[1]Maintenance Monthly'!$A$5,"Period",DATE(YEAR(AL$19),MONTH(AL$19),1),"Status","PLANNED","Country",$C25),0)+IFERROR(GETPIVOTDATA("Amount",'[1]Maintenance Monthly'!$A$5,"Period",DATE(YEAR(AL$19),MONTH(AL$19),1),"Status","ECONOMIC LONG TERM","Country",$C25),0)+IFERROR(GETPIVOTDATA("Amount",'[1]Maintenance Monthly'!$A$5,"Period",DATE(YEAR(AL$19),MONTH(AL$19),1),"Status","UNPLANNED","Country",$C25),0)</f>
        <v>0</v>
      </c>
      <c r="AM25" s="24">
        <f>IFERROR(GETPIVOTDATA("Amount",'[1]Maintenance Monthly'!$A$5,"Period",DATE(YEAR(AM$19),MONTH(AM$19),1),"Status","PLANNED","Country",$C25),0)+IFERROR(GETPIVOTDATA("Amount",'[1]Maintenance Monthly'!$A$5,"Period",DATE(YEAR(AM$19),MONTH(AM$19),1),"Status","ECONOMIC LONG TERM","Country",$C25),0)+IFERROR(GETPIVOTDATA("Amount",'[1]Maintenance Monthly'!$A$5,"Period",DATE(YEAR(AM$19),MONTH(AM$19),1),"Status","UNPLANNED","Country",$C25),0)</f>
        <v>0</v>
      </c>
      <c r="AN25" s="24">
        <f>IFERROR(GETPIVOTDATA("Amount",'[1]Maintenance Monthly'!$A$5,"Period",DATE(YEAR(AN$19),MONTH(AN$19),1),"Status","PLANNED","Country",$C25),0)+IFERROR(GETPIVOTDATA("Amount",'[1]Maintenance Monthly'!$A$5,"Period",DATE(YEAR(AN$19),MONTH(AN$19),1),"Status","ECONOMIC LONG TERM","Country",$C25),0)+IFERROR(GETPIVOTDATA("Amount",'[1]Maintenance Monthly'!$A$5,"Period",DATE(YEAR(AN$19),MONTH(AN$19),1),"Status","UNPLANNED","Country",$C25),0)</f>
        <v>0</v>
      </c>
      <c r="AO25" s="24">
        <f>IFERROR(GETPIVOTDATA("Amount",'[1]Maintenance Monthly'!$A$5,"Period",DATE(YEAR(AO$19),MONTH(AO$19),1),"Status","PLANNED","Country",$C25),0)+IFERROR(GETPIVOTDATA("Amount",'[1]Maintenance Monthly'!$A$5,"Period",DATE(YEAR(AO$19),MONTH(AO$19),1),"Status","ECONOMIC LONG TERM","Country",$C25),0)+IFERROR(GETPIVOTDATA("Amount",'[1]Maintenance Monthly'!$A$5,"Period",DATE(YEAR(AO$19),MONTH(AO$19),1),"Status","UNPLANNED","Country",$C25),0)</f>
        <v>0</v>
      </c>
      <c r="AP25" s="24">
        <f>IFERROR(GETPIVOTDATA("Amount",'[1]Maintenance Monthly'!$A$5,"Period",DATE(YEAR(AP$19),MONTH(AP$19),1),"Status","PLANNED","Country",$C25),0)+IFERROR(GETPIVOTDATA("Amount",'[1]Maintenance Monthly'!$A$5,"Period",DATE(YEAR(AP$19),MONTH(AP$19),1),"Status","ECONOMIC LONG TERM","Country",$C25),0)+IFERROR(GETPIVOTDATA("Amount",'[1]Maintenance Monthly'!$A$5,"Period",DATE(YEAR(AP$19),MONTH(AP$19),1),"Status","UNPLANNED","Country",$C25),0)</f>
        <v>0</v>
      </c>
      <c r="AQ25" s="24">
        <f>IFERROR(GETPIVOTDATA("Amount",'[1]Maintenance Monthly'!$A$5,"Period",DATE(YEAR(AQ$19),MONTH(AQ$19),1),"Status","PLANNED","Country",$C25),0)+IFERROR(GETPIVOTDATA("Amount",'[1]Maintenance Monthly'!$A$5,"Period",DATE(YEAR(AQ$19),MONTH(AQ$19),1),"Status","ECONOMIC LONG TERM","Country",$C25),0)+IFERROR(GETPIVOTDATA("Amount",'[1]Maintenance Monthly'!$A$5,"Period",DATE(YEAR(AQ$19),MONTH(AQ$19),1),"Status","UNPLANNED","Country",$C25),0)</f>
        <v>0</v>
      </c>
      <c r="AR25" s="24">
        <f>IFERROR(GETPIVOTDATA("Amount",'[1]Maintenance Monthly'!$A$5,"Period",DATE(YEAR(AR$19),MONTH(AR$19),1),"Status","PLANNED","Country",$C25),0)+IFERROR(GETPIVOTDATA("Amount",'[1]Maintenance Monthly'!$A$5,"Period",DATE(YEAR(AR$19),MONTH(AR$19),1),"Status","ECONOMIC LONG TERM","Country",$C25),0)+IFERROR(GETPIVOTDATA("Amount",'[1]Maintenance Monthly'!$A$5,"Period",DATE(YEAR(AR$19),MONTH(AR$19),1),"Status","UNPLANNED","Country",$C25),0)</f>
        <v>0</v>
      </c>
      <c r="AS25" s="24">
        <f>IFERROR(GETPIVOTDATA("Amount",'[1]Maintenance Monthly'!$A$5,"Period",DATE(YEAR(AS$19),MONTH(AS$19),1),"Status","PLANNED","Country",$C25),0)+IFERROR(GETPIVOTDATA("Amount",'[1]Maintenance Monthly'!$A$5,"Period",DATE(YEAR(AS$19),MONTH(AS$19),1),"Status","ECONOMIC LONG TERM","Country",$C25),0)+IFERROR(GETPIVOTDATA("Amount",'[1]Maintenance Monthly'!$A$5,"Period",DATE(YEAR(AS$19),MONTH(AS$19),1),"Status","UNPLANNED","Country",$C25),0)</f>
        <v>0</v>
      </c>
      <c r="AT25" s="24">
        <f>IFERROR(GETPIVOTDATA("Amount",'[1]Maintenance Monthly'!$A$5,"Period",DATE(YEAR(AT$19),MONTH(AT$19),1),"Status","PLANNED","Country",$C25),0)+IFERROR(GETPIVOTDATA("Amount",'[1]Maintenance Monthly'!$A$5,"Period",DATE(YEAR(AT$19),MONTH(AT$19),1),"Status","ECONOMIC LONG TERM","Country",$C25),0)+IFERROR(GETPIVOTDATA("Amount",'[1]Maintenance Monthly'!$A$5,"Period",DATE(YEAR(AT$19),MONTH(AT$19),1),"Status","UNPLANNED","Country",$C25),0)</f>
        <v>0</v>
      </c>
      <c r="AU25" s="24">
        <f>IFERROR(GETPIVOTDATA("Amount",'[1]Maintenance Monthly'!$A$5,"Period",DATE(YEAR(AU$19),MONTH(AU$19),1),"Status","PLANNED","Country",$C25),0)+IFERROR(GETPIVOTDATA("Amount",'[1]Maintenance Monthly'!$A$5,"Period",DATE(YEAR(AU$19),MONTH(AU$19),1),"Status","ECONOMIC LONG TERM","Country",$C25),0)+IFERROR(GETPIVOTDATA("Amount",'[1]Maintenance Monthly'!$A$5,"Period",DATE(YEAR(AU$19),MONTH(AU$19),1),"Status","UNPLANNED","Country",$C25),0)</f>
        <v>0</v>
      </c>
      <c r="AV25" s="24">
        <f>IFERROR(GETPIVOTDATA("Amount",'[1]Maintenance Monthly'!$A$5,"Period",DATE(YEAR(AV$19),MONTH(AV$19),1),"Status","PLANNED","Country",$C25),0)+IFERROR(GETPIVOTDATA("Amount",'[1]Maintenance Monthly'!$A$5,"Period",DATE(YEAR(AV$19),MONTH(AV$19),1),"Status","ECONOMIC LONG TERM","Country",$C25),0)+IFERROR(GETPIVOTDATA("Amount",'[1]Maintenance Monthly'!$A$5,"Period",DATE(YEAR(AV$19),MONTH(AV$19),1),"Status","UNPLANNED","Country",$C25),0)</f>
        <v>0</v>
      </c>
      <c r="AW25" s="24">
        <f>IFERROR(GETPIVOTDATA("Amount",'[1]Maintenance Monthly'!$A$5,"Period",DATE(YEAR(AW$19),MONTH(AW$19),1),"Status","PLANNED","Country",$C25),0)+IFERROR(GETPIVOTDATA("Amount",'[1]Maintenance Monthly'!$A$5,"Period",DATE(YEAR(AW$19),MONTH(AW$19),1),"Status","ECONOMIC LONG TERM","Country",$C25),0)+IFERROR(GETPIVOTDATA("Amount",'[1]Maintenance Monthly'!$A$5,"Period",DATE(YEAR(AW$19),MONTH(AW$19),1),"Status","UNPLANNED","Country",$C25),0)</f>
        <v>0</v>
      </c>
      <c r="AX25" s="24">
        <f>IFERROR(GETPIVOTDATA("Amount",'[1]Maintenance Monthly'!$A$5,"Period",DATE(YEAR(AX$19),MONTH(AX$19),1),"Status","PLANNED","Country",$C25),0)+IFERROR(GETPIVOTDATA("Amount",'[1]Maintenance Monthly'!$A$5,"Period",DATE(YEAR(AX$19),MONTH(AX$19),1),"Status","ECONOMIC LONG TERM","Country",$C25),0)+IFERROR(GETPIVOTDATA("Amount",'[1]Maintenance Monthly'!$A$5,"Period",DATE(YEAR(AX$19),MONTH(AX$19),1),"Status","UNPLANNED","Country",$C25),0)</f>
        <v>0</v>
      </c>
      <c r="AY25" s="24">
        <f>IFERROR(GETPIVOTDATA("Amount",'[1]Maintenance Monthly'!$A$5,"Period",DATE(YEAR(AY$19),MONTH(AY$19),1),"Status","PLANNED","Country",$C25),0)+IFERROR(GETPIVOTDATA("Amount",'[1]Maintenance Monthly'!$A$5,"Period",DATE(YEAR(AY$19),MONTH(AY$19),1),"Status","ECONOMIC LONG TERM","Country",$C25),0)+IFERROR(GETPIVOTDATA("Amount",'[1]Maintenance Monthly'!$A$5,"Period",DATE(YEAR(AY$19),MONTH(AY$19),1),"Status","UNPLANNED","Country",$C25),0)</f>
        <v>0</v>
      </c>
      <c r="AZ25" s="24">
        <f>IFERROR(GETPIVOTDATA("Amount",'[1]Maintenance Monthly'!$A$5,"Period",DATE(YEAR(AZ$19),MONTH(AZ$19),1),"Status","PLANNED","Country",$C25),0)+IFERROR(GETPIVOTDATA("Amount",'[1]Maintenance Monthly'!$A$5,"Period",DATE(YEAR(AZ$19),MONTH(AZ$19),1),"Status","ECONOMIC LONG TERM","Country",$C25),0)+IFERROR(GETPIVOTDATA("Amount",'[1]Maintenance Monthly'!$A$5,"Period",DATE(YEAR(AZ$19),MONTH(AZ$19),1),"Status","UNPLANNED","Country",$C25),0)</f>
        <v>0</v>
      </c>
      <c r="BA25" s="24">
        <f>IFERROR(GETPIVOTDATA("Amount",'[1]Maintenance Monthly'!$A$5,"Period",DATE(YEAR(BA$19),MONTH(BA$19),1),"Status","PLANNED","Country",$C25),0)+IFERROR(GETPIVOTDATA("Amount",'[1]Maintenance Monthly'!$A$5,"Period",DATE(YEAR(BA$19),MONTH(BA$19),1),"Status","ECONOMIC LONG TERM","Country",$C25),0)+IFERROR(GETPIVOTDATA("Amount",'[1]Maintenance Monthly'!$A$5,"Period",DATE(YEAR(BA$19),MONTH(BA$19),1),"Status","UNPLANNED","Country",$C25),0)</f>
        <v>0</v>
      </c>
      <c r="BB25" s="24">
        <f>IFERROR(GETPIVOTDATA("Amount",'[1]Maintenance Monthly'!$A$5,"Period",DATE(YEAR(BB$19),MONTH(BB$19),1),"Status","PLANNED","Country",$C25),0)+IFERROR(GETPIVOTDATA("Amount",'[1]Maintenance Monthly'!$A$5,"Period",DATE(YEAR(BB$19),MONTH(BB$19),1),"Status","ECONOMIC LONG TERM","Country",$C25),0)+IFERROR(GETPIVOTDATA("Amount",'[1]Maintenance Monthly'!$A$5,"Period",DATE(YEAR(BB$19),MONTH(BB$19),1),"Status","UNPLANNED","Country",$C25),0)</f>
        <v>0</v>
      </c>
      <c r="BC25" s="24">
        <f>IFERROR(GETPIVOTDATA("Amount",'[1]Maintenance Monthly'!$A$5,"Period",DATE(YEAR(BC$19),MONTH(BC$19),1),"Status","PLANNED","Country",$C25),0)+IFERROR(GETPIVOTDATA("Amount",'[1]Maintenance Monthly'!$A$5,"Period",DATE(YEAR(BC$19),MONTH(BC$19),1),"Status","ECONOMIC LONG TERM","Country",$C25),0)+IFERROR(GETPIVOTDATA("Amount",'[1]Maintenance Monthly'!$A$5,"Period",DATE(YEAR(BC$19),MONTH(BC$19),1),"Status","UNPLANNED","Country",$C25),0)</f>
        <v>0</v>
      </c>
      <c r="BD25" s="24">
        <f>IFERROR(GETPIVOTDATA("Amount",'[1]Maintenance Monthly'!$A$5,"Period",DATE(YEAR(BD$19),MONTH(BD$19),1),"Status","PLANNED","Country",$C25),0)+IFERROR(GETPIVOTDATA("Amount",'[1]Maintenance Monthly'!$A$5,"Period",DATE(YEAR(BD$19),MONTH(BD$19),1),"Status","ECONOMIC LONG TERM","Country",$C25),0)+IFERROR(GETPIVOTDATA("Amount",'[1]Maintenance Monthly'!$A$5,"Period",DATE(YEAR(BD$19),MONTH(BD$19),1),"Status","UNPLANNED","Country",$C25),0)</f>
        <v>0</v>
      </c>
      <c r="BE25" s="24">
        <f>IFERROR(GETPIVOTDATA("Amount",'[1]Maintenance Monthly'!$A$5,"Period",DATE(YEAR(BE$19),MONTH(BE$19),1),"Status","PLANNED","Country",$C25),0)+IFERROR(GETPIVOTDATA("Amount",'[1]Maintenance Monthly'!$A$5,"Period",DATE(YEAR(BE$19),MONTH(BE$19),1),"Status","ECONOMIC LONG TERM","Country",$C25),0)+IFERROR(GETPIVOTDATA("Amount",'[1]Maintenance Monthly'!$A$5,"Period",DATE(YEAR(BE$19),MONTH(BE$19),1),"Status","UNPLANNED","Country",$C25),0)</f>
        <v>0</v>
      </c>
      <c r="BF25" s="24">
        <f>IFERROR(GETPIVOTDATA("Amount",'[1]Maintenance Monthly'!$A$5,"Period",DATE(YEAR(BF$19),MONTH(BF$19),1),"Status","PLANNED","Country",$C25),0)+IFERROR(GETPIVOTDATA("Amount",'[1]Maintenance Monthly'!$A$5,"Period",DATE(YEAR(BF$19),MONTH(BF$19),1),"Status","ECONOMIC LONG TERM","Country",$C25),0)+IFERROR(GETPIVOTDATA("Amount",'[1]Maintenance Monthly'!$A$5,"Period",DATE(YEAR(BF$19),MONTH(BF$19),1),"Status","UNPLANNED","Country",$C25),0)</f>
        <v>0</v>
      </c>
      <c r="BG25" s="24">
        <f>IFERROR(GETPIVOTDATA("Amount",'[1]Maintenance Monthly'!$A$5,"Period",DATE(YEAR(BG$19),MONTH(BG$19),1),"Status","PLANNED","Country",$C25),0)+IFERROR(GETPIVOTDATA("Amount",'[1]Maintenance Monthly'!$A$5,"Period",DATE(YEAR(BG$19),MONTH(BG$19),1),"Status","ECONOMIC LONG TERM","Country",$C25),0)+IFERROR(GETPIVOTDATA("Amount",'[1]Maintenance Monthly'!$A$5,"Period",DATE(YEAR(BG$19),MONTH(BG$19),1),"Status","UNPLANNED","Country",$C25),0)</f>
        <v>0</v>
      </c>
      <c r="BH25" s="24">
        <f>IFERROR(GETPIVOTDATA("Amount",'[1]Maintenance Monthly'!$A$5,"Period",DATE(YEAR(BH$19),MONTH(BH$19),1),"Status","PLANNED","Country",$C25),0)+IFERROR(GETPIVOTDATA("Amount",'[1]Maintenance Monthly'!$A$5,"Period",DATE(YEAR(BH$19),MONTH(BH$19),1),"Status","ECONOMIC LONG TERM","Country",$C25),0)+IFERROR(GETPIVOTDATA("Amount",'[1]Maintenance Monthly'!$A$5,"Period",DATE(YEAR(BH$19),MONTH(BH$19),1),"Status","UNPLANNED","Country",$C25),0)</f>
        <v>0</v>
      </c>
      <c r="BI25" s="24">
        <f>IFERROR(GETPIVOTDATA("Amount",'[1]Maintenance Monthly'!$A$5,"Period",DATE(YEAR(BI$19),MONTH(BI$19),1),"Status","PLANNED","Country",$C25),0)+IFERROR(GETPIVOTDATA("Amount",'[1]Maintenance Monthly'!$A$5,"Period",DATE(YEAR(BI$19),MONTH(BI$19),1),"Status","ECONOMIC LONG TERM","Country",$C25),0)+IFERROR(GETPIVOTDATA("Amount",'[1]Maintenance Monthly'!$A$5,"Period",DATE(YEAR(BI$19),MONTH(BI$19),1),"Status","UNPLANNED","Country",$C25),0)</f>
        <v>0</v>
      </c>
      <c r="BJ25" s="24">
        <f>IFERROR(GETPIVOTDATA("Amount",'[1]Maintenance Monthly'!$A$5,"Period",DATE(YEAR(BJ$19),MONTH(BJ$19),1),"Status","PLANNED","Country",$C25),0)+IFERROR(GETPIVOTDATA("Amount",'[1]Maintenance Monthly'!$A$5,"Period",DATE(YEAR(BJ$19),MONTH(BJ$19),1),"Status","ECONOMIC LONG TERM","Country",$C25),0)+IFERROR(GETPIVOTDATA("Amount",'[1]Maintenance Monthly'!$A$5,"Period",DATE(YEAR(BJ$19),MONTH(BJ$19),1),"Status","UNPLANNED","Country",$C25),0)</f>
        <v>0</v>
      </c>
      <c r="BK25" s="24">
        <f>IFERROR(GETPIVOTDATA("Amount",'[1]Maintenance Monthly'!$A$5,"Period",DATE(YEAR(BK$19),MONTH(BK$19),1),"Status","PLANNED","Country",$C25),0)+IFERROR(GETPIVOTDATA("Amount",'[1]Maintenance Monthly'!$A$5,"Period",DATE(YEAR(BK$19),MONTH(BK$19),1),"Status","ECONOMIC LONG TERM","Country",$C25),0)+IFERROR(GETPIVOTDATA("Amount",'[1]Maintenance Monthly'!$A$5,"Period",DATE(YEAR(BK$19),MONTH(BK$19),1),"Status","UNPLANNED","Country",$C25),0)</f>
        <v>0</v>
      </c>
      <c r="BL25" s="24">
        <f>IFERROR(GETPIVOTDATA("Amount",'[1]Maintenance Monthly'!$A$5,"Period",DATE(YEAR(BL$19),MONTH(BL$19),1),"Status","PLANNED","Country",$C25),0)+IFERROR(GETPIVOTDATA("Amount",'[1]Maintenance Monthly'!$A$5,"Period",DATE(YEAR(BL$19),MONTH(BL$19),1),"Status","ECONOMIC LONG TERM","Country",$C25),0)+IFERROR(GETPIVOTDATA("Amount",'[1]Maintenance Monthly'!$A$5,"Period",DATE(YEAR(BL$19),MONTH(BL$19),1),"Status","UNPLANNED","Country",$C25),0)</f>
        <v>0</v>
      </c>
      <c r="BM25" s="24">
        <f>IFERROR(GETPIVOTDATA("Amount",'[1]Maintenance Monthly'!$A$5,"Period",DATE(YEAR(BM$19),MONTH(BM$19),1),"Status","PLANNED","Country",$C25),0)+IFERROR(GETPIVOTDATA("Amount",'[1]Maintenance Monthly'!$A$5,"Period",DATE(YEAR(BM$19),MONTH(BM$19),1),"Status","ECONOMIC LONG TERM","Country",$C25),0)+IFERROR(GETPIVOTDATA("Amount",'[1]Maintenance Monthly'!$A$5,"Period",DATE(YEAR(BM$19),MONTH(BM$19),1),"Status","UNPLANNED","Country",$C25),0)</f>
        <v>0</v>
      </c>
      <c r="BN25" s="24">
        <f>IFERROR(GETPIVOTDATA("Amount",'[1]Maintenance Monthly'!$A$5,"Period",DATE(YEAR(BN$19),MONTH(BN$19),1),"Status","PLANNED","Country",$C25),0)+IFERROR(GETPIVOTDATA("Amount",'[1]Maintenance Monthly'!$A$5,"Period",DATE(YEAR(BN$19),MONTH(BN$19),1),"Status","ECONOMIC LONG TERM","Country",$C25),0)+IFERROR(GETPIVOTDATA("Amount",'[1]Maintenance Monthly'!$A$5,"Period",DATE(YEAR(BN$19),MONTH(BN$19),1),"Status","UNPLANNED","Country",$C25),0)</f>
        <v>0</v>
      </c>
      <c r="BO25" s="24">
        <f>IFERROR(GETPIVOTDATA("Amount",'[1]Maintenance Monthly'!$A$5,"Period",DATE(YEAR(BO$19),MONTH(BO$19),1),"Status","PLANNED","Country",$C25),0)+IFERROR(GETPIVOTDATA("Amount",'[1]Maintenance Monthly'!$A$5,"Period",DATE(YEAR(BO$19),MONTH(BO$19),1),"Status","ECONOMIC LONG TERM","Country",$C25),0)+IFERROR(GETPIVOTDATA("Amount",'[1]Maintenance Monthly'!$A$5,"Period",DATE(YEAR(BO$19),MONTH(BO$19),1),"Status","UNPLANNED","Country",$C25),0)</f>
        <v>0</v>
      </c>
      <c r="BP25" s="24">
        <f>IFERROR(GETPIVOTDATA("Amount",'[1]Maintenance Monthly'!$A$5,"Period",DATE(YEAR(BP$19),MONTH(BP$19),1),"Status","PLANNED","Country",$C25),0)+IFERROR(GETPIVOTDATA("Amount",'[1]Maintenance Monthly'!$A$5,"Period",DATE(YEAR(BP$19),MONTH(BP$19),1),"Status","ECONOMIC LONG TERM","Country",$C25),0)+IFERROR(GETPIVOTDATA("Amount",'[1]Maintenance Monthly'!$A$5,"Period",DATE(YEAR(BP$19),MONTH(BP$19),1),"Status","UNPLANNED","Country",$C25),0)</f>
        <v>0</v>
      </c>
      <c r="BQ25" s="24">
        <f>IFERROR(GETPIVOTDATA("Amount",'[1]Maintenance Monthly'!$A$5,"Period",DATE(YEAR(BQ$19),MONTH(BQ$19),1),"Status","PLANNED","Country",$C25),0)+IFERROR(GETPIVOTDATA("Amount",'[1]Maintenance Monthly'!$A$5,"Period",DATE(YEAR(BQ$19),MONTH(BQ$19),1),"Status","ECONOMIC LONG TERM","Country",$C25),0)+IFERROR(GETPIVOTDATA("Amount",'[1]Maintenance Monthly'!$A$5,"Period",DATE(YEAR(BQ$19),MONTH(BQ$19),1),"Status","UNPLANNED","Country",$C25),0)</f>
        <v>0</v>
      </c>
      <c r="BR25" s="24">
        <f>IFERROR(GETPIVOTDATA("Amount",'[1]Maintenance Monthly'!$A$5,"Period",DATE(YEAR(BR$19),MONTH(BR$19),1),"Status","PLANNED","Country",$C25),0)+IFERROR(GETPIVOTDATA("Amount",'[1]Maintenance Monthly'!$A$5,"Period",DATE(YEAR(BR$19),MONTH(BR$19),1),"Status","ECONOMIC LONG TERM","Country",$C25),0)+IFERROR(GETPIVOTDATA("Amount",'[1]Maintenance Monthly'!$A$5,"Period",DATE(YEAR(BR$19),MONTH(BR$19),1),"Status","UNPLANNED","Country",$C25),0)</f>
        <v>0</v>
      </c>
      <c r="BS25" s="24">
        <f>IFERROR(GETPIVOTDATA("Amount",'[1]Maintenance Monthly'!$A$5,"Period",DATE(YEAR(BS$19),MONTH(BS$19),1),"Status","PLANNED","Country",$C25),0)+IFERROR(GETPIVOTDATA("Amount",'[1]Maintenance Monthly'!$A$5,"Period",DATE(YEAR(BS$19),MONTH(BS$19),1),"Status","ECONOMIC LONG TERM","Country",$C25),0)+IFERROR(GETPIVOTDATA("Amount",'[1]Maintenance Monthly'!$A$5,"Period",DATE(YEAR(BS$19),MONTH(BS$19),1),"Status","UNPLANNED","Country",$C25),0)</f>
        <v>0</v>
      </c>
      <c r="BT25" s="24">
        <f>IFERROR(GETPIVOTDATA("Amount",'[1]Maintenance Monthly'!$A$5,"Period",DATE(YEAR(BT$19),MONTH(BT$19),1),"Status","PLANNED","Country",$C25),0)+IFERROR(GETPIVOTDATA("Amount",'[1]Maintenance Monthly'!$A$5,"Period",DATE(YEAR(BT$19),MONTH(BT$19),1),"Status","ECONOMIC LONG TERM","Country",$C25),0)+IFERROR(GETPIVOTDATA("Amount",'[1]Maintenance Monthly'!$A$5,"Period",DATE(YEAR(BT$19),MONTH(BT$19),1),"Status","UNPLANNED","Country",$C25),0)</f>
        <v>0</v>
      </c>
      <c r="BU25" s="24">
        <f>IFERROR(GETPIVOTDATA("Amount",'[1]Maintenance Monthly'!$A$5,"Period",DATE(YEAR(BU$19),MONTH(BU$19),1),"Status","PLANNED","Country",$C25),0)+IFERROR(GETPIVOTDATA("Amount",'[1]Maintenance Monthly'!$A$5,"Period",DATE(YEAR(BU$19),MONTH(BU$19),1),"Status","ECONOMIC LONG TERM","Country",$C25),0)+IFERROR(GETPIVOTDATA("Amount",'[1]Maintenance Monthly'!$A$5,"Period",DATE(YEAR(BU$19),MONTH(BU$19),1),"Status","UNPLANNED","Country",$C25),0)</f>
        <v>0</v>
      </c>
      <c r="BV25" s="24">
        <f>IFERROR(GETPIVOTDATA("Amount",'[1]Maintenance Monthly'!$A$5,"Period",DATE(YEAR(BV$19),MONTH(BV$19),1),"Status","PLANNED","Country",$C25),0)+IFERROR(GETPIVOTDATA("Amount",'[1]Maintenance Monthly'!$A$5,"Period",DATE(YEAR(BV$19),MONTH(BV$19),1),"Status","ECONOMIC LONG TERM","Country",$C25),0)+IFERROR(GETPIVOTDATA("Amount",'[1]Maintenance Monthly'!$A$5,"Period",DATE(YEAR(BV$19),MONTH(BV$19),1),"Status","UNPLANNED","Country",$C25),0)</f>
        <v>0</v>
      </c>
      <c r="BW25" s="24">
        <f>IFERROR(GETPIVOTDATA("Amount",'[1]Maintenance Monthly'!$A$5,"Period",DATE(YEAR(BW$19),MONTH(BW$19),1),"Status","PLANNED","Country",$C25),0)+IFERROR(GETPIVOTDATA("Amount",'[1]Maintenance Monthly'!$A$5,"Period",DATE(YEAR(BW$19),MONTH(BW$19),1),"Status","ECONOMIC LONG TERM","Country",$C25),0)+IFERROR(GETPIVOTDATA("Amount",'[1]Maintenance Monthly'!$A$5,"Period",DATE(YEAR(BW$19),MONTH(BW$19),1),"Status","UNPLANNED","Country",$C25),0)</f>
        <v>0</v>
      </c>
      <c r="BX25" s="24">
        <f>IFERROR(GETPIVOTDATA("Amount",'[1]Maintenance Monthly'!$A$5,"Period",DATE(YEAR(BX$19),MONTH(BX$19),1),"Status","PLANNED","Country",$C25),0)+IFERROR(GETPIVOTDATA("Amount",'[1]Maintenance Monthly'!$A$5,"Period",DATE(YEAR(BX$19),MONTH(BX$19),1),"Status","ECONOMIC LONG TERM","Country",$C25),0)+IFERROR(GETPIVOTDATA("Amount",'[1]Maintenance Monthly'!$A$5,"Period",DATE(YEAR(BX$19),MONTH(BX$19),1),"Status","UNPLANNED","Country",$C25),0)</f>
        <v>0</v>
      </c>
      <c r="BY25" s="24">
        <f>IFERROR(GETPIVOTDATA("Amount",'[1]Maintenance Monthly'!$A$5,"Period",DATE(YEAR(BY$19),MONTH(BY$19),1),"Status","PLANNED","Country",$C25),0)+IFERROR(GETPIVOTDATA("Amount",'[1]Maintenance Monthly'!$A$5,"Period",DATE(YEAR(BY$19),MONTH(BY$19),1),"Status","ECONOMIC LONG TERM","Country",$C25),0)+IFERROR(GETPIVOTDATA("Amount",'[1]Maintenance Monthly'!$A$5,"Period",DATE(YEAR(BY$19),MONTH(BY$19),1),"Status","UNPLANNED","Country",$C25),0)</f>
        <v>0</v>
      </c>
      <c r="BZ25" s="24">
        <f>IFERROR(GETPIVOTDATA("Amount",'[1]Maintenance Monthly'!$A$5,"Period",DATE(YEAR(BZ$19),MONTH(BZ$19),1),"Status","PLANNED","Country",$C25),0)+IFERROR(GETPIVOTDATA("Amount",'[1]Maintenance Monthly'!$A$5,"Period",DATE(YEAR(BZ$19),MONTH(BZ$19),1),"Status","ECONOMIC LONG TERM","Country",$C25),0)+IFERROR(GETPIVOTDATA("Amount",'[1]Maintenance Monthly'!$A$5,"Period",DATE(YEAR(BZ$19),MONTH(BZ$19),1),"Status","UNPLANNED","Country",$C25),0)</f>
        <v>0</v>
      </c>
      <c r="CA25" s="24">
        <f>IFERROR(GETPIVOTDATA("Amount",'[1]Maintenance Monthly'!$A$5,"Period",DATE(YEAR(CA$19),MONTH(CA$19),1),"Status","PLANNED","Country",$C25),0)+IFERROR(GETPIVOTDATA("Amount",'[1]Maintenance Monthly'!$A$5,"Period",DATE(YEAR(CA$19),MONTH(CA$19),1),"Status","ECONOMIC LONG TERM","Country",$C25),0)+IFERROR(GETPIVOTDATA("Amount",'[1]Maintenance Monthly'!$A$5,"Period",DATE(YEAR(CA$19),MONTH(CA$19),1),"Status","UNPLANNED","Country",$C25),0)</f>
        <v>0</v>
      </c>
      <c r="CB25" s="24">
        <f>IFERROR(GETPIVOTDATA("Amount",'[1]Maintenance Monthly'!$A$5,"Period",DATE(YEAR(CB$19),MONTH(CB$19),1),"Status","PLANNED","Country",$C25),0)+IFERROR(GETPIVOTDATA("Amount",'[1]Maintenance Monthly'!$A$5,"Period",DATE(YEAR(CB$19),MONTH(CB$19),1),"Status","ECONOMIC LONG TERM","Country",$C25),0)+IFERROR(GETPIVOTDATA("Amount",'[1]Maintenance Monthly'!$A$5,"Period",DATE(YEAR(CB$19),MONTH(CB$19),1),"Status","UNPLANNED","Country",$C25),0)</f>
        <v>0</v>
      </c>
      <c r="CC25" s="24">
        <f>IFERROR(GETPIVOTDATA("Amount",'[1]Maintenance Monthly'!$A$5,"Period",DATE(YEAR(CC$19),MONTH(CC$19),1),"Status","PLANNED","Country",$C25),0)+IFERROR(GETPIVOTDATA("Amount",'[1]Maintenance Monthly'!$A$5,"Period",DATE(YEAR(CC$19),MONTH(CC$19),1),"Status","ECONOMIC LONG TERM","Country",$C25),0)+IFERROR(GETPIVOTDATA("Amount",'[1]Maintenance Monthly'!$A$5,"Period",DATE(YEAR(CC$19),MONTH(CC$19),1),"Status","UNPLANNED","Country",$C25),0)</f>
        <v>0</v>
      </c>
      <c r="CD25" s="24">
        <f>IFERROR(GETPIVOTDATA("Amount",'[1]Maintenance Monthly'!$A$5,"Period",DATE(YEAR(CD$19),MONTH(CD$19),1),"Status","PLANNED","Country",$C25),0)+IFERROR(GETPIVOTDATA("Amount",'[1]Maintenance Monthly'!$A$5,"Period",DATE(YEAR(CD$19),MONTH(CD$19),1),"Status","ECONOMIC LONG TERM","Country",$C25),0)+IFERROR(GETPIVOTDATA("Amount",'[1]Maintenance Monthly'!$A$5,"Period",DATE(YEAR(CD$19),MONTH(CD$19),1),"Status","UNPLANNED","Country",$C25),0)</f>
        <v>0</v>
      </c>
      <c r="CE25" s="24">
        <f>IFERROR(GETPIVOTDATA("Amount",'[1]Maintenance Monthly'!$A$5,"Period",DATE(YEAR(CE$19),MONTH(CE$19),1),"Status","PLANNED","Country",$C25),0)+IFERROR(GETPIVOTDATA("Amount",'[1]Maintenance Monthly'!$A$5,"Period",DATE(YEAR(CE$19),MONTH(CE$19),1),"Status","ECONOMIC LONG TERM","Country",$C25),0)+IFERROR(GETPIVOTDATA("Amount",'[1]Maintenance Monthly'!$A$5,"Period",DATE(YEAR(CE$19),MONTH(CE$19),1),"Status","UNPLANNED","Country",$C25),0)</f>
        <v>0</v>
      </c>
      <c r="CF25" s="24">
        <f>IFERROR(GETPIVOTDATA("Amount",'[1]Maintenance Monthly'!$A$5,"Period",DATE(YEAR(CF$19),MONTH(CF$19),1),"Status","PLANNED","Country",$C25),0)+IFERROR(GETPIVOTDATA("Amount",'[1]Maintenance Monthly'!$A$5,"Period",DATE(YEAR(CF$19),MONTH(CF$19),1),"Status","ECONOMIC LONG TERM","Country",$C25),0)+IFERROR(GETPIVOTDATA("Amount",'[1]Maintenance Monthly'!$A$5,"Period",DATE(YEAR(CF$19),MONTH(CF$19),1),"Status","UNPLANNED","Country",$C25),0)</f>
        <v>0</v>
      </c>
      <c r="CG25" s="24">
        <f>IFERROR(GETPIVOTDATA("Amount",'[1]Maintenance Monthly'!$A$5,"Period",DATE(YEAR(CG$19),MONTH(CG$19),1),"Status","PLANNED","Country",$C25),0)+IFERROR(GETPIVOTDATA("Amount",'[1]Maintenance Monthly'!$A$5,"Period",DATE(YEAR(CG$19),MONTH(CG$19),1),"Status","ECONOMIC LONG TERM","Country",$C25),0)+IFERROR(GETPIVOTDATA("Amount",'[1]Maintenance Monthly'!$A$5,"Period",DATE(YEAR(CG$19),MONTH(CG$19),1),"Status","UNPLANNED","Country",$C25),0)</f>
        <v>0</v>
      </c>
      <c r="CH25" s="24">
        <f>IFERROR(GETPIVOTDATA("Amount",'[1]Maintenance Monthly'!$A$5,"Period",DATE(YEAR(CH$19),MONTH(CH$19),1),"Status","PLANNED","Country",$C25),0)+IFERROR(GETPIVOTDATA("Amount",'[1]Maintenance Monthly'!$A$5,"Period",DATE(YEAR(CH$19),MONTH(CH$19),1),"Status","ECONOMIC LONG TERM","Country",$C25),0)+IFERROR(GETPIVOTDATA("Amount",'[1]Maintenance Monthly'!$A$5,"Period",DATE(YEAR(CH$19),MONTH(CH$19),1),"Status","UNPLANNED","Country",$C25),0)</f>
        <v>0</v>
      </c>
      <c r="CI25" s="24">
        <f>IFERROR(GETPIVOTDATA("Amount",'[1]Maintenance Monthly'!$A$5,"Period",DATE(YEAR(CI$19),MONTH(CI$19),1),"Status","PLANNED","Country",$C25),0)+IFERROR(GETPIVOTDATA("Amount",'[1]Maintenance Monthly'!$A$5,"Period",DATE(YEAR(CI$19),MONTH(CI$19),1),"Status","ECONOMIC LONG TERM","Country",$C25),0)+IFERROR(GETPIVOTDATA("Amount",'[1]Maintenance Monthly'!$A$5,"Period",DATE(YEAR(CI$19),MONTH(CI$19),1),"Status","UNPLANNED","Country",$C25),0)</f>
        <v>0</v>
      </c>
      <c r="CJ25" s="24">
        <f>IFERROR(GETPIVOTDATA("Amount",'[1]Maintenance Monthly'!$A$5,"Period",DATE(YEAR(CJ$19),MONTH(CJ$19),1),"Status","PLANNED","Country",$C25),0)+IFERROR(GETPIVOTDATA("Amount",'[1]Maintenance Monthly'!$A$5,"Period",DATE(YEAR(CJ$19),MONTH(CJ$19),1),"Status","ECONOMIC LONG TERM","Country",$C25),0)+IFERROR(GETPIVOTDATA("Amount",'[1]Maintenance Monthly'!$A$5,"Period",DATE(YEAR(CJ$19),MONTH(CJ$19),1),"Status","UNPLANNED","Country",$C25),0)</f>
        <v>0</v>
      </c>
      <c r="CK25" s="24">
        <f>IFERROR(GETPIVOTDATA("Amount",'[1]Maintenance Monthly'!$A$5,"Period",DATE(YEAR(CK$19),MONTH(CK$19),1),"Status","PLANNED","Country",$C25),0)+IFERROR(GETPIVOTDATA("Amount",'[1]Maintenance Monthly'!$A$5,"Period",DATE(YEAR(CK$19),MONTH(CK$19),1),"Status","ECONOMIC LONG TERM","Country",$C25),0)+IFERROR(GETPIVOTDATA("Amount",'[1]Maintenance Monthly'!$A$5,"Period",DATE(YEAR(CK$19),MONTH(CK$19),1),"Status","UNPLANNED","Country",$C25),0)</f>
        <v>0</v>
      </c>
      <c r="CL25" s="24">
        <f>IFERROR(GETPIVOTDATA("Amount",'[1]Maintenance Monthly'!$A$5,"Period",DATE(YEAR(CL$19),MONTH(CL$19),1),"Status","PLANNED","Country",$C25),0)+IFERROR(GETPIVOTDATA("Amount",'[1]Maintenance Monthly'!$A$5,"Period",DATE(YEAR(CL$19),MONTH(CL$19),1),"Status","ECONOMIC LONG TERM","Country",$C25),0)+IFERROR(GETPIVOTDATA("Amount",'[1]Maintenance Monthly'!$A$5,"Period",DATE(YEAR(CL$19),MONTH(CL$19),1),"Status","UNPLANNED","Country",$C25),0)</f>
        <v>0</v>
      </c>
      <c r="CM25" s="24">
        <f>IFERROR(GETPIVOTDATA("Amount",'[1]Maintenance Monthly'!$A$5,"Period",DATE(YEAR(CM$19),MONTH(CM$19),1),"Status","PLANNED","Country",$C25),0)+IFERROR(GETPIVOTDATA("Amount",'[1]Maintenance Monthly'!$A$5,"Period",DATE(YEAR(CM$19),MONTH(CM$19),1),"Status","ECONOMIC LONG TERM","Country",$C25),0)+IFERROR(GETPIVOTDATA("Amount",'[1]Maintenance Monthly'!$A$5,"Period",DATE(YEAR(CM$19),MONTH(CM$19),1),"Status","UNPLANNED","Country",$C25),0)</f>
        <v>0</v>
      </c>
      <c r="CN25" s="24">
        <f>IFERROR(GETPIVOTDATA("Amount",'[1]Maintenance Monthly'!$A$5,"Period",DATE(YEAR(CN$19),MONTH(CN$19),1),"Status","PLANNED","Country",$C25),0)+IFERROR(GETPIVOTDATA("Amount",'[1]Maintenance Monthly'!$A$5,"Period",DATE(YEAR(CN$19),MONTH(CN$19),1),"Status","ECONOMIC LONG TERM","Country",$C25),0)+IFERROR(GETPIVOTDATA("Amount",'[1]Maintenance Monthly'!$A$5,"Period",DATE(YEAR(CN$19),MONTH(CN$19),1),"Status","UNPLANNED","Country",$C25),0)</f>
        <v>0</v>
      </c>
      <c r="CO25" s="24">
        <f>IFERROR(GETPIVOTDATA("Amount",'[1]Maintenance Monthly'!$A$5,"Period",DATE(YEAR(CO$19),MONTH(CO$19),1),"Status","PLANNED","Country",$C25),0)+IFERROR(GETPIVOTDATA("Amount",'[1]Maintenance Monthly'!$A$5,"Period",DATE(YEAR(CO$19),MONTH(CO$19),1),"Status","ECONOMIC LONG TERM","Country",$C25),0)+IFERROR(GETPIVOTDATA("Amount",'[1]Maintenance Monthly'!$A$5,"Period",DATE(YEAR(CO$19),MONTH(CO$19),1),"Status","UNPLANNED","Country",$C25),0)</f>
        <v>0</v>
      </c>
      <c r="CP25" s="24">
        <f>IFERROR(GETPIVOTDATA("Amount",'[1]Maintenance Monthly'!$A$5,"Period",DATE(YEAR(CP$19),MONTH(CP$19),1),"Status","PLANNED","Country",$C25),0)+IFERROR(GETPIVOTDATA("Amount",'[1]Maintenance Monthly'!$A$5,"Period",DATE(YEAR(CP$19),MONTH(CP$19),1),"Status","ECONOMIC LONG TERM","Country",$C25),0)+IFERROR(GETPIVOTDATA("Amount",'[1]Maintenance Monthly'!$A$5,"Period",DATE(YEAR(CP$19),MONTH(CP$19),1),"Status","UNPLANNED","Country",$C25),0)</f>
        <v>0</v>
      </c>
      <c r="CQ25" s="24">
        <f>IFERROR(GETPIVOTDATA("Amount",'[1]Maintenance Monthly'!$A$5,"Period",DATE(YEAR(CQ$19),MONTH(CQ$19),1),"Status","PLANNED","Country",$C25),0)+IFERROR(GETPIVOTDATA("Amount",'[1]Maintenance Monthly'!$A$5,"Period",DATE(YEAR(CQ$19),MONTH(CQ$19),1),"Status","ECONOMIC LONG TERM","Country",$C25),0)+IFERROR(GETPIVOTDATA("Amount",'[1]Maintenance Monthly'!$A$5,"Period",DATE(YEAR(CQ$19),MONTH(CQ$19),1),"Status","UNPLANNED","Country",$C25),0)</f>
        <v>0</v>
      </c>
      <c r="CR25" s="24">
        <f>IFERROR(GETPIVOTDATA("Amount",'[1]Maintenance Monthly'!$A$5,"Period",DATE(YEAR(CR$19),MONTH(CR$19),1),"Status","PLANNED","Country",$C25),0)+IFERROR(GETPIVOTDATA("Amount",'[1]Maintenance Monthly'!$A$5,"Period",DATE(YEAR(CR$19),MONTH(CR$19),1),"Status","ECONOMIC LONG TERM","Country",$C25),0)+IFERROR(GETPIVOTDATA("Amount",'[1]Maintenance Monthly'!$A$5,"Period",DATE(YEAR(CR$19),MONTH(CR$19),1),"Status","UNPLANNED","Country",$C25),0)</f>
        <v>0</v>
      </c>
      <c r="CS25" s="24">
        <f>IFERROR(GETPIVOTDATA("Amount",'[1]Maintenance Monthly'!$A$5,"Period",DATE(YEAR(CS$19),MONTH(CS$19),1),"Status","PLANNED","Country",$C25),0)+IFERROR(GETPIVOTDATA("Amount",'[1]Maintenance Monthly'!$A$5,"Period",DATE(YEAR(CS$19),MONTH(CS$19),1),"Status","ECONOMIC LONG TERM","Country",$C25),0)+IFERROR(GETPIVOTDATA("Amount",'[1]Maintenance Monthly'!$A$5,"Period",DATE(YEAR(CS$19),MONTH(CS$19),1),"Status","UNPLANNED","Country",$C25),0)</f>
        <v>0</v>
      </c>
      <c r="CT25" s="24">
        <f>IFERROR(GETPIVOTDATA("Amount",'[1]Maintenance Monthly'!$A$5,"Period",DATE(YEAR(CT$19),MONTH(CT$19),1),"Status","PLANNED","Country",$C25),0)+IFERROR(GETPIVOTDATA("Amount",'[1]Maintenance Monthly'!$A$5,"Period",DATE(YEAR(CT$19),MONTH(CT$19),1),"Status","ECONOMIC LONG TERM","Country",$C25),0)+IFERROR(GETPIVOTDATA("Amount",'[1]Maintenance Monthly'!$A$5,"Period",DATE(YEAR(CT$19),MONTH(CT$19),1),"Status","UNPLANNED","Country",$C25),0)</f>
        <v>0</v>
      </c>
      <c r="CU25" s="24">
        <f>IFERROR(GETPIVOTDATA("Amount",'[1]Maintenance Monthly'!$A$5,"Period",DATE(YEAR(CU$19),MONTH(CU$19),1),"Status","PLANNED","Country",$C25),0)+IFERROR(GETPIVOTDATA("Amount",'[1]Maintenance Monthly'!$A$5,"Period",DATE(YEAR(CU$19),MONTH(CU$19),1),"Status","ECONOMIC LONG TERM","Country",$C25),0)+IFERROR(GETPIVOTDATA("Amount",'[1]Maintenance Monthly'!$A$5,"Period",DATE(YEAR(CU$19),MONTH(CU$19),1),"Status","UNPLANNED","Country",$C25),0)</f>
        <v>0</v>
      </c>
      <c r="CV25" s="24">
        <f>IFERROR(GETPIVOTDATA("Amount",'[1]Maintenance Monthly'!$A$5,"Period",DATE(YEAR(CV$19),MONTH(CV$19),1),"Status","PLANNED","Country",$C25),0)+IFERROR(GETPIVOTDATA("Amount",'[1]Maintenance Monthly'!$A$5,"Period",DATE(YEAR(CV$19),MONTH(CV$19),1),"Status","ECONOMIC LONG TERM","Country",$C25),0)+IFERROR(GETPIVOTDATA("Amount",'[1]Maintenance Monthly'!$A$5,"Period",DATE(YEAR(CV$19),MONTH(CV$19),1),"Status","UNPLANNED","Country",$C25),0)</f>
        <v>0</v>
      </c>
      <c r="CW25" s="24">
        <f>IFERROR(GETPIVOTDATA("Amount",'[1]Maintenance Monthly'!$A$5,"Period",DATE(YEAR(CW$19),MONTH(CW$19),1),"Status","PLANNED","Country",$C25),0)+IFERROR(GETPIVOTDATA("Amount",'[1]Maintenance Monthly'!$A$5,"Period",DATE(YEAR(CW$19),MONTH(CW$19),1),"Status","ECONOMIC LONG TERM","Country",$C25),0)+IFERROR(GETPIVOTDATA("Amount",'[1]Maintenance Monthly'!$A$5,"Period",DATE(YEAR(CW$19),MONTH(CW$19),1),"Status","UNPLANNED","Country",$C25),0)</f>
        <v>0</v>
      </c>
      <c r="CX25" s="24">
        <f>IFERROR(GETPIVOTDATA("Amount",'[1]Maintenance Monthly'!$A$5,"Period",DATE(YEAR(CX$19),MONTH(CX$19),1),"Status","PLANNED","Country",$C25),0)+IFERROR(GETPIVOTDATA("Amount",'[1]Maintenance Monthly'!$A$5,"Period",DATE(YEAR(CX$19),MONTH(CX$19),1),"Status","ECONOMIC LONG TERM","Country",$C25),0)+IFERROR(GETPIVOTDATA("Amount",'[1]Maintenance Monthly'!$A$5,"Period",DATE(YEAR(CX$19),MONTH(CX$19),1),"Status","UNPLANNED","Country",$C25),0)</f>
        <v>0</v>
      </c>
      <c r="CY25" s="24">
        <f>IFERROR(GETPIVOTDATA("Amount",'[1]Maintenance Monthly'!$A$5,"Period",DATE(YEAR(CY$19),MONTH(CY$19),1),"Status","PLANNED","Country",$C25),0)+IFERROR(GETPIVOTDATA("Amount",'[1]Maintenance Monthly'!$A$5,"Period",DATE(YEAR(CY$19),MONTH(CY$19),1),"Status","ECONOMIC LONG TERM","Country",$C25),0)+IFERROR(GETPIVOTDATA("Amount",'[1]Maintenance Monthly'!$A$5,"Period",DATE(YEAR(CY$19),MONTH(CY$19),1),"Status","UNPLANNED","Country",$C25),0)</f>
        <v>0</v>
      </c>
      <c r="CZ25" s="24">
        <f>IFERROR(GETPIVOTDATA("Amount",'[1]Maintenance Monthly'!$A$5,"Period",DATE(YEAR(CZ$19),MONTH(CZ$19),1),"Status","PLANNED","Country",$C25),0)+IFERROR(GETPIVOTDATA("Amount",'[1]Maintenance Monthly'!$A$5,"Period",DATE(YEAR(CZ$19),MONTH(CZ$19),1),"Status","ECONOMIC LONG TERM","Country",$C25),0)+IFERROR(GETPIVOTDATA("Amount",'[1]Maintenance Monthly'!$A$5,"Period",DATE(YEAR(CZ$19),MONTH(CZ$19),1),"Status","UNPLANNED","Country",$C25),0)</f>
        <v>0</v>
      </c>
      <c r="DA25" s="24">
        <f>IFERROR(GETPIVOTDATA("Amount",'[1]Maintenance Monthly'!$A$5,"Period",DATE(YEAR(DA$19),MONTH(DA$19),1),"Status","PLANNED","Country",$C25),0)+IFERROR(GETPIVOTDATA("Amount",'[1]Maintenance Monthly'!$A$5,"Period",DATE(YEAR(DA$19),MONTH(DA$19),1),"Status","ECONOMIC LONG TERM","Country",$C25),0)+IFERROR(GETPIVOTDATA("Amount",'[1]Maintenance Monthly'!$A$5,"Period",DATE(YEAR(DA$19),MONTH(DA$19),1),"Status","UNPLANNED","Country",$C25),0)</f>
        <v>0</v>
      </c>
      <c r="DB25" s="24">
        <f>IFERROR(GETPIVOTDATA("Amount",'[1]Maintenance Monthly'!$A$5,"Period",DATE(YEAR(DB$19),MONTH(DB$19),1),"Status","PLANNED","Country",$C25),0)+IFERROR(GETPIVOTDATA("Amount",'[1]Maintenance Monthly'!$A$5,"Period",DATE(YEAR(DB$19),MONTH(DB$19),1),"Status","ECONOMIC LONG TERM","Country",$C25),0)+IFERROR(GETPIVOTDATA("Amount",'[1]Maintenance Monthly'!$A$5,"Period",DATE(YEAR(DB$19),MONTH(DB$19),1),"Status","UNPLANNED","Country",$C25),0)</f>
        <v>0</v>
      </c>
      <c r="DC25" s="24">
        <f>IFERROR(GETPIVOTDATA("Amount",'[1]Maintenance Monthly'!$A$5,"Period",DATE(YEAR(DC$19),MONTH(DC$19),1),"Status","PLANNED","Country",$C25),0)+IFERROR(GETPIVOTDATA("Amount",'[1]Maintenance Monthly'!$A$5,"Period",DATE(YEAR(DC$19),MONTH(DC$19),1),"Status","ECONOMIC LONG TERM","Country",$C25),0)+IFERROR(GETPIVOTDATA("Amount",'[1]Maintenance Monthly'!$A$5,"Period",DATE(YEAR(DC$19),MONTH(DC$19),1),"Status","UNPLANNED","Country",$C25),0)</f>
        <v>0</v>
      </c>
      <c r="DD25" s="24">
        <f>IFERROR(GETPIVOTDATA("Amount",'[1]Maintenance Monthly'!$A$5,"Period",DATE(YEAR(DD$19),MONTH(DD$19),1),"Status","PLANNED","Country",$C25),0)+IFERROR(GETPIVOTDATA("Amount",'[1]Maintenance Monthly'!$A$5,"Period",DATE(YEAR(DD$19),MONTH(DD$19),1),"Status","ECONOMIC LONG TERM","Country",$C25),0)+IFERROR(GETPIVOTDATA("Amount",'[1]Maintenance Monthly'!$A$5,"Period",DATE(YEAR(DD$19),MONTH(DD$19),1),"Status","UNPLANNED","Country",$C25),0)</f>
        <v>0</v>
      </c>
      <c r="DE25" s="24">
        <f>IFERROR(GETPIVOTDATA("Amount",'[1]Maintenance Monthly'!$A$5,"Period",DATE(YEAR(DE$19),MONTH(DE$19),1),"Status","PLANNED","Country",$C25),0)+IFERROR(GETPIVOTDATA("Amount",'[1]Maintenance Monthly'!$A$5,"Period",DATE(YEAR(DE$19),MONTH(DE$19),1),"Status","ECONOMIC LONG TERM","Country",$C25),0)+IFERROR(GETPIVOTDATA("Amount",'[1]Maintenance Monthly'!$A$5,"Period",DATE(YEAR(DE$19),MONTH(DE$19),1),"Status","UNPLANNED","Country",$C25),0)</f>
        <v>0</v>
      </c>
      <c r="DF25" s="24">
        <f>IFERROR(GETPIVOTDATA("Amount",'[1]Maintenance Monthly'!$A$5,"Period",DATE(YEAR(DF$19),MONTH(DF$19),1),"Status","PLANNED","Country",$C25),0)+IFERROR(GETPIVOTDATA("Amount",'[1]Maintenance Monthly'!$A$5,"Period",DATE(YEAR(DF$19),MONTH(DF$19),1),"Status","ECONOMIC LONG TERM","Country",$C25),0)+IFERROR(GETPIVOTDATA("Amount",'[1]Maintenance Monthly'!$A$5,"Period",DATE(YEAR(DF$19),MONTH(DF$19),1),"Status","UNPLANNED","Country",$C25),0)</f>
        <v>0</v>
      </c>
      <c r="DG25" s="24">
        <f>IFERROR(GETPIVOTDATA("Amount",'[1]Maintenance Monthly'!$A$5,"Period",DATE(YEAR(DG$19),MONTH(DG$19),1),"Status","PLANNED","Country",$C25),0)+IFERROR(GETPIVOTDATA("Amount",'[1]Maintenance Monthly'!$A$5,"Period",DATE(YEAR(DG$19),MONTH(DG$19),1),"Status","ECONOMIC LONG TERM","Country",$C25),0)+IFERROR(GETPIVOTDATA("Amount",'[1]Maintenance Monthly'!$A$5,"Period",DATE(YEAR(DG$19),MONTH(DG$19),1),"Status","UNPLANNED","Country",$C25),0)</f>
        <v>0</v>
      </c>
      <c r="DH25" s="24">
        <f>IFERROR(GETPIVOTDATA("Amount",'[1]Maintenance Monthly'!$A$5,"Period",DATE(YEAR(DH$19),MONTH(DH$19),1),"Status","PLANNED","Country",$C25),0)+IFERROR(GETPIVOTDATA("Amount",'[1]Maintenance Monthly'!$A$5,"Period",DATE(YEAR(DH$19),MONTH(DH$19),1),"Status","ECONOMIC LONG TERM","Country",$C25),0)+IFERROR(GETPIVOTDATA("Amount",'[1]Maintenance Monthly'!$A$5,"Period",DATE(YEAR(DH$19),MONTH(DH$19),1),"Status","UNPLANNED","Country",$C25),0)</f>
        <v>0</v>
      </c>
      <c r="DL25" s="31">
        <v>43221</v>
      </c>
      <c r="DM25" s="32" t="e">
        <f t="shared" ca="1" si="2"/>
        <v>#NAME?</v>
      </c>
      <c r="DN25" s="33" t="e">
        <f t="shared" ca="1" si="2"/>
        <v>#NAME?</v>
      </c>
      <c r="DO25" s="33" t="e">
        <f t="shared" ca="1" si="2"/>
        <v>#NAME?</v>
      </c>
      <c r="DP25" s="34" t="e">
        <f t="shared" ca="1" si="2"/>
        <v>#NAME?</v>
      </c>
      <c r="DQ25" s="35" t="e">
        <f t="shared" ca="1" si="3"/>
        <v>#NAME?</v>
      </c>
      <c r="DR25" s="36"/>
    </row>
    <row r="26" spans="1:188" outlineLevel="1" x14ac:dyDescent="0.2">
      <c r="A26" t="s">
        <v>1</v>
      </c>
      <c r="B26" t="s">
        <v>2</v>
      </c>
      <c r="C26" t="s">
        <v>20</v>
      </c>
      <c r="D26" t="s">
        <v>4</v>
      </c>
      <c r="E26" s="24">
        <f>IFERROR(GETPIVOTDATA("Amount",'[1]Maintenance Monthly'!$A$5,"Period",DATE(YEAR(E$19),MONTH(E$19),1),"Status","PLANNED","Country",$C26),0)+IFERROR(GETPIVOTDATA("Amount",'[1]Maintenance Monthly'!$A$5,"Period",DATE(YEAR(E$19),MONTH(E$19),1),"Status","ECONOMIC LONG TERM","Country",$C26),0)+IFERROR(GETPIVOTDATA("Amount",'[1]Maintenance Monthly'!$A$5,"Period",DATE(YEAR(E$19),MONTH(E$19),1),"Status","UNPLANNED","Country",$C26),0)</f>
        <v>0</v>
      </c>
      <c r="F26" s="24">
        <f>IFERROR(GETPIVOTDATA("Amount",'[1]Maintenance Monthly'!$A$5,"Period",DATE(YEAR(F$19),MONTH(F$19),1),"Status","PLANNED","Country",$C26),0)+IFERROR(GETPIVOTDATA("Amount",'[1]Maintenance Monthly'!$A$5,"Period",DATE(YEAR(F$19),MONTH(F$19),1),"Status","ECONOMIC LONG TERM","Country",$C26),0)+IFERROR(GETPIVOTDATA("Amount",'[1]Maintenance Monthly'!$A$5,"Period",DATE(YEAR(F$19),MONTH(F$19),1),"Status","UNPLANNED","Country",$C26),0)</f>
        <v>0</v>
      </c>
      <c r="G26" s="24">
        <f>IFERROR(GETPIVOTDATA("Amount",'[1]Maintenance Monthly'!$A$5,"Period",DATE(YEAR(G$19),MONTH(G$19),1),"Status","PLANNED","Country",$C26),0)+IFERROR(GETPIVOTDATA("Amount",'[1]Maintenance Monthly'!$A$5,"Period",DATE(YEAR(G$19),MONTH(G$19),1),"Status","ECONOMIC LONG TERM","Country",$C26),0)+IFERROR(GETPIVOTDATA("Amount",'[1]Maintenance Monthly'!$A$5,"Period",DATE(YEAR(G$19),MONTH(G$19),1),"Status","UNPLANNED","Country",$C26),0)</f>
        <v>0</v>
      </c>
      <c r="H26" s="24">
        <f>IFERROR(GETPIVOTDATA("Amount",'[1]Maintenance Monthly'!$A$5,"Period",DATE(YEAR(H$19),MONTH(H$19),1),"Status","PLANNED","Country",$C26),0)+IFERROR(GETPIVOTDATA("Amount",'[1]Maintenance Monthly'!$A$5,"Period",DATE(YEAR(H$19),MONTH(H$19),1),"Status","ECONOMIC LONG TERM","Country",$C26),0)+IFERROR(GETPIVOTDATA("Amount",'[1]Maintenance Monthly'!$A$5,"Period",DATE(YEAR(H$19),MONTH(H$19),1),"Status","UNPLANNED","Country",$C26),0)</f>
        <v>0</v>
      </c>
      <c r="I26" s="24">
        <f>IFERROR(GETPIVOTDATA("Amount",'[1]Maintenance Monthly'!$A$5,"Period",DATE(YEAR(I$19),MONTH(I$19),1),"Status","PLANNED","Country",$C26),0)+IFERROR(GETPIVOTDATA("Amount",'[1]Maintenance Monthly'!$A$5,"Period",DATE(YEAR(I$19),MONTH(I$19),1),"Status","ECONOMIC LONG TERM","Country",$C26),0)+IFERROR(GETPIVOTDATA("Amount",'[1]Maintenance Monthly'!$A$5,"Period",DATE(YEAR(I$19),MONTH(I$19),1),"Status","UNPLANNED","Country",$C26),0)</f>
        <v>0</v>
      </c>
      <c r="J26" s="24">
        <f>IFERROR(GETPIVOTDATA("Amount",'[1]Maintenance Monthly'!$A$5,"Period",DATE(YEAR(J$19),MONTH(J$19),1),"Status","PLANNED","Country",$C26),0)+IFERROR(GETPIVOTDATA("Amount",'[1]Maintenance Monthly'!$A$5,"Period",DATE(YEAR(J$19),MONTH(J$19),1),"Status","ECONOMIC LONG TERM","Country",$C26),0)+IFERROR(GETPIVOTDATA("Amount",'[1]Maintenance Monthly'!$A$5,"Period",DATE(YEAR(J$19),MONTH(J$19),1),"Status","UNPLANNED","Country",$C26),0)</f>
        <v>0</v>
      </c>
      <c r="K26" s="24">
        <f>IFERROR(GETPIVOTDATA("Amount",'[1]Maintenance Monthly'!$A$5,"Period",DATE(YEAR(K$19),MONTH(K$19),1),"Status","PLANNED","Country",$C26),0)+IFERROR(GETPIVOTDATA("Amount",'[1]Maintenance Monthly'!$A$5,"Period",DATE(YEAR(K$19),MONTH(K$19),1),"Status","ECONOMIC LONG TERM","Country",$C26),0)+IFERROR(GETPIVOTDATA("Amount",'[1]Maintenance Monthly'!$A$5,"Period",DATE(YEAR(K$19),MONTH(K$19),1),"Status","UNPLANNED","Country",$C26),0)</f>
        <v>0</v>
      </c>
      <c r="L26" s="24">
        <f>IFERROR(GETPIVOTDATA("Amount",'[1]Maintenance Monthly'!$A$5,"Period",DATE(YEAR(L$19),MONTH(L$19),1),"Status","PLANNED","Country",$C26),0)+IFERROR(GETPIVOTDATA("Amount",'[1]Maintenance Monthly'!$A$5,"Period",DATE(YEAR(L$19),MONTH(L$19),1),"Status","ECONOMIC LONG TERM","Country",$C26),0)+IFERROR(GETPIVOTDATA("Amount",'[1]Maintenance Monthly'!$A$5,"Period",DATE(YEAR(L$19),MONTH(L$19),1),"Status","UNPLANNED","Country",$C26),0)</f>
        <v>0</v>
      </c>
      <c r="M26" s="24">
        <f>IFERROR(GETPIVOTDATA("Amount",'[1]Maintenance Monthly'!$A$5,"Period",DATE(YEAR(M$19),MONTH(M$19),1),"Status","PLANNED","Country",$C26),0)+IFERROR(GETPIVOTDATA("Amount",'[1]Maintenance Monthly'!$A$5,"Period",DATE(YEAR(M$19),MONTH(M$19),1),"Status","ECONOMIC LONG TERM","Country",$C26),0)+IFERROR(GETPIVOTDATA("Amount",'[1]Maintenance Monthly'!$A$5,"Period",DATE(YEAR(M$19),MONTH(M$19),1),"Status","UNPLANNED","Country",$C26),0)</f>
        <v>0</v>
      </c>
      <c r="N26" s="24">
        <f>IFERROR(GETPIVOTDATA("Amount",'[1]Maintenance Monthly'!$A$5,"Period",DATE(YEAR(N$19),MONTH(N$19),1),"Status","PLANNED","Country",$C26),0)+IFERROR(GETPIVOTDATA("Amount",'[1]Maintenance Monthly'!$A$5,"Period",DATE(YEAR(N$19),MONTH(N$19),1),"Status","ECONOMIC LONG TERM","Country",$C26),0)+IFERROR(GETPIVOTDATA("Amount",'[1]Maintenance Monthly'!$A$5,"Period",DATE(YEAR(N$19),MONTH(N$19),1),"Status","UNPLANNED","Country",$C26),0)</f>
        <v>0</v>
      </c>
      <c r="O26" s="24">
        <f>IFERROR(GETPIVOTDATA("Amount",'[1]Maintenance Monthly'!$A$5,"Period",DATE(YEAR(O$19),MONTH(O$19),1),"Status","PLANNED","Country",$C26),0)+IFERROR(GETPIVOTDATA("Amount",'[1]Maintenance Monthly'!$A$5,"Period",DATE(YEAR(O$19),MONTH(O$19),1),"Status","ECONOMIC LONG TERM","Country",$C26),0)+IFERROR(GETPIVOTDATA("Amount",'[1]Maintenance Monthly'!$A$5,"Period",DATE(YEAR(O$19),MONTH(O$19),1),"Status","UNPLANNED","Country",$C26),0)</f>
        <v>0</v>
      </c>
      <c r="P26" s="24">
        <f>IFERROR(GETPIVOTDATA("Amount",'[1]Maintenance Monthly'!$A$5,"Period",DATE(YEAR(P$19),MONTH(P$19),1),"Status","PLANNED","Country",$C26),0)+IFERROR(GETPIVOTDATA("Amount",'[1]Maintenance Monthly'!$A$5,"Period",DATE(YEAR(P$19),MONTH(P$19),1),"Status","ECONOMIC LONG TERM","Country",$C26),0)+IFERROR(GETPIVOTDATA("Amount",'[1]Maintenance Monthly'!$A$5,"Period",DATE(YEAR(P$19),MONTH(P$19),1),"Status","UNPLANNED","Country",$C26),0)</f>
        <v>0</v>
      </c>
      <c r="Q26" s="24">
        <f>IFERROR(GETPIVOTDATA("Amount",'[1]Maintenance Monthly'!$A$5,"Period",DATE(YEAR(Q$19),MONTH(Q$19),1),"Status","PLANNED","Country",$C26),0)+IFERROR(GETPIVOTDATA("Amount",'[1]Maintenance Monthly'!$A$5,"Period",DATE(YEAR(Q$19),MONTH(Q$19),1),"Status","ECONOMIC LONG TERM","Country",$C26),0)+IFERROR(GETPIVOTDATA("Amount",'[1]Maintenance Monthly'!$A$5,"Period",DATE(YEAR(Q$19),MONTH(Q$19),1),"Status","UNPLANNED","Country",$C26),0)</f>
        <v>0</v>
      </c>
      <c r="R26" s="24">
        <f>IFERROR(GETPIVOTDATA("Amount",'[1]Maintenance Monthly'!$A$5,"Period",DATE(YEAR(R$19),MONTH(R$19),1),"Status","PLANNED","Country",$C26),0)+IFERROR(GETPIVOTDATA("Amount",'[1]Maintenance Monthly'!$A$5,"Period",DATE(YEAR(R$19),MONTH(R$19),1),"Status","ECONOMIC LONG TERM","Country",$C26),0)+IFERROR(GETPIVOTDATA("Amount",'[1]Maintenance Monthly'!$A$5,"Period",DATE(YEAR(R$19),MONTH(R$19),1),"Status","UNPLANNED","Country",$C26),0)</f>
        <v>0</v>
      </c>
      <c r="S26" s="24">
        <f>IFERROR(GETPIVOTDATA("Amount",'[1]Maintenance Monthly'!$A$5,"Period",DATE(YEAR(S$19),MONTH(S$19),1),"Status","PLANNED","Country",$C26),0)+IFERROR(GETPIVOTDATA("Amount",'[1]Maintenance Monthly'!$A$5,"Period",DATE(YEAR(S$19),MONTH(S$19),1),"Status","ECONOMIC LONG TERM","Country",$C26),0)+IFERROR(GETPIVOTDATA("Amount",'[1]Maintenance Monthly'!$A$5,"Period",DATE(YEAR(S$19),MONTH(S$19),1),"Status","UNPLANNED","Country",$C26),0)</f>
        <v>103</v>
      </c>
      <c r="T26" s="24">
        <f>IFERROR(GETPIVOTDATA("Amount",'[1]Maintenance Monthly'!$A$5,"Period",DATE(YEAR(T$19),MONTH(T$19),1),"Status","PLANNED","Country",$C26),0)+IFERROR(GETPIVOTDATA("Amount",'[1]Maintenance Monthly'!$A$5,"Period",DATE(YEAR(T$19),MONTH(T$19),1),"Status","ECONOMIC LONG TERM","Country",$C26),0)+IFERROR(GETPIVOTDATA("Amount",'[1]Maintenance Monthly'!$A$5,"Period",DATE(YEAR(T$19),MONTH(T$19),1),"Status","UNPLANNED","Country",$C26),0)</f>
        <v>29</v>
      </c>
      <c r="U26" s="24">
        <f>IFERROR(GETPIVOTDATA("Amount",'[1]Maintenance Monthly'!$A$5,"Period",DATE(YEAR(U$19),MONTH(U$19),1),"Status","PLANNED","Country",$C26),0)+IFERROR(GETPIVOTDATA("Amount",'[1]Maintenance Monthly'!$A$5,"Period",DATE(YEAR(U$19),MONTH(U$19),1),"Status","ECONOMIC LONG TERM","Country",$C26),0)+IFERROR(GETPIVOTDATA("Amount",'[1]Maintenance Monthly'!$A$5,"Period",DATE(YEAR(U$19),MONTH(U$19),1),"Status","UNPLANNED","Country",$C26),0)</f>
        <v>101</v>
      </c>
      <c r="V26" s="24">
        <f>IFERROR(GETPIVOTDATA("Amount",'[1]Maintenance Monthly'!$A$5,"Period",DATE(YEAR(V$19),MONTH(V$19),1),"Status","PLANNED","Country",$C26),0)+IFERROR(GETPIVOTDATA("Amount",'[1]Maintenance Monthly'!$A$5,"Period",DATE(YEAR(V$19),MONTH(V$19),1),"Status","ECONOMIC LONG TERM","Country",$C26),0)+IFERROR(GETPIVOTDATA("Amount",'[1]Maintenance Monthly'!$A$5,"Period",DATE(YEAR(V$19),MONTH(V$19),1),"Status","UNPLANNED","Country",$C26),0)</f>
        <v>41</v>
      </c>
      <c r="W26" s="24">
        <f>IFERROR(GETPIVOTDATA("Amount",'[1]Maintenance Monthly'!$A$5,"Period",DATE(YEAR(W$19),MONTH(W$19),1),"Status","PLANNED","Country",$C26),0)+IFERROR(GETPIVOTDATA("Amount",'[1]Maintenance Monthly'!$A$5,"Period",DATE(YEAR(W$19),MONTH(W$19),1),"Status","ECONOMIC LONG TERM","Country",$C26),0)+IFERROR(GETPIVOTDATA("Amount",'[1]Maintenance Monthly'!$A$5,"Period",DATE(YEAR(W$19),MONTH(W$19),1),"Status","UNPLANNED","Country",$C26),0)</f>
        <v>20</v>
      </c>
      <c r="X26" s="24">
        <f>IFERROR(GETPIVOTDATA("Amount",'[1]Maintenance Monthly'!$A$5,"Period",DATE(YEAR(X$19),MONTH(X$19),1),"Status","PLANNED","Country",$C26),0)+IFERROR(GETPIVOTDATA("Amount",'[1]Maintenance Monthly'!$A$5,"Period",DATE(YEAR(X$19),MONTH(X$19),1),"Status","ECONOMIC LONG TERM","Country",$C26),0)+IFERROR(GETPIVOTDATA("Amount",'[1]Maintenance Monthly'!$A$5,"Period",DATE(YEAR(X$19),MONTH(X$19),1),"Status","UNPLANNED","Country",$C26),0)</f>
        <v>0</v>
      </c>
      <c r="Y26" s="24">
        <f>IFERROR(GETPIVOTDATA("Amount",'[1]Maintenance Monthly'!$A$5,"Period",DATE(YEAR(Y$19),MONTH(Y$19),1),"Status","PLANNED","Country",$C26),0)+IFERROR(GETPIVOTDATA("Amount",'[1]Maintenance Monthly'!$A$5,"Period",DATE(YEAR(Y$19),MONTH(Y$19),1),"Status","ECONOMIC LONG TERM","Country",$C26),0)+IFERROR(GETPIVOTDATA("Amount",'[1]Maintenance Monthly'!$A$5,"Period",DATE(YEAR(Y$19),MONTH(Y$19),1),"Status","UNPLANNED","Country",$C26),0)</f>
        <v>100</v>
      </c>
      <c r="Z26" s="24">
        <f>IFERROR(GETPIVOTDATA("Amount",'[1]Maintenance Monthly'!$A$5,"Period",DATE(YEAR(Z$19),MONTH(Z$19),1),"Status","PLANNED","Country",$C26),0)+IFERROR(GETPIVOTDATA("Amount",'[1]Maintenance Monthly'!$A$5,"Period",DATE(YEAR(Z$19),MONTH(Z$19),1),"Status","ECONOMIC LONG TERM","Country",$C26),0)+IFERROR(GETPIVOTDATA("Amount",'[1]Maintenance Monthly'!$A$5,"Period",DATE(YEAR(Z$19),MONTH(Z$19),1),"Status","UNPLANNED","Country",$C26),0)</f>
        <v>182</v>
      </c>
      <c r="AA26" s="24">
        <f>IFERROR(GETPIVOTDATA("Amount",'[1]Maintenance Monthly'!$A$5,"Period",DATE(YEAR(AA$19),MONTH(AA$19),1),"Status","PLANNED","Country",$C26),0)+IFERROR(GETPIVOTDATA("Amount",'[1]Maintenance Monthly'!$A$5,"Period",DATE(YEAR(AA$19),MONTH(AA$19),1),"Status","ECONOMIC LONG TERM","Country",$C26),0)+IFERROR(GETPIVOTDATA("Amount",'[1]Maintenance Monthly'!$A$5,"Period",DATE(YEAR(AA$19),MONTH(AA$19),1),"Status","UNPLANNED","Country",$C26),0)</f>
        <v>13</v>
      </c>
      <c r="AB26" s="24">
        <f>IFERROR(GETPIVOTDATA("Amount",'[1]Maintenance Monthly'!$A$5,"Period",DATE(YEAR(AB$19),MONTH(AB$19),1),"Status","PLANNED","Country",$C26),0)+IFERROR(GETPIVOTDATA("Amount",'[1]Maintenance Monthly'!$A$5,"Period",DATE(YEAR(AB$19),MONTH(AB$19),1),"Status","ECONOMIC LONG TERM","Country",$C26),0)+IFERROR(GETPIVOTDATA("Amount",'[1]Maintenance Monthly'!$A$5,"Period",DATE(YEAR(AB$19),MONTH(AB$19),1),"Status","UNPLANNED","Country",$C26),0)</f>
        <v>0</v>
      </c>
      <c r="AC26" s="24">
        <f>IFERROR(GETPIVOTDATA("Amount",'[1]Maintenance Monthly'!$A$5,"Period",DATE(YEAR(AC$19),MONTH(AC$19),1),"Status","PLANNED","Country",$C26),0)+IFERROR(GETPIVOTDATA("Amount",'[1]Maintenance Monthly'!$A$5,"Period",DATE(YEAR(AC$19),MONTH(AC$19),1),"Status","ECONOMIC LONG TERM","Country",$C26),0)+IFERROR(GETPIVOTDATA("Amount",'[1]Maintenance Monthly'!$A$5,"Period",DATE(YEAR(AC$19),MONTH(AC$19),1),"Status","UNPLANNED","Country",$C26),0)</f>
        <v>0</v>
      </c>
      <c r="AD26" s="24">
        <f>IFERROR(GETPIVOTDATA("Amount",'[1]Maintenance Monthly'!$A$5,"Period",DATE(YEAR(AD$19),MONTH(AD$19),1),"Status","PLANNED","Country",$C26),0)+IFERROR(GETPIVOTDATA("Amount",'[1]Maintenance Monthly'!$A$5,"Period",DATE(YEAR(AD$19),MONTH(AD$19),1),"Status","ECONOMIC LONG TERM","Country",$C26),0)+IFERROR(GETPIVOTDATA("Amount",'[1]Maintenance Monthly'!$A$5,"Period",DATE(YEAR(AD$19),MONTH(AD$19),1),"Status","UNPLANNED","Country",$C26),0)</f>
        <v>7</v>
      </c>
      <c r="AE26" s="24">
        <f>IFERROR(GETPIVOTDATA("Amount",'[1]Maintenance Monthly'!$A$5,"Period",DATE(YEAR(AE$19),MONTH(AE$19),1),"Status","PLANNED","Country",$C26),0)+IFERROR(GETPIVOTDATA("Amount",'[1]Maintenance Monthly'!$A$5,"Period",DATE(YEAR(AE$19),MONTH(AE$19),1),"Status","ECONOMIC LONG TERM","Country",$C26),0)+IFERROR(GETPIVOTDATA("Amount",'[1]Maintenance Monthly'!$A$5,"Period",DATE(YEAR(AE$19),MONTH(AE$19),1),"Status","UNPLANNED","Country",$C26),0)</f>
        <v>0</v>
      </c>
      <c r="AF26" s="24">
        <f>IFERROR(GETPIVOTDATA("Amount",'[1]Maintenance Monthly'!$A$5,"Period",DATE(YEAR(AF$19),MONTH(AF$19),1),"Status","PLANNED","Country",$C26),0)+IFERROR(GETPIVOTDATA("Amount",'[1]Maintenance Monthly'!$A$5,"Period",DATE(YEAR(AF$19),MONTH(AF$19),1),"Status","ECONOMIC LONG TERM","Country",$C26),0)+IFERROR(GETPIVOTDATA("Amount",'[1]Maintenance Monthly'!$A$5,"Period",DATE(YEAR(AF$19),MONTH(AF$19),1),"Status","UNPLANNED","Country",$C26),0)</f>
        <v>88</v>
      </c>
      <c r="AG26" s="24">
        <f>IFERROR(GETPIVOTDATA("Amount",'[1]Maintenance Monthly'!$A$5,"Period",DATE(YEAR(AG$19),MONTH(AG$19),1),"Status","PLANNED","Country",$C26),0)+IFERROR(GETPIVOTDATA("Amount",'[1]Maintenance Monthly'!$A$5,"Period",DATE(YEAR(AG$19),MONTH(AG$19),1),"Status","ECONOMIC LONG TERM","Country",$C26),0)+IFERROR(GETPIVOTDATA("Amount",'[1]Maintenance Monthly'!$A$5,"Period",DATE(YEAR(AG$19),MONTH(AG$19),1),"Status","UNPLANNED","Country",$C26),0)</f>
        <v>103</v>
      </c>
      <c r="AH26" s="24">
        <f>IFERROR(GETPIVOTDATA("Amount",'[1]Maintenance Monthly'!$A$5,"Period",DATE(YEAR(AH$19),MONTH(AH$19),1),"Status","PLANNED","Country",$C26),0)+IFERROR(GETPIVOTDATA("Amount",'[1]Maintenance Monthly'!$A$5,"Period",DATE(YEAR(AH$19),MONTH(AH$19),1),"Status","ECONOMIC LONG TERM","Country",$C26),0)+IFERROR(GETPIVOTDATA("Amount",'[1]Maintenance Monthly'!$A$5,"Period",DATE(YEAR(AH$19),MONTH(AH$19),1),"Status","UNPLANNED","Country",$C26),0)</f>
        <v>200</v>
      </c>
      <c r="AI26" s="24">
        <f>IFERROR(GETPIVOTDATA("Amount",'[1]Maintenance Monthly'!$A$5,"Period",DATE(YEAR(AI$19),MONTH(AI$19),1),"Status","PLANNED","Country",$C26),0)+IFERROR(GETPIVOTDATA("Amount",'[1]Maintenance Monthly'!$A$5,"Period",DATE(YEAR(AI$19),MONTH(AI$19),1),"Status","ECONOMIC LONG TERM","Country",$C26),0)+IFERROR(GETPIVOTDATA("Amount",'[1]Maintenance Monthly'!$A$5,"Period",DATE(YEAR(AI$19),MONTH(AI$19),1),"Status","UNPLANNED","Country",$C26),0)</f>
        <v>0</v>
      </c>
      <c r="AJ26" s="24">
        <f>IFERROR(GETPIVOTDATA("Amount",'[1]Maintenance Monthly'!$A$5,"Period",DATE(YEAR(AJ$19),MONTH(AJ$19),1),"Status","PLANNED","Country",$C26),0)+IFERROR(GETPIVOTDATA("Amount",'[1]Maintenance Monthly'!$A$5,"Period",DATE(YEAR(AJ$19),MONTH(AJ$19),1),"Status","ECONOMIC LONG TERM","Country",$C26),0)+IFERROR(GETPIVOTDATA("Amount",'[1]Maintenance Monthly'!$A$5,"Period",DATE(YEAR(AJ$19),MONTH(AJ$19),1),"Status","UNPLANNED","Country",$C26),0)</f>
        <v>0</v>
      </c>
      <c r="AK26" s="24">
        <f>IFERROR(GETPIVOTDATA("Amount",'[1]Maintenance Monthly'!$A$5,"Period",DATE(YEAR(AK$19),MONTH(AK$19),1),"Status","PLANNED","Country",$C26),0)+IFERROR(GETPIVOTDATA("Amount",'[1]Maintenance Monthly'!$A$5,"Period",DATE(YEAR(AK$19),MONTH(AK$19),1),"Status","ECONOMIC LONG TERM","Country",$C26),0)+IFERROR(GETPIVOTDATA("Amount",'[1]Maintenance Monthly'!$A$5,"Period",DATE(YEAR(AK$19),MONTH(AK$19),1),"Status","UNPLANNED","Country",$C26),0)</f>
        <v>0</v>
      </c>
      <c r="AL26" s="24">
        <f>IFERROR(GETPIVOTDATA("Amount",'[1]Maintenance Monthly'!$A$5,"Period",DATE(YEAR(AL$19),MONTH(AL$19),1),"Status","PLANNED","Country",$C26),0)+IFERROR(GETPIVOTDATA("Amount",'[1]Maintenance Monthly'!$A$5,"Period",DATE(YEAR(AL$19),MONTH(AL$19),1),"Status","ECONOMIC LONG TERM","Country",$C26),0)+IFERROR(GETPIVOTDATA("Amount",'[1]Maintenance Monthly'!$A$5,"Period",DATE(YEAR(AL$19),MONTH(AL$19),1),"Status","UNPLANNED","Country",$C26),0)</f>
        <v>0</v>
      </c>
      <c r="AM26" s="24">
        <f>IFERROR(GETPIVOTDATA("Amount",'[1]Maintenance Monthly'!$A$5,"Period",DATE(YEAR(AM$19),MONTH(AM$19),1),"Status","PLANNED","Country",$C26),0)+IFERROR(GETPIVOTDATA("Amount",'[1]Maintenance Monthly'!$A$5,"Period",DATE(YEAR(AM$19),MONTH(AM$19),1),"Status","ECONOMIC LONG TERM","Country",$C26),0)+IFERROR(GETPIVOTDATA("Amount",'[1]Maintenance Monthly'!$A$5,"Period",DATE(YEAR(AM$19),MONTH(AM$19),1),"Status","UNPLANNED","Country",$C26),0)</f>
        <v>20</v>
      </c>
      <c r="AN26" s="24">
        <f>IFERROR(GETPIVOTDATA("Amount",'[1]Maintenance Monthly'!$A$5,"Period",DATE(YEAR(AN$19),MONTH(AN$19),1),"Status","PLANNED","Country",$C26),0)+IFERROR(GETPIVOTDATA("Amount",'[1]Maintenance Monthly'!$A$5,"Period",DATE(YEAR(AN$19),MONTH(AN$19),1),"Status","ECONOMIC LONG TERM","Country",$C26),0)+IFERROR(GETPIVOTDATA("Amount",'[1]Maintenance Monthly'!$A$5,"Period",DATE(YEAR(AN$19),MONTH(AN$19),1),"Status","UNPLANNED","Country",$C26),0)</f>
        <v>40</v>
      </c>
      <c r="AO26" s="24">
        <f>IFERROR(GETPIVOTDATA("Amount",'[1]Maintenance Monthly'!$A$5,"Period",DATE(YEAR(AO$19),MONTH(AO$19),1),"Status","PLANNED","Country",$C26),0)+IFERROR(GETPIVOTDATA("Amount",'[1]Maintenance Monthly'!$A$5,"Period",DATE(YEAR(AO$19),MONTH(AO$19),1),"Status","ECONOMIC LONG TERM","Country",$C26),0)+IFERROR(GETPIVOTDATA("Amount",'[1]Maintenance Monthly'!$A$5,"Period",DATE(YEAR(AO$19),MONTH(AO$19),1),"Status","UNPLANNED","Country",$C26),0)</f>
        <v>40</v>
      </c>
      <c r="AP26" s="24">
        <f>IFERROR(GETPIVOTDATA("Amount",'[1]Maintenance Monthly'!$A$5,"Period",DATE(YEAR(AP$19),MONTH(AP$19),1),"Status","PLANNED","Country",$C26),0)+IFERROR(GETPIVOTDATA("Amount",'[1]Maintenance Monthly'!$A$5,"Period",DATE(YEAR(AP$19),MONTH(AP$19),1),"Status","ECONOMIC LONG TERM","Country",$C26),0)+IFERROR(GETPIVOTDATA("Amount",'[1]Maintenance Monthly'!$A$5,"Period",DATE(YEAR(AP$19),MONTH(AP$19),1),"Status","UNPLANNED","Country",$C26),0)</f>
        <v>40</v>
      </c>
      <c r="AQ26" s="24">
        <f>IFERROR(GETPIVOTDATA("Amount",'[1]Maintenance Monthly'!$A$5,"Period",DATE(YEAR(AQ$19),MONTH(AQ$19),1),"Status","PLANNED","Country",$C26),0)+IFERROR(GETPIVOTDATA("Amount",'[1]Maintenance Monthly'!$A$5,"Period",DATE(YEAR(AQ$19),MONTH(AQ$19),1),"Status","ECONOMIC LONG TERM","Country",$C26),0)+IFERROR(GETPIVOTDATA("Amount",'[1]Maintenance Monthly'!$A$5,"Period",DATE(YEAR(AQ$19),MONTH(AQ$19),1),"Status","UNPLANNED","Country",$C26),0)</f>
        <v>40</v>
      </c>
      <c r="AR26" s="24">
        <f>IFERROR(GETPIVOTDATA("Amount",'[1]Maintenance Monthly'!$A$5,"Period",DATE(YEAR(AR$19),MONTH(AR$19),1),"Status","PLANNED","Country",$C26),0)+IFERROR(GETPIVOTDATA("Amount",'[1]Maintenance Monthly'!$A$5,"Period",DATE(YEAR(AR$19),MONTH(AR$19),1),"Status","ECONOMIC LONG TERM","Country",$C26),0)+IFERROR(GETPIVOTDATA("Amount",'[1]Maintenance Monthly'!$A$5,"Period",DATE(YEAR(AR$19),MONTH(AR$19),1),"Status","UNPLANNED","Country",$C26),0)</f>
        <v>165</v>
      </c>
      <c r="AS26" s="24">
        <f>IFERROR(GETPIVOTDATA("Amount",'[1]Maintenance Monthly'!$A$5,"Period",DATE(YEAR(AS$19),MONTH(AS$19),1),"Status","PLANNED","Country",$C26),0)+IFERROR(GETPIVOTDATA("Amount",'[1]Maintenance Monthly'!$A$5,"Period",DATE(YEAR(AS$19),MONTH(AS$19),1),"Status","ECONOMIC LONG TERM","Country",$C26),0)+IFERROR(GETPIVOTDATA("Amount",'[1]Maintenance Monthly'!$A$5,"Period",DATE(YEAR(AS$19),MONTH(AS$19),1),"Status","UNPLANNED","Country",$C26),0)</f>
        <v>322</v>
      </c>
      <c r="AT26" s="24">
        <f>IFERROR(GETPIVOTDATA("Amount",'[1]Maintenance Monthly'!$A$5,"Period",DATE(YEAR(AT$19),MONTH(AT$19),1),"Status","PLANNED","Country",$C26),0)+IFERROR(GETPIVOTDATA("Amount",'[1]Maintenance Monthly'!$A$5,"Period",DATE(YEAR(AT$19),MONTH(AT$19),1),"Status","ECONOMIC LONG TERM","Country",$C26),0)+IFERROR(GETPIVOTDATA("Amount",'[1]Maintenance Monthly'!$A$5,"Period",DATE(YEAR(AT$19),MONTH(AT$19),1),"Status","UNPLANNED","Country",$C26),0)</f>
        <v>423</v>
      </c>
      <c r="AU26" s="24">
        <f>IFERROR(GETPIVOTDATA("Amount",'[1]Maintenance Monthly'!$A$5,"Period",DATE(YEAR(AU$19),MONTH(AU$19),1),"Status","PLANNED","Country",$C26),0)+IFERROR(GETPIVOTDATA("Amount",'[1]Maintenance Monthly'!$A$5,"Period",DATE(YEAR(AU$19),MONTH(AU$19),1),"Status","ECONOMIC LONG TERM","Country",$C26),0)+IFERROR(GETPIVOTDATA("Amount",'[1]Maintenance Monthly'!$A$5,"Period",DATE(YEAR(AU$19),MONTH(AU$19),1),"Status","UNPLANNED","Country",$C26),0)</f>
        <v>368</v>
      </c>
      <c r="AV26" s="24">
        <f>IFERROR(GETPIVOTDATA("Amount",'[1]Maintenance Monthly'!$A$5,"Period",DATE(YEAR(AV$19),MONTH(AV$19),1),"Status","PLANNED","Country",$C26),0)+IFERROR(GETPIVOTDATA("Amount",'[1]Maintenance Monthly'!$A$5,"Period",DATE(YEAR(AV$19),MONTH(AV$19),1),"Status","ECONOMIC LONG TERM","Country",$C26),0)+IFERROR(GETPIVOTDATA("Amount",'[1]Maintenance Monthly'!$A$5,"Period",DATE(YEAR(AV$19),MONTH(AV$19),1),"Status","UNPLANNED","Country",$C26),0)</f>
        <v>81</v>
      </c>
      <c r="AW26" s="24">
        <f>IFERROR(GETPIVOTDATA("Amount",'[1]Maintenance Monthly'!$A$5,"Period",DATE(YEAR(AW$19),MONTH(AW$19),1),"Status","PLANNED","Country",$C26),0)+IFERROR(GETPIVOTDATA("Amount",'[1]Maintenance Monthly'!$A$5,"Period",DATE(YEAR(AW$19),MONTH(AW$19),1),"Status","ECONOMIC LONG TERM","Country",$C26),0)+IFERROR(GETPIVOTDATA("Amount",'[1]Maintenance Monthly'!$A$5,"Period",DATE(YEAR(AW$19),MONTH(AW$19),1),"Status","UNPLANNED","Country",$C26),0)</f>
        <v>81</v>
      </c>
      <c r="AX26" s="24">
        <f>IFERROR(GETPIVOTDATA("Amount",'[1]Maintenance Monthly'!$A$5,"Period",DATE(YEAR(AX$19),MONTH(AX$19),1),"Status","PLANNED","Country",$C26),0)+IFERROR(GETPIVOTDATA("Amount",'[1]Maintenance Monthly'!$A$5,"Period",DATE(YEAR(AX$19),MONTH(AX$19),1),"Status","ECONOMIC LONG TERM","Country",$C26),0)+IFERROR(GETPIVOTDATA("Amount",'[1]Maintenance Monthly'!$A$5,"Period",DATE(YEAR(AX$19),MONTH(AX$19),1),"Status","UNPLANNED","Country",$C26),0)</f>
        <v>81</v>
      </c>
      <c r="AY26" s="24">
        <f>IFERROR(GETPIVOTDATA("Amount",'[1]Maintenance Monthly'!$A$5,"Period",DATE(YEAR(AY$19),MONTH(AY$19),1),"Status","PLANNED","Country",$C26),0)+IFERROR(GETPIVOTDATA("Amount",'[1]Maintenance Monthly'!$A$5,"Period",DATE(YEAR(AY$19),MONTH(AY$19),1),"Status","ECONOMIC LONG TERM","Country",$C26),0)+IFERROR(GETPIVOTDATA("Amount",'[1]Maintenance Monthly'!$A$5,"Period",DATE(YEAR(AY$19),MONTH(AY$19),1),"Status","UNPLANNED","Country",$C26),0)</f>
        <v>81</v>
      </c>
      <c r="AZ26" s="24">
        <f>IFERROR(GETPIVOTDATA("Amount",'[1]Maintenance Monthly'!$A$5,"Period",DATE(YEAR(AZ$19),MONTH(AZ$19),1),"Status","PLANNED","Country",$C26),0)+IFERROR(GETPIVOTDATA("Amount",'[1]Maintenance Monthly'!$A$5,"Period",DATE(YEAR(AZ$19),MONTH(AZ$19),1),"Status","ECONOMIC LONG TERM","Country",$C26),0)+IFERROR(GETPIVOTDATA("Amount",'[1]Maintenance Monthly'!$A$5,"Period",DATE(YEAR(AZ$19),MONTH(AZ$19),1),"Status","UNPLANNED","Country",$C26),0)</f>
        <v>81</v>
      </c>
      <c r="BA26" s="24">
        <f>IFERROR(GETPIVOTDATA("Amount",'[1]Maintenance Monthly'!$A$5,"Period",DATE(YEAR(BA$19),MONTH(BA$19),1),"Status","PLANNED","Country",$C26),0)+IFERROR(GETPIVOTDATA("Amount",'[1]Maintenance Monthly'!$A$5,"Period",DATE(YEAR(BA$19),MONTH(BA$19),1),"Status","ECONOMIC LONG TERM","Country",$C26),0)+IFERROR(GETPIVOTDATA("Amount",'[1]Maintenance Monthly'!$A$5,"Period",DATE(YEAR(BA$19),MONTH(BA$19),1),"Status","UNPLANNED","Country",$C26),0)</f>
        <v>165</v>
      </c>
      <c r="BB26" s="24">
        <f>IFERROR(GETPIVOTDATA("Amount",'[1]Maintenance Monthly'!$A$5,"Period",DATE(YEAR(BB$19),MONTH(BB$19),1),"Status","PLANNED","Country",$C26),0)+IFERROR(GETPIVOTDATA("Amount",'[1]Maintenance Monthly'!$A$5,"Period",DATE(YEAR(BB$19),MONTH(BB$19),1),"Status","ECONOMIC LONG TERM","Country",$C26),0)+IFERROR(GETPIVOTDATA("Amount",'[1]Maintenance Monthly'!$A$5,"Period",DATE(YEAR(BB$19),MONTH(BB$19),1),"Status","UNPLANNED","Country",$C26),0)</f>
        <v>81</v>
      </c>
      <c r="BC26" s="24">
        <f>IFERROR(GETPIVOTDATA("Amount",'[1]Maintenance Monthly'!$A$5,"Period",DATE(YEAR(BC$19),MONTH(BC$19),1),"Status","PLANNED","Country",$C26),0)+IFERROR(GETPIVOTDATA("Amount",'[1]Maintenance Monthly'!$A$5,"Period",DATE(YEAR(BC$19),MONTH(BC$19),1),"Status","ECONOMIC LONG TERM","Country",$C26),0)+IFERROR(GETPIVOTDATA("Amount",'[1]Maintenance Monthly'!$A$5,"Period",DATE(YEAR(BC$19),MONTH(BC$19),1),"Status","UNPLANNED","Country",$C26),0)</f>
        <v>263</v>
      </c>
      <c r="BD26" s="24">
        <f>IFERROR(GETPIVOTDATA("Amount",'[1]Maintenance Monthly'!$A$5,"Period",DATE(YEAR(BD$19),MONTH(BD$19),1),"Status","PLANNED","Country",$C26),0)+IFERROR(GETPIVOTDATA("Amount",'[1]Maintenance Monthly'!$A$5,"Period",DATE(YEAR(BD$19),MONTH(BD$19),1),"Status","ECONOMIC LONG TERM","Country",$C26),0)+IFERROR(GETPIVOTDATA("Amount",'[1]Maintenance Monthly'!$A$5,"Period",DATE(YEAR(BD$19),MONTH(BD$19),1),"Status","UNPLANNED","Country",$C26),0)</f>
        <v>269</v>
      </c>
      <c r="BE26" s="24">
        <f>IFERROR(GETPIVOTDATA("Amount",'[1]Maintenance Monthly'!$A$5,"Period",DATE(YEAR(BE$19),MONTH(BE$19),1),"Status","PLANNED","Country",$C26),0)+IFERROR(GETPIVOTDATA("Amount",'[1]Maintenance Monthly'!$A$5,"Period",DATE(YEAR(BE$19),MONTH(BE$19),1),"Status","ECONOMIC LONG TERM","Country",$C26),0)+IFERROR(GETPIVOTDATA("Amount",'[1]Maintenance Monthly'!$A$5,"Period",DATE(YEAR(BE$19),MONTH(BE$19),1),"Status","UNPLANNED","Country",$C26),0)</f>
        <v>184</v>
      </c>
      <c r="BF26" s="24">
        <f>IFERROR(GETPIVOTDATA("Amount",'[1]Maintenance Monthly'!$A$5,"Period",DATE(YEAR(BF$19),MONTH(BF$19),1),"Status","PLANNED","Country",$C26),0)+IFERROR(GETPIVOTDATA("Amount",'[1]Maintenance Monthly'!$A$5,"Period",DATE(YEAR(BF$19),MONTH(BF$19),1),"Status","ECONOMIC LONG TERM","Country",$C26),0)+IFERROR(GETPIVOTDATA("Amount",'[1]Maintenance Monthly'!$A$5,"Period",DATE(YEAR(BF$19),MONTH(BF$19),1),"Status","UNPLANNED","Country",$C26),0)</f>
        <v>81</v>
      </c>
      <c r="BG26" s="24">
        <f>IFERROR(GETPIVOTDATA("Amount",'[1]Maintenance Monthly'!$A$5,"Period",DATE(YEAR(BG$19),MONTH(BG$19),1),"Status","PLANNED","Country",$C26),0)+IFERROR(GETPIVOTDATA("Amount",'[1]Maintenance Monthly'!$A$5,"Period",DATE(YEAR(BG$19),MONTH(BG$19),1),"Status","ECONOMIC LONG TERM","Country",$C26),0)+IFERROR(GETPIVOTDATA("Amount",'[1]Maintenance Monthly'!$A$5,"Period",DATE(YEAR(BG$19),MONTH(BG$19),1),"Status","UNPLANNED","Country",$C26),0)</f>
        <v>81</v>
      </c>
      <c r="BH26" s="24">
        <f>IFERROR(GETPIVOTDATA("Amount",'[1]Maintenance Monthly'!$A$5,"Period",DATE(YEAR(BH$19),MONTH(BH$19),1),"Status","PLANNED","Country",$C26),0)+IFERROR(GETPIVOTDATA("Amount",'[1]Maintenance Monthly'!$A$5,"Period",DATE(YEAR(BH$19),MONTH(BH$19),1),"Status","ECONOMIC LONG TERM","Country",$C26),0)+IFERROR(GETPIVOTDATA("Amount",'[1]Maintenance Monthly'!$A$5,"Period",DATE(YEAR(BH$19),MONTH(BH$19),1),"Status","UNPLANNED","Country",$C26),0)</f>
        <v>81</v>
      </c>
      <c r="BI26" s="24">
        <f>IFERROR(GETPIVOTDATA("Amount",'[1]Maintenance Monthly'!$A$5,"Period",DATE(YEAR(BI$19),MONTH(BI$19),1),"Status","PLANNED","Country",$C26),0)+IFERROR(GETPIVOTDATA("Amount",'[1]Maintenance Monthly'!$A$5,"Period",DATE(YEAR(BI$19),MONTH(BI$19),1),"Status","ECONOMIC LONG TERM","Country",$C26),0)+IFERROR(GETPIVOTDATA("Amount",'[1]Maintenance Monthly'!$A$5,"Period",DATE(YEAR(BI$19),MONTH(BI$19),1),"Status","UNPLANNED","Country",$C26),0)</f>
        <v>81</v>
      </c>
      <c r="BJ26" s="24">
        <f>IFERROR(GETPIVOTDATA("Amount",'[1]Maintenance Monthly'!$A$5,"Period",DATE(YEAR(BJ$19),MONTH(BJ$19),1),"Status","PLANNED","Country",$C26),0)+IFERROR(GETPIVOTDATA("Amount",'[1]Maintenance Monthly'!$A$5,"Period",DATE(YEAR(BJ$19),MONTH(BJ$19),1),"Status","ECONOMIC LONG TERM","Country",$C26),0)+IFERROR(GETPIVOTDATA("Amount",'[1]Maintenance Monthly'!$A$5,"Period",DATE(YEAR(BJ$19),MONTH(BJ$19),1),"Status","UNPLANNED","Country",$C26),0)</f>
        <v>281</v>
      </c>
      <c r="BK26" s="24">
        <f>IFERROR(GETPIVOTDATA("Amount",'[1]Maintenance Monthly'!$A$5,"Period",DATE(YEAR(BK$19),MONTH(BK$19),1),"Status","PLANNED","Country",$C26),0)+IFERROR(GETPIVOTDATA("Amount",'[1]Maintenance Monthly'!$A$5,"Period",DATE(YEAR(BK$19),MONTH(BK$19),1),"Status","ECONOMIC LONG TERM","Country",$C26),0)+IFERROR(GETPIVOTDATA("Amount",'[1]Maintenance Monthly'!$A$5,"Period",DATE(YEAR(BK$19),MONTH(BK$19),1),"Status","UNPLANNED","Country",$C26),0)</f>
        <v>141</v>
      </c>
      <c r="BL26" s="24">
        <f>IFERROR(GETPIVOTDATA("Amount",'[1]Maintenance Monthly'!$A$5,"Period",DATE(YEAR(BL$19),MONTH(BL$19),1),"Status","PLANNED","Country",$C26),0)+IFERROR(GETPIVOTDATA("Amount",'[1]Maintenance Monthly'!$A$5,"Period",DATE(YEAR(BL$19),MONTH(BL$19),1),"Status","ECONOMIC LONG TERM","Country",$C26),0)+IFERROR(GETPIVOTDATA("Amount",'[1]Maintenance Monthly'!$A$5,"Period",DATE(YEAR(BL$19),MONTH(BL$19),1),"Status","UNPLANNED","Country",$C26),0)</f>
        <v>81</v>
      </c>
      <c r="BM26" s="24">
        <f>IFERROR(GETPIVOTDATA("Amount",'[1]Maintenance Monthly'!$A$5,"Period",DATE(YEAR(BM$19),MONTH(BM$19),1),"Status","PLANNED","Country",$C26),0)+IFERROR(GETPIVOTDATA("Amount",'[1]Maintenance Monthly'!$A$5,"Period",DATE(YEAR(BM$19),MONTH(BM$19),1),"Status","ECONOMIC LONG TERM","Country",$C26),0)+IFERROR(GETPIVOTDATA("Amount",'[1]Maintenance Monthly'!$A$5,"Period",DATE(YEAR(BM$19),MONTH(BM$19),1),"Status","UNPLANNED","Country",$C26),0)</f>
        <v>0</v>
      </c>
      <c r="BN26" s="24">
        <f>IFERROR(GETPIVOTDATA("Amount",'[1]Maintenance Monthly'!$A$5,"Period",DATE(YEAR(BN$19),MONTH(BN$19),1),"Status","PLANNED","Country",$C26),0)+IFERROR(GETPIVOTDATA("Amount",'[1]Maintenance Monthly'!$A$5,"Period",DATE(YEAR(BN$19),MONTH(BN$19),1),"Status","ECONOMIC LONG TERM","Country",$C26),0)+IFERROR(GETPIVOTDATA("Amount",'[1]Maintenance Monthly'!$A$5,"Period",DATE(YEAR(BN$19),MONTH(BN$19),1),"Status","UNPLANNED","Country",$C26),0)</f>
        <v>104</v>
      </c>
      <c r="BO26" s="24">
        <f>IFERROR(GETPIVOTDATA("Amount",'[1]Maintenance Monthly'!$A$5,"Period",DATE(YEAR(BO$19),MONTH(BO$19),1),"Status","PLANNED","Country",$C26),0)+IFERROR(GETPIVOTDATA("Amount",'[1]Maintenance Monthly'!$A$5,"Period",DATE(YEAR(BO$19),MONTH(BO$19),1),"Status","ECONOMIC LONG TERM","Country",$C26),0)+IFERROR(GETPIVOTDATA("Amount",'[1]Maintenance Monthly'!$A$5,"Period",DATE(YEAR(BO$19),MONTH(BO$19),1),"Status","UNPLANNED","Country",$C26),0)</f>
        <v>388</v>
      </c>
      <c r="BP26" s="24">
        <f>IFERROR(GETPIVOTDATA("Amount",'[1]Maintenance Monthly'!$A$5,"Period",DATE(YEAR(BP$19),MONTH(BP$19),1),"Status","PLANNED","Country",$C26),0)+IFERROR(GETPIVOTDATA("Amount",'[1]Maintenance Monthly'!$A$5,"Period",DATE(YEAR(BP$19),MONTH(BP$19),1),"Status","ECONOMIC LONG TERM","Country",$C26),0)+IFERROR(GETPIVOTDATA("Amount",'[1]Maintenance Monthly'!$A$5,"Period",DATE(YEAR(BP$19),MONTH(BP$19),1),"Status","UNPLANNED","Country",$C26),0)</f>
        <v>0</v>
      </c>
      <c r="BQ26" s="24">
        <f>IFERROR(GETPIVOTDATA("Amount",'[1]Maintenance Monthly'!$A$5,"Period",DATE(YEAR(BQ$19),MONTH(BQ$19),1),"Status","PLANNED","Country",$C26),0)+IFERROR(GETPIVOTDATA("Amount",'[1]Maintenance Monthly'!$A$5,"Period",DATE(YEAR(BQ$19),MONTH(BQ$19),1),"Status","ECONOMIC LONG TERM","Country",$C26),0)+IFERROR(GETPIVOTDATA("Amount",'[1]Maintenance Monthly'!$A$5,"Period",DATE(YEAR(BQ$19),MONTH(BQ$19),1),"Status","UNPLANNED","Country",$C26),0)</f>
        <v>0</v>
      </c>
      <c r="BR26" s="24">
        <f>IFERROR(GETPIVOTDATA("Amount",'[1]Maintenance Monthly'!$A$5,"Period",DATE(YEAR(BR$19),MONTH(BR$19),1),"Status","PLANNED","Country",$C26),0)+IFERROR(GETPIVOTDATA("Amount",'[1]Maintenance Monthly'!$A$5,"Period",DATE(YEAR(BR$19),MONTH(BR$19),1),"Status","ECONOMIC LONG TERM","Country",$C26),0)+IFERROR(GETPIVOTDATA("Amount",'[1]Maintenance Monthly'!$A$5,"Period",DATE(YEAR(BR$19),MONTH(BR$19),1),"Status","UNPLANNED","Country",$C26),0)</f>
        <v>0</v>
      </c>
      <c r="BS26" s="24">
        <f>IFERROR(GETPIVOTDATA("Amount",'[1]Maintenance Monthly'!$A$5,"Period",DATE(YEAR(BS$19),MONTH(BS$19),1),"Status","PLANNED","Country",$C26),0)+IFERROR(GETPIVOTDATA("Amount",'[1]Maintenance Monthly'!$A$5,"Period",DATE(YEAR(BS$19),MONTH(BS$19),1),"Status","ECONOMIC LONG TERM","Country",$C26),0)+IFERROR(GETPIVOTDATA("Amount",'[1]Maintenance Monthly'!$A$5,"Period",DATE(YEAR(BS$19),MONTH(BS$19),1),"Status","UNPLANNED","Country",$C26),0)</f>
        <v>0</v>
      </c>
      <c r="BT26" s="24">
        <f>IFERROR(GETPIVOTDATA("Amount",'[1]Maintenance Monthly'!$A$5,"Period",DATE(YEAR(BT$19),MONTH(BT$19),1),"Status","PLANNED","Country",$C26),0)+IFERROR(GETPIVOTDATA("Amount",'[1]Maintenance Monthly'!$A$5,"Period",DATE(YEAR(BT$19),MONTH(BT$19),1),"Status","ECONOMIC LONG TERM","Country",$C26),0)+IFERROR(GETPIVOTDATA("Amount",'[1]Maintenance Monthly'!$A$5,"Period",DATE(YEAR(BT$19),MONTH(BT$19),1),"Status","UNPLANNED","Country",$C26),0)</f>
        <v>0</v>
      </c>
      <c r="BU26" s="24">
        <f>IFERROR(GETPIVOTDATA("Amount",'[1]Maintenance Monthly'!$A$5,"Period",DATE(YEAR(BU$19),MONTH(BU$19),1),"Status","PLANNED","Country",$C26),0)+IFERROR(GETPIVOTDATA("Amount",'[1]Maintenance Monthly'!$A$5,"Period",DATE(YEAR(BU$19),MONTH(BU$19),1),"Status","ECONOMIC LONG TERM","Country",$C26),0)+IFERROR(GETPIVOTDATA("Amount",'[1]Maintenance Monthly'!$A$5,"Period",DATE(YEAR(BU$19),MONTH(BU$19),1),"Status","UNPLANNED","Country",$C26),0)</f>
        <v>29</v>
      </c>
      <c r="BV26" s="24">
        <f>IFERROR(GETPIVOTDATA("Amount",'[1]Maintenance Monthly'!$A$5,"Period",DATE(YEAR(BV$19),MONTH(BV$19),1),"Status","PLANNED","Country",$C26),0)+IFERROR(GETPIVOTDATA("Amount",'[1]Maintenance Monthly'!$A$5,"Period",DATE(YEAR(BV$19),MONTH(BV$19),1),"Status","ECONOMIC LONG TERM","Country",$C26),0)+IFERROR(GETPIVOTDATA("Amount",'[1]Maintenance Monthly'!$A$5,"Period",DATE(YEAR(BV$19),MONTH(BV$19),1),"Status","UNPLANNED","Country",$C26),0)</f>
        <v>7</v>
      </c>
      <c r="BW26" s="24">
        <f>IFERROR(GETPIVOTDATA("Amount",'[1]Maintenance Monthly'!$A$5,"Period",DATE(YEAR(BW$19),MONTH(BW$19),1),"Status","PLANNED","Country",$C26),0)+IFERROR(GETPIVOTDATA("Amount",'[1]Maintenance Monthly'!$A$5,"Period",DATE(YEAR(BW$19),MONTH(BW$19),1),"Status","ECONOMIC LONG TERM","Country",$C26),0)+IFERROR(GETPIVOTDATA("Amount",'[1]Maintenance Monthly'!$A$5,"Period",DATE(YEAR(BW$19),MONTH(BW$19),1),"Status","UNPLANNED","Country",$C26),0)</f>
        <v>0</v>
      </c>
      <c r="BX26" s="24">
        <f>IFERROR(GETPIVOTDATA("Amount",'[1]Maintenance Monthly'!$A$5,"Period",DATE(YEAR(BX$19),MONTH(BX$19),1),"Status","PLANNED","Country",$C26),0)+IFERROR(GETPIVOTDATA("Amount",'[1]Maintenance Monthly'!$A$5,"Period",DATE(YEAR(BX$19),MONTH(BX$19),1),"Status","ECONOMIC LONG TERM","Country",$C26),0)+IFERROR(GETPIVOTDATA("Amount",'[1]Maintenance Monthly'!$A$5,"Period",DATE(YEAR(BX$19),MONTH(BX$19),1),"Status","UNPLANNED","Country",$C26),0)</f>
        <v>0</v>
      </c>
      <c r="BY26" s="24">
        <f>IFERROR(GETPIVOTDATA("Amount",'[1]Maintenance Monthly'!$A$5,"Period",DATE(YEAR(BY$19),MONTH(BY$19),1),"Status","PLANNED","Country",$C26),0)+IFERROR(GETPIVOTDATA("Amount",'[1]Maintenance Monthly'!$A$5,"Period",DATE(YEAR(BY$19),MONTH(BY$19),1),"Status","ECONOMIC LONG TERM","Country",$C26),0)+IFERROR(GETPIVOTDATA("Amount",'[1]Maintenance Monthly'!$A$5,"Period",DATE(YEAR(BY$19),MONTH(BY$19),1),"Status","UNPLANNED","Country",$C26),0)</f>
        <v>0</v>
      </c>
      <c r="BZ26" s="24">
        <f>IFERROR(GETPIVOTDATA("Amount",'[1]Maintenance Monthly'!$A$5,"Period",DATE(YEAR(BZ$19),MONTH(BZ$19),1),"Status","PLANNED","Country",$C26),0)+IFERROR(GETPIVOTDATA("Amount",'[1]Maintenance Monthly'!$A$5,"Period",DATE(YEAR(BZ$19),MONTH(BZ$19),1),"Status","ECONOMIC LONG TERM","Country",$C26),0)+IFERROR(GETPIVOTDATA("Amount",'[1]Maintenance Monthly'!$A$5,"Period",DATE(YEAR(BZ$19),MONTH(BZ$19),1),"Status","UNPLANNED","Country",$C26),0)</f>
        <v>0</v>
      </c>
      <c r="CA26" s="24">
        <f>IFERROR(GETPIVOTDATA("Amount",'[1]Maintenance Monthly'!$A$5,"Period",DATE(YEAR(CA$19),MONTH(CA$19),1),"Status","PLANNED","Country",$C26),0)+IFERROR(GETPIVOTDATA("Amount",'[1]Maintenance Monthly'!$A$5,"Period",DATE(YEAR(CA$19),MONTH(CA$19),1),"Status","ECONOMIC LONG TERM","Country",$C26),0)+IFERROR(GETPIVOTDATA("Amount",'[1]Maintenance Monthly'!$A$5,"Period",DATE(YEAR(CA$19),MONTH(CA$19),1),"Status","UNPLANNED","Country",$C26),0)</f>
        <v>0</v>
      </c>
      <c r="CB26" s="24">
        <f>IFERROR(GETPIVOTDATA("Amount",'[1]Maintenance Monthly'!$A$5,"Period",DATE(YEAR(CB$19),MONTH(CB$19),1),"Status","PLANNED","Country",$C26),0)+IFERROR(GETPIVOTDATA("Amount",'[1]Maintenance Monthly'!$A$5,"Period",DATE(YEAR(CB$19),MONTH(CB$19),1),"Status","ECONOMIC LONG TERM","Country",$C26),0)+IFERROR(GETPIVOTDATA("Amount",'[1]Maintenance Monthly'!$A$5,"Period",DATE(YEAR(CB$19),MONTH(CB$19),1),"Status","UNPLANNED","Country",$C26),0)</f>
        <v>0</v>
      </c>
      <c r="CC26" s="24">
        <f>IFERROR(GETPIVOTDATA("Amount",'[1]Maintenance Monthly'!$A$5,"Period",DATE(YEAR(CC$19),MONTH(CC$19),1),"Status","PLANNED","Country",$C26),0)+IFERROR(GETPIVOTDATA("Amount",'[1]Maintenance Monthly'!$A$5,"Period",DATE(YEAR(CC$19),MONTH(CC$19),1),"Status","ECONOMIC LONG TERM","Country",$C26),0)+IFERROR(GETPIVOTDATA("Amount",'[1]Maintenance Monthly'!$A$5,"Period",DATE(YEAR(CC$19),MONTH(CC$19),1),"Status","UNPLANNED","Country",$C26),0)</f>
        <v>0</v>
      </c>
      <c r="CD26" s="24">
        <f>IFERROR(GETPIVOTDATA("Amount",'[1]Maintenance Monthly'!$A$5,"Period",DATE(YEAR(CD$19),MONTH(CD$19),1),"Status","PLANNED","Country",$C26),0)+IFERROR(GETPIVOTDATA("Amount",'[1]Maintenance Monthly'!$A$5,"Period",DATE(YEAR(CD$19),MONTH(CD$19),1),"Status","ECONOMIC LONG TERM","Country",$C26),0)+IFERROR(GETPIVOTDATA("Amount",'[1]Maintenance Monthly'!$A$5,"Period",DATE(YEAR(CD$19),MONTH(CD$19),1),"Status","UNPLANNED","Country",$C26),0)</f>
        <v>0</v>
      </c>
      <c r="CE26" s="24">
        <f>IFERROR(GETPIVOTDATA("Amount",'[1]Maintenance Monthly'!$A$5,"Period",DATE(YEAR(CE$19),MONTH(CE$19),1),"Status","PLANNED","Country",$C26),0)+IFERROR(GETPIVOTDATA("Amount",'[1]Maintenance Monthly'!$A$5,"Period",DATE(YEAR(CE$19),MONTH(CE$19),1),"Status","ECONOMIC LONG TERM","Country",$C26),0)+IFERROR(GETPIVOTDATA("Amount",'[1]Maintenance Monthly'!$A$5,"Period",DATE(YEAR(CE$19),MONTH(CE$19),1),"Status","UNPLANNED","Country",$C26),0)</f>
        <v>0</v>
      </c>
      <c r="CF26" s="24">
        <f>IFERROR(GETPIVOTDATA("Amount",'[1]Maintenance Monthly'!$A$5,"Period",DATE(YEAR(CF$19),MONTH(CF$19),1),"Status","PLANNED","Country",$C26),0)+IFERROR(GETPIVOTDATA("Amount",'[1]Maintenance Monthly'!$A$5,"Period",DATE(YEAR(CF$19),MONTH(CF$19),1),"Status","ECONOMIC LONG TERM","Country",$C26),0)+IFERROR(GETPIVOTDATA("Amount",'[1]Maintenance Monthly'!$A$5,"Period",DATE(YEAR(CF$19),MONTH(CF$19),1),"Status","UNPLANNED","Country",$C26),0)</f>
        <v>0</v>
      </c>
      <c r="CG26" s="24">
        <f>IFERROR(GETPIVOTDATA("Amount",'[1]Maintenance Monthly'!$A$5,"Period",DATE(YEAR(CG$19),MONTH(CG$19),1),"Status","PLANNED","Country",$C26),0)+IFERROR(GETPIVOTDATA("Amount",'[1]Maintenance Monthly'!$A$5,"Period",DATE(YEAR(CG$19),MONTH(CG$19),1),"Status","ECONOMIC LONG TERM","Country",$C26),0)+IFERROR(GETPIVOTDATA("Amount",'[1]Maintenance Monthly'!$A$5,"Period",DATE(YEAR(CG$19),MONTH(CG$19),1),"Status","UNPLANNED","Country",$C26),0)</f>
        <v>0</v>
      </c>
      <c r="CH26" s="24">
        <f>IFERROR(GETPIVOTDATA("Amount",'[1]Maintenance Monthly'!$A$5,"Period",DATE(YEAR(CH$19),MONTH(CH$19),1),"Status","PLANNED","Country",$C26),0)+IFERROR(GETPIVOTDATA("Amount",'[1]Maintenance Monthly'!$A$5,"Period",DATE(YEAR(CH$19),MONTH(CH$19),1),"Status","ECONOMIC LONG TERM","Country",$C26),0)+IFERROR(GETPIVOTDATA("Amount",'[1]Maintenance Monthly'!$A$5,"Period",DATE(YEAR(CH$19),MONTH(CH$19),1),"Status","UNPLANNED","Country",$C26),0)</f>
        <v>0</v>
      </c>
      <c r="CI26" s="24">
        <f>IFERROR(GETPIVOTDATA("Amount",'[1]Maintenance Monthly'!$A$5,"Period",DATE(YEAR(CI$19),MONTH(CI$19),1),"Status","PLANNED","Country",$C26),0)+IFERROR(GETPIVOTDATA("Amount",'[1]Maintenance Monthly'!$A$5,"Period",DATE(YEAR(CI$19),MONTH(CI$19),1),"Status","ECONOMIC LONG TERM","Country",$C26),0)+IFERROR(GETPIVOTDATA("Amount",'[1]Maintenance Monthly'!$A$5,"Period",DATE(YEAR(CI$19),MONTH(CI$19),1),"Status","UNPLANNED","Country",$C26),0)</f>
        <v>0</v>
      </c>
      <c r="CJ26" s="24">
        <f>IFERROR(GETPIVOTDATA("Amount",'[1]Maintenance Monthly'!$A$5,"Period",DATE(YEAR(CJ$19),MONTH(CJ$19),1),"Status","PLANNED","Country",$C26),0)+IFERROR(GETPIVOTDATA("Amount",'[1]Maintenance Monthly'!$A$5,"Period",DATE(YEAR(CJ$19),MONTH(CJ$19),1),"Status","ECONOMIC LONG TERM","Country",$C26),0)+IFERROR(GETPIVOTDATA("Amount",'[1]Maintenance Monthly'!$A$5,"Period",DATE(YEAR(CJ$19),MONTH(CJ$19),1),"Status","UNPLANNED","Country",$C26),0)</f>
        <v>0</v>
      </c>
      <c r="CK26" s="24">
        <f>IFERROR(GETPIVOTDATA("Amount",'[1]Maintenance Monthly'!$A$5,"Period",DATE(YEAR(CK$19),MONTH(CK$19),1),"Status","PLANNED","Country",$C26),0)+IFERROR(GETPIVOTDATA("Amount",'[1]Maintenance Monthly'!$A$5,"Period",DATE(YEAR(CK$19),MONTH(CK$19),1),"Status","ECONOMIC LONG TERM","Country",$C26),0)+IFERROR(GETPIVOTDATA("Amount",'[1]Maintenance Monthly'!$A$5,"Period",DATE(YEAR(CK$19),MONTH(CK$19),1),"Status","UNPLANNED","Country",$C26),0)</f>
        <v>0</v>
      </c>
      <c r="CL26" s="24">
        <f>IFERROR(GETPIVOTDATA("Amount",'[1]Maintenance Monthly'!$A$5,"Period",DATE(YEAR(CL$19),MONTH(CL$19),1),"Status","PLANNED","Country",$C26),0)+IFERROR(GETPIVOTDATA("Amount",'[1]Maintenance Monthly'!$A$5,"Period",DATE(YEAR(CL$19),MONTH(CL$19),1),"Status","ECONOMIC LONG TERM","Country",$C26),0)+IFERROR(GETPIVOTDATA("Amount",'[1]Maintenance Monthly'!$A$5,"Period",DATE(YEAR(CL$19),MONTH(CL$19),1),"Status","UNPLANNED","Country",$C26),0)</f>
        <v>0</v>
      </c>
      <c r="CM26" s="24">
        <f>IFERROR(GETPIVOTDATA("Amount",'[1]Maintenance Monthly'!$A$5,"Period",DATE(YEAR(CM$19),MONTH(CM$19),1),"Status","PLANNED","Country",$C26),0)+IFERROR(GETPIVOTDATA("Amount",'[1]Maintenance Monthly'!$A$5,"Period",DATE(YEAR(CM$19),MONTH(CM$19),1),"Status","ECONOMIC LONG TERM","Country",$C26),0)+IFERROR(GETPIVOTDATA("Amount",'[1]Maintenance Monthly'!$A$5,"Period",DATE(YEAR(CM$19),MONTH(CM$19),1),"Status","UNPLANNED","Country",$C26),0)</f>
        <v>0</v>
      </c>
      <c r="CN26" s="24">
        <f>IFERROR(GETPIVOTDATA("Amount",'[1]Maintenance Monthly'!$A$5,"Period",DATE(YEAR(CN$19),MONTH(CN$19),1),"Status","PLANNED","Country",$C26),0)+IFERROR(GETPIVOTDATA("Amount",'[1]Maintenance Monthly'!$A$5,"Period",DATE(YEAR(CN$19),MONTH(CN$19),1),"Status","ECONOMIC LONG TERM","Country",$C26),0)+IFERROR(GETPIVOTDATA("Amount",'[1]Maintenance Monthly'!$A$5,"Period",DATE(YEAR(CN$19),MONTH(CN$19),1),"Status","UNPLANNED","Country",$C26),0)</f>
        <v>0</v>
      </c>
      <c r="CO26" s="24">
        <f>IFERROR(GETPIVOTDATA("Amount",'[1]Maintenance Monthly'!$A$5,"Period",DATE(YEAR(CO$19),MONTH(CO$19),1),"Status","PLANNED","Country",$C26),0)+IFERROR(GETPIVOTDATA("Amount",'[1]Maintenance Monthly'!$A$5,"Period",DATE(YEAR(CO$19),MONTH(CO$19),1),"Status","ECONOMIC LONG TERM","Country",$C26),0)+IFERROR(GETPIVOTDATA("Amount",'[1]Maintenance Monthly'!$A$5,"Period",DATE(YEAR(CO$19),MONTH(CO$19),1),"Status","UNPLANNED","Country",$C26),0)</f>
        <v>0</v>
      </c>
      <c r="CP26" s="24">
        <f>IFERROR(GETPIVOTDATA("Amount",'[1]Maintenance Monthly'!$A$5,"Period",DATE(YEAR(CP$19),MONTH(CP$19),1),"Status","PLANNED","Country",$C26),0)+IFERROR(GETPIVOTDATA("Amount",'[1]Maintenance Monthly'!$A$5,"Period",DATE(YEAR(CP$19),MONTH(CP$19),1),"Status","ECONOMIC LONG TERM","Country",$C26),0)+IFERROR(GETPIVOTDATA("Amount",'[1]Maintenance Monthly'!$A$5,"Period",DATE(YEAR(CP$19),MONTH(CP$19),1),"Status","UNPLANNED","Country",$C26),0)</f>
        <v>0</v>
      </c>
      <c r="CQ26" s="24">
        <f>IFERROR(GETPIVOTDATA("Amount",'[1]Maintenance Monthly'!$A$5,"Period",DATE(YEAR(CQ$19),MONTH(CQ$19),1),"Status","PLANNED","Country",$C26),0)+IFERROR(GETPIVOTDATA("Amount",'[1]Maintenance Monthly'!$A$5,"Period",DATE(YEAR(CQ$19),MONTH(CQ$19),1),"Status","ECONOMIC LONG TERM","Country",$C26),0)+IFERROR(GETPIVOTDATA("Amount",'[1]Maintenance Monthly'!$A$5,"Period",DATE(YEAR(CQ$19),MONTH(CQ$19),1),"Status","UNPLANNED","Country",$C26),0)</f>
        <v>0</v>
      </c>
      <c r="CR26" s="24">
        <f>IFERROR(GETPIVOTDATA("Amount",'[1]Maintenance Monthly'!$A$5,"Period",DATE(YEAR(CR$19),MONTH(CR$19),1),"Status","PLANNED","Country",$C26),0)+IFERROR(GETPIVOTDATA("Amount",'[1]Maintenance Monthly'!$A$5,"Period",DATE(YEAR(CR$19),MONTH(CR$19),1),"Status","ECONOMIC LONG TERM","Country",$C26),0)+IFERROR(GETPIVOTDATA("Amount",'[1]Maintenance Monthly'!$A$5,"Period",DATE(YEAR(CR$19),MONTH(CR$19),1),"Status","UNPLANNED","Country",$C26),0)</f>
        <v>0</v>
      </c>
      <c r="CS26" s="24">
        <f>IFERROR(GETPIVOTDATA("Amount",'[1]Maintenance Monthly'!$A$5,"Period",DATE(YEAR(CS$19),MONTH(CS$19),1),"Status","PLANNED","Country",$C26),0)+IFERROR(GETPIVOTDATA("Amount",'[1]Maintenance Monthly'!$A$5,"Period",DATE(YEAR(CS$19),MONTH(CS$19),1),"Status","ECONOMIC LONG TERM","Country",$C26),0)+IFERROR(GETPIVOTDATA("Amount",'[1]Maintenance Monthly'!$A$5,"Period",DATE(YEAR(CS$19),MONTH(CS$19),1),"Status","UNPLANNED","Country",$C26),0)</f>
        <v>0</v>
      </c>
      <c r="CT26" s="24">
        <f>IFERROR(GETPIVOTDATA("Amount",'[1]Maintenance Monthly'!$A$5,"Period",DATE(YEAR(CT$19),MONTH(CT$19),1),"Status","PLANNED","Country",$C26),0)+IFERROR(GETPIVOTDATA("Amount",'[1]Maintenance Monthly'!$A$5,"Period",DATE(YEAR(CT$19),MONTH(CT$19),1),"Status","ECONOMIC LONG TERM","Country",$C26),0)+IFERROR(GETPIVOTDATA("Amount",'[1]Maintenance Monthly'!$A$5,"Period",DATE(YEAR(CT$19),MONTH(CT$19),1),"Status","UNPLANNED","Country",$C26),0)</f>
        <v>0</v>
      </c>
      <c r="CU26" s="24">
        <f>IFERROR(GETPIVOTDATA("Amount",'[1]Maintenance Monthly'!$A$5,"Period",DATE(YEAR(CU$19),MONTH(CU$19),1),"Status","PLANNED","Country",$C26),0)+IFERROR(GETPIVOTDATA("Amount",'[1]Maintenance Monthly'!$A$5,"Period",DATE(YEAR(CU$19),MONTH(CU$19),1),"Status","ECONOMIC LONG TERM","Country",$C26),0)+IFERROR(GETPIVOTDATA("Amount",'[1]Maintenance Monthly'!$A$5,"Period",DATE(YEAR(CU$19),MONTH(CU$19),1),"Status","UNPLANNED","Country",$C26),0)</f>
        <v>0</v>
      </c>
      <c r="CV26" s="24">
        <f>IFERROR(GETPIVOTDATA("Amount",'[1]Maintenance Monthly'!$A$5,"Period",DATE(YEAR(CV$19),MONTH(CV$19),1),"Status","PLANNED","Country",$C26),0)+IFERROR(GETPIVOTDATA("Amount",'[1]Maintenance Monthly'!$A$5,"Period",DATE(YEAR(CV$19),MONTH(CV$19),1),"Status","ECONOMIC LONG TERM","Country",$C26),0)+IFERROR(GETPIVOTDATA("Amount",'[1]Maintenance Monthly'!$A$5,"Period",DATE(YEAR(CV$19),MONTH(CV$19),1),"Status","UNPLANNED","Country",$C26),0)</f>
        <v>0</v>
      </c>
      <c r="CW26" s="24">
        <f>IFERROR(GETPIVOTDATA("Amount",'[1]Maintenance Monthly'!$A$5,"Period",DATE(YEAR(CW$19),MONTH(CW$19),1),"Status","PLANNED","Country",$C26),0)+IFERROR(GETPIVOTDATA("Amount",'[1]Maintenance Monthly'!$A$5,"Period",DATE(YEAR(CW$19),MONTH(CW$19),1),"Status","ECONOMIC LONG TERM","Country",$C26),0)+IFERROR(GETPIVOTDATA("Amount",'[1]Maintenance Monthly'!$A$5,"Period",DATE(YEAR(CW$19),MONTH(CW$19),1),"Status","UNPLANNED","Country",$C26),0)</f>
        <v>0</v>
      </c>
      <c r="CX26" s="24">
        <f>IFERROR(GETPIVOTDATA("Amount",'[1]Maintenance Monthly'!$A$5,"Period",DATE(YEAR(CX$19),MONTH(CX$19),1),"Status","PLANNED","Country",$C26),0)+IFERROR(GETPIVOTDATA("Amount",'[1]Maintenance Monthly'!$A$5,"Period",DATE(YEAR(CX$19),MONTH(CX$19),1),"Status","ECONOMIC LONG TERM","Country",$C26),0)+IFERROR(GETPIVOTDATA("Amount",'[1]Maintenance Monthly'!$A$5,"Period",DATE(YEAR(CX$19),MONTH(CX$19),1),"Status","UNPLANNED","Country",$C26),0)</f>
        <v>0</v>
      </c>
      <c r="CY26" s="24">
        <f>IFERROR(GETPIVOTDATA("Amount",'[1]Maintenance Monthly'!$A$5,"Period",DATE(YEAR(CY$19),MONTH(CY$19),1),"Status","PLANNED","Country",$C26),0)+IFERROR(GETPIVOTDATA("Amount",'[1]Maintenance Monthly'!$A$5,"Period",DATE(YEAR(CY$19),MONTH(CY$19),1),"Status","ECONOMIC LONG TERM","Country",$C26),0)+IFERROR(GETPIVOTDATA("Amount",'[1]Maintenance Monthly'!$A$5,"Period",DATE(YEAR(CY$19),MONTH(CY$19),1),"Status","UNPLANNED","Country",$C26),0)</f>
        <v>0</v>
      </c>
      <c r="CZ26" s="24">
        <f>IFERROR(GETPIVOTDATA("Amount",'[1]Maintenance Monthly'!$A$5,"Period",DATE(YEAR(CZ$19),MONTH(CZ$19),1),"Status","PLANNED","Country",$C26),0)+IFERROR(GETPIVOTDATA("Amount",'[1]Maintenance Monthly'!$A$5,"Period",DATE(YEAR(CZ$19),MONTH(CZ$19),1),"Status","ECONOMIC LONG TERM","Country",$C26),0)+IFERROR(GETPIVOTDATA("Amount",'[1]Maintenance Monthly'!$A$5,"Period",DATE(YEAR(CZ$19),MONTH(CZ$19),1),"Status","UNPLANNED","Country",$C26),0)</f>
        <v>0</v>
      </c>
      <c r="DA26" s="24">
        <f>IFERROR(GETPIVOTDATA("Amount",'[1]Maintenance Monthly'!$A$5,"Period",DATE(YEAR(DA$19),MONTH(DA$19),1),"Status","PLANNED","Country",$C26),0)+IFERROR(GETPIVOTDATA("Amount",'[1]Maintenance Monthly'!$A$5,"Period",DATE(YEAR(DA$19),MONTH(DA$19),1),"Status","ECONOMIC LONG TERM","Country",$C26),0)+IFERROR(GETPIVOTDATA("Amount",'[1]Maintenance Monthly'!$A$5,"Period",DATE(YEAR(DA$19),MONTH(DA$19),1),"Status","UNPLANNED","Country",$C26),0)</f>
        <v>0</v>
      </c>
      <c r="DB26" s="24">
        <f>IFERROR(GETPIVOTDATA("Amount",'[1]Maintenance Monthly'!$A$5,"Period",DATE(YEAR(DB$19),MONTH(DB$19),1),"Status","PLANNED","Country",$C26),0)+IFERROR(GETPIVOTDATA("Amount",'[1]Maintenance Monthly'!$A$5,"Period",DATE(YEAR(DB$19),MONTH(DB$19),1),"Status","ECONOMIC LONG TERM","Country",$C26),0)+IFERROR(GETPIVOTDATA("Amount",'[1]Maintenance Monthly'!$A$5,"Period",DATE(YEAR(DB$19),MONTH(DB$19),1),"Status","UNPLANNED","Country",$C26),0)</f>
        <v>0</v>
      </c>
      <c r="DC26" s="24">
        <f>IFERROR(GETPIVOTDATA("Amount",'[1]Maintenance Monthly'!$A$5,"Period",DATE(YEAR(DC$19),MONTH(DC$19),1),"Status","PLANNED","Country",$C26),0)+IFERROR(GETPIVOTDATA("Amount",'[1]Maintenance Monthly'!$A$5,"Period",DATE(YEAR(DC$19),MONTH(DC$19),1),"Status","ECONOMIC LONG TERM","Country",$C26),0)+IFERROR(GETPIVOTDATA("Amount",'[1]Maintenance Monthly'!$A$5,"Period",DATE(YEAR(DC$19),MONTH(DC$19),1),"Status","UNPLANNED","Country",$C26),0)</f>
        <v>0</v>
      </c>
      <c r="DD26" s="24">
        <f>IFERROR(GETPIVOTDATA("Amount",'[1]Maintenance Monthly'!$A$5,"Period",DATE(YEAR(DD$19),MONTH(DD$19),1),"Status","PLANNED","Country",$C26),0)+IFERROR(GETPIVOTDATA("Amount",'[1]Maintenance Monthly'!$A$5,"Period",DATE(YEAR(DD$19),MONTH(DD$19),1),"Status","ECONOMIC LONG TERM","Country",$C26),0)+IFERROR(GETPIVOTDATA("Amount",'[1]Maintenance Monthly'!$A$5,"Period",DATE(YEAR(DD$19),MONTH(DD$19),1),"Status","UNPLANNED","Country",$C26),0)</f>
        <v>0</v>
      </c>
      <c r="DE26" s="24">
        <f>IFERROR(GETPIVOTDATA("Amount",'[1]Maintenance Monthly'!$A$5,"Period",DATE(YEAR(DE$19),MONTH(DE$19),1),"Status","PLANNED","Country",$C26),0)+IFERROR(GETPIVOTDATA("Amount",'[1]Maintenance Monthly'!$A$5,"Period",DATE(YEAR(DE$19),MONTH(DE$19),1),"Status","ECONOMIC LONG TERM","Country",$C26),0)+IFERROR(GETPIVOTDATA("Amount",'[1]Maintenance Monthly'!$A$5,"Period",DATE(YEAR(DE$19),MONTH(DE$19),1),"Status","UNPLANNED","Country",$C26),0)</f>
        <v>0</v>
      </c>
      <c r="DF26" s="24">
        <f>IFERROR(GETPIVOTDATA("Amount",'[1]Maintenance Monthly'!$A$5,"Period",DATE(YEAR(DF$19),MONTH(DF$19),1),"Status","PLANNED","Country",$C26),0)+IFERROR(GETPIVOTDATA("Amount",'[1]Maintenance Monthly'!$A$5,"Period",DATE(YEAR(DF$19),MONTH(DF$19),1),"Status","ECONOMIC LONG TERM","Country",$C26),0)+IFERROR(GETPIVOTDATA("Amount",'[1]Maintenance Monthly'!$A$5,"Period",DATE(YEAR(DF$19),MONTH(DF$19),1),"Status","UNPLANNED","Country",$C26),0)</f>
        <v>0</v>
      </c>
      <c r="DG26" s="24">
        <f>IFERROR(GETPIVOTDATA("Amount",'[1]Maintenance Monthly'!$A$5,"Period",DATE(YEAR(DG$19),MONTH(DG$19),1),"Status","PLANNED","Country",$C26),0)+IFERROR(GETPIVOTDATA("Amount",'[1]Maintenance Monthly'!$A$5,"Period",DATE(YEAR(DG$19),MONTH(DG$19),1),"Status","ECONOMIC LONG TERM","Country",$C26),0)+IFERROR(GETPIVOTDATA("Amount",'[1]Maintenance Monthly'!$A$5,"Period",DATE(YEAR(DG$19),MONTH(DG$19),1),"Status","UNPLANNED","Country",$C26),0)</f>
        <v>0</v>
      </c>
      <c r="DH26" s="24">
        <f>IFERROR(GETPIVOTDATA("Amount",'[1]Maintenance Monthly'!$A$5,"Period",DATE(YEAR(DH$19),MONTH(DH$19),1),"Status","PLANNED","Country",$C26),0)+IFERROR(GETPIVOTDATA("Amount",'[1]Maintenance Monthly'!$A$5,"Period",DATE(YEAR(DH$19),MONTH(DH$19),1),"Status","ECONOMIC LONG TERM","Country",$C26),0)+IFERROR(GETPIVOTDATA("Amount",'[1]Maintenance Monthly'!$A$5,"Period",DATE(YEAR(DH$19),MONTH(DH$19),1),"Status","UNPLANNED","Country",$C26),0)</f>
        <v>0</v>
      </c>
      <c r="DL26" s="31">
        <v>43252</v>
      </c>
      <c r="DM26" s="32" t="e">
        <f t="shared" ca="1" si="2"/>
        <v>#NAME?</v>
      </c>
      <c r="DN26" s="33" t="e">
        <f t="shared" ca="1" si="2"/>
        <v>#NAME?</v>
      </c>
      <c r="DO26" s="33" t="e">
        <f t="shared" ca="1" si="2"/>
        <v>#NAME?</v>
      </c>
      <c r="DP26" s="34" t="e">
        <f t="shared" ca="1" si="2"/>
        <v>#NAME?</v>
      </c>
      <c r="DQ26" s="35" t="e">
        <f t="shared" ca="1" si="3"/>
        <v>#NAME?</v>
      </c>
      <c r="DR26" s="36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</row>
    <row r="27" spans="1:188" outlineLevel="1" x14ac:dyDescent="0.2">
      <c r="A27" t="s">
        <v>1</v>
      </c>
      <c r="B27" t="s">
        <v>2</v>
      </c>
      <c r="C27" t="s">
        <v>21</v>
      </c>
      <c r="D27" t="s">
        <v>4</v>
      </c>
      <c r="E27" s="24">
        <f>IFERROR(GETPIVOTDATA("Amount",'[1]Maintenance Monthly'!$A$5,"Period",DATE(YEAR(E$19),MONTH(E$19),1),"Status","PLANNED","Country",$C27),0)+IFERROR(GETPIVOTDATA("Amount",'[1]Maintenance Monthly'!$A$5,"Period",DATE(YEAR(E$19),MONTH(E$19),1),"Status","ECONOMIC LONG TERM","Country",$C27),0)+IFERROR(GETPIVOTDATA("Amount",'[1]Maintenance Monthly'!$A$5,"Period",DATE(YEAR(E$19),MONTH(E$19),1),"Status","UNPLANNED","Country",$C27),0)</f>
        <v>0</v>
      </c>
      <c r="F27" s="24">
        <f>IFERROR(GETPIVOTDATA("Amount",'[1]Maintenance Monthly'!$A$5,"Period",DATE(YEAR(F$19),MONTH(F$19),1),"Status","PLANNED","Country",$C27),0)+IFERROR(GETPIVOTDATA("Amount",'[1]Maintenance Monthly'!$A$5,"Period",DATE(YEAR(F$19),MONTH(F$19),1),"Status","ECONOMIC LONG TERM","Country",$C27),0)+IFERROR(GETPIVOTDATA("Amount",'[1]Maintenance Monthly'!$A$5,"Period",DATE(YEAR(F$19),MONTH(F$19),1),"Status","UNPLANNED","Country",$C27),0)</f>
        <v>0</v>
      </c>
      <c r="G27" s="24">
        <f>IFERROR(GETPIVOTDATA("Amount",'[1]Maintenance Monthly'!$A$5,"Period",DATE(YEAR(G$19),MONTH(G$19),1),"Status","PLANNED","Country",$C27),0)+IFERROR(GETPIVOTDATA("Amount",'[1]Maintenance Monthly'!$A$5,"Period",DATE(YEAR(G$19),MONTH(G$19),1),"Status","ECONOMIC LONG TERM","Country",$C27),0)+IFERROR(GETPIVOTDATA("Amount",'[1]Maintenance Monthly'!$A$5,"Period",DATE(YEAR(G$19),MONTH(G$19),1),"Status","UNPLANNED","Country",$C27),0)</f>
        <v>0</v>
      </c>
      <c r="H27" s="24">
        <f>IFERROR(GETPIVOTDATA("Amount",'[1]Maintenance Monthly'!$A$5,"Period",DATE(YEAR(H$19),MONTH(H$19),1),"Status","PLANNED","Country",$C27),0)+IFERROR(GETPIVOTDATA("Amount",'[1]Maintenance Monthly'!$A$5,"Period",DATE(YEAR(H$19),MONTH(H$19),1),"Status","ECONOMIC LONG TERM","Country",$C27),0)+IFERROR(GETPIVOTDATA("Amount",'[1]Maintenance Monthly'!$A$5,"Period",DATE(YEAR(H$19),MONTH(H$19),1),"Status","UNPLANNED","Country",$C27),0)</f>
        <v>0</v>
      </c>
      <c r="I27" s="24">
        <f>IFERROR(GETPIVOTDATA("Amount",'[1]Maintenance Monthly'!$A$5,"Period",DATE(YEAR(I$19),MONTH(I$19),1),"Status","PLANNED","Country",$C27),0)+IFERROR(GETPIVOTDATA("Amount",'[1]Maintenance Monthly'!$A$5,"Period",DATE(YEAR(I$19),MONTH(I$19),1),"Status","ECONOMIC LONG TERM","Country",$C27),0)+IFERROR(GETPIVOTDATA("Amount",'[1]Maintenance Monthly'!$A$5,"Period",DATE(YEAR(I$19),MONTH(I$19),1),"Status","UNPLANNED","Country",$C27),0)</f>
        <v>0</v>
      </c>
      <c r="J27" s="24">
        <f>IFERROR(GETPIVOTDATA("Amount",'[1]Maintenance Monthly'!$A$5,"Period",DATE(YEAR(J$19),MONTH(J$19),1),"Status","PLANNED","Country",$C27),0)+IFERROR(GETPIVOTDATA("Amount",'[1]Maintenance Monthly'!$A$5,"Period",DATE(YEAR(J$19),MONTH(J$19),1),"Status","ECONOMIC LONG TERM","Country",$C27),0)+IFERROR(GETPIVOTDATA("Amount",'[1]Maintenance Monthly'!$A$5,"Period",DATE(YEAR(J$19),MONTH(J$19),1),"Status","UNPLANNED","Country",$C27),0)</f>
        <v>0</v>
      </c>
      <c r="K27" s="24">
        <f>IFERROR(GETPIVOTDATA("Amount",'[1]Maintenance Monthly'!$A$5,"Period",DATE(YEAR(K$19),MONTH(K$19),1),"Status","PLANNED","Country",$C27),0)+IFERROR(GETPIVOTDATA("Amount",'[1]Maintenance Monthly'!$A$5,"Period",DATE(YEAR(K$19),MONTH(K$19),1),"Status","ECONOMIC LONG TERM","Country",$C27),0)+IFERROR(GETPIVOTDATA("Amount",'[1]Maintenance Monthly'!$A$5,"Period",DATE(YEAR(K$19),MONTH(K$19),1),"Status","UNPLANNED","Country",$C27),0)</f>
        <v>0</v>
      </c>
      <c r="L27" s="24">
        <f>IFERROR(GETPIVOTDATA("Amount",'[1]Maintenance Monthly'!$A$5,"Period",DATE(YEAR(L$19),MONTH(L$19),1),"Status","PLANNED","Country",$C27),0)+IFERROR(GETPIVOTDATA("Amount",'[1]Maintenance Monthly'!$A$5,"Period",DATE(YEAR(L$19),MONTH(L$19),1),"Status","ECONOMIC LONG TERM","Country",$C27),0)+IFERROR(GETPIVOTDATA("Amount",'[1]Maintenance Monthly'!$A$5,"Period",DATE(YEAR(L$19),MONTH(L$19),1),"Status","UNPLANNED","Country",$C27),0)</f>
        <v>0</v>
      </c>
      <c r="M27" s="24">
        <f>IFERROR(GETPIVOTDATA("Amount",'[1]Maintenance Monthly'!$A$5,"Period",DATE(YEAR(M$19),MONTH(M$19),1),"Status","PLANNED","Country",$C27),0)+IFERROR(GETPIVOTDATA("Amount",'[1]Maintenance Monthly'!$A$5,"Period",DATE(YEAR(M$19),MONTH(M$19),1),"Status","ECONOMIC LONG TERM","Country",$C27),0)+IFERROR(GETPIVOTDATA("Amount",'[1]Maintenance Monthly'!$A$5,"Period",DATE(YEAR(M$19),MONTH(M$19),1),"Status","UNPLANNED","Country",$C27),0)</f>
        <v>0</v>
      </c>
      <c r="N27" s="24">
        <f>IFERROR(GETPIVOTDATA("Amount",'[1]Maintenance Monthly'!$A$5,"Period",DATE(YEAR(N$19),MONTH(N$19),1),"Status","PLANNED","Country",$C27),0)+IFERROR(GETPIVOTDATA("Amount",'[1]Maintenance Monthly'!$A$5,"Period",DATE(YEAR(N$19),MONTH(N$19),1),"Status","ECONOMIC LONG TERM","Country",$C27),0)+IFERROR(GETPIVOTDATA("Amount",'[1]Maintenance Monthly'!$A$5,"Period",DATE(YEAR(N$19),MONTH(N$19),1),"Status","UNPLANNED","Country",$C27),0)</f>
        <v>0</v>
      </c>
      <c r="O27" s="24">
        <f>IFERROR(GETPIVOTDATA("Amount",'[1]Maintenance Monthly'!$A$5,"Period",DATE(YEAR(O$19),MONTH(O$19),1),"Status","PLANNED","Country",$C27),0)+IFERROR(GETPIVOTDATA("Amount",'[1]Maintenance Monthly'!$A$5,"Period",DATE(YEAR(O$19),MONTH(O$19),1),"Status","ECONOMIC LONG TERM","Country",$C27),0)+IFERROR(GETPIVOTDATA("Amount",'[1]Maintenance Monthly'!$A$5,"Period",DATE(YEAR(O$19),MONTH(O$19),1),"Status","UNPLANNED","Country",$C27),0)</f>
        <v>0</v>
      </c>
      <c r="P27" s="24">
        <f>IFERROR(GETPIVOTDATA("Amount",'[1]Maintenance Monthly'!$A$5,"Period",DATE(YEAR(P$19),MONTH(P$19),1),"Status","PLANNED","Country",$C27),0)+IFERROR(GETPIVOTDATA("Amount",'[1]Maintenance Monthly'!$A$5,"Period",DATE(YEAR(P$19),MONTH(P$19),1),"Status","ECONOMIC LONG TERM","Country",$C27),0)+IFERROR(GETPIVOTDATA("Amount",'[1]Maintenance Monthly'!$A$5,"Period",DATE(YEAR(P$19),MONTH(P$19),1),"Status","UNPLANNED","Country",$C27),0)</f>
        <v>0</v>
      </c>
      <c r="Q27" s="24">
        <f>IFERROR(GETPIVOTDATA("Amount",'[1]Maintenance Monthly'!$A$5,"Period",DATE(YEAR(Q$19),MONTH(Q$19),1),"Status","PLANNED","Country",$C27),0)+IFERROR(GETPIVOTDATA("Amount",'[1]Maintenance Monthly'!$A$5,"Period",DATE(YEAR(Q$19),MONTH(Q$19),1),"Status","ECONOMIC LONG TERM","Country",$C27),0)+IFERROR(GETPIVOTDATA("Amount",'[1]Maintenance Monthly'!$A$5,"Period",DATE(YEAR(Q$19),MONTH(Q$19),1),"Status","UNPLANNED","Country",$C27),0)</f>
        <v>0</v>
      </c>
      <c r="R27" s="24">
        <f>IFERROR(GETPIVOTDATA("Amount",'[1]Maintenance Monthly'!$A$5,"Period",DATE(YEAR(R$19),MONTH(R$19),1),"Status","PLANNED","Country",$C27),0)+IFERROR(GETPIVOTDATA("Amount",'[1]Maintenance Monthly'!$A$5,"Period",DATE(YEAR(R$19),MONTH(R$19),1),"Status","ECONOMIC LONG TERM","Country",$C27),0)+IFERROR(GETPIVOTDATA("Amount",'[1]Maintenance Monthly'!$A$5,"Period",DATE(YEAR(R$19),MONTH(R$19),1),"Status","UNPLANNED","Country",$C27),0)</f>
        <v>0</v>
      </c>
      <c r="S27" s="24">
        <f>IFERROR(GETPIVOTDATA("Amount",'[1]Maintenance Monthly'!$A$5,"Period",DATE(YEAR(S$19),MONTH(S$19),1),"Status","PLANNED","Country",$C27),0)+IFERROR(GETPIVOTDATA("Amount",'[1]Maintenance Monthly'!$A$5,"Period",DATE(YEAR(S$19),MONTH(S$19),1),"Status","ECONOMIC LONG TERM","Country",$C27),0)+IFERROR(GETPIVOTDATA("Amount",'[1]Maintenance Monthly'!$A$5,"Period",DATE(YEAR(S$19),MONTH(S$19),1),"Status","UNPLANNED","Country",$C27),0)</f>
        <v>0</v>
      </c>
      <c r="T27" s="24">
        <f>IFERROR(GETPIVOTDATA("Amount",'[1]Maintenance Monthly'!$A$5,"Period",DATE(YEAR(T$19),MONTH(T$19),1),"Status","PLANNED","Country",$C27),0)+IFERROR(GETPIVOTDATA("Amount",'[1]Maintenance Monthly'!$A$5,"Period",DATE(YEAR(T$19),MONTH(T$19),1),"Status","ECONOMIC LONG TERM","Country",$C27),0)+IFERROR(GETPIVOTDATA("Amount",'[1]Maintenance Monthly'!$A$5,"Period",DATE(YEAR(T$19),MONTH(T$19),1),"Status","UNPLANNED","Country",$C27),0)</f>
        <v>0</v>
      </c>
      <c r="U27" s="24">
        <f>IFERROR(GETPIVOTDATA("Amount",'[1]Maintenance Monthly'!$A$5,"Period",DATE(YEAR(U$19),MONTH(U$19),1),"Status","PLANNED","Country",$C27),0)+IFERROR(GETPIVOTDATA("Amount",'[1]Maintenance Monthly'!$A$5,"Period",DATE(YEAR(U$19),MONTH(U$19),1),"Status","ECONOMIC LONG TERM","Country",$C27),0)+IFERROR(GETPIVOTDATA("Amount",'[1]Maintenance Monthly'!$A$5,"Period",DATE(YEAR(U$19),MONTH(U$19),1),"Status","UNPLANNED","Country",$C27),0)</f>
        <v>0</v>
      </c>
      <c r="V27" s="24">
        <f>IFERROR(GETPIVOTDATA("Amount",'[1]Maintenance Monthly'!$A$5,"Period",DATE(YEAR(V$19),MONTH(V$19),1),"Status","PLANNED","Country",$C27),0)+IFERROR(GETPIVOTDATA("Amount",'[1]Maintenance Monthly'!$A$5,"Period",DATE(YEAR(V$19),MONTH(V$19),1),"Status","ECONOMIC LONG TERM","Country",$C27),0)+IFERROR(GETPIVOTDATA("Amount",'[1]Maintenance Monthly'!$A$5,"Period",DATE(YEAR(V$19),MONTH(V$19),1),"Status","UNPLANNED","Country",$C27),0)</f>
        <v>0</v>
      </c>
      <c r="W27" s="24">
        <f>IFERROR(GETPIVOTDATA("Amount",'[1]Maintenance Monthly'!$A$5,"Period",DATE(YEAR(W$19),MONTH(W$19),1),"Status","PLANNED","Country",$C27),0)+IFERROR(GETPIVOTDATA("Amount",'[1]Maintenance Monthly'!$A$5,"Period",DATE(YEAR(W$19),MONTH(W$19),1),"Status","ECONOMIC LONG TERM","Country",$C27),0)+IFERROR(GETPIVOTDATA("Amount",'[1]Maintenance Monthly'!$A$5,"Period",DATE(YEAR(W$19),MONTH(W$19),1),"Status","UNPLANNED","Country",$C27),0)</f>
        <v>0</v>
      </c>
      <c r="X27" s="24">
        <f>IFERROR(GETPIVOTDATA("Amount",'[1]Maintenance Monthly'!$A$5,"Period",DATE(YEAR(X$19),MONTH(X$19),1),"Status","PLANNED","Country",$C27),0)+IFERROR(GETPIVOTDATA("Amount",'[1]Maintenance Monthly'!$A$5,"Period",DATE(YEAR(X$19),MONTH(X$19),1),"Status","ECONOMIC LONG TERM","Country",$C27),0)+IFERROR(GETPIVOTDATA("Amount",'[1]Maintenance Monthly'!$A$5,"Period",DATE(YEAR(X$19),MONTH(X$19),1),"Status","UNPLANNED","Country",$C27),0)</f>
        <v>26</v>
      </c>
      <c r="Y27" s="24">
        <f>IFERROR(GETPIVOTDATA("Amount",'[1]Maintenance Monthly'!$A$5,"Period",DATE(YEAR(Y$19),MONTH(Y$19),1),"Status","PLANNED","Country",$C27),0)+IFERROR(GETPIVOTDATA("Amount",'[1]Maintenance Monthly'!$A$5,"Period",DATE(YEAR(Y$19),MONTH(Y$19),1),"Status","ECONOMIC LONG TERM","Country",$C27),0)+IFERROR(GETPIVOTDATA("Amount",'[1]Maintenance Monthly'!$A$5,"Period",DATE(YEAR(Y$19),MONTH(Y$19),1),"Status","UNPLANNED","Country",$C27),0)</f>
        <v>0</v>
      </c>
      <c r="Z27" s="24">
        <f>IFERROR(GETPIVOTDATA("Amount",'[1]Maintenance Monthly'!$A$5,"Period",DATE(YEAR(Z$19),MONTH(Z$19),1),"Status","PLANNED","Country",$C27),0)+IFERROR(GETPIVOTDATA("Amount",'[1]Maintenance Monthly'!$A$5,"Period",DATE(YEAR(Z$19),MONTH(Z$19),1),"Status","ECONOMIC LONG TERM","Country",$C27),0)+IFERROR(GETPIVOTDATA("Amount",'[1]Maintenance Monthly'!$A$5,"Period",DATE(YEAR(Z$19),MONTH(Z$19),1),"Status","UNPLANNED","Country",$C27),0)</f>
        <v>0</v>
      </c>
      <c r="AA27" s="24">
        <f>IFERROR(GETPIVOTDATA("Amount",'[1]Maintenance Monthly'!$A$5,"Period",DATE(YEAR(AA$19),MONTH(AA$19),1),"Status","PLANNED","Country",$C27),0)+IFERROR(GETPIVOTDATA("Amount",'[1]Maintenance Monthly'!$A$5,"Period",DATE(YEAR(AA$19),MONTH(AA$19),1),"Status","ECONOMIC LONG TERM","Country",$C27),0)+IFERROR(GETPIVOTDATA("Amount",'[1]Maintenance Monthly'!$A$5,"Period",DATE(YEAR(AA$19),MONTH(AA$19),1),"Status","UNPLANNED","Country",$C27),0)</f>
        <v>0</v>
      </c>
      <c r="AB27" s="24">
        <f>IFERROR(GETPIVOTDATA("Amount",'[1]Maintenance Monthly'!$A$5,"Period",DATE(YEAR(AB$19),MONTH(AB$19),1),"Status","PLANNED","Country",$C27),0)+IFERROR(GETPIVOTDATA("Amount",'[1]Maintenance Monthly'!$A$5,"Period",DATE(YEAR(AB$19),MONTH(AB$19),1),"Status","ECONOMIC LONG TERM","Country",$C27),0)+IFERROR(GETPIVOTDATA("Amount",'[1]Maintenance Monthly'!$A$5,"Period",DATE(YEAR(AB$19),MONTH(AB$19),1),"Status","UNPLANNED","Country",$C27),0)</f>
        <v>0</v>
      </c>
      <c r="AC27" s="24">
        <f>IFERROR(GETPIVOTDATA("Amount",'[1]Maintenance Monthly'!$A$5,"Period",DATE(YEAR(AC$19),MONTH(AC$19),1),"Status","PLANNED","Country",$C27),0)+IFERROR(GETPIVOTDATA("Amount",'[1]Maintenance Monthly'!$A$5,"Period",DATE(YEAR(AC$19),MONTH(AC$19),1),"Status","ECONOMIC LONG TERM","Country",$C27),0)+IFERROR(GETPIVOTDATA("Amount",'[1]Maintenance Monthly'!$A$5,"Period",DATE(YEAR(AC$19),MONTH(AC$19),1),"Status","UNPLANNED","Country",$C27),0)</f>
        <v>0</v>
      </c>
      <c r="AD27" s="24">
        <f>IFERROR(GETPIVOTDATA("Amount",'[1]Maintenance Monthly'!$A$5,"Period",DATE(YEAR(AD$19),MONTH(AD$19),1),"Status","PLANNED","Country",$C27),0)+IFERROR(GETPIVOTDATA("Amount",'[1]Maintenance Monthly'!$A$5,"Period",DATE(YEAR(AD$19),MONTH(AD$19),1),"Status","ECONOMIC LONG TERM","Country",$C27),0)+IFERROR(GETPIVOTDATA("Amount",'[1]Maintenance Monthly'!$A$5,"Period",DATE(YEAR(AD$19),MONTH(AD$19),1),"Status","UNPLANNED","Country",$C27),0)</f>
        <v>0</v>
      </c>
      <c r="AE27" s="24">
        <f>IFERROR(GETPIVOTDATA("Amount",'[1]Maintenance Monthly'!$A$5,"Period",DATE(YEAR(AE$19),MONTH(AE$19),1),"Status","PLANNED","Country",$C27),0)+IFERROR(GETPIVOTDATA("Amount",'[1]Maintenance Monthly'!$A$5,"Period",DATE(YEAR(AE$19),MONTH(AE$19),1),"Status","ECONOMIC LONG TERM","Country",$C27),0)+IFERROR(GETPIVOTDATA("Amount",'[1]Maintenance Monthly'!$A$5,"Period",DATE(YEAR(AE$19),MONTH(AE$19),1),"Status","UNPLANNED","Country",$C27),0)</f>
        <v>0</v>
      </c>
      <c r="AF27" s="24">
        <f>IFERROR(GETPIVOTDATA("Amount",'[1]Maintenance Monthly'!$A$5,"Period",DATE(YEAR(AF$19),MONTH(AF$19),1),"Status","PLANNED","Country",$C27),0)+IFERROR(GETPIVOTDATA("Amount",'[1]Maintenance Monthly'!$A$5,"Period",DATE(YEAR(AF$19),MONTH(AF$19),1),"Status","ECONOMIC LONG TERM","Country",$C27),0)+IFERROR(GETPIVOTDATA("Amount",'[1]Maintenance Monthly'!$A$5,"Period",DATE(YEAR(AF$19),MONTH(AF$19),1),"Status","UNPLANNED","Country",$C27),0)</f>
        <v>0</v>
      </c>
      <c r="AG27" s="24">
        <f>IFERROR(GETPIVOTDATA("Amount",'[1]Maintenance Monthly'!$A$5,"Period",DATE(YEAR(AG$19),MONTH(AG$19),1),"Status","PLANNED","Country",$C27),0)+IFERROR(GETPIVOTDATA("Amount",'[1]Maintenance Monthly'!$A$5,"Period",DATE(YEAR(AG$19),MONTH(AG$19),1),"Status","ECONOMIC LONG TERM","Country",$C27),0)+IFERROR(GETPIVOTDATA("Amount",'[1]Maintenance Monthly'!$A$5,"Period",DATE(YEAR(AG$19),MONTH(AG$19),1),"Status","UNPLANNED","Country",$C27),0)</f>
        <v>0</v>
      </c>
      <c r="AH27" s="24">
        <f>IFERROR(GETPIVOTDATA("Amount",'[1]Maintenance Monthly'!$A$5,"Period",DATE(YEAR(AH$19),MONTH(AH$19),1),"Status","PLANNED","Country",$C27),0)+IFERROR(GETPIVOTDATA("Amount",'[1]Maintenance Monthly'!$A$5,"Period",DATE(YEAR(AH$19),MONTH(AH$19),1),"Status","ECONOMIC LONG TERM","Country",$C27),0)+IFERROR(GETPIVOTDATA("Amount",'[1]Maintenance Monthly'!$A$5,"Period",DATE(YEAR(AH$19),MONTH(AH$19),1),"Status","UNPLANNED","Country",$C27),0)</f>
        <v>77</v>
      </c>
      <c r="AI27" s="24">
        <f>IFERROR(GETPIVOTDATA("Amount",'[1]Maintenance Monthly'!$A$5,"Period",DATE(YEAR(AI$19),MONTH(AI$19),1),"Status","PLANNED","Country",$C27),0)+IFERROR(GETPIVOTDATA("Amount",'[1]Maintenance Monthly'!$A$5,"Period",DATE(YEAR(AI$19),MONTH(AI$19),1),"Status","ECONOMIC LONG TERM","Country",$C27),0)+IFERROR(GETPIVOTDATA("Amount",'[1]Maintenance Monthly'!$A$5,"Period",DATE(YEAR(AI$19),MONTH(AI$19),1),"Status","UNPLANNED","Country",$C27),0)</f>
        <v>0</v>
      </c>
      <c r="AJ27" s="24">
        <f>IFERROR(GETPIVOTDATA("Amount",'[1]Maintenance Monthly'!$A$5,"Period",DATE(YEAR(AJ$19),MONTH(AJ$19),1),"Status","PLANNED","Country",$C27),0)+IFERROR(GETPIVOTDATA("Amount",'[1]Maintenance Monthly'!$A$5,"Period",DATE(YEAR(AJ$19),MONTH(AJ$19),1),"Status","ECONOMIC LONG TERM","Country",$C27),0)+IFERROR(GETPIVOTDATA("Amount",'[1]Maintenance Monthly'!$A$5,"Period",DATE(YEAR(AJ$19),MONTH(AJ$19),1),"Status","UNPLANNED","Country",$C27),0)</f>
        <v>0</v>
      </c>
      <c r="AK27" s="24">
        <f>IFERROR(GETPIVOTDATA("Amount",'[1]Maintenance Monthly'!$A$5,"Period",DATE(YEAR(AK$19),MONTH(AK$19),1),"Status","PLANNED","Country",$C27),0)+IFERROR(GETPIVOTDATA("Amount",'[1]Maintenance Monthly'!$A$5,"Period",DATE(YEAR(AK$19),MONTH(AK$19),1),"Status","ECONOMIC LONG TERM","Country",$C27),0)+IFERROR(GETPIVOTDATA("Amount",'[1]Maintenance Monthly'!$A$5,"Period",DATE(YEAR(AK$19),MONTH(AK$19),1),"Status","UNPLANNED","Country",$C27),0)</f>
        <v>142</v>
      </c>
      <c r="AL27" s="24">
        <f>IFERROR(GETPIVOTDATA("Amount",'[1]Maintenance Monthly'!$A$5,"Period",DATE(YEAR(AL$19),MONTH(AL$19),1),"Status","PLANNED","Country",$C27),0)+IFERROR(GETPIVOTDATA("Amount",'[1]Maintenance Monthly'!$A$5,"Period",DATE(YEAR(AL$19),MONTH(AL$19),1),"Status","ECONOMIC LONG TERM","Country",$C27),0)+IFERROR(GETPIVOTDATA("Amount",'[1]Maintenance Monthly'!$A$5,"Period",DATE(YEAR(AL$19),MONTH(AL$19),1),"Status","UNPLANNED","Country",$C27),0)</f>
        <v>0</v>
      </c>
      <c r="AM27" s="24">
        <f>IFERROR(GETPIVOTDATA("Amount",'[1]Maintenance Monthly'!$A$5,"Period",DATE(YEAR(AM$19),MONTH(AM$19),1),"Status","PLANNED","Country",$C27),0)+IFERROR(GETPIVOTDATA("Amount",'[1]Maintenance Monthly'!$A$5,"Period",DATE(YEAR(AM$19),MONTH(AM$19),1),"Status","ECONOMIC LONG TERM","Country",$C27),0)+IFERROR(GETPIVOTDATA("Amount",'[1]Maintenance Monthly'!$A$5,"Period",DATE(YEAR(AM$19),MONTH(AM$19),1),"Status","UNPLANNED","Country",$C27),0)</f>
        <v>0</v>
      </c>
      <c r="AN27" s="24">
        <f>IFERROR(GETPIVOTDATA("Amount",'[1]Maintenance Monthly'!$A$5,"Period",DATE(YEAR(AN$19),MONTH(AN$19),1),"Status","PLANNED","Country",$C27),0)+IFERROR(GETPIVOTDATA("Amount",'[1]Maintenance Monthly'!$A$5,"Period",DATE(YEAR(AN$19),MONTH(AN$19),1),"Status","ECONOMIC LONG TERM","Country",$C27),0)+IFERROR(GETPIVOTDATA("Amount",'[1]Maintenance Monthly'!$A$5,"Period",DATE(YEAR(AN$19),MONTH(AN$19),1),"Status","UNPLANNED","Country",$C27),0)</f>
        <v>0</v>
      </c>
      <c r="AO27" s="24">
        <f>IFERROR(GETPIVOTDATA("Amount",'[1]Maintenance Monthly'!$A$5,"Period",DATE(YEAR(AO$19),MONTH(AO$19),1),"Status","PLANNED","Country",$C27),0)+IFERROR(GETPIVOTDATA("Amount",'[1]Maintenance Monthly'!$A$5,"Period",DATE(YEAR(AO$19),MONTH(AO$19),1),"Status","ECONOMIC LONG TERM","Country",$C27),0)+IFERROR(GETPIVOTDATA("Amount",'[1]Maintenance Monthly'!$A$5,"Period",DATE(YEAR(AO$19),MONTH(AO$19),1),"Status","UNPLANNED","Country",$C27),0)</f>
        <v>0</v>
      </c>
      <c r="AP27" s="24">
        <f>IFERROR(GETPIVOTDATA("Amount",'[1]Maintenance Monthly'!$A$5,"Period",DATE(YEAR(AP$19),MONTH(AP$19),1),"Status","PLANNED","Country",$C27),0)+IFERROR(GETPIVOTDATA("Amount",'[1]Maintenance Monthly'!$A$5,"Period",DATE(YEAR(AP$19),MONTH(AP$19),1),"Status","ECONOMIC LONG TERM","Country",$C27),0)+IFERROR(GETPIVOTDATA("Amount",'[1]Maintenance Monthly'!$A$5,"Period",DATE(YEAR(AP$19),MONTH(AP$19),1),"Status","UNPLANNED","Country",$C27),0)</f>
        <v>0</v>
      </c>
      <c r="AQ27" s="24">
        <f>IFERROR(GETPIVOTDATA("Amount",'[1]Maintenance Monthly'!$A$5,"Period",DATE(YEAR(AQ$19),MONTH(AQ$19),1),"Status","PLANNED","Country",$C27),0)+IFERROR(GETPIVOTDATA("Amount",'[1]Maintenance Monthly'!$A$5,"Period",DATE(YEAR(AQ$19),MONTH(AQ$19),1),"Status","ECONOMIC LONG TERM","Country",$C27),0)+IFERROR(GETPIVOTDATA("Amount",'[1]Maintenance Monthly'!$A$5,"Period",DATE(YEAR(AQ$19),MONTH(AQ$19),1),"Status","UNPLANNED","Country",$C27),0)</f>
        <v>17</v>
      </c>
      <c r="AR27" s="24">
        <f>IFERROR(GETPIVOTDATA("Amount",'[1]Maintenance Monthly'!$A$5,"Period",DATE(YEAR(AR$19),MONTH(AR$19),1),"Status","PLANNED","Country",$C27),0)+IFERROR(GETPIVOTDATA("Amount",'[1]Maintenance Monthly'!$A$5,"Period",DATE(YEAR(AR$19),MONTH(AR$19),1),"Status","ECONOMIC LONG TERM","Country",$C27),0)+IFERROR(GETPIVOTDATA("Amount",'[1]Maintenance Monthly'!$A$5,"Period",DATE(YEAR(AR$19),MONTH(AR$19),1),"Status","UNPLANNED","Country",$C27),0)</f>
        <v>45</v>
      </c>
      <c r="AS27" s="24">
        <f>IFERROR(GETPIVOTDATA("Amount",'[1]Maintenance Monthly'!$A$5,"Period",DATE(YEAR(AS$19),MONTH(AS$19),1),"Status","PLANNED","Country",$C27),0)+IFERROR(GETPIVOTDATA("Amount",'[1]Maintenance Monthly'!$A$5,"Period",DATE(YEAR(AS$19),MONTH(AS$19),1),"Status","ECONOMIC LONG TERM","Country",$C27),0)+IFERROR(GETPIVOTDATA("Amount",'[1]Maintenance Monthly'!$A$5,"Period",DATE(YEAR(AS$19),MONTH(AS$19),1),"Status","UNPLANNED","Country",$C27),0)</f>
        <v>123</v>
      </c>
      <c r="AT27" s="24">
        <f>IFERROR(GETPIVOTDATA("Amount",'[1]Maintenance Monthly'!$A$5,"Period",DATE(YEAR(AT$19),MONTH(AT$19),1),"Status","PLANNED","Country",$C27),0)+IFERROR(GETPIVOTDATA("Amount",'[1]Maintenance Monthly'!$A$5,"Period",DATE(YEAR(AT$19),MONTH(AT$19),1),"Status","ECONOMIC LONG TERM","Country",$C27),0)+IFERROR(GETPIVOTDATA("Amount",'[1]Maintenance Monthly'!$A$5,"Period",DATE(YEAR(AT$19),MONTH(AT$19),1),"Status","UNPLANNED","Country",$C27),0)</f>
        <v>0</v>
      </c>
      <c r="AU27" s="24">
        <f>IFERROR(GETPIVOTDATA("Amount",'[1]Maintenance Monthly'!$A$5,"Period",DATE(YEAR(AU$19),MONTH(AU$19),1),"Status","PLANNED","Country",$C27),0)+IFERROR(GETPIVOTDATA("Amount",'[1]Maintenance Monthly'!$A$5,"Period",DATE(YEAR(AU$19),MONTH(AU$19),1),"Status","ECONOMIC LONG TERM","Country",$C27),0)+IFERROR(GETPIVOTDATA("Amount",'[1]Maintenance Monthly'!$A$5,"Period",DATE(YEAR(AU$19),MONTH(AU$19),1),"Status","UNPLANNED","Country",$C27),0)</f>
        <v>52</v>
      </c>
      <c r="AV27" s="24">
        <f>IFERROR(GETPIVOTDATA("Amount",'[1]Maintenance Monthly'!$A$5,"Period",DATE(YEAR(AV$19),MONTH(AV$19),1),"Status","PLANNED","Country",$C27),0)+IFERROR(GETPIVOTDATA("Amount",'[1]Maintenance Monthly'!$A$5,"Period",DATE(YEAR(AV$19),MONTH(AV$19),1),"Status","ECONOMIC LONG TERM","Country",$C27),0)+IFERROR(GETPIVOTDATA("Amount",'[1]Maintenance Monthly'!$A$5,"Period",DATE(YEAR(AV$19),MONTH(AV$19),1),"Status","UNPLANNED","Country",$C27),0)</f>
        <v>81</v>
      </c>
      <c r="AW27" s="24">
        <f>IFERROR(GETPIVOTDATA("Amount",'[1]Maintenance Monthly'!$A$5,"Period",DATE(YEAR(AW$19),MONTH(AW$19),1),"Status","PLANNED","Country",$C27),0)+IFERROR(GETPIVOTDATA("Amount",'[1]Maintenance Monthly'!$A$5,"Period",DATE(YEAR(AW$19),MONTH(AW$19),1),"Status","ECONOMIC LONG TERM","Country",$C27),0)+IFERROR(GETPIVOTDATA("Amount",'[1]Maintenance Monthly'!$A$5,"Period",DATE(YEAR(AW$19),MONTH(AW$19),1),"Status","UNPLANNED","Country",$C27),0)</f>
        <v>45</v>
      </c>
      <c r="AX27" s="24">
        <f>IFERROR(GETPIVOTDATA("Amount",'[1]Maintenance Monthly'!$A$5,"Period",DATE(YEAR(AX$19),MONTH(AX$19),1),"Status","PLANNED","Country",$C27),0)+IFERROR(GETPIVOTDATA("Amount",'[1]Maintenance Monthly'!$A$5,"Period",DATE(YEAR(AX$19),MONTH(AX$19),1),"Status","ECONOMIC LONG TERM","Country",$C27),0)+IFERROR(GETPIVOTDATA("Amount",'[1]Maintenance Monthly'!$A$5,"Period",DATE(YEAR(AX$19),MONTH(AX$19),1),"Status","UNPLANNED","Country",$C27),0)</f>
        <v>45</v>
      </c>
      <c r="AY27" s="24">
        <f>IFERROR(GETPIVOTDATA("Amount",'[1]Maintenance Monthly'!$A$5,"Period",DATE(YEAR(AY$19),MONTH(AY$19),1),"Status","PLANNED","Country",$C27),0)+IFERROR(GETPIVOTDATA("Amount",'[1]Maintenance Monthly'!$A$5,"Period",DATE(YEAR(AY$19),MONTH(AY$19),1),"Status","ECONOMIC LONG TERM","Country",$C27),0)+IFERROR(GETPIVOTDATA("Amount",'[1]Maintenance Monthly'!$A$5,"Period",DATE(YEAR(AY$19),MONTH(AY$19),1),"Status","UNPLANNED","Country",$C27),0)</f>
        <v>45</v>
      </c>
      <c r="AZ27" s="24">
        <f>IFERROR(GETPIVOTDATA("Amount",'[1]Maintenance Monthly'!$A$5,"Period",DATE(YEAR(AZ$19),MONTH(AZ$19),1),"Status","PLANNED","Country",$C27),0)+IFERROR(GETPIVOTDATA("Amount",'[1]Maintenance Monthly'!$A$5,"Period",DATE(YEAR(AZ$19),MONTH(AZ$19),1),"Status","ECONOMIC LONG TERM","Country",$C27),0)+IFERROR(GETPIVOTDATA("Amount",'[1]Maintenance Monthly'!$A$5,"Period",DATE(YEAR(AZ$19),MONTH(AZ$19),1),"Status","UNPLANNED","Country",$C27),0)</f>
        <v>45</v>
      </c>
      <c r="BA27" s="24">
        <f>IFERROR(GETPIVOTDATA("Amount",'[1]Maintenance Monthly'!$A$5,"Period",DATE(YEAR(BA$19),MONTH(BA$19),1),"Status","PLANNED","Country",$C27),0)+IFERROR(GETPIVOTDATA("Amount",'[1]Maintenance Monthly'!$A$5,"Period",DATE(YEAR(BA$19),MONTH(BA$19),1),"Status","ECONOMIC LONG TERM","Country",$C27),0)+IFERROR(GETPIVOTDATA("Amount",'[1]Maintenance Monthly'!$A$5,"Period",DATE(YEAR(BA$19),MONTH(BA$19),1),"Status","UNPLANNED","Country",$C27),0)</f>
        <v>0</v>
      </c>
      <c r="BB27" s="24">
        <f>IFERROR(GETPIVOTDATA("Amount",'[1]Maintenance Monthly'!$A$5,"Period",DATE(YEAR(BB$19),MONTH(BB$19),1),"Status","PLANNED","Country",$C27),0)+IFERROR(GETPIVOTDATA("Amount",'[1]Maintenance Monthly'!$A$5,"Period",DATE(YEAR(BB$19),MONTH(BB$19),1),"Status","ECONOMIC LONG TERM","Country",$C27),0)+IFERROR(GETPIVOTDATA("Amount",'[1]Maintenance Monthly'!$A$5,"Period",DATE(YEAR(BB$19),MONTH(BB$19),1),"Status","UNPLANNED","Country",$C27),0)</f>
        <v>0</v>
      </c>
      <c r="BC27" s="24">
        <f>IFERROR(GETPIVOTDATA("Amount",'[1]Maintenance Monthly'!$A$5,"Period",DATE(YEAR(BC$19),MONTH(BC$19),1),"Status","PLANNED","Country",$C27),0)+IFERROR(GETPIVOTDATA("Amount",'[1]Maintenance Monthly'!$A$5,"Period",DATE(YEAR(BC$19),MONTH(BC$19),1),"Status","ECONOMIC LONG TERM","Country",$C27),0)+IFERROR(GETPIVOTDATA("Amount",'[1]Maintenance Monthly'!$A$5,"Period",DATE(YEAR(BC$19),MONTH(BC$19),1),"Status","UNPLANNED","Country",$C27),0)</f>
        <v>0</v>
      </c>
      <c r="BD27" s="24">
        <f>IFERROR(GETPIVOTDATA("Amount",'[1]Maintenance Monthly'!$A$5,"Period",DATE(YEAR(BD$19),MONTH(BD$19),1),"Status","PLANNED","Country",$C27),0)+IFERROR(GETPIVOTDATA("Amount",'[1]Maintenance Monthly'!$A$5,"Period",DATE(YEAR(BD$19),MONTH(BD$19),1),"Status","ECONOMIC LONG TERM","Country",$C27),0)+IFERROR(GETPIVOTDATA("Amount",'[1]Maintenance Monthly'!$A$5,"Period",DATE(YEAR(BD$19),MONTH(BD$19),1),"Status","UNPLANNED","Country",$C27),0)</f>
        <v>0</v>
      </c>
      <c r="BE27" s="24">
        <f>IFERROR(GETPIVOTDATA("Amount",'[1]Maintenance Monthly'!$A$5,"Period",DATE(YEAR(BE$19),MONTH(BE$19),1),"Status","PLANNED","Country",$C27),0)+IFERROR(GETPIVOTDATA("Amount",'[1]Maintenance Monthly'!$A$5,"Period",DATE(YEAR(BE$19),MONTH(BE$19),1),"Status","ECONOMIC LONG TERM","Country",$C27),0)+IFERROR(GETPIVOTDATA("Amount",'[1]Maintenance Monthly'!$A$5,"Period",DATE(YEAR(BE$19),MONTH(BE$19),1),"Status","UNPLANNED","Country",$C27),0)</f>
        <v>0</v>
      </c>
      <c r="BF27" s="24">
        <f>IFERROR(GETPIVOTDATA("Amount",'[1]Maintenance Monthly'!$A$5,"Period",DATE(YEAR(BF$19),MONTH(BF$19),1),"Status","PLANNED","Country",$C27),0)+IFERROR(GETPIVOTDATA("Amount",'[1]Maintenance Monthly'!$A$5,"Period",DATE(YEAR(BF$19),MONTH(BF$19),1),"Status","ECONOMIC LONG TERM","Country",$C27),0)+IFERROR(GETPIVOTDATA("Amount",'[1]Maintenance Monthly'!$A$5,"Period",DATE(YEAR(BF$19),MONTH(BF$19),1),"Status","UNPLANNED","Country",$C27),0)</f>
        <v>0</v>
      </c>
      <c r="BG27" s="24">
        <f>IFERROR(GETPIVOTDATA("Amount",'[1]Maintenance Monthly'!$A$5,"Period",DATE(YEAR(BG$19),MONTH(BG$19),1),"Status","PLANNED","Country",$C27),0)+IFERROR(GETPIVOTDATA("Amount",'[1]Maintenance Monthly'!$A$5,"Period",DATE(YEAR(BG$19),MONTH(BG$19),1),"Status","ECONOMIC LONG TERM","Country",$C27),0)+IFERROR(GETPIVOTDATA("Amount",'[1]Maintenance Monthly'!$A$5,"Period",DATE(YEAR(BG$19),MONTH(BG$19),1),"Status","UNPLANNED","Country",$C27),0)</f>
        <v>0</v>
      </c>
      <c r="BH27" s="24">
        <f>IFERROR(GETPIVOTDATA("Amount",'[1]Maintenance Monthly'!$A$5,"Period",DATE(YEAR(BH$19),MONTH(BH$19),1),"Status","PLANNED","Country",$C27),0)+IFERROR(GETPIVOTDATA("Amount",'[1]Maintenance Monthly'!$A$5,"Period",DATE(YEAR(BH$19),MONTH(BH$19),1),"Status","ECONOMIC LONG TERM","Country",$C27),0)+IFERROR(GETPIVOTDATA("Amount",'[1]Maintenance Monthly'!$A$5,"Period",DATE(YEAR(BH$19),MONTH(BH$19),1),"Status","UNPLANNED","Country",$C27),0)</f>
        <v>0</v>
      </c>
      <c r="BI27" s="24">
        <f>IFERROR(GETPIVOTDATA("Amount",'[1]Maintenance Monthly'!$A$5,"Period",DATE(YEAR(BI$19),MONTH(BI$19),1),"Status","PLANNED","Country",$C27),0)+IFERROR(GETPIVOTDATA("Amount",'[1]Maintenance Monthly'!$A$5,"Period",DATE(YEAR(BI$19),MONTH(BI$19),1),"Status","ECONOMIC LONG TERM","Country",$C27),0)+IFERROR(GETPIVOTDATA("Amount",'[1]Maintenance Monthly'!$A$5,"Period",DATE(YEAR(BI$19),MONTH(BI$19),1),"Status","UNPLANNED","Country",$C27),0)</f>
        <v>0</v>
      </c>
      <c r="BJ27" s="24">
        <f>IFERROR(GETPIVOTDATA("Amount",'[1]Maintenance Monthly'!$A$5,"Period",DATE(YEAR(BJ$19),MONTH(BJ$19),1),"Status","PLANNED","Country",$C27),0)+IFERROR(GETPIVOTDATA("Amount",'[1]Maintenance Monthly'!$A$5,"Period",DATE(YEAR(BJ$19),MONTH(BJ$19),1),"Status","ECONOMIC LONG TERM","Country",$C27),0)+IFERROR(GETPIVOTDATA("Amount",'[1]Maintenance Monthly'!$A$5,"Period",DATE(YEAR(BJ$19),MONTH(BJ$19),1),"Status","UNPLANNED","Country",$C27),0)</f>
        <v>0</v>
      </c>
      <c r="BK27" s="24">
        <f>IFERROR(GETPIVOTDATA("Amount",'[1]Maintenance Monthly'!$A$5,"Period",DATE(YEAR(BK$19),MONTH(BK$19),1),"Status","PLANNED","Country",$C27),0)+IFERROR(GETPIVOTDATA("Amount",'[1]Maintenance Monthly'!$A$5,"Period",DATE(YEAR(BK$19),MONTH(BK$19),1),"Status","ECONOMIC LONG TERM","Country",$C27),0)+IFERROR(GETPIVOTDATA("Amount",'[1]Maintenance Monthly'!$A$5,"Period",DATE(YEAR(BK$19),MONTH(BK$19),1),"Status","UNPLANNED","Country",$C27),0)</f>
        <v>0</v>
      </c>
      <c r="BL27" s="24">
        <f>IFERROR(GETPIVOTDATA("Amount",'[1]Maintenance Monthly'!$A$5,"Period",DATE(YEAR(BL$19),MONTH(BL$19),1),"Status","PLANNED","Country",$C27),0)+IFERROR(GETPIVOTDATA("Amount",'[1]Maintenance Monthly'!$A$5,"Period",DATE(YEAR(BL$19),MONTH(BL$19),1),"Status","ECONOMIC LONG TERM","Country",$C27),0)+IFERROR(GETPIVOTDATA("Amount",'[1]Maintenance Monthly'!$A$5,"Period",DATE(YEAR(BL$19),MONTH(BL$19),1),"Status","UNPLANNED","Country",$C27),0)</f>
        <v>0</v>
      </c>
      <c r="BM27" s="24">
        <f>IFERROR(GETPIVOTDATA("Amount",'[1]Maintenance Monthly'!$A$5,"Period",DATE(YEAR(BM$19),MONTH(BM$19),1),"Status","PLANNED","Country",$C27),0)+IFERROR(GETPIVOTDATA("Amount",'[1]Maintenance Monthly'!$A$5,"Period",DATE(YEAR(BM$19),MONTH(BM$19),1),"Status","ECONOMIC LONG TERM","Country",$C27),0)+IFERROR(GETPIVOTDATA("Amount",'[1]Maintenance Monthly'!$A$5,"Period",DATE(YEAR(BM$19),MONTH(BM$19),1),"Status","UNPLANNED","Country",$C27),0)</f>
        <v>0</v>
      </c>
      <c r="BN27" s="24">
        <f>IFERROR(GETPIVOTDATA("Amount",'[1]Maintenance Monthly'!$A$5,"Period",DATE(YEAR(BN$19),MONTH(BN$19),1),"Status","PLANNED","Country",$C27),0)+IFERROR(GETPIVOTDATA("Amount",'[1]Maintenance Monthly'!$A$5,"Period",DATE(YEAR(BN$19),MONTH(BN$19),1),"Status","ECONOMIC LONG TERM","Country",$C27),0)+IFERROR(GETPIVOTDATA("Amount",'[1]Maintenance Monthly'!$A$5,"Period",DATE(YEAR(BN$19),MONTH(BN$19),1),"Status","UNPLANNED","Country",$C27),0)</f>
        <v>0</v>
      </c>
      <c r="BO27" s="24">
        <f>IFERROR(GETPIVOTDATA("Amount",'[1]Maintenance Monthly'!$A$5,"Period",DATE(YEAR(BO$19),MONTH(BO$19),1),"Status","PLANNED","Country",$C27),0)+IFERROR(GETPIVOTDATA("Amount",'[1]Maintenance Monthly'!$A$5,"Period",DATE(YEAR(BO$19),MONTH(BO$19),1),"Status","ECONOMIC LONG TERM","Country",$C27),0)+IFERROR(GETPIVOTDATA("Amount",'[1]Maintenance Monthly'!$A$5,"Period",DATE(YEAR(BO$19),MONTH(BO$19),1),"Status","UNPLANNED","Country",$C27),0)</f>
        <v>0</v>
      </c>
      <c r="BP27" s="24">
        <f>IFERROR(GETPIVOTDATA("Amount",'[1]Maintenance Monthly'!$A$5,"Period",DATE(YEAR(BP$19),MONTH(BP$19),1),"Status","PLANNED","Country",$C27),0)+IFERROR(GETPIVOTDATA("Amount",'[1]Maintenance Monthly'!$A$5,"Period",DATE(YEAR(BP$19),MONTH(BP$19),1),"Status","ECONOMIC LONG TERM","Country",$C27),0)+IFERROR(GETPIVOTDATA("Amount",'[1]Maintenance Monthly'!$A$5,"Period",DATE(YEAR(BP$19),MONTH(BP$19),1),"Status","UNPLANNED","Country",$C27),0)</f>
        <v>54</v>
      </c>
      <c r="BQ27" s="24">
        <f>IFERROR(GETPIVOTDATA("Amount",'[1]Maintenance Monthly'!$A$5,"Period",DATE(YEAR(BQ$19),MONTH(BQ$19),1),"Status","PLANNED","Country",$C27),0)+IFERROR(GETPIVOTDATA("Amount",'[1]Maintenance Monthly'!$A$5,"Period",DATE(YEAR(BQ$19),MONTH(BQ$19),1),"Status","ECONOMIC LONG TERM","Country",$C27),0)+IFERROR(GETPIVOTDATA("Amount",'[1]Maintenance Monthly'!$A$5,"Period",DATE(YEAR(BQ$19),MONTH(BQ$19),1),"Status","UNPLANNED","Country",$C27),0)</f>
        <v>203</v>
      </c>
      <c r="BR27" s="24">
        <f>IFERROR(GETPIVOTDATA("Amount",'[1]Maintenance Monthly'!$A$5,"Period",DATE(YEAR(BR$19),MONTH(BR$19),1),"Status","PLANNED","Country",$C27),0)+IFERROR(GETPIVOTDATA("Amount",'[1]Maintenance Monthly'!$A$5,"Period",DATE(YEAR(BR$19),MONTH(BR$19),1),"Status","ECONOMIC LONG TERM","Country",$C27),0)+IFERROR(GETPIVOTDATA("Amount",'[1]Maintenance Monthly'!$A$5,"Period",DATE(YEAR(BR$19),MONTH(BR$19),1),"Status","UNPLANNED","Country",$C27),0)</f>
        <v>34</v>
      </c>
      <c r="BS27" s="24">
        <f>IFERROR(GETPIVOTDATA("Amount",'[1]Maintenance Monthly'!$A$5,"Period",DATE(YEAR(BS$19),MONTH(BS$19),1),"Status","PLANNED","Country",$C27),0)+IFERROR(GETPIVOTDATA("Amount",'[1]Maintenance Monthly'!$A$5,"Period",DATE(YEAR(BS$19),MONTH(BS$19),1),"Status","ECONOMIC LONG TERM","Country",$C27),0)+IFERROR(GETPIVOTDATA("Amount",'[1]Maintenance Monthly'!$A$5,"Period",DATE(YEAR(BS$19),MONTH(BS$19),1),"Status","UNPLANNED","Country",$C27),0)</f>
        <v>0</v>
      </c>
      <c r="BT27" s="24">
        <f>IFERROR(GETPIVOTDATA("Amount",'[1]Maintenance Monthly'!$A$5,"Period",DATE(YEAR(BT$19),MONTH(BT$19),1),"Status","PLANNED","Country",$C27),0)+IFERROR(GETPIVOTDATA("Amount",'[1]Maintenance Monthly'!$A$5,"Period",DATE(YEAR(BT$19),MONTH(BT$19),1),"Status","ECONOMIC LONG TERM","Country",$C27),0)+IFERROR(GETPIVOTDATA("Amount",'[1]Maintenance Monthly'!$A$5,"Period",DATE(YEAR(BT$19),MONTH(BT$19),1),"Status","UNPLANNED","Country",$C27),0)</f>
        <v>0</v>
      </c>
      <c r="BU27" s="24">
        <f>IFERROR(GETPIVOTDATA("Amount",'[1]Maintenance Monthly'!$A$5,"Period",DATE(YEAR(BU$19),MONTH(BU$19),1),"Status","PLANNED","Country",$C27),0)+IFERROR(GETPIVOTDATA("Amount",'[1]Maintenance Monthly'!$A$5,"Period",DATE(YEAR(BU$19),MONTH(BU$19),1),"Status","ECONOMIC LONG TERM","Country",$C27),0)+IFERROR(GETPIVOTDATA("Amount",'[1]Maintenance Monthly'!$A$5,"Period",DATE(YEAR(BU$19),MONTH(BU$19),1),"Status","UNPLANNED","Country",$C27),0)</f>
        <v>0</v>
      </c>
      <c r="BV27" s="24">
        <f>IFERROR(GETPIVOTDATA("Amount",'[1]Maintenance Monthly'!$A$5,"Period",DATE(YEAR(BV$19),MONTH(BV$19),1),"Status","PLANNED","Country",$C27),0)+IFERROR(GETPIVOTDATA("Amount",'[1]Maintenance Monthly'!$A$5,"Period",DATE(YEAR(BV$19),MONTH(BV$19),1),"Status","ECONOMIC LONG TERM","Country",$C27),0)+IFERROR(GETPIVOTDATA("Amount",'[1]Maintenance Monthly'!$A$5,"Period",DATE(YEAR(BV$19),MONTH(BV$19),1),"Status","UNPLANNED","Country",$C27),0)</f>
        <v>0</v>
      </c>
      <c r="BW27" s="24">
        <f>IFERROR(GETPIVOTDATA("Amount",'[1]Maintenance Monthly'!$A$5,"Period",DATE(YEAR(BW$19),MONTH(BW$19),1),"Status","PLANNED","Country",$C27),0)+IFERROR(GETPIVOTDATA("Amount",'[1]Maintenance Monthly'!$A$5,"Period",DATE(YEAR(BW$19),MONTH(BW$19),1),"Status","ECONOMIC LONG TERM","Country",$C27),0)+IFERROR(GETPIVOTDATA("Amount",'[1]Maintenance Monthly'!$A$5,"Period",DATE(YEAR(BW$19),MONTH(BW$19),1),"Status","UNPLANNED","Country",$C27),0)</f>
        <v>0</v>
      </c>
      <c r="BX27" s="24">
        <f>IFERROR(GETPIVOTDATA("Amount",'[1]Maintenance Monthly'!$A$5,"Period",DATE(YEAR(BX$19),MONTH(BX$19),1),"Status","PLANNED","Country",$C27),0)+IFERROR(GETPIVOTDATA("Amount",'[1]Maintenance Monthly'!$A$5,"Period",DATE(YEAR(BX$19),MONTH(BX$19),1),"Status","ECONOMIC LONG TERM","Country",$C27),0)+IFERROR(GETPIVOTDATA("Amount",'[1]Maintenance Monthly'!$A$5,"Period",DATE(YEAR(BX$19),MONTH(BX$19),1),"Status","UNPLANNED","Country",$C27),0)</f>
        <v>0</v>
      </c>
      <c r="BY27" s="24">
        <f>IFERROR(GETPIVOTDATA("Amount",'[1]Maintenance Monthly'!$A$5,"Period",DATE(YEAR(BY$19),MONTH(BY$19),1),"Status","PLANNED","Country",$C27),0)+IFERROR(GETPIVOTDATA("Amount",'[1]Maintenance Monthly'!$A$5,"Period",DATE(YEAR(BY$19),MONTH(BY$19),1),"Status","ECONOMIC LONG TERM","Country",$C27),0)+IFERROR(GETPIVOTDATA("Amount",'[1]Maintenance Monthly'!$A$5,"Period",DATE(YEAR(BY$19),MONTH(BY$19),1),"Status","UNPLANNED","Country",$C27),0)</f>
        <v>0</v>
      </c>
      <c r="BZ27" s="24">
        <f>IFERROR(GETPIVOTDATA("Amount",'[1]Maintenance Monthly'!$A$5,"Period",DATE(YEAR(BZ$19),MONTH(BZ$19),1),"Status","PLANNED","Country",$C27),0)+IFERROR(GETPIVOTDATA("Amount",'[1]Maintenance Monthly'!$A$5,"Period",DATE(YEAR(BZ$19),MONTH(BZ$19),1),"Status","ECONOMIC LONG TERM","Country",$C27),0)+IFERROR(GETPIVOTDATA("Amount",'[1]Maintenance Monthly'!$A$5,"Period",DATE(YEAR(BZ$19),MONTH(BZ$19),1),"Status","UNPLANNED","Country",$C27),0)</f>
        <v>0</v>
      </c>
      <c r="CA27" s="24">
        <f>IFERROR(GETPIVOTDATA("Amount",'[1]Maintenance Monthly'!$A$5,"Period",DATE(YEAR(CA$19),MONTH(CA$19),1),"Status","PLANNED","Country",$C27),0)+IFERROR(GETPIVOTDATA("Amount",'[1]Maintenance Monthly'!$A$5,"Period",DATE(YEAR(CA$19),MONTH(CA$19),1),"Status","ECONOMIC LONG TERM","Country",$C27),0)+IFERROR(GETPIVOTDATA("Amount",'[1]Maintenance Monthly'!$A$5,"Period",DATE(YEAR(CA$19),MONTH(CA$19),1),"Status","UNPLANNED","Country",$C27),0)</f>
        <v>0</v>
      </c>
      <c r="CB27" s="24">
        <f>IFERROR(GETPIVOTDATA("Amount",'[1]Maintenance Monthly'!$A$5,"Period",DATE(YEAR(CB$19),MONTH(CB$19),1),"Status","PLANNED","Country",$C27),0)+IFERROR(GETPIVOTDATA("Amount",'[1]Maintenance Monthly'!$A$5,"Period",DATE(YEAR(CB$19),MONTH(CB$19),1),"Status","ECONOMIC LONG TERM","Country",$C27),0)+IFERROR(GETPIVOTDATA("Amount",'[1]Maintenance Monthly'!$A$5,"Period",DATE(YEAR(CB$19),MONTH(CB$19),1),"Status","UNPLANNED","Country",$C27),0)</f>
        <v>0</v>
      </c>
      <c r="CC27" s="24">
        <f>IFERROR(GETPIVOTDATA("Amount",'[1]Maintenance Monthly'!$A$5,"Period",DATE(YEAR(CC$19),MONTH(CC$19),1),"Status","PLANNED","Country",$C27),0)+IFERROR(GETPIVOTDATA("Amount",'[1]Maintenance Monthly'!$A$5,"Period",DATE(YEAR(CC$19),MONTH(CC$19),1),"Status","ECONOMIC LONG TERM","Country",$C27),0)+IFERROR(GETPIVOTDATA("Amount",'[1]Maintenance Monthly'!$A$5,"Period",DATE(YEAR(CC$19),MONTH(CC$19),1),"Status","UNPLANNED","Country",$C27),0)</f>
        <v>0</v>
      </c>
      <c r="CD27" s="24">
        <f>IFERROR(GETPIVOTDATA("Amount",'[1]Maintenance Monthly'!$A$5,"Period",DATE(YEAR(CD$19),MONTH(CD$19),1),"Status","PLANNED","Country",$C27),0)+IFERROR(GETPIVOTDATA("Amount",'[1]Maintenance Monthly'!$A$5,"Period",DATE(YEAR(CD$19),MONTH(CD$19),1),"Status","ECONOMIC LONG TERM","Country",$C27),0)+IFERROR(GETPIVOTDATA("Amount",'[1]Maintenance Monthly'!$A$5,"Period",DATE(YEAR(CD$19),MONTH(CD$19),1),"Status","UNPLANNED","Country",$C27),0)</f>
        <v>0</v>
      </c>
      <c r="CE27" s="24">
        <f>IFERROR(GETPIVOTDATA("Amount",'[1]Maintenance Monthly'!$A$5,"Period",DATE(YEAR(CE$19),MONTH(CE$19),1),"Status","PLANNED","Country",$C27),0)+IFERROR(GETPIVOTDATA("Amount",'[1]Maintenance Monthly'!$A$5,"Period",DATE(YEAR(CE$19),MONTH(CE$19),1),"Status","ECONOMIC LONG TERM","Country",$C27),0)+IFERROR(GETPIVOTDATA("Amount",'[1]Maintenance Monthly'!$A$5,"Period",DATE(YEAR(CE$19),MONTH(CE$19),1),"Status","UNPLANNED","Country",$C27),0)</f>
        <v>0</v>
      </c>
      <c r="CF27" s="24">
        <f>IFERROR(GETPIVOTDATA("Amount",'[1]Maintenance Monthly'!$A$5,"Period",DATE(YEAR(CF$19),MONTH(CF$19),1),"Status","PLANNED","Country",$C27),0)+IFERROR(GETPIVOTDATA("Amount",'[1]Maintenance Monthly'!$A$5,"Period",DATE(YEAR(CF$19),MONTH(CF$19),1),"Status","ECONOMIC LONG TERM","Country",$C27),0)+IFERROR(GETPIVOTDATA("Amount",'[1]Maintenance Monthly'!$A$5,"Period",DATE(YEAR(CF$19),MONTH(CF$19),1),"Status","UNPLANNED","Country",$C27),0)</f>
        <v>0</v>
      </c>
      <c r="CG27" s="24">
        <f>IFERROR(GETPIVOTDATA("Amount",'[1]Maintenance Monthly'!$A$5,"Period",DATE(YEAR(CG$19),MONTH(CG$19),1),"Status","PLANNED","Country",$C27),0)+IFERROR(GETPIVOTDATA("Amount",'[1]Maintenance Monthly'!$A$5,"Period",DATE(YEAR(CG$19),MONTH(CG$19),1),"Status","ECONOMIC LONG TERM","Country",$C27),0)+IFERROR(GETPIVOTDATA("Amount",'[1]Maintenance Monthly'!$A$5,"Period",DATE(YEAR(CG$19),MONTH(CG$19),1),"Status","UNPLANNED","Country",$C27),0)</f>
        <v>0</v>
      </c>
      <c r="CH27" s="24">
        <f>IFERROR(GETPIVOTDATA("Amount",'[1]Maintenance Monthly'!$A$5,"Period",DATE(YEAR(CH$19),MONTH(CH$19),1),"Status","PLANNED","Country",$C27),0)+IFERROR(GETPIVOTDATA("Amount",'[1]Maintenance Monthly'!$A$5,"Period",DATE(YEAR(CH$19),MONTH(CH$19),1),"Status","ECONOMIC LONG TERM","Country",$C27),0)+IFERROR(GETPIVOTDATA("Amount",'[1]Maintenance Monthly'!$A$5,"Period",DATE(YEAR(CH$19),MONTH(CH$19),1),"Status","UNPLANNED","Country",$C27),0)</f>
        <v>0</v>
      </c>
      <c r="CI27" s="24">
        <f>IFERROR(GETPIVOTDATA("Amount",'[1]Maintenance Monthly'!$A$5,"Period",DATE(YEAR(CI$19),MONTH(CI$19),1),"Status","PLANNED","Country",$C27),0)+IFERROR(GETPIVOTDATA("Amount",'[1]Maintenance Monthly'!$A$5,"Period",DATE(YEAR(CI$19),MONTH(CI$19),1),"Status","ECONOMIC LONG TERM","Country",$C27),0)+IFERROR(GETPIVOTDATA("Amount",'[1]Maintenance Monthly'!$A$5,"Period",DATE(YEAR(CI$19),MONTH(CI$19),1),"Status","UNPLANNED","Country",$C27),0)</f>
        <v>0</v>
      </c>
      <c r="CJ27" s="24">
        <f>IFERROR(GETPIVOTDATA("Amount",'[1]Maintenance Monthly'!$A$5,"Period",DATE(YEAR(CJ$19),MONTH(CJ$19),1),"Status","PLANNED","Country",$C27),0)+IFERROR(GETPIVOTDATA("Amount",'[1]Maintenance Monthly'!$A$5,"Period",DATE(YEAR(CJ$19),MONTH(CJ$19),1),"Status","ECONOMIC LONG TERM","Country",$C27),0)+IFERROR(GETPIVOTDATA("Amount",'[1]Maintenance Monthly'!$A$5,"Period",DATE(YEAR(CJ$19),MONTH(CJ$19),1),"Status","UNPLANNED","Country",$C27),0)</f>
        <v>0</v>
      </c>
      <c r="CK27" s="24">
        <f>IFERROR(GETPIVOTDATA("Amount",'[1]Maintenance Monthly'!$A$5,"Period",DATE(YEAR(CK$19),MONTH(CK$19),1),"Status","PLANNED","Country",$C27),0)+IFERROR(GETPIVOTDATA("Amount",'[1]Maintenance Monthly'!$A$5,"Period",DATE(YEAR(CK$19),MONTH(CK$19),1),"Status","ECONOMIC LONG TERM","Country",$C27),0)+IFERROR(GETPIVOTDATA("Amount",'[1]Maintenance Monthly'!$A$5,"Period",DATE(YEAR(CK$19),MONTH(CK$19),1),"Status","UNPLANNED","Country",$C27),0)</f>
        <v>0</v>
      </c>
      <c r="CL27" s="24">
        <f>IFERROR(GETPIVOTDATA("Amount",'[1]Maintenance Monthly'!$A$5,"Period",DATE(YEAR(CL$19),MONTH(CL$19),1),"Status","PLANNED","Country",$C27),0)+IFERROR(GETPIVOTDATA("Amount",'[1]Maintenance Monthly'!$A$5,"Period",DATE(YEAR(CL$19),MONTH(CL$19),1),"Status","ECONOMIC LONG TERM","Country",$C27),0)+IFERROR(GETPIVOTDATA("Amount",'[1]Maintenance Monthly'!$A$5,"Period",DATE(YEAR(CL$19),MONTH(CL$19),1),"Status","UNPLANNED","Country",$C27),0)</f>
        <v>0</v>
      </c>
      <c r="CM27" s="24">
        <f>IFERROR(GETPIVOTDATA("Amount",'[1]Maintenance Monthly'!$A$5,"Period",DATE(YEAR(CM$19),MONTH(CM$19),1),"Status","PLANNED","Country",$C27),0)+IFERROR(GETPIVOTDATA("Amount",'[1]Maintenance Monthly'!$A$5,"Period",DATE(YEAR(CM$19),MONTH(CM$19),1),"Status","ECONOMIC LONG TERM","Country",$C27),0)+IFERROR(GETPIVOTDATA("Amount",'[1]Maintenance Monthly'!$A$5,"Period",DATE(YEAR(CM$19),MONTH(CM$19),1),"Status","UNPLANNED","Country",$C27),0)</f>
        <v>0</v>
      </c>
      <c r="CN27" s="24">
        <f>IFERROR(GETPIVOTDATA("Amount",'[1]Maintenance Monthly'!$A$5,"Period",DATE(YEAR(CN$19),MONTH(CN$19),1),"Status","PLANNED","Country",$C27),0)+IFERROR(GETPIVOTDATA("Amount",'[1]Maintenance Monthly'!$A$5,"Period",DATE(YEAR(CN$19),MONTH(CN$19),1),"Status","ECONOMIC LONG TERM","Country",$C27),0)+IFERROR(GETPIVOTDATA("Amount",'[1]Maintenance Monthly'!$A$5,"Period",DATE(YEAR(CN$19),MONTH(CN$19),1),"Status","UNPLANNED","Country",$C27),0)</f>
        <v>0</v>
      </c>
      <c r="CO27" s="24">
        <f>IFERROR(GETPIVOTDATA("Amount",'[1]Maintenance Monthly'!$A$5,"Period",DATE(YEAR(CO$19),MONTH(CO$19),1),"Status","PLANNED","Country",$C27),0)+IFERROR(GETPIVOTDATA("Amount",'[1]Maintenance Monthly'!$A$5,"Period",DATE(YEAR(CO$19),MONTH(CO$19),1),"Status","ECONOMIC LONG TERM","Country",$C27),0)+IFERROR(GETPIVOTDATA("Amount",'[1]Maintenance Monthly'!$A$5,"Period",DATE(YEAR(CO$19),MONTH(CO$19),1),"Status","UNPLANNED","Country",$C27),0)</f>
        <v>0</v>
      </c>
      <c r="CP27" s="24">
        <f>IFERROR(GETPIVOTDATA("Amount",'[1]Maintenance Monthly'!$A$5,"Period",DATE(YEAR(CP$19),MONTH(CP$19),1),"Status","PLANNED","Country",$C27),0)+IFERROR(GETPIVOTDATA("Amount",'[1]Maintenance Monthly'!$A$5,"Period",DATE(YEAR(CP$19),MONTH(CP$19),1),"Status","ECONOMIC LONG TERM","Country",$C27),0)+IFERROR(GETPIVOTDATA("Amount",'[1]Maintenance Monthly'!$A$5,"Period",DATE(YEAR(CP$19),MONTH(CP$19),1),"Status","UNPLANNED","Country",$C27),0)</f>
        <v>0</v>
      </c>
      <c r="CQ27" s="24">
        <f>IFERROR(GETPIVOTDATA("Amount",'[1]Maintenance Monthly'!$A$5,"Period",DATE(YEAR(CQ$19),MONTH(CQ$19),1),"Status","PLANNED","Country",$C27),0)+IFERROR(GETPIVOTDATA("Amount",'[1]Maintenance Monthly'!$A$5,"Period",DATE(YEAR(CQ$19),MONTH(CQ$19),1),"Status","ECONOMIC LONG TERM","Country",$C27),0)+IFERROR(GETPIVOTDATA("Amount",'[1]Maintenance Monthly'!$A$5,"Period",DATE(YEAR(CQ$19),MONTH(CQ$19),1),"Status","UNPLANNED","Country",$C27),0)</f>
        <v>0</v>
      </c>
      <c r="CR27" s="24">
        <f>IFERROR(GETPIVOTDATA("Amount",'[1]Maintenance Monthly'!$A$5,"Period",DATE(YEAR(CR$19),MONTH(CR$19),1),"Status","PLANNED","Country",$C27),0)+IFERROR(GETPIVOTDATA("Amount",'[1]Maintenance Monthly'!$A$5,"Period",DATE(YEAR(CR$19),MONTH(CR$19),1),"Status","ECONOMIC LONG TERM","Country",$C27),0)+IFERROR(GETPIVOTDATA("Amount",'[1]Maintenance Monthly'!$A$5,"Period",DATE(YEAR(CR$19),MONTH(CR$19),1),"Status","UNPLANNED","Country",$C27),0)</f>
        <v>0</v>
      </c>
      <c r="CS27" s="24">
        <f>IFERROR(GETPIVOTDATA("Amount",'[1]Maintenance Monthly'!$A$5,"Period",DATE(YEAR(CS$19),MONTH(CS$19),1),"Status","PLANNED","Country",$C27),0)+IFERROR(GETPIVOTDATA("Amount",'[1]Maintenance Monthly'!$A$5,"Period",DATE(YEAR(CS$19),MONTH(CS$19),1),"Status","ECONOMIC LONG TERM","Country",$C27),0)+IFERROR(GETPIVOTDATA("Amount",'[1]Maintenance Monthly'!$A$5,"Period",DATE(YEAR(CS$19),MONTH(CS$19),1),"Status","UNPLANNED","Country",$C27),0)</f>
        <v>0</v>
      </c>
      <c r="CT27" s="24">
        <f>IFERROR(GETPIVOTDATA("Amount",'[1]Maintenance Monthly'!$A$5,"Period",DATE(YEAR(CT$19),MONTH(CT$19),1),"Status","PLANNED","Country",$C27),0)+IFERROR(GETPIVOTDATA("Amount",'[1]Maintenance Monthly'!$A$5,"Period",DATE(YEAR(CT$19),MONTH(CT$19),1),"Status","ECONOMIC LONG TERM","Country",$C27),0)+IFERROR(GETPIVOTDATA("Amount",'[1]Maintenance Monthly'!$A$5,"Period",DATE(YEAR(CT$19),MONTH(CT$19),1),"Status","UNPLANNED","Country",$C27),0)</f>
        <v>0</v>
      </c>
      <c r="CU27" s="24">
        <f>IFERROR(GETPIVOTDATA("Amount",'[1]Maintenance Monthly'!$A$5,"Period",DATE(YEAR(CU$19),MONTH(CU$19),1),"Status","PLANNED","Country",$C27),0)+IFERROR(GETPIVOTDATA("Amount",'[1]Maintenance Monthly'!$A$5,"Period",DATE(YEAR(CU$19),MONTH(CU$19),1),"Status","ECONOMIC LONG TERM","Country",$C27),0)+IFERROR(GETPIVOTDATA("Amount",'[1]Maintenance Monthly'!$A$5,"Period",DATE(YEAR(CU$19),MONTH(CU$19),1),"Status","UNPLANNED","Country",$C27),0)</f>
        <v>0</v>
      </c>
      <c r="CV27" s="24">
        <f>IFERROR(GETPIVOTDATA("Amount",'[1]Maintenance Monthly'!$A$5,"Period",DATE(YEAR(CV$19),MONTH(CV$19),1),"Status","PLANNED","Country",$C27),0)+IFERROR(GETPIVOTDATA("Amount",'[1]Maintenance Monthly'!$A$5,"Period",DATE(YEAR(CV$19),MONTH(CV$19),1),"Status","ECONOMIC LONG TERM","Country",$C27),0)+IFERROR(GETPIVOTDATA("Amount",'[1]Maintenance Monthly'!$A$5,"Period",DATE(YEAR(CV$19),MONTH(CV$19),1),"Status","UNPLANNED","Country",$C27),0)</f>
        <v>0</v>
      </c>
      <c r="CW27" s="24">
        <f>IFERROR(GETPIVOTDATA("Amount",'[1]Maintenance Monthly'!$A$5,"Period",DATE(YEAR(CW$19),MONTH(CW$19),1),"Status","PLANNED","Country",$C27),0)+IFERROR(GETPIVOTDATA("Amount",'[1]Maintenance Monthly'!$A$5,"Period",DATE(YEAR(CW$19),MONTH(CW$19),1),"Status","ECONOMIC LONG TERM","Country",$C27),0)+IFERROR(GETPIVOTDATA("Amount",'[1]Maintenance Monthly'!$A$5,"Period",DATE(YEAR(CW$19),MONTH(CW$19),1),"Status","UNPLANNED","Country",$C27),0)</f>
        <v>0</v>
      </c>
      <c r="CX27" s="24">
        <f>IFERROR(GETPIVOTDATA("Amount",'[1]Maintenance Monthly'!$A$5,"Period",DATE(YEAR(CX$19),MONTH(CX$19),1),"Status","PLANNED","Country",$C27),0)+IFERROR(GETPIVOTDATA("Amount",'[1]Maintenance Monthly'!$A$5,"Period",DATE(YEAR(CX$19),MONTH(CX$19),1),"Status","ECONOMIC LONG TERM","Country",$C27),0)+IFERROR(GETPIVOTDATA("Amount",'[1]Maintenance Monthly'!$A$5,"Period",DATE(YEAR(CX$19),MONTH(CX$19),1),"Status","UNPLANNED","Country",$C27),0)</f>
        <v>0</v>
      </c>
      <c r="CY27" s="24">
        <f>IFERROR(GETPIVOTDATA("Amount",'[1]Maintenance Monthly'!$A$5,"Period",DATE(YEAR(CY$19),MONTH(CY$19),1),"Status","PLANNED","Country",$C27),0)+IFERROR(GETPIVOTDATA("Amount",'[1]Maintenance Monthly'!$A$5,"Period",DATE(YEAR(CY$19),MONTH(CY$19),1),"Status","ECONOMIC LONG TERM","Country",$C27),0)+IFERROR(GETPIVOTDATA("Amount",'[1]Maintenance Monthly'!$A$5,"Period",DATE(YEAR(CY$19),MONTH(CY$19),1),"Status","UNPLANNED","Country",$C27),0)</f>
        <v>0</v>
      </c>
      <c r="CZ27" s="24">
        <f>IFERROR(GETPIVOTDATA("Amount",'[1]Maintenance Monthly'!$A$5,"Period",DATE(YEAR(CZ$19),MONTH(CZ$19),1),"Status","PLANNED","Country",$C27),0)+IFERROR(GETPIVOTDATA("Amount",'[1]Maintenance Monthly'!$A$5,"Period",DATE(YEAR(CZ$19),MONTH(CZ$19),1),"Status","ECONOMIC LONG TERM","Country",$C27),0)+IFERROR(GETPIVOTDATA("Amount",'[1]Maintenance Monthly'!$A$5,"Period",DATE(YEAR(CZ$19),MONTH(CZ$19),1),"Status","UNPLANNED","Country",$C27),0)</f>
        <v>0</v>
      </c>
      <c r="DA27" s="24">
        <f>IFERROR(GETPIVOTDATA("Amount",'[1]Maintenance Monthly'!$A$5,"Period",DATE(YEAR(DA$19),MONTH(DA$19),1),"Status","PLANNED","Country",$C27),0)+IFERROR(GETPIVOTDATA("Amount",'[1]Maintenance Monthly'!$A$5,"Period",DATE(YEAR(DA$19),MONTH(DA$19),1),"Status","ECONOMIC LONG TERM","Country",$C27),0)+IFERROR(GETPIVOTDATA("Amount",'[1]Maintenance Monthly'!$A$5,"Period",DATE(YEAR(DA$19),MONTH(DA$19),1),"Status","UNPLANNED","Country",$C27),0)</f>
        <v>0</v>
      </c>
      <c r="DB27" s="24">
        <f>IFERROR(GETPIVOTDATA("Amount",'[1]Maintenance Monthly'!$A$5,"Period",DATE(YEAR(DB$19),MONTH(DB$19),1),"Status","PLANNED","Country",$C27),0)+IFERROR(GETPIVOTDATA("Amount",'[1]Maintenance Monthly'!$A$5,"Period",DATE(YEAR(DB$19),MONTH(DB$19),1),"Status","ECONOMIC LONG TERM","Country",$C27),0)+IFERROR(GETPIVOTDATA("Amount",'[1]Maintenance Monthly'!$A$5,"Period",DATE(YEAR(DB$19),MONTH(DB$19),1),"Status","UNPLANNED","Country",$C27),0)</f>
        <v>0</v>
      </c>
      <c r="DC27" s="24">
        <f>IFERROR(GETPIVOTDATA("Amount",'[1]Maintenance Monthly'!$A$5,"Period",DATE(YEAR(DC$19),MONTH(DC$19),1),"Status","PLANNED","Country",$C27),0)+IFERROR(GETPIVOTDATA("Amount",'[1]Maintenance Monthly'!$A$5,"Period",DATE(YEAR(DC$19),MONTH(DC$19),1),"Status","ECONOMIC LONG TERM","Country",$C27),0)+IFERROR(GETPIVOTDATA("Amount",'[1]Maintenance Monthly'!$A$5,"Period",DATE(YEAR(DC$19),MONTH(DC$19),1),"Status","UNPLANNED","Country",$C27),0)</f>
        <v>0</v>
      </c>
      <c r="DD27" s="24">
        <f>IFERROR(GETPIVOTDATA("Amount",'[1]Maintenance Monthly'!$A$5,"Period",DATE(YEAR(DD$19),MONTH(DD$19),1),"Status","PLANNED","Country",$C27),0)+IFERROR(GETPIVOTDATA("Amount",'[1]Maintenance Monthly'!$A$5,"Period",DATE(YEAR(DD$19),MONTH(DD$19),1),"Status","ECONOMIC LONG TERM","Country",$C27),0)+IFERROR(GETPIVOTDATA("Amount",'[1]Maintenance Monthly'!$A$5,"Period",DATE(YEAR(DD$19),MONTH(DD$19),1),"Status","UNPLANNED","Country",$C27),0)</f>
        <v>0</v>
      </c>
      <c r="DE27" s="24">
        <f>IFERROR(GETPIVOTDATA("Amount",'[1]Maintenance Monthly'!$A$5,"Period",DATE(YEAR(DE$19),MONTH(DE$19),1),"Status","PLANNED","Country",$C27),0)+IFERROR(GETPIVOTDATA("Amount",'[1]Maintenance Monthly'!$A$5,"Period",DATE(YEAR(DE$19),MONTH(DE$19),1),"Status","ECONOMIC LONG TERM","Country",$C27),0)+IFERROR(GETPIVOTDATA("Amount",'[1]Maintenance Monthly'!$A$5,"Period",DATE(YEAR(DE$19),MONTH(DE$19),1),"Status","UNPLANNED","Country",$C27),0)</f>
        <v>0</v>
      </c>
      <c r="DF27" s="24">
        <f>IFERROR(GETPIVOTDATA("Amount",'[1]Maintenance Monthly'!$A$5,"Period",DATE(YEAR(DF$19),MONTH(DF$19),1),"Status","PLANNED","Country",$C27),0)+IFERROR(GETPIVOTDATA("Amount",'[1]Maintenance Monthly'!$A$5,"Period",DATE(YEAR(DF$19),MONTH(DF$19),1),"Status","ECONOMIC LONG TERM","Country",$C27),0)+IFERROR(GETPIVOTDATA("Amount",'[1]Maintenance Monthly'!$A$5,"Period",DATE(YEAR(DF$19),MONTH(DF$19),1),"Status","UNPLANNED","Country",$C27),0)</f>
        <v>0</v>
      </c>
      <c r="DG27" s="24">
        <f>IFERROR(GETPIVOTDATA("Amount",'[1]Maintenance Monthly'!$A$5,"Period",DATE(YEAR(DG$19),MONTH(DG$19),1),"Status","PLANNED","Country",$C27),0)+IFERROR(GETPIVOTDATA("Amount",'[1]Maintenance Monthly'!$A$5,"Period",DATE(YEAR(DG$19),MONTH(DG$19),1),"Status","ECONOMIC LONG TERM","Country",$C27),0)+IFERROR(GETPIVOTDATA("Amount",'[1]Maintenance Monthly'!$A$5,"Period",DATE(YEAR(DG$19),MONTH(DG$19),1),"Status","UNPLANNED","Country",$C27),0)</f>
        <v>0</v>
      </c>
      <c r="DH27" s="24">
        <f>IFERROR(GETPIVOTDATA("Amount",'[1]Maintenance Monthly'!$A$5,"Period",DATE(YEAR(DH$19),MONTH(DH$19),1),"Status","PLANNED","Country",$C27),0)+IFERROR(GETPIVOTDATA("Amount",'[1]Maintenance Monthly'!$A$5,"Period",DATE(YEAR(DH$19),MONTH(DH$19),1),"Status","ECONOMIC LONG TERM","Country",$C27),0)+IFERROR(GETPIVOTDATA("Amount",'[1]Maintenance Monthly'!$A$5,"Period",DATE(YEAR(DH$19),MONTH(DH$19),1),"Status","UNPLANNED","Country",$C27),0)</f>
        <v>0</v>
      </c>
      <c r="DL27" s="31">
        <v>43282</v>
      </c>
      <c r="DM27" s="32" t="e">
        <f t="shared" ca="1" si="2"/>
        <v>#NAME?</v>
      </c>
      <c r="DN27" s="33" t="e">
        <f t="shared" ca="1" si="2"/>
        <v>#NAME?</v>
      </c>
      <c r="DO27" s="33" t="e">
        <f t="shared" ca="1" si="2"/>
        <v>#NAME?</v>
      </c>
      <c r="DP27" s="34" t="e">
        <f t="shared" ca="1" si="2"/>
        <v>#NAME?</v>
      </c>
      <c r="DQ27" s="35" t="e">
        <f t="shared" ca="1" si="3"/>
        <v>#NAME?</v>
      </c>
      <c r="DR27" s="36"/>
    </row>
    <row r="28" spans="1:188" outlineLevel="1" x14ac:dyDescent="0.2">
      <c r="A28" t="s">
        <v>1</v>
      </c>
      <c r="B28" t="s">
        <v>2</v>
      </c>
      <c r="C28" t="s">
        <v>22</v>
      </c>
      <c r="D28" t="s">
        <v>4</v>
      </c>
      <c r="E28" s="24">
        <f>IFERROR(GETPIVOTDATA("Amount",'[1]Maintenance Monthly'!$A$5,"Period",DATE(YEAR(E$19),MONTH(E$19),1),"Status","PLANNED","Country",$C28),0)+IFERROR(GETPIVOTDATA("Amount",'[1]Maintenance Monthly'!$A$5,"Period",DATE(YEAR(E$19),MONTH(E$19),1),"Status","ECONOMIC LONG TERM","Country",$C28),0)+IFERROR(GETPIVOTDATA("Amount",'[1]Maintenance Monthly'!$A$5,"Period",DATE(YEAR(E$19),MONTH(E$19),1),"Status","UNPLANNED","Country",$C28),0)</f>
        <v>0</v>
      </c>
      <c r="F28" s="24">
        <f>IFERROR(GETPIVOTDATA("Amount",'[1]Maintenance Monthly'!$A$5,"Period",DATE(YEAR(F$19),MONTH(F$19),1),"Status","PLANNED","Country",$C28),0)+IFERROR(GETPIVOTDATA("Amount",'[1]Maintenance Monthly'!$A$5,"Period",DATE(YEAR(F$19),MONTH(F$19),1),"Status","ECONOMIC LONG TERM","Country",$C28),0)+IFERROR(GETPIVOTDATA("Amount",'[1]Maintenance Monthly'!$A$5,"Period",DATE(YEAR(F$19),MONTH(F$19),1),"Status","UNPLANNED","Country",$C28),0)</f>
        <v>0</v>
      </c>
      <c r="G28" s="24">
        <f>IFERROR(GETPIVOTDATA("Amount",'[1]Maintenance Monthly'!$A$5,"Period",DATE(YEAR(G$19),MONTH(G$19),1),"Status","PLANNED","Country",$C28),0)+IFERROR(GETPIVOTDATA("Amount",'[1]Maintenance Monthly'!$A$5,"Period",DATE(YEAR(G$19),MONTH(G$19),1),"Status","ECONOMIC LONG TERM","Country",$C28),0)+IFERROR(GETPIVOTDATA("Amount",'[1]Maintenance Monthly'!$A$5,"Period",DATE(YEAR(G$19),MONTH(G$19),1),"Status","UNPLANNED","Country",$C28),0)</f>
        <v>0</v>
      </c>
      <c r="H28" s="24">
        <f>IFERROR(GETPIVOTDATA("Amount",'[1]Maintenance Monthly'!$A$5,"Period",DATE(YEAR(H$19),MONTH(H$19),1),"Status","PLANNED","Country",$C28),0)+IFERROR(GETPIVOTDATA("Amount",'[1]Maintenance Monthly'!$A$5,"Period",DATE(YEAR(H$19),MONTH(H$19),1),"Status","ECONOMIC LONG TERM","Country",$C28),0)+IFERROR(GETPIVOTDATA("Amount",'[1]Maintenance Monthly'!$A$5,"Period",DATE(YEAR(H$19),MONTH(H$19),1),"Status","UNPLANNED","Country",$C28),0)</f>
        <v>0</v>
      </c>
      <c r="I28" s="24">
        <f>IFERROR(GETPIVOTDATA("Amount",'[1]Maintenance Monthly'!$A$5,"Period",DATE(YEAR(I$19),MONTH(I$19),1),"Status","PLANNED","Country",$C28),0)+IFERROR(GETPIVOTDATA("Amount",'[1]Maintenance Monthly'!$A$5,"Period",DATE(YEAR(I$19),MONTH(I$19),1),"Status","ECONOMIC LONG TERM","Country",$C28),0)+IFERROR(GETPIVOTDATA("Amount",'[1]Maintenance Monthly'!$A$5,"Period",DATE(YEAR(I$19),MONTH(I$19),1),"Status","UNPLANNED","Country",$C28),0)</f>
        <v>0</v>
      </c>
      <c r="J28" s="24">
        <f>IFERROR(GETPIVOTDATA("Amount",'[1]Maintenance Monthly'!$A$5,"Period",DATE(YEAR(J$19),MONTH(J$19),1),"Status","PLANNED","Country",$C28),0)+IFERROR(GETPIVOTDATA("Amount",'[1]Maintenance Monthly'!$A$5,"Period",DATE(YEAR(J$19),MONTH(J$19),1),"Status","ECONOMIC LONG TERM","Country",$C28),0)+IFERROR(GETPIVOTDATA("Amount",'[1]Maintenance Monthly'!$A$5,"Period",DATE(YEAR(J$19),MONTH(J$19),1),"Status","UNPLANNED","Country",$C28),0)</f>
        <v>0</v>
      </c>
      <c r="K28" s="24">
        <f>IFERROR(GETPIVOTDATA("Amount",'[1]Maintenance Monthly'!$A$5,"Period",DATE(YEAR(K$19),MONTH(K$19),1),"Status","PLANNED","Country",$C28),0)+IFERROR(GETPIVOTDATA("Amount",'[1]Maintenance Monthly'!$A$5,"Period",DATE(YEAR(K$19),MONTH(K$19),1),"Status","ECONOMIC LONG TERM","Country",$C28),0)+IFERROR(GETPIVOTDATA("Amount",'[1]Maintenance Monthly'!$A$5,"Period",DATE(YEAR(K$19),MONTH(K$19),1),"Status","UNPLANNED","Country",$C28),0)</f>
        <v>0</v>
      </c>
      <c r="L28" s="24">
        <f>IFERROR(GETPIVOTDATA("Amount",'[1]Maintenance Monthly'!$A$5,"Period",DATE(YEAR(L$19),MONTH(L$19),1),"Status","PLANNED","Country",$C28),0)+IFERROR(GETPIVOTDATA("Amount",'[1]Maintenance Monthly'!$A$5,"Period",DATE(YEAR(L$19),MONTH(L$19),1),"Status","ECONOMIC LONG TERM","Country",$C28),0)+IFERROR(GETPIVOTDATA("Amount",'[1]Maintenance Monthly'!$A$5,"Period",DATE(YEAR(L$19),MONTH(L$19),1),"Status","UNPLANNED","Country",$C28),0)</f>
        <v>0</v>
      </c>
      <c r="M28" s="24">
        <f>IFERROR(GETPIVOTDATA("Amount",'[1]Maintenance Monthly'!$A$5,"Period",DATE(YEAR(M$19),MONTH(M$19),1),"Status","PLANNED","Country",$C28),0)+IFERROR(GETPIVOTDATA("Amount",'[1]Maintenance Monthly'!$A$5,"Period",DATE(YEAR(M$19),MONTH(M$19),1),"Status","ECONOMIC LONG TERM","Country",$C28),0)+IFERROR(GETPIVOTDATA("Amount",'[1]Maintenance Monthly'!$A$5,"Period",DATE(YEAR(M$19),MONTH(M$19),1),"Status","UNPLANNED","Country",$C28),0)</f>
        <v>0</v>
      </c>
      <c r="N28" s="24">
        <f>IFERROR(GETPIVOTDATA("Amount",'[1]Maintenance Monthly'!$A$5,"Period",DATE(YEAR(N$19),MONTH(N$19),1),"Status","PLANNED","Country",$C28),0)+IFERROR(GETPIVOTDATA("Amount",'[1]Maintenance Monthly'!$A$5,"Period",DATE(YEAR(N$19),MONTH(N$19),1),"Status","ECONOMIC LONG TERM","Country",$C28),0)+IFERROR(GETPIVOTDATA("Amount",'[1]Maintenance Monthly'!$A$5,"Period",DATE(YEAR(N$19),MONTH(N$19),1),"Status","UNPLANNED","Country",$C28),0)</f>
        <v>0</v>
      </c>
      <c r="O28" s="24">
        <f>IFERROR(GETPIVOTDATA("Amount",'[1]Maintenance Monthly'!$A$5,"Period",DATE(YEAR(O$19),MONTH(O$19),1),"Status","PLANNED","Country",$C28),0)+IFERROR(GETPIVOTDATA("Amount",'[1]Maintenance Monthly'!$A$5,"Period",DATE(YEAR(O$19),MONTH(O$19),1),"Status","ECONOMIC LONG TERM","Country",$C28),0)+IFERROR(GETPIVOTDATA("Amount",'[1]Maintenance Monthly'!$A$5,"Period",DATE(YEAR(O$19),MONTH(O$19),1),"Status","UNPLANNED","Country",$C28),0)</f>
        <v>0</v>
      </c>
      <c r="P28" s="24">
        <f>IFERROR(GETPIVOTDATA("Amount",'[1]Maintenance Monthly'!$A$5,"Period",DATE(YEAR(P$19),MONTH(P$19),1),"Status","PLANNED","Country",$C28),0)+IFERROR(GETPIVOTDATA("Amount",'[1]Maintenance Monthly'!$A$5,"Period",DATE(YEAR(P$19),MONTH(P$19),1),"Status","ECONOMIC LONG TERM","Country",$C28),0)+IFERROR(GETPIVOTDATA("Amount",'[1]Maintenance Monthly'!$A$5,"Period",DATE(YEAR(P$19),MONTH(P$19),1),"Status","UNPLANNED","Country",$C28),0)</f>
        <v>0</v>
      </c>
      <c r="Q28" s="24">
        <f>IFERROR(GETPIVOTDATA("Amount",'[1]Maintenance Monthly'!$A$5,"Period",DATE(YEAR(Q$19),MONTH(Q$19),1),"Status","PLANNED","Country",$C28),0)+IFERROR(GETPIVOTDATA("Amount",'[1]Maintenance Monthly'!$A$5,"Period",DATE(YEAR(Q$19),MONTH(Q$19),1),"Status","ECONOMIC LONG TERM","Country",$C28),0)+IFERROR(GETPIVOTDATA("Amount",'[1]Maintenance Monthly'!$A$5,"Period",DATE(YEAR(Q$19),MONTH(Q$19),1),"Status","UNPLANNED","Country",$C28),0)</f>
        <v>0</v>
      </c>
      <c r="R28" s="24">
        <f>IFERROR(GETPIVOTDATA("Amount",'[1]Maintenance Monthly'!$A$5,"Period",DATE(YEAR(R$19),MONTH(R$19),1),"Status","PLANNED","Country",$C28),0)+IFERROR(GETPIVOTDATA("Amount",'[1]Maintenance Monthly'!$A$5,"Period",DATE(YEAR(R$19),MONTH(R$19),1),"Status","ECONOMIC LONG TERM","Country",$C28),0)+IFERROR(GETPIVOTDATA("Amount",'[1]Maintenance Monthly'!$A$5,"Period",DATE(YEAR(R$19),MONTH(R$19),1),"Status","UNPLANNED","Country",$C28),0)</f>
        <v>30</v>
      </c>
      <c r="S28" s="24">
        <f>IFERROR(GETPIVOTDATA("Amount",'[1]Maintenance Monthly'!$A$5,"Period",DATE(YEAR(S$19),MONTH(S$19),1),"Status","PLANNED","Country",$C28),0)+IFERROR(GETPIVOTDATA("Amount",'[1]Maintenance Monthly'!$A$5,"Period",DATE(YEAR(S$19),MONTH(S$19),1),"Status","ECONOMIC LONG TERM","Country",$C28),0)+IFERROR(GETPIVOTDATA("Amount",'[1]Maintenance Monthly'!$A$5,"Period",DATE(YEAR(S$19),MONTH(S$19),1),"Status","UNPLANNED","Country",$C28),0)</f>
        <v>0</v>
      </c>
      <c r="T28" s="24">
        <f>IFERROR(GETPIVOTDATA("Amount",'[1]Maintenance Monthly'!$A$5,"Period",DATE(YEAR(T$19),MONTH(T$19),1),"Status","PLANNED","Country",$C28),0)+IFERROR(GETPIVOTDATA("Amount",'[1]Maintenance Monthly'!$A$5,"Period",DATE(YEAR(T$19),MONTH(T$19),1),"Status","ECONOMIC LONG TERM","Country",$C28),0)+IFERROR(GETPIVOTDATA("Amount",'[1]Maintenance Monthly'!$A$5,"Period",DATE(YEAR(T$19),MONTH(T$19),1),"Status","UNPLANNED","Country",$C28),0)</f>
        <v>0</v>
      </c>
      <c r="U28" s="24">
        <f>IFERROR(GETPIVOTDATA("Amount",'[1]Maintenance Monthly'!$A$5,"Period",DATE(YEAR(U$19),MONTH(U$19),1),"Status","PLANNED","Country",$C28),0)+IFERROR(GETPIVOTDATA("Amount",'[1]Maintenance Monthly'!$A$5,"Period",DATE(YEAR(U$19),MONTH(U$19),1),"Status","ECONOMIC LONG TERM","Country",$C28),0)+IFERROR(GETPIVOTDATA("Amount",'[1]Maintenance Monthly'!$A$5,"Period",DATE(YEAR(U$19),MONTH(U$19),1),"Status","UNPLANNED","Country",$C28),0)</f>
        <v>2</v>
      </c>
      <c r="V28" s="24">
        <f>IFERROR(GETPIVOTDATA("Amount",'[1]Maintenance Monthly'!$A$5,"Period",DATE(YEAR(V$19),MONTH(V$19),1),"Status","PLANNED","Country",$C28),0)+IFERROR(GETPIVOTDATA("Amount",'[1]Maintenance Monthly'!$A$5,"Period",DATE(YEAR(V$19),MONTH(V$19),1),"Status","ECONOMIC LONG TERM","Country",$C28),0)+IFERROR(GETPIVOTDATA("Amount",'[1]Maintenance Monthly'!$A$5,"Period",DATE(YEAR(V$19),MONTH(V$19),1),"Status","UNPLANNED","Country",$C28),0)</f>
        <v>70</v>
      </c>
      <c r="W28" s="24">
        <f>IFERROR(GETPIVOTDATA("Amount",'[1]Maintenance Monthly'!$A$5,"Period",DATE(YEAR(W$19),MONTH(W$19),1),"Status","PLANNED","Country",$C28),0)+IFERROR(GETPIVOTDATA("Amount",'[1]Maintenance Monthly'!$A$5,"Period",DATE(YEAR(W$19),MONTH(W$19),1),"Status","ECONOMIC LONG TERM","Country",$C28),0)+IFERROR(GETPIVOTDATA("Amount",'[1]Maintenance Monthly'!$A$5,"Period",DATE(YEAR(W$19),MONTH(W$19),1),"Status","UNPLANNED","Country",$C28),0)</f>
        <v>2</v>
      </c>
      <c r="X28" s="24">
        <f>IFERROR(GETPIVOTDATA("Amount",'[1]Maintenance Monthly'!$A$5,"Period",DATE(YEAR(X$19),MONTH(X$19),1),"Status","PLANNED","Country",$C28),0)+IFERROR(GETPIVOTDATA("Amount",'[1]Maintenance Monthly'!$A$5,"Period",DATE(YEAR(X$19),MONTH(X$19),1),"Status","ECONOMIC LONG TERM","Country",$C28),0)+IFERROR(GETPIVOTDATA("Amount",'[1]Maintenance Monthly'!$A$5,"Period",DATE(YEAR(X$19),MONTH(X$19),1),"Status","UNPLANNED","Country",$C28),0)</f>
        <v>0</v>
      </c>
      <c r="Y28" s="24">
        <f>IFERROR(GETPIVOTDATA("Amount",'[1]Maintenance Monthly'!$A$5,"Period",DATE(YEAR(Y$19),MONTH(Y$19),1),"Status","PLANNED","Country",$C28),0)+IFERROR(GETPIVOTDATA("Amount",'[1]Maintenance Monthly'!$A$5,"Period",DATE(YEAR(Y$19),MONTH(Y$19),1),"Status","ECONOMIC LONG TERM","Country",$C28),0)+IFERROR(GETPIVOTDATA("Amount",'[1]Maintenance Monthly'!$A$5,"Period",DATE(YEAR(Y$19),MONTH(Y$19),1),"Status","UNPLANNED","Country",$C28),0)</f>
        <v>77</v>
      </c>
      <c r="Z28" s="24">
        <f>IFERROR(GETPIVOTDATA("Amount",'[1]Maintenance Monthly'!$A$5,"Period",DATE(YEAR(Z$19),MONTH(Z$19),1),"Status","PLANNED","Country",$C28),0)+IFERROR(GETPIVOTDATA("Amount",'[1]Maintenance Monthly'!$A$5,"Period",DATE(YEAR(Z$19),MONTH(Z$19),1),"Status","ECONOMIC LONG TERM","Country",$C28),0)+IFERROR(GETPIVOTDATA("Amount",'[1]Maintenance Monthly'!$A$5,"Period",DATE(YEAR(Z$19),MONTH(Z$19),1),"Status","UNPLANNED","Country",$C28),0)</f>
        <v>12</v>
      </c>
      <c r="AA28" s="24">
        <f>IFERROR(GETPIVOTDATA("Amount",'[1]Maintenance Monthly'!$A$5,"Period",DATE(YEAR(AA$19),MONTH(AA$19),1),"Status","PLANNED","Country",$C28),0)+IFERROR(GETPIVOTDATA("Amount",'[1]Maintenance Monthly'!$A$5,"Period",DATE(YEAR(AA$19),MONTH(AA$19),1),"Status","ECONOMIC LONG TERM","Country",$C28),0)+IFERROR(GETPIVOTDATA("Amount",'[1]Maintenance Monthly'!$A$5,"Period",DATE(YEAR(AA$19),MONTH(AA$19),1),"Status","UNPLANNED","Country",$C28),0)</f>
        <v>0</v>
      </c>
      <c r="AB28" s="24">
        <f>IFERROR(GETPIVOTDATA("Amount",'[1]Maintenance Monthly'!$A$5,"Period",DATE(YEAR(AB$19),MONTH(AB$19),1),"Status","PLANNED","Country",$C28),0)+IFERROR(GETPIVOTDATA("Amount",'[1]Maintenance Monthly'!$A$5,"Period",DATE(YEAR(AB$19),MONTH(AB$19),1),"Status","ECONOMIC LONG TERM","Country",$C28),0)+IFERROR(GETPIVOTDATA("Amount",'[1]Maintenance Monthly'!$A$5,"Period",DATE(YEAR(AB$19),MONTH(AB$19),1),"Status","UNPLANNED","Country",$C28),0)</f>
        <v>0</v>
      </c>
      <c r="AC28" s="24">
        <f>IFERROR(GETPIVOTDATA("Amount",'[1]Maintenance Monthly'!$A$5,"Period",DATE(YEAR(AC$19),MONTH(AC$19),1),"Status","PLANNED","Country",$C28),0)+IFERROR(GETPIVOTDATA("Amount",'[1]Maintenance Monthly'!$A$5,"Period",DATE(YEAR(AC$19),MONTH(AC$19),1),"Status","ECONOMIC LONG TERM","Country",$C28),0)+IFERROR(GETPIVOTDATA("Amount",'[1]Maintenance Monthly'!$A$5,"Period",DATE(YEAR(AC$19),MONTH(AC$19),1),"Status","UNPLANNED","Country",$C28),0)</f>
        <v>0</v>
      </c>
      <c r="AD28" s="24">
        <f>IFERROR(GETPIVOTDATA("Amount",'[1]Maintenance Monthly'!$A$5,"Period",DATE(YEAR(AD$19),MONTH(AD$19),1),"Status","PLANNED","Country",$C28),0)+IFERROR(GETPIVOTDATA("Amount",'[1]Maintenance Monthly'!$A$5,"Period",DATE(YEAR(AD$19),MONTH(AD$19),1),"Status","ECONOMIC LONG TERM","Country",$C28),0)+IFERROR(GETPIVOTDATA("Amount",'[1]Maintenance Monthly'!$A$5,"Period",DATE(YEAR(AD$19),MONTH(AD$19),1),"Status","UNPLANNED","Country",$C28),0)</f>
        <v>0</v>
      </c>
      <c r="AE28" s="24">
        <f>IFERROR(GETPIVOTDATA("Amount",'[1]Maintenance Monthly'!$A$5,"Period",DATE(YEAR(AE$19),MONTH(AE$19),1),"Status","PLANNED","Country",$C28),0)+IFERROR(GETPIVOTDATA("Amount",'[1]Maintenance Monthly'!$A$5,"Period",DATE(YEAR(AE$19),MONTH(AE$19),1),"Status","ECONOMIC LONG TERM","Country",$C28),0)+IFERROR(GETPIVOTDATA("Amount",'[1]Maintenance Monthly'!$A$5,"Period",DATE(YEAR(AE$19),MONTH(AE$19),1),"Status","UNPLANNED","Country",$C28),0)</f>
        <v>27</v>
      </c>
      <c r="AF28" s="24">
        <f>IFERROR(GETPIVOTDATA("Amount",'[1]Maintenance Monthly'!$A$5,"Period",DATE(YEAR(AF$19),MONTH(AF$19),1),"Status","PLANNED","Country",$C28),0)+IFERROR(GETPIVOTDATA("Amount",'[1]Maintenance Monthly'!$A$5,"Period",DATE(YEAR(AF$19),MONTH(AF$19),1),"Status","ECONOMIC LONG TERM","Country",$C28),0)+IFERROR(GETPIVOTDATA("Amount",'[1]Maintenance Monthly'!$A$5,"Period",DATE(YEAR(AF$19),MONTH(AF$19),1),"Status","UNPLANNED","Country",$C28),0)</f>
        <v>35</v>
      </c>
      <c r="AG28" s="24">
        <f>IFERROR(GETPIVOTDATA("Amount",'[1]Maintenance Monthly'!$A$5,"Period",DATE(YEAR(AG$19),MONTH(AG$19),1),"Status","PLANNED","Country",$C28),0)+IFERROR(GETPIVOTDATA("Amount",'[1]Maintenance Monthly'!$A$5,"Period",DATE(YEAR(AG$19),MONTH(AG$19),1),"Status","ECONOMIC LONG TERM","Country",$C28),0)+IFERROR(GETPIVOTDATA("Amount",'[1]Maintenance Monthly'!$A$5,"Period",DATE(YEAR(AG$19),MONTH(AG$19),1),"Status","UNPLANNED","Country",$C28),0)</f>
        <v>75</v>
      </c>
      <c r="AH28" s="24">
        <f>IFERROR(GETPIVOTDATA("Amount",'[1]Maintenance Monthly'!$A$5,"Period",DATE(YEAR(AH$19),MONTH(AH$19),1),"Status","PLANNED","Country",$C28),0)+IFERROR(GETPIVOTDATA("Amount",'[1]Maintenance Monthly'!$A$5,"Period",DATE(YEAR(AH$19),MONTH(AH$19),1),"Status","ECONOMIC LONG TERM","Country",$C28),0)+IFERROR(GETPIVOTDATA("Amount",'[1]Maintenance Monthly'!$A$5,"Period",DATE(YEAR(AH$19),MONTH(AH$19),1),"Status","UNPLANNED","Country",$C28),0)</f>
        <v>0</v>
      </c>
      <c r="AI28" s="24">
        <f>IFERROR(GETPIVOTDATA("Amount",'[1]Maintenance Monthly'!$A$5,"Period",DATE(YEAR(AI$19),MONTH(AI$19),1),"Status","PLANNED","Country",$C28),0)+IFERROR(GETPIVOTDATA("Amount",'[1]Maintenance Monthly'!$A$5,"Period",DATE(YEAR(AI$19),MONTH(AI$19),1),"Status","ECONOMIC LONG TERM","Country",$C28),0)+IFERROR(GETPIVOTDATA("Amount",'[1]Maintenance Monthly'!$A$5,"Period",DATE(YEAR(AI$19),MONTH(AI$19),1),"Status","UNPLANNED","Country",$C28),0)</f>
        <v>0</v>
      </c>
      <c r="AJ28" s="24">
        <f>IFERROR(GETPIVOTDATA("Amount",'[1]Maintenance Monthly'!$A$5,"Period",DATE(YEAR(AJ$19),MONTH(AJ$19),1),"Status","PLANNED","Country",$C28),0)+IFERROR(GETPIVOTDATA("Amount",'[1]Maintenance Monthly'!$A$5,"Period",DATE(YEAR(AJ$19),MONTH(AJ$19),1),"Status","ECONOMIC LONG TERM","Country",$C28),0)+IFERROR(GETPIVOTDATA("Amount",'[1]Maintenance Monthly'!$A$5,"Period",DATE(YEAR(AJ$19),MONTH(AJ$19),1),"Status","UNPLANNED","Country",$C28),0)</f>
        <v>0</v>
      </c>
      <c r="AK28" s="24">
        <f>IFERROR(GETPIVOTDATA("Amount",'[1]Maintenance Monthly'!$A$5,"Period",DATE(YEAR(AK$19),MONTH(AK$19),1),"Status","PLANNED","Country",$C28),0)+IFERROR(GETPIVOTDATA("Amount",'[1]Maintenance Monthly'!$A$5,"Period",DATE(YEAR(AK$19),MONTH(AK$19),1),"Status","ECONOMIC LONG TERM","Country",$C28),0)+IFERROR(GETPIVOTDATA("Amount",'[1]Maintenance Monthly'!$A$5,"Period",DATE(YEAR(AK$19),MONTH(AK$19),1),"Status","UNPLANNED","Country",$C28),0)</f>
        <v>0</v>
      </c>
      <c r="AL28" s="24">
        <f>IFERROR(GETPIVOTDATA("Amount",'[1]Maintenance Monthly'!$A$5,"Period",DATE(YEAR(AL$19),MONTH(AL$19),1),"Status","PLANNED","Country",$C28),0)+IFERROR(GETPIVOTDATA("Amount",'[1]Maintenance Monthly'!$A$5,"Period",DATE(YEAR(AL$19),MONTH(AL$19),1),"Status","ECONOMIC LONG TERM","Country",$C28),0)+IFERROR(GETPIVOTDATA("Amount",'[1]Maintenance Monthly'!$A$5,"Period",DATE(YEAR(AL$19),MONTH(AL$19),1),"Status","UNPLANNED","Country",$C28),0)</f>
        <v>0</v>
      </c>
      <c r="AM28" s="24">
        <f>IFERROR(GETPIVOTDATA("Amount",'[1]Maintenance Monthly'!$A$5,"Period",DATE(YEAR(AM$19),MONTH(AM$19),1),"Status","PLANNED","Country",$C28),0)+IFERROR(GETPIVOTDATA("Amount",'[1]Maintenance Monthly'!$A$5,"Period",DATE(YEAR(AM$19),MONTH(AM$19),1),"Status","ECONOMIC LONG TERM","Country",$C28),0)+IFERROR(GETPIVOTDATA("Amount",'[1]Maintenance Monthly'!$A$5,"Period",DATE(YEAR(AM$19),MONTH(AM$19),1),"Status","UNPLANNED","Country",$C28),0)</f>
        <v>0</v>
      </c>
      <c r="AN28" s="24">
        <f>IFERROR(GETPIVOTDATA("Amount",'[1]Maintenance Monthly'!$A$5,"Period",DATE(YEAR(AN$19),MONTH(AN$19),1),"Status","PLANNED","Country",$C28),0)+IFERROR(GETPIVOTDATA("Amount",'[1]Maintenance Monthly'!$A$5,"Period",DATE(YEAR(AN$19),MONTH(AN$19),1),"Status","ECONOMIC LONG TERM","Country",$C28),0)+IFERROR(GETPIVOTDATA("Amount",'[1]Maintenance Monthly'!$A$5,"Period",DATE(YEAR(AN$19),MONTH(AN$19),1),"Status","UNPLANNED","Country",$C28),0)</f>
        <v>20</v>
      </c>
      <c r="AO28" s="24">
        <f>IFERROR(GETPIVOTDATA("Amount",'[1]Maintenance Monthly'!$A$5,"Period",DATE(YEAR(AO$19),MONTH(AO$19),1),"Status","PLANNED","Country",$C28),0)+IFERROR(GETPIVOTDATA("Amount",'[1]Maintenance Monthly'!$A$5,"Period",DATE(YEAR(AO$19),MONTH(AO$19),1),"Status","ECONOMIC LONG TERM","Country",$C28),0)+IFERROR(GETPIVOTDATA("Amount",'[1]Maintenance Monthly'!$A$5,"Period",DATE(YEAR(AO$19),MONTH(AO$19),1),"Status","UNPLANNED","Country",$C28),0)</f>
        <v>0</v>
      </c>
      <c r="AP28" s="24">
        <f>IFERROR(GETPIVOTDATA("Amount",'[1]Maintenance Monthly'!$A$5,"Period",DATE(YEAR(AP$19),MONTH(AP$19),1),"Status","PLANNED","Country",$C28),0)+IFERROR(GETPIVOTDATA("Amount",'[1]Maintenance Monthly'!$A$5,"Period",DATE(YEAR(AP$19),MONTH(AP$19),1),"Status","ECONOMIC LONG TERM","Country",$C28),0)+IFERROR(GETPIVOTDATA("Amount",'[1]Maintenance Monthly'!$A$5,"Period",DATE(YEAR(AP$19),MONTH(AP$19),1),"Status","UNPLANNED","Country",$C28),0)</f>
        <v>0</v>
      </c>
      <c r="AQ28" s="24">
        <f>IFERROR(GETPIVOTDATA("Amount",'[1]Maintenance Monthly'!$A$5,"Period",DATE(YEAR(AQ$19),MONTH(AQ$19),1),"Status","PLANNED","Country",$C28),0)+IFERROR(GETPIVOTDATA("Amount",'[1]Maintenance Monthly'!$A$5,"Period",DATE(YEAR(AQ$19),MONTH(AQ$19),1),"Status","ECONOMIC LONG TERM","Country",$C28),0)+IFERROR(GETPIVOTDATA("Amount",'[1]Maintenance Monthly'!$A$5,"Period",DATE(YEAR(AQ$19),MONTH(AQ$19),1),"Status","UNPLANNED","Country",$C28),0)</f>
        <v>83</v>
      </c>
      <c r="AR28" s="24">
        <f>IFERROR(GETPIVOTDATA("Amount",'[1]Maintenance Monthly'!$A$5,"Period",DATE(YEAR(AR$19),MONTH(AR$19),1),"Status","PLANNED","Country",$C28),0)+IFERROR(GETPIVOTDATA("Amount",'[1]Maintenance Monthly'!$A$5,"Period",DATE(YEAR(AR$19),MONTH(AR$19),1),"Status","ECONOMIC LONG TERM","Country",$C28),0)+IFERROR(GETPIVOTDATA("Amount",'[1]Maintenance Monthly'!$A$5,"Period",DATE(YEAR(AR$19),MONTH(AR$19),1),"Status","UNPLANNED","Country",$C28),0)</f>
        <v>193</v>
      </c>
      <c r="AS28" s="24">
        <f>IFERROR(GETPIVOTDATA("Amount",'[1]Maintenance Monthly'!$A$5,"Period",DATE(YEAR(AS$19),MONTH(AS$19),1),"Status","PLANNED","Country",$C28),0)+IFERROR(GETPIVOTDATA("Amount",'[1]Maintenance Monthly'!$A$5,"Period",DATE(YEAR(AS$19),MONTH(AS$19),1),"Status","ECONOMIC LONG TERM","Country",$C28),0)+IFERROR(GETPIVOTDATA("Amount",'[1]Maintenance Monthly'!$A$5,"Period",DATE(YEAR(AS$19),MONTH(AS$19),1),"Status","UNPLANNED","Country",$C28),0)</f>
        <v>110</v>
      </c>
      <c r="AT28" s="24">
        <f>IFERROR(GETPIVOTDATA("Amount",'[1]Maintenance Monthly'!$A$5,"Period",DATE(YEAR(AT$19),MONTH(AT$19),1),"Status","PLANNED","Country",$C28),0)+IFERROR(GETPIVOTDATA("Amount",'[1]Maintenance Monthly'!$A$5,"Period",DATE(YEAR(AT$19),MONTH(AT$19),1),"Status","ECONOMIC LONG TERM","Country",$C28),0)+IFERROR(GETPIVOTDATA("Amount",'[1]Maintenance Monthly'!$A$5,"Period",DATE(YEAR(AT$19),MONTH(AT$19),1),"Status","UNPLANNED","Country",$C28),0)</f>
        <v>0</v>
      </c>
      <c r="AU28" s="24">
        <f>IFERROR(GETPIVOTDATA("Amount",'[1]Maintenance Monthly'!$A$5,"Period",DATE(YEAR(AU$19),MONTH(AU$19),1),"Status","PLANNED","Country",$C28),0)+IFERROR(GETPIVOTDATA("Amount",'[1]Maintenance Monthly'!$A$5,"Period",DATE(YEAR(AU$19),MONTH(AU$19),1),"Status","ECONOMIC LONG TERM","Country",$C28),0)+IFERROR(GETPIVOTDATA("Amount",'[1]Maintenance Monthly'!$A$5,"Period",DATE(YEAR(AU$19),MONTH(AU$19),1),"Status","UNPLANNED","Country",$C28),0)</f>
        <v>0</v>
      </c>
      <c r="AV28" s="24">
        <f>IFERROR(GETPIVOTDATA("Amount",'[1]Maintenance Monthly'!$A$5,"Period",DATE(YEAR(AV$19),MONTH(AV$19),1),"Status","PLANNED","Country",$C28),0)+IFERROR(GETPIVOTDATA("Amount",'[1]Maintenance Monthly'!$A$5,"Period",DATE(YEAR(AV$19),MONTH(AV$19),1),"Status","ECONOMIC LONG TERM","Country",$C28),0)+IFERROR(GETPIVOTDATA("Amount",'[1]Maintenance Monthly'!$A$5,"Period",DATE(YEAR(AV$19),MONTH(AV$19),1),"Status","UNPLANNED","Country",$C28),0)</f>
        <v>38</v>
      </c>
      <c r="AW28" s="24">
        <f>IFERROR(GETPIVOTDATA("Amount",'[1]Maintenance Monthly'!$A$5,"Period",DATE(YEAR(AW$19),MONTH(AW$19),1),"Status","PLANNED","Country",$C28),0)+IFERROR(GETPIVOTDATA("Amount",'[1]Maintenance Monthly'!$A$5,"Period",DATE(YEAR(AW$19),MONTH(AW$19),1),"Status","ECONOMIC LONG TERM","Country",$C28),0)+IFERROR(GETPIVOTDATA("Amount",'[1]Maintenance Monthly'!$A$5,"Period",DATE(YEAR(AW$19),MONTH(AW$19),1),"Status","UNPLANNED","Country",$C28),0)</f>
        <v>0</v>
      </c>
      <c r="AX28" s="24">
        <f>IFERROR(GETPIVOTDATA("Amount",'[1]Maintenance Monthly'!$A$5,"Period",DATE(YEAR(AX$19),MONTH(AX$19),1),"Status","PLANNED","Country",$C28),0)+IFERROR(GETPIVOTDATA("Amount",'[1]Maintenance Monthly'!$A$5,"Period",DATE(YEAR(AX$19),MONTH(AX$19),1),"Status","ECONOMIC LONG TERM","Country",$C28),0)+IFERROR(GETPIVOTDATA("Amount",'[1]Maintenance Monthly'!$A$5,"Period",DATE(YEAR(AX$19),MONTH(AX$19),1),"Status","UNPLANNED","Country",$C28),0)</f>
        <v>0</v>
      </c>
      <c r="AY28" s="24">
        <f>IFERROR(GETPIVOTDATA("Amount",'[1]Maintenance Monthly'!$A$5,"Period",DATE(YEAR(AY$19),MONTH(AY$19),1),"Status","PLANNED","Country",$C28),0)+IFERROR(GETPIVOTDATA("Amount",'[1]Maintenance Monthly'!$A$5,"Period",DATE(YEAR(AY$19),MONTH(AY$19),1),"Status","ECONOMIC LONG TERM","Country",$C28),0)+IFERROR(GETPIVOTDATA("Amount",'[1]Maintenance Monthly'!$A$5,"Period",DATE(YEAR(AY$19),MONTH(AY$19),1),"Status","UNPLANNED","Country",$C28),0)</f>
        <v>0</v>
      </c>
      <c r="AZ28" s="24">
        <f>IFERROR(GETPIVOTDATA("Amount",'[1]Maintenance Monthly'!$A$5,"Period",DATE(YEAR(AZ$19),MONTH(AZ$19),1),"Status","PLANNED","Country",$C28),0)+IFERROR(GETPIVOTDATA("Amount",'[1]Maintenance Monthly'!$A$5,"Period",DATE(YEAR(AZ$19),MONTH(AZ$19),1),"Status","ECONOMIC LONG TERM","Country",$C28),0)+IFERROR(GETPIVOTDATA("Amount",'[1]Maintenance Monthly'!$A$5,"Period",DATE(YEAR(AZ$19),MONTH(AZ$19),1),"Status","UNPLANNED","Country",$C28),0)</f>
        <v>0</v>
      </c>
      <c r="BA28" s="24">
        <f>IFERROR(GETPIVOTDATA("Amount",'[1]Maintenance Monthly'!$A$5,"Period",DATE(YEAR(BA$19),MONTH(BA$19),1),"Status","PLANNED","Country",$C28),0)+IFERROR(GETPIVOTDATA("Amount",'[1]Maintenance Monthly'!$A$5,"Period",DATE(YEAR(BA$19),MONTH(BA$19),1),"Status","ECONOMIC LONG TERM","Country",$C28),0)+IFERROR(GETPIVOTDATA("Amount",'[1]Maintenance Monthly'!$A$5,"Period",DATE(YEAR(BA$19),MONTH(BA$19),1),"Status","UNPLANNED","Country",$C28),0)</f>
        <v>2</v>
      </c>
      <c r="BB28" s="24">
        <f>IFERROR(GETPIVOTDATA("Amount",'[1]Maintenance Monthly'!$A$5,"Period",DATE(YEAR(BB$19),MONTH(BB$19),1),"Status","PLANNED","Country",$C28),0)+IFERROR(GETPIVOTDATA("Amount",'[1]Maintenance Monthly'!$A$5,"Period",DATE(YEAR(BB$19),MONTH(BB$19),1),"Status","ECONOMIC LONG TERM","Country",$C28),0)+IFERROR(GETPIVOTDATA("Amount",'[1]Maintenance Monthly'!$A$5,"Period",DATE(YEAR(BB$19),MONTH(BB$19),1),"Status","UNPLANNED","Country",$C28),0)</f>
        <v>73</v>
      </c>
      <c r="BC28" s="24">
        <f>IFERROR(GETPIVOTDATA("Amount",'[1]Maintenance Monthly'!$A$5,"Period",DATE(YEAR(BC$19),MONTH(BC$19),1),"Status","PLANNED","Country",$C28),0)+IFERROR(GETPIVOTDATA("Amount",'[1]Maintenance Monthly'!$A$5,"Period",DATE(YEAR(BC$19),MONTH(BC$19),1),"Status","ECONOMIC LONG TERM","Country",$C28),0)+IFERROR(GETPIVOTDATA("Amount",'[1]Maintenance Monthly'!$A$5,"Period",DATE(YEAR(BC$19),MONTH(BC$19),1),"Status","UNPLANNED","Country",$C28),0)</f>
        <v>140</v>
      </c>
      <c r="BD28" s="24">
        <f>IFERROR(GETPIVOTDATA("Amount",'[1]Maintenance Monthly'!$A$5,"Period",DATE(YEAR(BD$19),MONTH(BD$19),1),"Status","PLANNED","Country",$C28),0)+IFERROR(GETPIVOTDATA("Amount",'[1]Maintenance Monthly'!$A$5,"Period",DATE(YEAR(BD$19),MONTH(BD$19),1),"Status","ECONOMIC LONG TERM","Country",$C28),0)+IFERROR(GETPIVOTDATA("Amount",'[1]Maintenance Monthly'!$A$5,"Period",DATE(YEAR(BD$19),MONTH(BD$19),1),"Status","UNPLANNED","Country",$C28),0)</f>
        <v>59</v>
      </c>
      <c r="BE28" s="24">
        <f>IFERROR(GETPIVOTDATA("Amount",'[1]Maintenance Monthly'!$A$5,"Period",DATE(YEAR(BE$19),MONTH(BE$19),1),"Status","PLANNED","Country",$C28),0)+IFERROR(GETPIVOTDATA("Amount",'[1]Maintenance Monthly'!$A$5,"Period",DATE(YEAR(BE$19),MONTH(BE$19),1),"Status","ECONOMIC LONG TERM","Country",$C28),0)+IFERROR(GETPIVOTDATA("Amount",'[1]Maintenance Monthly'!$A$5,"Period",DATE(YEAR(BE$19),MONTH(BE$19),1),"Status","UNPLANNED","Country",$C28),0)</f>
        <v>48</v>
      </c>
      <c r="BF28" s="24">
        <f>IFERROR(GETPIVOTDATA("Amount",'[1]Maintenance Monthly'!$A$5,"Period",DATE(YEAR(BF$19),MONTH(BF$19),1),"Status","PLANNED","Country",$C28),0)+IFERROR(GETPIVOTDATA("Amount",'[1]Maintenance Monthly'!$A$5,"Period",DATE(YEAR(BF$19),MONTH(BF$19),1),"Status","ECONOMIC LONG TERM","Country",$C28),0)+IFERROR(GETPIVOTDATA("Amount",'[1]Maintenance Monthly'!$A$5,"Period",DATE(YEAR(BF$19),MONTH(BF$19),1),"Status","UNPLANNED","Country",$C28),0)</f>
        <v>0</v>
      </c>
      <c r="BG28" s="24">
        <f>IFERROR(GETPIVOTDATA("Amount",'[1]Maintenance Monthly'!$A$5,"Period",DATE(YEAR(BG$19),MONTH(BG$19),1),"Status","PLANNED","Country",$C28),0)+IFERROR(GETPIVOTDATA("Amount",'[1]Maintenance Monthly'!$A$5,"Period",DATE(YEAR(BG$19),MONTH(BG$19),1),"Status","ECONOMIC LONG TERM","Country",$C28),0)+IFERROR(GETPIVOTDATA("Amount",'[1]Maintenance Monthly'!$A$5,"Period",DATE(YEAR(BG$19),MONTH(BG$19),1),"Status","UNPLANNED","Country",$C28),0)</f>
        <v>0</v>
      </c>
      <c r="BH28" s="24">
        <f>IFERROR(GETPIVOTDATA("Amount",'[1]Maintenance Monthly'!$A$5,"Period",DATE(YEAR(BH$19),MONTH(BH$19),1),"Status","PLANNED","Country",$C28),0)+IFERROR(GETPIVOTDATA("Amount",'[1]Maintenance Monthly'!$A$5,"Period",DATE(YEAR(BH$19),MONTH(BH$19),1),"Status","ECONOMIC LONG TERM","Country",$C28),0)+IFERROR(GETPIVOTDATA("Amount",'[1]Maintenance Monthly'!$A$5,"Period",DATE(YEAR(BH$19),MONTH(BH$19),1),"Status","UNPLANNED","Country",$C28),0)</f>
        <v>0</v>
      </c>
      <c r="BI28" s="24">
        <f>IFERROR(GETPIVOTDATA("Amount",'[1]Maintenance Monthly'!$A$5,"Period",DATE(YEAR(BI$19),MONTH(BI$19),1),"Status","PLANNED","Country",$C28),0)+IFERROR(GETPIVOTDATA("Amount",'[1]Maintenance Monthly'!$A$5,"Period",DATE(YEAR(BI$19),MONTH(BI$19),1),"Status","ECONOMIC LONG TERM","Country",$C28),0)+IFERROR(GETPIVOTDATA("Amount",'[1]Maintenance Monthly'!$A$5,"Period",DATE(YEAR(BI$19),MONTH(BI$19),1),"Status","UNPLANNED","Country",$C28),0)</f>
        <v>0</v>
      </c>
      <c r="BJ28" s="24">
        <f>IFERROR(GETPIVOTDATA("Amount",'[1]Maintenance Monthly'!$A$5,"Period",DATE(YEAR(BJ$19),MONTH(BJ$19),1),"Status","PLANNED","Country",$C28),0)+IFERROR(GETPIVOTDATA("Amount",'[1]Maintenance Monthly'!$A$5,"Period",DATE(YEAR(BJ$19),MONTH(BJ$19),1),"Status","ECONOMIC LONG TERM","Country",$C28),0)+IFERROR(GETPIVOTDATA("Amount",'[1]Maintenance Monthly'!$A$5,"Period",DATE(YEAR(BJ$19),MONTH(BJ$19),1),"Status","UNPLANNED","Country",$C28),0)</f>
        <v>0</v>
      </c>
      <c r="BK28" s="24">
        <f>IFERROR(GETPIVOTDATA("Amount",'[1]Maintenance Monthly'!$A$5,"Period",DATE(YEAR(BK$19),MONTH(BK$19),1),"Status","PLANNED","Country",$C28),0)+IFERROR(GETPIVOTDATA("Amount",'[1]Maintenance Monthly'!$A$5,"Period",DATE(YEAR(BK$19),MONTH(BK$19),1),"Status","ECONOMIC LONG TERM","Country",$C28),0)+IFERROR(GETPIVOTDATA("Amount",'[1]Maintenance Monthly'!$A$5,"Period",DATE(YEAR(BK$19),MONTH(BK$19),1),"Status","UNPLANNED","Country",$C28),0)</f>
        <v>0</v>
      </c>
      <c r="BL28" s="24">
        <f>IFERROR(GETPIVOTDATA("Amount",'[1]Maintenance Monthly'!$A$5,"Period",DATE(YEAR(BL$19),MONTH(BL$19),1),"Status","PLANNED","Country",$C28),0)+IFERROR(GETPIVOTDATA("Amount",'[1]Maintenance Monthly'!$A$5,"Period",DATE(YEAR(BL$19),MONTH(BL$19),1),"Status","ECONOMIC LONG TERM","Country",$C28),0)+IFERROR(GETPIVOTDATA("Amount",'[1]Maintenance Monthly'!$A$5,"Period",DATE(YEAR(BL$19),MONTH(BL$19),1),"Status","UNPLANNED","Country",$C28),0)</f>
        <v>0</v>
      </c>
      <c r="BM28" s="24">
        <f>IFERROR(GETPIVOTDATA("Amount",'[1]Maintenance Monthly'!$A$5,"Period",DATE(YEAR(BM$19),MONTH(BM$19),1),"Status","PLANNED","Country",$C28),0)+IFERROR(GETPIVOTDATA("Amount",'[1]Maintenance Monthly'!$A$5,"Period",DATE(YEAR(BM$19),MONTH(BM$19),1),"Status","ECONOMIC LONG TERM","Country",$C28),0)+IFERROR(GETPIVOTDATA("Amount",'[1]Maintenance Monthly'!$A$5,"Period",DATE(YEAR(BM$19),MONTH(BM$19),1),"Status","UNPLANNED","Country",$C28),0)</f>
        <v>0</v>
      </c>
      <c r="BN28" s="24">
        <f>IFERROR(GETPIVOTDATA("Amount",'[1]Maintenance Monthly'!$A$5,"Period",DATE(YEAR(BN$19),MONTH(BN$19),1),"Status","PLANNED","Country",$C28),0)+IFERROR(GETPIVOTDATA("Amount",'[1]Maintenance Monthly'!$A$5,"Period",DATE(YEAR(BN$19),MONTH(BN$19),1),"Status","ECONOMIC LONG TERM","Country",$C28),0)+IFERROR(GETPIVOTDATA("Amount",'[1]Maintenance Monthly'!$A$5,"Period",DATE(YEAR(BN$19),MONTH(BN$19),1),"Status","UNPLANNED","Country",$C28),0)</f>
        <v>0</v>
      </c>
      <c r="BO28" s="24">
        <f>IFERROR(GETPIVOTDATA("Amount",'[1]Maintenance Monthly'!$A$5,"Period",DATE(YEAR(BO$19),MONTH(BO$19),1),"Status","PLANNED","Country",$C28),0)+IFERROR(GETPIVOTDATA("Amount",'[1]Maintenance Monthly'!$A$5,"Period",DATE(YEAR(BO$19),MONTH(BO$19),1),"Status","ECONOMIC LONG TERM","Country",$C28),0)+IFERROR(GETPIVOTDATA("Amount",'[1]Maintenance Monthly'!$A$5,"Period",DATE(YEAR(BO$19),MONTH(BO$19),1),"Status","UNPLANNED","Country",$C28),0)</f>
        <v>154</v>
      </c>
      <c r="BP28" s="24">
        <f>IFERROR(GETPIVOTDATA("Amount",'[1]Maintenance Monthly'!$A$5,"Period",DATE(YEAR(BP$19),MONTH(BP$19),1),"Status","PLANNED","Country",$C28),0)+IFERROR(GETPIVOTDATA("Amount",'[1]Maintenance Monthly'!$A$5,"Period",DATE(YEAR(BP$19),MONTH(BP$19),1),"Status","ECONOMIC LONG TERM","Country",$C28),0)+IFERROR(GETPIVOTDATA("Amount",'[1]Maintenance Monthly'!$A$5,"Period",DATE(YEAR(BP$19),MONTH(BP$19),1),"Status","UNPLANNED","Country",$C28),0)</f>
        <v>76</v>
      </c>
      <c r="BQ28" s="24">
        <f>IFERROR(GETPIVOTDATA("Amount",'[1]Maintenance Monthly'!$A$5,"Period",DATE(YEAR(BQ$19),MONTH(BQ$19),1),"Status","PLANNED","Country",$C28),0)+IFERROR(GETPIVOTDATA("Amount",'[1]Maintenance Monthly'!$A$5,"Period",DATE(YEAR(BQ$19),MONTH(BQ$19),1),"Status","ECONOMIC LONG TERM","Country",$C28),0)+IFERROR(GETPIVOTDATA("Amount",'[1]Maintenance Monthly'!$A$5,"Period",DATE(YEAR(BQ$19),MONTH(BQ$19),1),"Status","UNPLANNED","Country",$C28),0)</f>
        <v>0</v>
      </c>
      <c r="BR28" s="24">
        <f>IFERROR(GETPIVOTDATA("Amount",'[1]Maintenance Monthly'!$A$5,"Period",DATE(YEAR(BR$19),MONTH(BR$19),1),"Status","PLANNED","Country",$C28),0)+IFERROR(GETPIVOTDATA("Amount",'[1]Maintenance Monthly'!$A$5,"Period",DATE(YEAR(BR$19),MONTH(BR$19),1),"Status","ECONOMIC LONG TERM","Country",$C28),0)+IFERROR(GETPIVOTDATA("Amount",'[1]Maintenance Monthly'!$A$5,"Period",DATE(YEAR(BR$19),MONTH(BR$19),1),"Status","UNPLANNED","Country",$C28),0)</f>
        <v>0</v>
      </c>
      <c r="BS28" s="24">
        <f>IFERROR(GETPIVOTDATA("Amount",'[1]Maintenance Monthly'!$A$5,"Period",DATE(YEAR(BS$19),MONTH(BS$19),1),"Status","PLANNED","Country",$C28),0)+IFERROR(GETPIVOTDATA("Amount",'[1]Maintenance Monthly'!$A$5,"Period",DATE(YEAR(BS$19),MONTH(BS$19),1),"Status","ECONOMIC LONG TERM","Country",$C28),0)+IFERROR(GETPIVOTDATA("Amount",'[1]Maintenance Monthly'!$A$5,"Period",DATE(YEAR(BS$19),MONTH(BS$19),1),"Status","UNPLANNED","Country",$C28),0)</f>
        <v>0</v>
      </c>
      <c r="BT28" s="24">
        <f>IFERROR(GETPIVOTDATA("Amount",'[1]Maintenance Monthly'!$A$5,"Period",DATE(YEAR(BT$19),MONTH(BT$19),1),"Status","PLANNED","Country",$C28),0)+IFERROR(GETPIVOTDATA("Amount",'[1]Maintenance Monthly'!$A$5,"Period",DATE(YEAR(BT$19),MONTH(BT$19),1),"Status","ECONOMIC LONG TERM","Country",$C28),0)+IFERROR(GETPIVOTDATA("Amount",'[1]Maintenance Monthly'!$A$5,"Period",DATE(YEAR(BT$19),MONTH(BT$19),1),"Status","UNPLANNED","Country",$C28),0)</f>
        <v>0</v>
      </c>
      <c r="BU28" s="24">
        <f>IFERROR(GETPIVOTDATA("Amount",'[1]Maintenance Monthly'!$A$5,"Period",DATE(YEAR(BU$19),MONTH(BU$19),1),"Status","PLANNED","Country",$C28),0)+IFERROR(GETPIVOTDATA("Amount",'[1]Maintenance Monthly'!$A$5,"Period",DATE(YEAR(BU$19),MONTH(BU$19),1),"Status","ECONOMIC LONG TERM","Country",$C28),0)+IFERROR(GETPIVOTDATA("Amount",'[1]Maintenance Monthly'!$A$5,"Period",DATE(YEAR(BU$19),MONTH(BU$19),1),"Status","UNPLANNED","Country",$C28),0)</f>
        <v>64</v>
      </c>
      <c r="BV28" s="24">
        <f>IFERROR(GETPIVOTDATA("Amount",'[1]Maintenance Monthly'!$A$5,"Period",DATE(YEAR(BV$19),MONTH(BV$19),1),"Status","PLANNED","Country",$C28),0)+IFERROR(GETPIVOTDATA("Amount",'[1]Maintenance Monthly'!$A$5,"Period",DATE(YEAR(BV$19),MONTH(BV$19),1),"Status","ECONOMIC LONG TERM","Country",$C28),0)+IFERROR(GETPIVOTDATA("Amount",'[1]Maintenance Monthly'!$A$5,"Period",DATE(YEAR(BV$19),MONTH(BV$19),1),"Status","UNPLANNED","Country",$C28),0)</f>
        <v>58</v>
      </c>
      <c r="BW28" s="24">
        <f>IFERROR(GETPIVOTDATA("Amount",'[1]Maintenance Monthly'!$A$5,"Period",DATE(YEAR(BW$19),MONTH(BW$19),1),"Status","PLANNED","Country",$C28),0)+IFERROR(GETPIVOTDATA("Amount",'[1]Maintenance Monthly'!$A$5,"Period",DATE(YEAR(BW$19),MONTH(BW$19),1),"Status","ECONOMIC LONG TERM","Country",$C28),0)+IFERROR(GETPIVOTDATA("Amount",'[1]Maintenance Monthly'!$A$5,"Period",DATE(YEAR(BW$19),MONTH(BW$19),1),"Status","UNPLANNED","Country",$C28),0)</f>
        <v>0</v>
      </c>
      <c r="BX28" s="24">
        <f>IFERROR(GETPIVOTDATA("Amount",'[1]Maintenance Monthly'!$A$5,"Period",DATE(YEAR(BX$19),MONTH(BX$19),1),"Status","PLANNED","Country",$C28),0)+IFERROR(GETPIVOTDATA("Amount",'[1]Maintenance Monthly'!$A$5,"Period",DATE(YEAR(BX$19),MONTH(BX$19),1),"Status","ECONOMIC LONG TERM","Country",$C28),0)+IFERROR(GETPIVOTDATA("Amount",'[1]Maintenance Monthly'!$A$5,"Period",DATE(YEAR(BX$19),MONTH(BX$19),1),"Status","UNPLANNED","Country",$C28),0)</f>
        <v>0</v>
      </c>
      <c r="BY28" s="24">
        <f>IFERROR(GETPIVOTDATA("Amount",'[1]Maintenance Monthly'!$A$5,"Period",DATE(YEAR(BY$19),MONTH(BY$19),1),"Status","PLANNED","Country",$C28),0)+IFERROR(GETPIVOTDATA("Amount",'[1]Maintenance Monthly'!$A$5,"Period",DATE(YEAR(BY$19),MONTH(BY$19),1),"Status","ECONOMIC LONG TERM","Country",$C28),0)+IFERROR(GETPIVOTDATA("Amount",'[1]Maintenance Monthly'!$A$5,"Period",DATE(YEAR(BY$19),MONTH(BY$19),1),"Status","UNPLANNED","Country",$C28),0)</f>
        <v>0</v>
      </c>
      <c r="BZ28" s="24">
        <f>IFERROR(GETPIVOTDATA("Amount",'[1]Maintenance Monthly'!$A$5,"Period",DATE(YEAR(BZ$19),MONTH(BZ$19),1),"Status","PLANNED","Country",$C28),0)+IFERROR(GETPIVOTDATA("Amount",'[1]Maintenance Monthly'!$A$5,"Period",DATE(YEAR(BZ$19),MONTH(BZ$19),1),"Status","ECONOMIC LONG TERM","Country",$C28),0)+IFERROR(GETPIVOTDATA("Amount",'[1]Maintenance Monthly'!$A$5,"Period",DATE(YEAR(BZ$19),MONTH(BZ$19),1),"Status","UNPLANNED","Country",$C28),0)</f>
        <v>0</v>
      </c>
      <c r="CA28" s="24">
        <f>IFERROR(GETPIVOTDATA("Amount",'[1]Maintenance Monthly'!$A$5,"Period",DATE(YEAR(CA$19),MONTH(CA$19),1),"Status","PLANNED","Country",$C28),0)+IFERROR(GETPIVOTDATA("Amount",'[1]Maintenance Monthly'!$A$5,"Period",DATE(YEAR(CA$19),MONTH(CA$19),1),"Status","ECONOMIC LONG TERM","Country",$C28),0)+IFERROR(GETPIVOTDATA("Amount",'[1]Maintenance Monthly'!$A$5,"Period",DATE(YEAR(CA$19),MONTH(CA$19),1),"Status","UNPLANNED","Country",$C28),0)</f>
        <v>4</v>
      </c>
      <c r="CB28" s="24">
        <f>IFERROR(GETPIVOTDATA("Amount",'[1]Maintenance Monthly'!$A$5,"Period",DATE(YEAR(CB$19),MONTH(CB$19),1),"Status","PLANNED","Country",$C28),0)+IFERROR(GETPIVOTDATA("Amount",'[1]Maintenance Monthly'!$A$5,"Period",DATE(YEAR(CB$19),MONTH(CB$19),1),"Status","ECONOMIC LONG TERM","Country",$C28),0)+IFERROR(GETPIVOTDATA("Amount",'[1]Maintenance Monthly'!$A$5,"Period",DATE(YEAR(CB$19),MONTH(CB$19),1),"Status","UNPLANNED","Country",$C28),0)</f>
        <v>125</v>
      </c>
      <c r="CC28" s="24">
        <f>IFERROR(GETPIVOTDATA("Amount",'[1]Maintenance Monthly'!$A$5,"Period",DATE(YEAR(CC$19),MONTH(CC$19),1),"Status","PLANNED","Country",$C28),0)+IFERROR(GETPIVOTDATA("Amount",'[1]Maintenance Monthly'!$A$5,"Period",DATE(YEAR(CC$19),MONTH(CC$19),1),"Status","ECONOMIC LONG TERM","Country",$C28),0)+IFERROR(GETPIVOTDATA("Amount",'[1]Maintenance Monthly'!$A$5,"Period",DATE(YEAR(CC$19),MONTH(CC$19),1),"Status","UNPLANNED","Country",$C28),0)</f>
        <v>92</v>
      </c>
      <c r="CD28" s="24">
        <f>IFERROR(GETPIVOTDATA("Amount",'[1]Maintenance Monthly'!$A$5,"Period",DATE(YEAR(CD$19),MONTH(CD$19),1),"Status","PLANNED","Country",$C28),0)+IFERROR(GETPIVOTDATA("Amount",'[1]Maintenance Monthly'!$A$5,"Period",DATE(YEAR(CD$19),MONTH(CD$19),1),"Status","ECONOMIC LONG TERM","Country",$C28),0)+IFERROR(GETPIVOTDATA("Amount",'[1]Maintenance Monthly'!$A$5,"Period",DATE(YEAR(CD$19),MONTH(CD$19),1),"Status","UNPLANNED","Country",$C28),0)</f>
        <v>37</v>
      </c>
      <c r="CE28" s="24">
        <f>IFERROR(GETPIVOTDATA("Amount",'[1]Maintenance Monthly'!$A$5,"Period",DATE(YEAR(CE$19),MONTH(CE$19),1),"Status","PLANNED","Country",$C28),0)+IFERROR(GETPIVOTDATA("Amount",'[1]Maintenance Monthly'!$A$5,"Period",DATE(YEAR(CE$19),MONTH(CE$19),1),"Status","ECONOMIC LONG TERM","Country",$C28),0)+IFERROR(GETPIVOTDATA("Amount",'[1]Maintenance Monthly'!$A$5,"Period",DATE(YEAR(CE$19),MONTH(CE$19),1),"Status","UNPLANNED","Country",$C28),0)</f>
        <v>0</v>
      </c>
      <c r="CF28" s="24">
        <f>IFERROR(GETPIVOTDATA("Amount",'[1]Maintenance Monthly'!$A$5,"Period",DATE(YEAR(CF$19),MONTH(CF$19),1),"Status","PLANNED","Country",$C28),0)+IFERROR(GETPIVOTDATA("Amount",'[1]Maintenance Monthly'!$A$5,"Period",DATE(YEAR(CF$19),MONTH(CF$19),1),"Status","ECONOMIC LONG TERM","Country",$C28),0)+IFERROR(GETPIVOTDATA("Amount",'[1]Maintenance Monthly'!$A$5,"Period",DATE(YEAR(CF$19),MONTH(CF$19),1),"Status","UNPLANNED","Country",$C28),0)</f>
        <v>0</v>
      </c>
      <c r="CG28" s="24">
        <f>IFERROR(GETPIVOTDATA("Amount",'[1]Maintenance Monthly'!$A$5,"Period",DATE(YEAR(CG$19),MONTH(CG$19),1),"Status","PLANNED","Country",$C28),0)+IFERROR(GETPIVOTDATA("Amount",'[1]Maintenance Monthly'!$A$5,"Period",DATE(YEAR(CG$19),MONTH(CG$19),1),"Status","ECONOMIC LONG TERM","Country",$C28),0)+IFERROR(GETPIVOTDATA("Amount",'[1]Maintenance Monthly'!$A$5,"Period",DATE(YEAR(CG$19),MONTH(CG$19),1),"Status","UNPLANNED","Country",$C28),0)</f>
        <v>0</v>
      </c>
      <c r="CH28" s="24">
        <f>IFERROR(GETPIVOTDATA("Amount",'[1]Maintenance Monthly'!$A$5,"Period",DATE(YEAR(CH$19),MONTH(CH$19),1),"Status","PLANNED","Country",$C28),0)+IFERROR(GETPIVOTDATA("Amount",'[1]Maintenance Monthly'!$A$5,"Period",DATE(YEAR(CH$19),MONTH(CH$19),1),"Status","ECONOMIC LONG TERM","Country",$C28),0)+IFERROR(GETPIVOTDATA("Amount",'[1]Maintenance Monthly'!$A$5,"Period",DATE(YEAR(CH$19),MONTH(CH$19),1),"Status","UNPLANNED","Country",$C28),0)</f>
        <v>0</v>
      </c>
      <c r="CI28" s="24">
        <f>IFERROR(GETPIVOTDATA("Amount",'[1]Maintenance Monthly'!$A$5,"Period",DATE(YEAR(CI$19),MONTH(CI$19),1),"Status","PLANNED","Country",$C28),0)+IFERROR(GETPIVOTDATA("Amount",'[1]Maintenance Monthly'!$A$5,"Period",DATE(YEAR(CI$19),MONTH(CI$19),1),"Status","ECONOMIC LONG TERM","Country",$C28),0)+IFERROR(GETPIVOTDATA("Amount",'[1]Maintenance Monthly'!$A$5,"Period",DATE(YEAR(CI$19),MONTH(CI$19),1),"Status","UNPLANNED","Country",$C28),0)</f>
        <v>0</v>
      </c>
      <c r="CJ28" s="24">
        <f>IFERROR(GETPIVOTDATA("Amount",'[1]Maintenance Monthly'!$A$5,"Period",DATE(YEAR(CJ$19),MONTH(CJ$19),1),"Status","PLANNED","Country",$C28),0)+IFERROR(GETPIVOTDATA("Amount",'[1]Maintenance Monthly'!$A$5,"Period",DATE(YEAR(CJ$19),MONTH(CJ$19),1),"Status","ECONOMIC LONG TERM","Country",$C28),0)+IFERROR(GETPIVOTDATA("Amount",'[1]Maintenance Monthly'!$A$5,"Period",DATE(YEAR(CJ$19),MONTH(CJ$19),1),"Status","UNPLANNED","Country",$C28),0)</f>
        <v>0</v>
      </c>
      <c r="CK28" s="24">
        <f>IFERROR(GETPIVOTDATA("Amount",'[1]Maintenance Monthly'!$A$5,"Period",DATE(YEAR(CK$19),MONTH(CK$19),1),"Status","PLANNED","Country",$C28),0)+IFERROR(GETPIVOTDATA("Amount",'[1]Maintenance Monthly'!$A$5,"Period",DATE(YEAR(CK$19),MONTH(CK$19),1),"Status","ECONOMIC LONG TERM","Country",$C28),0)+IFERROR(GETPIVOTDATA("Amount",'[1]Maintenance Monthly'!$A$5,"Period",DATE(YEAR(CK$19),MONTH(CK$19),1),"Status","UNPLANNED","Country",$C28),0)</f>
        <v>0</v>
      </c>
      <c r="CL28" s="24">
        <f>IFERROR(GETPIVOTDATA("Amount",'[1]Maintenance Monthly'!$A$5,"Period",DATE(YEAR(CL$19),MONTH(CL$19),1),"Status","PLANNED","Country",$C28),0)+IFERROR(GETPIVOTDATA("Amount",'[1]Maintenance Monthly'!$A$5,"Period",DATE(YEAR(CL$19),MONTH(CL$19),1),"Status","ECONOMIC LONG TERM","Country",$C28),0)+IFERROR(GETPIVOTDATA("Amount",'[1]Maintenance Monthly'!$A$5,"Period",DATE(YEAR(CL$19),MONTH(CL$19),1),"Status","UNPLANNED","Country",$C28),0)</f>
        <v>0</v>
      </c>
      <c r="CM28" s="24">
        <f>IFERROR(GETPIVOTDATA("Amount",'[1]Maintenance Monthly'!$A$5,"Period",DATE(YEAR(CM$19),MONTH(CM$19),1),"Status","PLANNED","Country",$C28),0)+IFERROR(GETPIVOTDATA("Amount",'[1]Maintenance Monthly'!$A$5,"Period",DATE(YEAR(CM$19),MONTH(CM$19),1),"Status","ECONOMIC LONG TERM","Country",$C28),0)+IFERROR(GETPIVOTDATA("Amount",'[1]Maintenance Monthly'!$A$5,"Period",DATE(YEAR(CM$19),MONTH(CM$19),1),"Status","UNPLANNED","Country",$C28),0)</f>
        <v>0</v>
      </c>
      <c r="CN28" s="24">
        <f>IFERROR(GETPIVOTDATA("Amount",'[1]Maintenance Monthly'!$A$5,"Period",DATE(YEAR(CN$19),MONTH(CN$19),1),"Status","PLANNED","Country",$C28),0)+IFERROR(GETPIVOTDATA("Amount",'[1]Maintenance Monthly'!$A$5,"Period",DATE(YEAR(CN$19),MONTH(CN$19),1),"Status","ECONOMIC LONG TERM","Country",$C28),0)+IFERROR(GETPIVOTDATA("Amount",'[1]Maintenance Monthly'!$A$5,"Period",DATE(YEAR(CN$19),MONTH(CN$19),1),"Status","UNPLANNED","Country",$C28),0)</f>
        <v>0</v>
      </c>
      <c r="CO28" s="24">
        <f>IFERROR(GETPIVOTDATA("Amount",'[1]Maintenance Monthly'!$A$5,"Period",DATE(YEAR(CO$19),MONTH(CO$19),1),"Status","PLANNED","Country",$C28),0)+IFERROR(GETPIVOTDATA("Amount",'[1]Maintenance Monthly'!$A$5,"Period",DATE(YEAR(CO$19),MONTH(CO$19),1),"Status","ECONOMIC LONG TERM","Country",$C28),0)+IFERROR(GETPIVOTDATA("Amount",'[1]Maintenance Monthly'!$A$5,"Period",DATE(YEAR(CO$19),MONTH(CO$19),1),"Status","UNPLANNED","Country",$C28),0)</f>
        <v>0</v>
      </c>
      <c r="CP28" s="24">
        <f>IFERROR(GETPIVOTDATA("Amount",'[1]Maintenance Monthly'!$A$5,"Period",DATE(YEAR(CP$19),MONTH(CP$19),1),"Status","PLANNED","Country",$C28),0)+IFERROR(GETPIVOTDATA("Amount",'[1]Maintenance Monthly'!$A$5,"Period",DATE(YEAR(CP$19),MONTH(CP$19),1),"Status","ECONOMIC LONG TERM","Country",$C28),0)+IFERROR(GETPIVOTDATA("Amount",'[1]Maintenance Monthly'!$A$5,"Period",DATE(YEAR(CP$19),MONTH(CP$19),1),"Status","UNPLANNED","Country",$C28),0)</f>
        <v>0</v>
      </c>
      <c r="CQ28" s="24">
        <f>IFERROR(GETPIVOTDATA("Amount",'[1]Maintenance Monthly'!$A$5,"Period",DATE(YEAR(CQ$19),MONTH(CQ$19),1),"Status","PLANNED","Country",$C28),0)+IFERROR(GETPIVOTDATA("Amount",'[1]Maintenance Monthly'!$A$5,"Period",DATE(YEAR(CQ$19),MONTH(CQ$19),1),"Status","ECONOMIC LONG TERM","Country",$C28),0)+IFERROR(GETPIVOTDATA("Amount",'[1]Maintenance Monthly'!$A$5,"Period",DATE(YEAR(CQ$19),MONTH(CQ$19),1),"Status","UNPLANNED","Country",$C28),0)</f>
        <v>0</v>
      </c>
      <c r="CR28" s="24">
        <f>IFERROR(GETPIVOTDATA("Amount",'[1]Maintenance Monthly'!$A$5,"Period",DATE(YEAR(CR$19),MONTH(CR$19),1),"Status","PLANNED","Country",$C28),0)+IFERROR(GETPIVOTDATA("Amount",'[1]Maintenance Monthly'!$A$5,"Period",DATE(YEAR(CR$19),MONTH(CR$19),1),"Status","ECONOMIC LONG TERM","Country",$C28),0)+IFERROR(GETPIVOTDATA("Amount",'[1]Maintenance Monthly'!$A$5,"Period",DATE(YEAR(CR$19),MONTH(CR$19),1),"Status","UNPLANNED","Country",$C28),0)</f>
        <v>0</v>
      </c>
      <c r="CS28" s="24">
        <f>IFERROR(GETPIVOTDATA("Amount",'[1]Maintenance Monthly'!$A$5,"Period",DATE(YEAR(CS$19),MONTH(CS$19),1),"Status","PLANNED","Country",$C28),0)+IFERROR(GETPIVOTDATA("Amount",'[1]Maintenance Monthly'!$A$5,"Period",DATE(YEAR(CS$19),MONTH(CS$19),1),"Status","ECONOMIC LONG TERM","Country",$C28),0)+IFERROR(GETPIVOTDATA("Amount",'[1]Maintenance Monthly'!$A$5,"Period",DATE(YEAR(CS$19),MONTH(CS$19),1),"Status","UNPLANNED","Country",$C28),0)</f>
        <v>0</v>
      </c>
      <c r="CT28" s="24">
        <f>IFERROR(GETPIVOTDATA("Amount",'[1]Maintenance Monthly'!$A$5,"Period",DATE(YEAR(CT$19),MONTH(CT$19),1),"Status","PLANNED","Country",$C28),0)+IFERROR(GETPIVOTDATA("Amount",'[1]Maintenance Monthly'!$A$5,"Period",DATE(YEAR(CT$19),MONTH(CT$19),1),"Status","ECONOMIC LONG TERM","Country",$C28),0)+IFERROR(GETPIVOTDATA("Amount",'[1]Maintenance Monthly'!$A$5,"Period",DATE(YEAR(CT$19),MONTH(CT$19),1),"Status","UNPLANNED","Country",$C28),0)</f>
        <v>0</v>
      </c>
      <c r="CU28" s="24">
        <f>IFERROR(GETPIVOTDATA("Amount",'[1]Maintenance Monthly'!$A$5,"Period",DATE(YEAR(CU$19),MONTH(CU$19),1),"Status","PLANNED","Country",$C28),0)+IFERROR(GETPIVOTDATA("Amount",'[1]Maintenance Monthly'!$A$5,"Period",DATE(YEAR(CU$19),MONTH(CU$19),1),"Status","ECONOMIC LONG TERM","Country",$C28),0)+IFERROR(GETPIVOTDATA("Amount",'[1]Maintenance Monthly'!$A$5,"Period",DATE(YEAR(CU$19),MONTH(CU$19),1),"Status","UNPLANNED","Country",$C28),0)</f>
        <v>0</v>
      </c>
      <c r="CV28" s="24">
        <f>IFERROR(GETPIVOTDATA("Amount",'[1]Maintenance Monthly'!$A$5,"Period",DATE(YEAR(CV$19),MONTH(CV$19),1),"Status","PLANNED","Country",$C28),0)+IFERROR(GETPIVOTDATA("Amount",'[1]Maintenance Monthly'!$A$5,"Period",DATE(YEAR(CV$19),MONTH(CV$19),1),"Status","ECONOMIC LONG TERM","Country",$C28),0)+IFERROR(GETPIVOTDATA("Amount",'[1]Maintenance Monthly'!$A$5,"Period",DATE(YEAR(CV$19),MONTH(CV$19),1),"Status","UNPLANNED","Country",$C28),0)</f>
        <v>0</v>
      </c>
      <c r="CW28" s="24">
        <f>IFERROR(GETPIVOTDATA("Amount",'[1]Maintenance Monthly'!$A$5,"Period",DATE(YEAR(CW$19),MONTH(CW$19),1),"Status","PLANNED","Country",$C28),0)+IFERROR(GETPIVOTDATA("Amount",'[1]Maintenance Monthly'!$A$5,"Period",DATE(YEAR(CW$19),MONTH(CW$19),1),"Status","ECONOMIC LONG TERM","Country",$C28),0)+IFERROR(GETPIVOTDATA("Amount",'[1]Maintenance Monthly'!$A$5,"Period",DATE(YEAR(CW$19),MONTH(CW$19),1),"Status","UNPLANNED","Country",$C28),0)</f>
        <v>0</v>
      </c>
      <c r="CX28" s="24">
        <f>IFERROR(GETPIVOTDATA("Amount",'[1]Maintenance Monthly'!$A$5,"Period",DATE(YEAR(CX$19),MONTH(CX$19),1),"Status","PLANNED","Country",$C28),0)+IFERROR(GETPIVOTDATA("Amount",'[1]Maintenance Monthly'!$A$5,"Period",DATE(YEAR(CX$19),MONTH(CX$19),1),"Status","ECONOMIC LONG TERM","Country",$C28),0)+IFERROR(GETPIVOTDATA("Amount",'[1]Maintenance Monthly'!$A$5,"Period",DATE(YEAR(CX$19),MONTH(CX$19),1),"Status","UNPLANNED","Country",$C28),0)</f>
        <v>0</v>
      </c>
      <c r="CY28" s="24">
        <f>IFERROR(GETPIVOTDATA("Amount",'[1]Maintenance Monthly'!$A$5,"Period",DATE(YEAR(CY$19),MONTH(CY$19),1),"Status","PLANNED","Country",$C28),0)+IFERROR(GETPIVOTDATA("Amount",'[1]Maintenance Monthly'!$A$5,"Period",DATE(YEAR(CY$19),MONTH(CY$19),1),"Status","ECONOMIC LONG TERM","Country",$C28),0)+IFERROR(GETPIVOTDATA("Amount",'[1]Maintenance Monthly'!$A$5,"Period",DATE(YEAR(CY$19),MONTH(CY$19),1),"Status","UNPLANNED","Country",$C28),0)</f>
        <v>0</v>
      </c>
      <c r="CZ28" s="24">
        <f>IFERROR(GETPIVOTDATA("Amount",'[1]Maintenance Monthly'!$A$5,"Period",DATE(YEAR(CZ$19),MONTH(CZ$19),1),"Status","PLANNED","Country",$C28),0)+IFERROR(GETPIVOTDATA("Amount",'[1]Maintenance Monthly'!$A$5,"Period",DATE(YEAR(CZ$19),MONTH(CZ$19),1),"Status","ECONOMIC LONG TERM","Country",$C28),0)+IFERROR(GETPIVOTDATA("Amount",'[1]Maintenance Monthly'!$A$5,"Period",DATE(YEAR(CZ$19),MONTH(CZ$19),1),"Status","UNPLANNED","Country",$C28),0)</f>
        <v>0</v>
      </c>
      <c r="DA28" s="24">
        <f>IFERROR(GETPIVOTDATA("Amount",'[1]Maintenance Monthly'!$A$5,"Period",DATE(YEAR(DA$19),MONTH(DA$19),1),"Status","PLANNED","Country",$C28),0)+IFERROR(GETPIVOTDATA("Amount",'[1]Maintenance Monthly'!$A$5,"Period",DATE(YEAR(DA$19),MONTH(DA$19),1),"Status","ECONOMIC LONG TERM","Country",$C28),0)+IFERROR(GETPIVOTDATA("Amount",'[1]Maintenance Monthly'!$A$5,"Period",DATE(YEAR(DA$19),MONTH(DA$19),1),"Status","UNPLANNED","Country",$C28),0)</f>
        <v>0</v>
      </c>
      <c r="DB28" s="24">
        <f>IFERROR(GETPIVOTDATA("Amount",'[1]Maintenance Monthly'!$A$5,"Period",DATE(YEAR(DB$19),MONTH(DB$19),1),"Status","PLANNED","Country",$C28),0)+IFERROR(GETPIVOTDATA("Amount",'[1]Maintenance Monthly'!$A$5,"Period",DATE(YEAR(DB$19),MONTH(DB$19),1),"Status","ECONOMIC LONG TERM","Country",$C28),0)+IFERROR(GETPIVOTDATA("Amount",'[1]Maintenance Monthly'!$A$5,"Period",DATE(YEAR(DB$19),MONTH(DB$19),1),"Status","UNPLANNED","Country",$C28),0)</f>
        <v>0</v>
      </c>
      <c r="DC28" s="24">
        <f>IFERROR(GETPIVOTDATA("Amount",'[1]Maintenance Monthly'!$A$5,"Period",DATE(YEAR(DC$19),MONTH(DC$19),1),"Status","PLANNED","Country",$C28),0)+IFERROR(GETPIVOTDATA("Amount",'[1]Maintenance Monthly'!$A$5,"Period",DATE(YEAR(DC$19),MONTH(DC$19),1),"Status","ECONOMIC LONG TERM","Country",$C28),0)+IFERROR(GETPIVOTDATA("Amount",'[1]Maintenance Monthly'!$A$5,"Period",DATE(YEAR(DC$19),MONTH(DC$19),1),"Status","UNPLANNED","Country",$C28),0)</f>
        <v>0</v>
      </c>
      <c r="DD28" s="24">
        <f>IFERROR(GETPIVOTDATA("Amount",'[1]Maintenance Monthly'!$A$5,"Period",DATE(YEAR(DD$19),MONTH(DD$19),1),"Status","PLANNED","Country",$C28),0)+IFERROR(GETPIVOTDATA("Amount",'[1]Maintenance Monthly'!$A$5,"Period",DATE(YEAR(DD$19),MONTH(DD$19),1),"Status","ECONOMIC LONG TERM","Country",$C28),0)+IFERROR(GETPIVOTDATA("Amount",'[1]Maintenance Monthly'!$A$5,"Period",DATE(YEAR(DD$19),MONTH(DD$19),1),"Status","UNPLANNED","Country",$C28),0)</f>
        <v>0</v>
      </c>
      <c r="DE28" s="24">
        <f>IFERROR(GETPIVOTDATA("Amount",'[1]Maintenance Monthly'!$A$5,"Period",DATE(YEAR(DE$19),MONTH(DE$19),1),"Status","PLANNED","Country",$C28),0)+IFERROR(GETPIVOTDATA("Amount",'[1]Maintenance Monthly'!$A$5,"Period",DATE(YEAR(DE$19),MONTH(DE$19),1),"Status","ECONOMIC LONG TERM","Country",$C28),0)+IFERROR(GETPIVOTDATA("Amount",'[1]Maintenance Monthly'!$A$5,"Period",DATE(YEAR(DE$19),MONTH(DE$19),1),"Status","UNPLANNED","Country",$C28),0)</f>
        <v>0</v>
      </c>
      <c r="DF28" s="24">
        <f>IFERROR(GETPIVOTDATA("Amount",'[1]Maintenance Monthly'!$A$5,"Period",DATE(YEAR(DF$19),MONTH(DF$19),1),"Status","PLANNED","Country",$C28),0)+IFERROR(GETPIVOTDATA("Amount",'[1]Maintenance Monthly'!$A$5,"Period",DATE(YEAR(DF$19),MONTH(DF$19),1),"Status","ECONOMIC LONG TERM","Country",$C28),0)+IFERROR(GETPIVOTDATA("Amount",'[1]Maintenance Monthly'!$A$5,"Period",DATE(YEAR(DF$19),MONTH(DF$19),1),"Status","UNPLANNED","Country",$C28),0)</f>
        <v>0</v>
      </c>
      <c r="DG28" s="24">
        <f>IFERROR(GETPIVOTDATA("Amount",'[1]Maintenance Monthly'!$A$5,"Period",DATE(YEAR(DG$19),MONTH(DG$19),1),"Status","PLANNED","Country",$C28),0)+IFERROR(GETPIVOTDATA("Amount",'[1]Maintenance Monthly'!$A$5,"Period",DATE(YEAR(DG$19),MONTH(DG$19),1),"Status","ECONOMIC LONG TERM","Country",$C28),0)+IFERROR(GETPIVOTDATA("Amount",'[1]Maintenance Monthly'!$A$5,"Period",DATE(YEAR(DG$19),MONTH(DG$19),1),"Status","UNPLANNED","Country",$C28),0)</f>
        <v>0</v>
      </c>
      <c r="DH28" s="24">
        <f>IFERROR(GETPIVOTDATA("Amount",'[1]Maintenance Monthly'!$A$5,"Period",DATE(YEAR(DH$19),MONTH(DH$19),1),"Status","PLANNED","Country",$C28),0)+IFERROR(GETPIVOTDATA("Amount",'[1]Maintenance Monthly'!$A$5,"Period",DATE(YEAR(DH$19),MONTH(DH$19),1),"Status","ECONOMIC LONG TERM","Country",$C28),0)+IFERROR(GETPIVOTDATA("Amount",'[1]Maintenance Monthly'!$A$5,"Period",DATE(YEAR(DH$19),MONTH(DH$19),1),"Status","UNPLANNED","Country",$C28),0)</f>
        <v>0</v>
      </c>
      <c r="DL28" s="31">
        <v>43313</v>
      </c>
      <c r="DM28" s="32" t="e">
        <f t="shared" ca="1" si="2"/>
        <v>#NAME?</v>
      </c>
      <c r="DN28" s="33" t="e">
        <f t="shared" ca="1" si="2"/>
        <v>#NAME?</v>
      </c>
      <c r="DO28" s="33" t="e">
        <f t="shared" ca="1" si="2"/>
        <v>#NAME?</v>
      </c>
      <c r="DP28" s="34" t="e">
        <f t="shared" ca="1" si="2"/>
        <v>#NAME?</v>
      </c>
      <c r="DQ28" s="35" t="e">
        <f t="shared" ca="1" si="3"/>
        <v>#NAME?</v>
      </c>
      <c r="DR28" s="36"/>
    </row>
    <row r="29" spans="1:188" outlineLevel="1" x14ac:dyDescent="0.2">
      <c r="A29" t="s">
        <v>1</v>
      </c>
      <c r="B29" t="s">
        <v>2</v>
      </c>
      <c r="C29" t="s">
        <v>23</v>
      </c>
      <c r="D29" t="s">
        <v>4</v>
      </c>
      <c r="E29" s="24">
        <f>IFERROR(GETPIVOTDATA("Amount",'[1]Maintenance Monthly'!$A$5,"Period",DATE(YEAR(E$19),MONTH(E$19),1),"Status","PLANNED","Country",$C29),0)+IFERROR(GETPIVOTDATA("Amount",'[1]Maintenance Monthly'!$A$5,"Period",DATE(YEAR(E$19),MONTH(E$19),1),"Status","ECONOMIC LONG TERM","Country",$C29),0)+IFERROR(GETPIVOTDATA("Amount",'[1]Maintenance Monthly'!$A$5,"Period",DATE(YEAR(E$19),MONTH(E$19),1),"Status","UNPLANNED","Country",$C29),0)</f>
        <v>0</v>
      </c>
      <c r="F29" s="24">
        <f>IFERROR(GETPIVOTDATA("Amount",'[1]Maintenance Monthly'!$A$5,"Period",DATE(YEAR(F$19),MONTH(F$19),1),"Status","PLANNED","Country",$C29),0)+IFERROR(GETPIVOTDATA("Amount",'[1]Maintenance Monthly'!$A$5,"Period",DATE(YEAR(F$19),MONTH(F$19),1),"Status","ECONOMIC LONG TERM","Country",$C29),0)+IFERROR(GETPIVOTDATA("Amount",'[1]Maintenance Monthly'!$A$5,"Period",DATE(YEAR(F$19),MONTH(F$19),1),"Status","UNPLANNED","Country",$C29),0)</f>
        <v>0</v>
      </c>
      <c r="G29" s="24">
        <f>IFERROR(GETPIVOTDATA("Amount",'[1]Maintenance Monthly'!$A$5,"Period",DATE(YEAR(G$19),MONTH(G$19),1),"Status","PLANNED","Country",$C29),0)+IFERROR(GETPIVOTDATA("Amount",'[1]Maintenance Monthly'!$A$5,"Period",DATE(YEAR(G$19),MONTH(G$19),1),"Status","ECONOMIC LONG TERM","Country",$C29),0)+IFERROR(GETPIVOTDATA("Amount",'[1]Maintenance Monthly'!$A$5,"Period",DATE(YEAR(G$19),MONTH(G$19),1),"Status","UNPLANNED","Country",$C29),0)</f>
        <v>0</v>
      </c>
      <c r="H29" s="24">
        <f>IFERROR(GETPIVOTDATA("Amount",'[1]Maintenance Monthly'!$A$5,"Period",DATE(YEAR(H$19),MONTH(H$19),1),"Status","PLANNED","Country",$C29),0)+IFERROR(GETPIVOTDATA("Amount",'[1]Maintenance Monthly'!$A$5,"Period",DATE(YEAR(H$19),MONTH(H$19),1),"Status","ECONOMIC LONG TERM","Country",$C29),0)+IFERROR(GETPIVOTDATA("Amount",'[1]Maintenance Monthly'!$A$5,"Period",DATE(YEAR(H$19),MONTH(H$19),1),"Status","UNPLANNED","Country",$C29),0)</f>
        <v>0</v>
      </c>
      <c r="I29" s="24">
        <f>IFERROR(GETPIVOTDATA("Amount",'[1]Maintenance Monthly'!$A$5,"Period",DATE(YEAR(I$19),MONTH(I$19),1),"Status","PLANNED","Country",$C29),0)+IFERROR(GETPIVOTDATA("Amount",'[1]Maintenance Monthly'!$A$5,"Period",DATE(YEAR(I$19),MONTH(I$19),1),"Status","ECONOMIC LONG TERM","Country",$C29),0)+IFERROR(GETPIVOTDATA("Amount",'[1]Maintenance Monthly'!$A$5,"Period",DATE(YEAR(I$19),MONTH(I$19),1),"Status","UNPLANNED","Country",$C29),0)</f>
        <v>0</v>
      </c>
      <c r="J29" s="24">
        <f>IFERROR(GETPIVOTDATA("Amount",'[1]Maintenance Monthly'!$A$5,"Period",DATE(YEAR(J$19),MONTH(J$19),1),"Status","PLANNED","Country",$C29),0)+IFERROR(GETPIVOTDATA("Amount",'[1]Maintenance Monthly'!$A$5,"Period",DATE(YEAR(J$19),MONTH(J$19),1),"Status","ECONOMIC LONG TERM","Country",$C29),0)+IFERROR(GETPIVOTDATA("Amount",'[1]Maintenance Monthly'!$A$5,"Period",DATE(YEAR(J$19),MONTH(J$19),1),"Status","UNPLANNED","Country",$C29),0)</f>
        <v>0</v>
      </c>
      <c r="K29" s="24">
        <f>IFERROR(GETPIVOTDATA("Amount",'[1]Maintenance Monthly'!$A$5,"Period",DATE(YEAR(K$19),MONTH(K$19),1),"Status","PLANNED","Country",$C29),0)+IFERROR(GETPIVOTDATA("Amount",'[1]Maintenance Monthly'!$A$5,"Period",DATE(YEAR(K$19),MONTH(K$19),1),"Status","ECONOMIC LONG TERM","Country",$C29),0)+IFERROR(GETPIVOTDATA("Amount",'[1]Maintenance Monthly'!$A$5,"Period",DATE(YEAR(K$19),MONTH(K$19),1),"Status","UNPLANNED","Country",$C29),0)</f>
        <v>0</v>
      </c>
      <c r="L29" s="24">
        <f>IFERROR(GETPIVOTDATA("Amount",'[1]Maintenance Monthly'!$A$5,"Period",DATE(YEAR(L$19),MONTH(L$19),1),"Status","PLANNED","Country",$C29),0)+IFERROR(GETPIVOTDATA("Amount",'[1]Maintenance Monthly'!$A$5,"Period",DATE(YEAR(L$19),MONTH(L$19),1),"Status","ECONOMIC LONG TERM","Country",$C29),0)+IFERROR(GETPIVOTDATA("Amount",'[1]Maintenance Monthly'!$A$5,"Period",DATE(YEAR(L$19),MONTH(L$19),1),"Status","UNPLANNED","Country",$C29),0)</f>
        <v>0</v>
      </c>
      <c r="M29" s="24">
        <f>IFERROR(GETPIVOTDATA("Amount",'[1]Maintenance Monthly'!$A$5,"Period",DATE(YEAR(M$19),MONTH(M$19),1),"Status","PLANNED","Country",$C29),0)+IFERROR(GETPIVOTDATA("Amount",'[1]Maintenance Monthly'!$A$5,"Period",DATE(YEAR(M$19),MONTH(M$19),1),"Status","ECONOMIC LONG TERM","Country",$C29),0)+IFERROR(GETPIVOTDATA("Amount",'[1]Maintenance Monthly'!$A$5,"Period",DATE(YEAR(M$19),MONTH(M$19),1),"Status","UNPLANNED","Country",$C29),0)</f>
        <v>0</v>
      </c>
      <c r="N29" s="24">
        <f>IFERROR(GETPIVOTDATA("Amount",'[1]Maintenance Monthly'!$A$5,"Period",DATE(YEAR(N$19),MONTH(N$19),1),"Status","PLANNED","Country",$C29),0)+IFERROR(GETPIVOTDATA("Amount",'[1]Maintenance Monthly'!$A$5,"Period",DATE(YEAR(N$19),MONTH(N$19),1),"Status","ECONOMIC LONG TERM","Country",$C29),0)+IFERROR(GETPIVOTDATA("Amount",'[1]Maintenance Monthly'!$A$5,"Period",DATE(YEAR(N$19),MONTH(N$19),1),"Status","UNPLANNED","Country",$C29),0)</f>
        <v>0</v>
      </c>
      <c r="O29" s="24">
        <f>IFERROR(GETPIVOTDATA("Amount",'[1]Maintenance Monthly'!$A$5,"Period",DATE(YEAR(O$19),MONTH(O$19),1),"Status","PLANNED","Country",$C29),0)+IFERROR(GETPIVOTDATA("Amount",'[1]Maintenance Monthly'!$A$5,"Period",DATE(YEAR(O$19),MONTH(O$19),1),"Status","ECONOMIC LONG TERM","Country",$C29),0)+IFERROR(GETPIVOTDATA("Amount",'[1]Maintenance Monthly'!$A$5,"Period",DATE(YEAR(O$19),MONTH(O$19),1),"Status","UNPLANNED","Country",$C29),0)</f>
        <v>0</v>
      </c>
      <c r="P29" s="24">
        <f>IFERROR(GETPIVOTDATA("Amount",'[1]Maintenance Monthly'!$A$5,"Period",DATE(YEAR(P$19),MONTH(P$19),1),"Status","PLANNED","Country",$C29),0)+IFERROR(GETPIVOTDATA("Amount",'[1]Maintenance Monthly'!$A$5,"Period",DATE(YEAR(P$19),MONTH(P$19),1),"Status","ECONOMIC LONG TERM","Country",$C29),0)+IFERROR(GETPIVOTDATA("Amount",'[1]Maintenance Monthly'!$A$5,"Period",DATE(YEAR(P$19),MONTH(P$19),1),"Status","UNPLANNED","Country",$C29),0)</f>
        <v>0</v>
      </c>
      <c r="Q29" s="24">
        <f>IFERROR(GETPIVOTDATA("Amount",'[1]Maintenance Monthly'!$A$5,"Period",DATE(YEAR(Q$19),MONTH(Q$19),1),"Status","PLANNED","Country",$C29),0)+IFERROR(GETPIVOTDATA("Amount",'[1]Maintenance Monthly'!$A$5,"Period",DATE(YEAR(Q$19),MONTH(Q$19),1),"Status","ECONOMIC LONG TERM","Country",$C29),0)+IFERROR(GETPIVOTDATA("Amount",'[1]Maintenance Monthly'!$A$5,"Period",DATE(YEAR(Q$19),MONTH(Q$19),1),"Status","UNPLANNED","Country",$C29),0)</f>
        <v>12</v>
      </c>
      <c r="R29" s="24">
        <f>IFERROR(GETPIVOTDATA("Amount",'[1]Maintenance Monthly'!$A$5,"Period",DATE(YEAR(R$19),MONTH(R$19),1),"Status","PLANNED","Country",$C29),0)+IFERROR(GETPIVOTDATA("Amount",'[1]Maintenance Monthly'!$A$5,"Period",DATE(YEAR(R$19),MONTH(R$19),1),"Status","ECONOMIC LONG TERM","Country",$C29),0)+IFERROR(GETPIVOTDATA("Amount",'[1]Maintenance Monthly'!$A$5,"Period",DATE(YEAR(R$19),MONTH(R$19),1),"Status","UNPLANNED","Country",$C29),0)</f>
        <v>12</v>
      </c>
      <c r="S29" s="24">
        <f>IFERROR(GETPIVOTDATA("Amount",'[1]Maintenance Monthly'!$A$5,"Period",DATE(YEAR(S$19),MONTH(S$19),1),"Status","PLANNED","Country",$C29),0)+IFERROR(GETPIVOTDATA("Amount",'[1]Maintenance Monthly'!$A$5,"Period",DATE(YEAR(S$19),MONTH(S$19),1),"Status","ECONOMIC LONG TERM","Country",$C29),0)+IFERROR(GETPIVOTDATA("Amount",'[1]Maintenance Monthly'!$A$5,"Period",DATE(YEAR(S$19),MONTH(S$19),1),"Status","UNPLANNED","Country",$C29),0)</f>
        <v>0</v>
      </c>
      <c r="T29" s="24">
        <f>IFERROR(GETPIVOTDATA("Amount",'[1]Maintenance Monthly'!$A$5,"Period",DATE(YEAR(T$19),MONTH(T$19),1),"Status","PLANNED","Country",$C29),0)+IFERROR(GETPIVOTDATA("Amount",'[1]Maintenance Monthly'!$A$5,"Period",DATE(YEAR(T$19),MONTH(T$19),1),"Status","ECONOMIC LONG TERM","Country",$C29),0)+IFERROR(GETPIVOTDATA("Amount",'[1]Maintenance Monthly'!$A$5,"Period",DATE(YEAR(T$19),MONTH(T$19),1),"Status","UNPLANNED","Country",$C29),0)</f>
        <v>0</v>
      </c>
      <c r="U29" s="24">
        <f>IFERROR(GETPIVOTDATA("Amount",'[1]Maintenance Monthly'!$A$5,"Period",DATE(YEAR(U$19),MONTH(U$19),1),"Status","PLANNED","Country",$C29),0)+IFERROR(GETPIVOTDATA("Amount",'[1]Maintenance Monthly'!$A$5,"Period",DATE(YEAR(U$19),MONTH(U$19),1),"Status","ECONOMIC LONG TERM","Country",$C29),0)+IFERROR(GETPIVOTDATA("Amount",'[1]Maintenance Monthly'!$A$5,"Period",DATE(YEAR(U$19),MONTH(U$19),1),"Status","UNPLANNED","Country",$C29),0)</f>
        <v>0</v>
      </c>
      <c r="V29" s="24">
        <f>IFERROR(GETPIVOTDATA("Amount",'[1]Maintenance Monthly'!$A$5,"Period",DATE(YEAR(V$19),MONTH(V$19),1),"Status","PLANNED","Country",$C29),0)+IFERROR(GETPIVOTDATA("Amount",'[1]Maintenance Monthly'!$A$5,"Period",DATE(YEAR(V$19),MONTH(V$19),1),"Status","ECONOMIC LONG TERM","Country",$C29),0)+IFERROR(GETPIVOTDATA("Amount",'[1]Maintenance Monthly'!$A$5,"Period",DATE(YEAR(V$19),MONTH(V$19),1),"Status","UNPLANNED","Country",$C29),0)</f>
        <v>0</v>
      </c>
      <c r="W29" s="24">
        <f>IFERROR(GETPIVOTDATA("Amount",'[1]Maintenance Monthly'!$A$5,"Period",DATE(YEAR(W$19),MONTH(W$19),1),"Status","PLANNED","Country",$C29),0)+IFERROR(GETPIVOTDATA("Amount",'[1]Maintenance Monthly'!$A$5,"Period",DATE(YEAR(W$19),MONTH(W$19),1),"Status","ECONOMIC LONG TERM","Country",$C29),0)+IFERROR(GETPIVOTDATA("Amount",'[1]Maintenance Monthly'!$A$5,"Period",DATE(YEAR(W$19),MONTH(W$19),1),"Status","UNPLANNED","Country",$C29),0)</f>
        <v>0</v>
      </c>
      <c r="X29" s="24">
        <f>IFERROR(GETPIVOTDATA("Amount",'[1]Maintenance Monthly'!$A$5,"Period",DATE(YEAR(X$19),MONTH(X$19),1),"Status","PLANNED","Country",$C29),0)+IFERROR(GETPIVOTDATA("Amount",'[1]Maintenance Monthly'!$A$5,"Period",DATE(YEAR(X$19),MONTH(X$19),1),"Status","ECONOMIC LONG TERM","Country",$C29),0)+IFERROR(GETPIVOTDATA("Amount",'[1]Maintenance Monthly'!$A$5,"Period",DATE(YEAR(X$19),MONTH(X$19),1),"Status","UNPLANNED","Country",$C29),0)</f>
        <v>0</v>
      </c>
      <c r="Y29" s="24">
        <f>IFERROR(GETPIVOTDATA("Amount",'[1]Maintenance Monthly'!$A$5,"Period",DATE(YEAR(Y$19),MONTH(Y$19),1),"Status","PLANNED","Country",$C29),0)+IFERROR(GETPIVOTDATA("Amount",'[1]Maintenance Monthly'!$A$5,"Period",DATE(YEAR(Y$19),MONTH(Y$19),1),"Status","ECONOMIC LONG TERM","Country",$C29),0)+IFERROR(GETPIVOTDATA("Amount",'[1]Maintenance Monthly'!$A$5,"Period",DATE(YEAR(Y$19),MONTH(Y$19),1),"Status","UNPLANNED","Country",$C29),0)</f>
        <v>0</v>
      </c>
      <c r="Z29" s="24">
        <f>IFERROR(GETPIVOTDATA("Amount",'[1]Maintenance Monthly'!$A$5,"Period",DATE(YEAR(Z$19),MONTH(Z$19),1),"Status","PLANNED","Country",$C29),0)+IFERROR(GETPIVOTDATA("Amount",'[1]Maintenance Monthly'!$A$5,"Period",DATE(YEAR(Z$19),MONTH(Z$19),1),"Status","ECONOMIC LONG TERM","Country",$C29),0)+IFERROR(GETPIVOTDATA("Amount",'[1]Maintenance Monthly'!$A$5,"Period",DATE(YEAR(Z$19),MONTH(Z$19),1),"Status","UNPLANNED","Country",$C29),0)</f>
        <v>0</v>
      </c>
      <c r="AA29" s="24">
        <f>IFERROR(GETPIVOTDATA("Amount",'[1]Maintenance Monthly'!$A$5,"Period",DATE(YEAR(AA$19),MONTH(AA$19),1),"Status","PLANNED","Country",$C29),0)+IFERROR(GETPIVOTDATA("Amount",'[1]Maintenance Monthly'!$A$5,"Period",DATE(YEAR(AA$19),MONTH(AA$19),1),"Status","ECONOMIC LONG TERM","Country",$C29),0)+IFERROR(GETPIVOTDATA("Amount",'[1]Maintenance Monthly'!$A$5,"Period",DATE(YEAR(AA$19),MONTH(AA$19),1),"Status","UNPLANNED","Country",$C29),0)</f>
        <v>0</v>
      </c>
      <c r="AB29" s="24">
        <f>IFERROR(GETPIVOTDATA("Amount",'[1]Maintenance Monthly'!$A$5,"Period",DATE(YEAR(AB$19),MONTH(AB$19),1),"Status","PLANNED","Country",$C29),0)+IFERROR(GETPIVOTDATA("Amount",'[1]Maintenance Monthly'!$A$5,"Period",DATE(YEAR(AB$19),MONTH(AB$19),1),"Status","ECONOMIC LONG TERM","Country",$C29),0)+IFERROR(GETPIVOTDATA("Amount",'[1]Maintenance Monthly'!$A$5,"Period",DATE(YEAR(AB$19),MONTH(AB$19),1),"Status","UNPLANNED","Country",$C29),0)</f>
        <v>12</v>
      </c>
      <c r="AC29" s="24">
        <f>IFERROR(GETPIVOTDATA("Amount",'[1]Maintenance Monthly'!$A$5,"Period",DATE(YEAR(AC$19),MONTH(AC$19),1),"Status","PLANNED","Country",$C29),0)+IFERROR(GETPIVOTDATA("Amount",'[1]Maintenance Monthly'!$A$5,"Period",DATE(YEAR(AC$19),MONTH(AC$19),1),"Status","ECONOMIC LONG TERM","Country",$C29),0)+IFERROR(GETPIVOTDATA("Amount",'[1]Maintenance Monthly'!$A$5,"Period",DATE(YEAR(AC$19),MONTH(AC$19),1),"Status","UNPLANNED","Country",$C29),0)</f>
        <v>12</v>
      </c>
      <c r="AD29" s="24">
        <f>IFERROR(GETPIVOTDATA("Amount",'[1]Maintenance Monthly'!$A$5,"Period",DATE(YEAR(AD$19),MONTH(AD$19),1),"Status","PLANNED","Country",$C29),0)+IFERROR(GETPIVOTDATA("Amount",'[1]Maintenance Monthly'!$A$5,"Period",DATE(YEAR(AD$19),MONTH(AD$19),1),"Status","ECONOMIC LONG TERM","Country",$C29),0)+IFERROR(GETPIVOTDATA("Amount",'[1]Maintenance Monthly'!$A$5,"Period",DATE(YEAR(AD$19),MONTH(AD$19),1),"Status","UNPLANNED","Country",$C29),0)</f>
        <v>2</v>
      </c>
      <c r="AE29" s="24">
        <f>IFERROR(GETPIVOTDATA("Amount",'[1]Maintenance Monthly'!$A$5,"Period",DATE(YEAR(AE$19),MONTH(AE$19),1),"Status","PLANNED","Country",$C29),0)+IFERROR(GETPIVOTDATA("Amount",'[1]Maintenance Monthly'!$A$5,"Period",DATE(YEAR(AE$19),MONTH(AE$19),1),"Status","ECONOMIC LONG TERM","Country",$C29),0)+IFERROR(GETPIVOTDATA("Amount",'[1]Maintenance Monthly'!$A$5,"Period",DATE(YEAR(AE$19),MONTH(AE$19),1),"Status","UNPLANNED","Country",$C29),0)</f>
        <v>15</v>
      </c>
      <c r="AF29" s="24">
        <f>IFERROR(GETPIVOTDATA("Amount",'[1]Maintenance Monthly'!$A$5,"Period",DATE(YEAR(AF$19),MONTH(AF$19),1),"Status","PLANNED","Country",$C29),0)+IFERROR(GETPIVOTDATA("Amount",'[1]Maintenance Monthly'!$A$5,"Period",DATE(YEAR(AF$19),MONTH(AF$19),1),"Status","ECONOMIC LONG TERM","Country",$C29),0)+IFERROR(GETPIVOTDATA("Amount",'[1]Maintenance Monthly'!$A$5,"Period",DATE(YEAR(AF$19),MONTH(AF$19),1),"Status","UNPLANNED","Country",$C29),0)</f>
        <v>150</v>
      </c>
      <c r="AG29" s="24">
        <f>IFERROR(GETPIVOTDATA("Amount",'[1]Maintenance Monthly'!$A$5,"Period",DATE(YEAR(AG$19),MONTH(AG$19),1),"Status","PLANNED","Country",$C29),0)+IFERROR(GETPIVOTDATA("Amount",'[1]Maintenance Monthly'!$A$5,"Period",DATE(YEAR(AG$19),MONTH(AG$19),1),"Status","ECONOMIC LONG TERM","Country",$C29),0)+IFERROR(GETPIVOTDATA("Amount",'[1]Maintenance Monthly'!$A$5,"Period",DATE(YEAR(AG$19),MONTH(AG$19),1),"Status","UNPLANNED","Country",$C29),0)</f>
        <v>203</v>
      </c>
      <c r="AH29" s="24">
        <f>IFERROR(GETPIVOTDATA("Amount",'[1]Maintenance Monthly'!$A$5,"Period",DATE(YEAR(AH$19),MONTH(AH$19),1),"Status","PLANNED","Country",$C29),0)+IFERROR(GETPIVOTDATA("Amount",'[1]Maintenance Monthly'!$A$5,"Period",DATE(YEAR(AH$19),MONTH(AH$19),1),"Status","ECONOMIC LONG TERM","Country",$C29),0)+IFERROR(GETPIVOTDATA("Amount",'[1]Maintenance Monthly'!$A$5,"Period",DATE(YEAR(AH$19),MONTH(AH$19),1),"Status","UNPLANNED","Country",$C29),0)</f>
        <v>0</v>
      </c>
      <c r="AI29" s="24">
        <f>IFERROR(GETPIVOTDATA("Amount",'[1]Maintenance Monthly'!$A$5,"Period",DATE(YEAR(AI$19),MONTH(AI$19),1),"Status","PLANNED","Country",$C29),0)+IFERROR(GETPIVOTDATA("Amount",'[1]Maintenance Monthly'!$A$5,"Period",DATE(YEAR(AI$19),MONTH(AI$19),1),"Status","ECONOMIC LONG TERM","Country",$C29),0)+IFERROR(GETPIVOTDATA("Amount",'[1]Maintenance Monthly'!$A$5,"Period",DATE(YEAR(AI$19),MONTH(AI$19),1),"Status","UNPLANNED","Country",$C29),0)</f>
        <v>0</v>
      </c>
      <c r="AJ29" s="24">
        <f>IFERROR(GETPIVOTDATA("Amount",'[1]Maintenance Monthly'!$A$5,"Period",DATE(YEAR(AJ$19),MONTH(AJ$19),1),"Status","PLANNED","Country",$C29),0)+IFERROR(GETPIVOTDATA("Amount",'[1]Maintenance Monthly'!$A$5,"Period",DATE(YEAR(AJ$19),MONTH(AJ$19),1),"Status","ECONOMIC LONG TERM","Country",$C29),0)+IFERROR(GETPIVOTDATA("Amount",'[1]Maintenance Monthly'!$A$5,"Period",DATE(YEAR(AJ$19),MONTH(AJ$19),1),"Status","UNPLANNED","Country",$C29),0)</f>
        <v>0</v>
      </c>
      <c r="AK29" s="24">
        <f>IFERROR(GETPIVOTDATA("Amount",'[1]Maintenance Monthly'!$A$5,"Period",DATE(YEAR(AK$19),MONTH(AK$19),1),"Status","PLANNED","Country",$C29),0)+IFERROR(GETPIVOTDATA("Amount",'[1]Maintenance Monthly'!$A$5,"Period",DATE(YEAR(AK$19),MONTH(AK$19),1),"Status","ECONOMIC LONG TERM","Country",$C29),0)+IFERROR(GETPIVOTDATA("Amount",'[1]Maintenance Monthly'!$A$5,"Period",DATE(YEAR(AK$19),MONTH(AK$19),1),"Status","UNPLANNED","Country",$C29),0)</f>
        <v>190</v>
      </c>
      <c r="AL29" s="24">
        <f>IFERROR(GETPIVOTDATA("Amount",'[1]Maintenance Monthly'!$A$5,"Period",DATE(YEAR(AL$19),MONTH(AL$19),1),"Status","PLANNED","Country",$C29),0)+IFERROR(GETPIVOTDATA("Amount",'[1]Maintenance Monthly'!$A$5,"Period",DATE(YEAR(AL$19),MONTH(AL$19),1),"Status","ECONOMIC LONG TERM","Country",$C29),0)+IFERROR(GETPIVOTDATA("Amount",'[1]Maintenance Monthly'!$A$5,"Period",DATE(YEAR(AL$19),MONTH(AL$19),1),"Status","UNPLANNED","Country",$C29),0)</f>
        <v>228</v>
      </c>
      <c r="AM29" s="24">
        <f>IFERROR(GETPIVOTDATA("Amount",'[1]Maintenance Monthly'!$A$5,"Period",DATE(YEAR(AM$19),MONTH(AM$19),1),"Status","PLANNED","Country",$C29),0)+IFERROR(GETPIVOTDATA("Amount",'[1]Maintenance Monthly'!$A$5,"Period",DATE(YEAR(AM$19),MONTH(AM$19),1),"Status","ECONOMIC LONG TERM","Country",$C29),0)+IFERROR(GETPIVOTDATA("Amount",'[1]Maintenance Monthly'!$A$5,"Period",DATE(YEAR(AM$19),MONTH(AM$19),1),"Status","UNPLANNED","Country",$C29),0)</f>
        <v>190</v>
      </c>
      <c r="AN29" s="24">
        <f>IFERROR(GETPIVOTDATA("Amount",'[1]Maintenance Monthly'!$A$5,"Period",DATE(YEAR(AN$19),MONTH(AN$19),1),"Status","PLANNED","Country",$C29),0)+IFERROR(GETPIVOTDATA("Amount",'[1]Maintenance Monthly'!$A$5,"Period",DATE(YEAR(AN$19),MONTH(AN$19),1),"Status","ECONOMIC LONG TERM","Country",$C29),0)+IFERROR(GETPIVOTDATA("Amount",'[1]Maintenance Monthly'!$A$5,"Period",DATE(YEAR(AN$19),MONTH(AN$19),1),"Status","UNPLANNED","Country",$C29),0)</f>
        <v>12</v>
      </c>
      <c r="AO29" s="24">
        <f>IFERROR(GETPIVOTDATA("Amount",'[1]Maintenance Monthly'!$A$5,"Period",DATE(YEAR(AO$19),MONTH(AO$19),1),"Status","PLANNED","Country",$C29),0)+IFERROR(GETPIVOTDATA("Amount",'[1]Maintenance Monthly'!$A$5,"Period",DATE(YEAR(AO$19),MONTH(AO$19),1),"Status","ECONOMIC LONG TERM","Country",$C29),0)+IFERROR(GETPIVOTDATA("Amount",'[1]Maintenance Monthly'!$A$5,"Period",DATE(YEAR(AO$19),MONTH(AO$19),1),"Status","UNPLANNED","Country",$C29),0)</f>
        <v>12</v>
      </c>
      <c r="AP29" s="24">
        <f>IFERROR(GETPIVOTDATA("Amount",'[1]Maintenance Monthly'!$A$5,"Period",DATE(YEAR(AP$19),MONTH(AP$19),1),"Status","PLANNED","Country",$C29),0)+IFERROR(GETPIVOTDATA("Amount",'[1]Maintenance Monthly'!$A$5,"Period",DATE(YEAR(AP$19),MONTH(AP$19),1),"Status","ECONOMIC LONG TERM","Country",$C29),0)+IFERROR(GETPIVOTDATA("Amount",'[1]Maintenance Monthly'!$A$5,"Period",DATE(YEAR(AP$19),MONTH(AP$19),1),"Status","UNPLANNED","Country",$C29),0)</f>
        <v>0</v>
      </c>
      <c r="AQ29" s="24">
        <f>IFERROR(GETPIVOTDATA("Amount",'[1]Maintenance Monthly'!$A$5,"Period",DATE(YEAR(AQ$19),MONTH(AQ$19),1),"Status","PLANNED","Country",$C29),0)+IFERROR(GETPIVOTDATA("Amount",'[1]Maintenance Monthly'!$A$5,"Period",DATE(YEAR(AQ$19),MONTH(AQ$19),1),"Status","ECONOMIC LONG TERM","Country",$C29),0)+IFERROR(GETPIVOTDATA("Amount",'[1]Maintenance Monthly'!$A$5,"Period",DATE(YEAR(AQ$19),MONTH(AQ$19),1),"Status","UNPLANNED","Country",$C29),0)</f>
        <v>0</v>
      </c>
      <c r="AR29" s="24">
        <f>IFERROR(GETPIVOTDATA("Amount",'[1]Maintenance Monthly'!$A$5,"Period",DATE(YEAR(AR$19),MONTH(AR$19),1),"Status","PLANNED","Country",$C29),0)+IFERROR(GETPIVOTDATA("Amount",'[1]Maintenance Monthly'!$A$5,"Period",DATE(YEAR(AR$19),MONTH(AR$19),1),"Status","ECONOMIC LONG TERM","Country",$C29),0)+IFERROR(GETPIVOTDATA("Amount",'[1]Maintenance Monthly'!$A$5,"Period",DATE(YEAR(AR$19),MONTH(AR$19),1),"Status","UNPLANNED","Country",$C29),0)</f>
        <v>0</v>
      </c>
      <c r="AS29" s="24">
        <f>IFERROR(GETPIVOTDATA("Amount",'[1]Maintenance Monthly'!$A$5,"Period",DATE(YEAR(AS$19),MONTH(AS$19),1),"Status","PLANNED","Country",$C29),0)+IFERROR(GETPIVOTDATA("Amount",'[1]Maintenance Monthly'!$A$5,"Period",DATE(YEAR(AS$19),MONTH(AS$19),1),"Status","ECONOMIC LONG TERM","Country",$C29),0)+IFERROR(GETPIVOTDATA("Amount",'[1]Maintenance Monthly'!$A$5,"Period",DATE(YEAR(AS$19),MONTH(AS$19),1),"Status","UNPLANNED","Country",$C29),0)</f>
        <v>0</v>
      </c>
      <c r="AT29" s="24">
        <f>IFERROR(GETPIVOTDATA("Amount",'[1]Maintenance Monthly'!$A$5,"Period",DATE(YEAR(AT$19),MONTH(AT$19),1),"Status","PLANNED","Country",$C29),0)+IFERROR(GETPIVOTDATA("Amount",'[1]Maintenance Monthly'!$A$5,"Period",DATE(YEAR(AT$19),MONTH(AT$19),1),"Status","ECONOMIC LONG TERM","Country",$C29),0)+IFERROR(GETPIVOTDATA("Amount",'[1]Maintenance Monthly'!$A$5,"Period",DATE(YEAR(AT$19),MONTH(AT$19),1),"Status","UNPLANNED","Country",$C29),0)</f>
        <v>0</v>
      </c>
      <c r="AU29" s="24">
        <f>IFERROR(GETPIVOTDATA("Amount",'[1]Maintenance Monthly'!$A$5,"Period",DATE(YEAR(AU$19),MONTH(AU$19),1),"Status","PLANNED","Country",$C29),0)+IFERROR(GETPIVOTDATA("Amount",'[1]Maintenance Monthly'!$A$5,"Period",DATE(YEAR(AU$19),MONTH(AU$19),1),"Status","ECONOMIC LONG TERM","Country",$C29),0)+IFERROR(GETPIVOTDATA("Amount",'[1]Maintenance Monthly'!$A$5,"Period",DATE(YEAR(AU$19),MONTH(AU$19),1),"Status","UNPLANNED","Country",$C29),0)</f>
        <v>0</v>
      </c>
      <c r="AV29" s="24">
        <f>IFERROR(GETPIVOTDATA("Amount",'[1]Maintenance Monthly'!$A$5,"Period",DATE(YEAR(AV$19),MONTH(AV$19),1),"Status","PLANNED","Country",$C29),0)+IFERROR(GETPIVOTDATA("Amount",'[1]Maintenance Monthly'!$A$5,"Period",DATE(YEAR(AV$19),MONTH(AV$19),1),"Status","ECONOMIC LONG TERM","Country",$C29),0)+IFERROR(GETPIVOTDATA("Amount",'[1]Maintenance Monthly'!$A$5,"Period",DATE(YEAR(AV$19),MONTH(AV$19),1),"Status","UNPLANNED","Country",$C29),0)</f>
        <v>0</v>
      </c>
      <c r="AW29" s="24">
        <f>IFERROR(GETPIVOTDATA("Amount",'[1]Maintenance Monthly'!$A$5,"Period",DATE(YEAR(AW$19),MONTH(AW$19),1),"Status","PLANNED","Country",$C29),0)+IFERROR(GETPIVOTDATA("Amount",'[1]Maintenance Monthly'!$A$5,"Period",DATE(YEAR(AW$19),MONTH(AW$19),1),"Status","ECONOMIC LONG TERM","Country",$C29),0)+IFERROR(GETPIVOTDATA("Amount",'[1]Maintenance Monthly'!$A$5,"Period",DATE(YEAR(AW$19),MONTH(AW$19),1),"Status","UNPLANNED","Country",$C29),0)</f>
        <v>44</v>
      </c>
      <c r="AX29" s="24">
        <f>IFERROR(GETPIVOTDATA("Amount",'[1]Maintenance Monthly'!$A$5,"Period",DATE(YEAR(AX$19),MONTH(AX$19),1),"Status","PLANNED","Country",$C29),0)+IFERROR(GETPIVOTDATA("Amount",'[1]Maintenance Monthly'!$A$5,"Period",DATE(YEAR(AX$19),MONTH(AX$19),1),"Status","ECONOMIC LONG TERM","Country",$C29),0)+IFERROR(GETPIVOTDATA("Amount",'[1]Maintenance Monthly'!$A$5,"Period",DATE(YEAR(AX$19),MONTH(AX$19),1),"Status","UNPLANNED","Country",$C29),0)</f>
        <v>20</v>
      </c>
      <c r="AY29" s="24">
        <f>IFERROR(GETPIVOTDATA("Amount",'[1]Maintenance Monthly'!$A$5,"Period",DATE(YEAR(AY$19),MONTH(AY$19),1),"Status","PLANNED","Country",$C29),0)+IFERROR(GETPIVOTDATA("Amount",'[1]Maintenance Monthly'!$A$5,"Period",DATE(YEAR(AY$19),MONTH(AY$19),1),"Status","ECONOMIC LONG TERM","Country",$C29),0)+IFERROR(GETPIVOTDATA("Amount",'[1]Maintenance Monthly'!$A$5,"Period",DATE(YEAR(AY$19),MONTH(AY$19),1),"Status","UNPLANNED","Country",$C29),0)</f>
        <v>0</v>
      </c>
      <c r="AZ29" s="24">
        <f>IFERROR(GETPIVOTDATA("Amount",'[1]Maintenance Monthly'!$A$5,"Period",DATE(YEAR(AZ$19),MONTH(AZ$19),1),"Status","PLANNED","Country",$C29),0)+IFERROR(GETPIVOTDATA("Amount",'[1]Maintenance Monthly'!$A$5,"Period",DATE(YEAR(AZ$19),MONTH(AZ$19),1),"Status","ECONOMIC LONG TERM","Country",$C29),0)+IFERROR(GETPIVOTDATA("Amount",'[1]Maintenance Monthly'!$A$5,"Period",DATE(YEAR(AZ$19),MONTH(AZ$19),1),"Status","UNPLANNED","Country",$C29),0)</f>
        <v>12</v>
      </c>
      <c r="BA29" s="24">
        <f>IFERROR(GETPIVOTDATA("Amount",'[1]Maintenance Monthly'!$A$5,"Period",DATE(YEAR(BA$19),MONTH(BA$19),1),"Status","PLANNED","Country",$C29),0)+IFERROR(GETPIVOTDATA("Amount",'[1]Maintenance Monthly'!$A$5,"Period",DATE(YEAR(BA$19),MONTH(BA$19),1),"Status","ECONOMIC LONG TERM","Country",$C29),0)+IFERROR(GETPIVOTDATA("Amount",'[1]Maintenance Monthly'!$A$5,"Period",DATE(YEAR(BA$19),MONTH(BA$19),1),"Status","UNPLANNED","Country",$C29),0)</f>
        <v>12</v>
      </c>
      <c r="BB29" s="24">
        <f>IFERROR(GETPIVOTDATA("Amount",'[1]Maintenance Monthly'!$A$5,"Period",DATE(YEAR(BB$19),MONTH(BB$19),1),"Status","PLANNED","Country",$C29),0)+IFERROR(GETPIVOTDATA("Amount",'[1]Maintenance Monthly'!$A$5,"Period",DATE(YEAR(BB$19),MONTH(BB$19),1),"Status","ECONOMIC LONG TERM","Country",$C29),0)+IFERROR(GETPIVOTDATA("Amount",'[1]Maintenance Monthly'!$A$5,"Period",DATE(YEAR(BB$19),MONTH(BB$19),1),"Status","UNPLANNED","Country",$C29),0)</f>
        <v>12</v>
      </c>
      <c r="BC29" s="24">
        <f>IFERROR(GETPIVOTDATA("Amount",'[1]Maintenance Monthly'!$A$5,"Period",DATE(YEAR(BC$19),MONTH(BC$19),1),"Status","PLANNED","Country",$C29),0)+IFERROR(GETPIVOTDATA("Amount",'[1]Maintenance Monthly'!$A$5,"Period",DATE(YEAR(BC$19),MONTH(BC$19),1),"Status","ECONOMIC LONG TERM","Country",$C29),0)+IFERROR(GETPIVOTDATA("Amount",'[1]Maintenance Monthly'!$A$5,"Period",DATE(YEAR(BC$19),MONTH(BC$19),1),"Status","UNPLANNED","Country",$C29),0)</f>
        <v>3</v>
      </c>
      <c r="BD29" s="24">
        <f>IFERROR(GETPIVOTDATA("Amount",'[1]Maintenance Monthly'!$A$5,"Period",DATE(YEAR(BD$19),MONTH(BD$19),1),"Status","PLANNED","Country",$C29),0)+IFERROR(GETPIVOTDATA("Amount",'[1]Maintenance Monthly'!$A$5,"Period",DATE(YEAR(BD$19),MONTH(BD$19),1),"Status","ECONOMIC LONG TERM","Country",$C29),0)+IFERROR(GETPIVOTDATA("Amount",'[1]Maintenance Monthly'!$A$5,"Period",DATE(YEAR(BD$19),MONTH(BD$19),1),"Status","UNPLANNED","Country",$C29),0)</f>
        <v>0</v>
      </c>
      <c r="BE29" s="24">
        <f>IFERROR(GETPIVOTDATA("Amount",'[1]Maintenance Monthly'!$A$5,"Period",DATE(YEAR(BE$19),MONTH(BE$19),1),"Status","PLANNED","Country",$C29),0)+IFERROR(GETPIVOTDATA("Amount",'[1]Maintenance Monthly'!$A$5,"Period",DATE(YEAR(BE$19),MONTH(BE$19),1),"Status","ECONOMIC LONG TERM","Country",$C29),0)+IFERROR(GETPIVOTDATA("Amount",'[1]Maintenance Monthly'!$A$5,"Period",DATE(YEAR(BE$19),MONTH(BE$19),1),"Status","UNPLANNED","Country",$C29),0)</f>
        <v>0</v>
      </c>
      <c r="BF29" s="24">
        <f>IFERROR(GETPIVOTDATA("Amount",'[1]Maintenance Monthly'!$A$5,"Period",DATE(YEAR(BF$19),MONTH(BF$19),1),"Status","PLANNED","Country",$C29),0)+IFERROR(GETPIVOTDATA("Amount",'[1]Maintenance Monthly'!$A$5,"Period",DATE(YEAR(BF$19),MONTH(BF$19),1),"Status","ECONOMIC LONG TERM","Country",$C29),0)+IFERROR(GETPIVOTDATA("Amount",'[1]Maintenance Monthly'!$A$5,"Period",DATE(YEAR(BF$19),MONTH(BF$19),1),"Status","UNPLANNED","Country",$C29),0)</f>
        <v>0</v>
      </c>
      <c r="BG29" s="24">
        <f>IFERROR(GETPIVOTDATA("Amount",'[1]Maintenance Monthly'!$A$5,"Period",DATE(YEAR(BG$19),MONTH(BG$19),1),"Status","PLANNED","Country",$C29),0)+IFERROR(GETPIVOTDATA("Amount",'[1]Maintenance Monthly'!$A$5,"Period",DATE(YEAR(BG$19),MONTH(BG$19),1),"Status","ECONOMIC LONG TERM","Country",$C29),0)+IFERROR(GETPIVOTDATA("Amount",'[1]Maintenance Monthly'!$A$5,"Period",DATE(YEAR(BG$19),MONTH(BG$19),1),"Status","UNPLANNED","Country",$C29),0)</f>
        <v>0</v>
      </c>
      <c r="BH29" s="24">
        <f>IFERROR(GETPIVOTDATA("Amount",'[1]Maintenance Monthly'!$A$5,"Period",DATE(YEAR(BH$19),MONTH(BH$19),1),"Status","PLANNED","Country",$C29),0)+IFERROR(GETPIVOTDATA("Amount",'[1]Maintenance Monthly'!$A$5,"Period",DATE(YEAR(BH$19),MONTH(BH$19),1),"Status","ECONOMIC LONG TERM","Country",$C29),0)+IFERROR(GETPIVOTDATA("Amount",'[1]Maintenance Monthly'!$A$5,"Period",DATE(YEAR(BH$19),MONTH(BH$19),1),"Status","UNPLANNED","Country",$C29),0)</f>
        <v>0</v>
      </c>
      <c r="BI29" s="24">
        <f>IFERROR(GETPIVOTDATA("Amount",'[1]Maintenance Monthly'!$A$5,"Period",DATE(YEAR(BI$19),MONTH(BI$19),1),"Status","PLANNED","Country",$C29),0)+IFERROR(GETPIVOTDATA("Amount",'[1]Maintenance Monthly'!$A$5,"Period",DATE(YEAR(BI$19),MONTH(BI$19),1),"Status","ECONOMIC LONG TERM","Country",$C29),0)+IFERROR(GETPIVOTDATA("Amount",'[1]Maintenance Monthly'!$A$5,"Period",DATE(YEAR(BI$19),MONTH(BI$19),1),"Status","UNPLANNED","Country",$C29),0)</f>
        <v>0</v>
      </c>
      <c r="BJ29" s="24">
        <f>IFERROR(GETPIVOTDATA("Amount",'[1]Maintenance Monthly'!$A$5,"Period",DATE(YEAR(BJ$19),MONTH(BJ$19),1),"Status","PLANNED","Country",$C29),0)+IFERROR(GETPIVOTDATA("Amount",'[1]Maintenance Monthly'!$A$5,"Period",DATE(YEAR(BJ$19),MONTH(BJ$19),1),"Status","ECONOMIC LONG TERM","Country",$C29),0)+IFERROR(GETPIVOTDATA("Amount",'[1]Maintenance Monthly'!$A$5,"Period",DATE(YEAR(BJ$19),MONTH(BJ$19),1),"Status","UNPLANNED","Country",$C29),0)</f>
        <v>70</v>
      </c>
      <c r="BK29" s="24">
        <f>IFERROR(GETPIVOTDATA("Amount",'[1]Maintenance Monthly'!$A$5,"Period",DATE(YEAR(BK$19),MONTH(BK$19),1),"Status","PLANNED","Country",$C29),0)+IFERROR(GETPIVOTDATA("Amount",'[1]Maintenance Monthly'!$A$5,"Period",DATE(YEAR(BK$19),MONTH(BK$19),1),"Status","ECONOMIC LONG TERM","Country",$C29),0)+IFERROR(GETPIVOTDATA("Amount",'[1]Maintenance Monthly'!$A$5,"Period",DATE(YEAR(BK$19),MONTH(BK$19),1),"Status","UNPLANNED","Country",$C29),0)</f>
        <v>94</v>
      </c>
      <c r="BL29" s="24">
        <f>IFERROR(GETPIVOTDATA("Amount",'[1]Maintenance Monthly'!$A$5,"Period",DATE(YEAR(BL$19),MONTH(BL$19),1),"Status","PLANNED","Country",$C29),0)+IFERROR(GETPIVOTDATA("Amount",'[1]Maintenance Monthly'!$A$5,"Period",DATE(YEAR(BL$19),MONTH(BL$19),1),"Status","ECONOMIC LONG TERM","Country",$C29),0)+IFERROR(GETPIVOTDATA("Amount",'[1]Maintenance Monthly'!$A$5,"Period",DATE(YEAR(BL$19),MONTH(BL$19),1),"Status","UNPLANNED","Country",$C29),0)</f>
        <v>12</v>
      </c>
      <c r="BM29" s="24">
        <f>IFERROR(GETPIVOTDATA("Amount",'[1]Maintenance Monthly'!$A$5,"Period",DATE(YEAR(BM$19),MONTH(BM$19),1),"Status","PLANNED","Country",$C29),0)+IFERROR(GETPIVOTDATA("Amount",'[1]Maintenance Monthly'!$A$5,"Period",DATE(YEAR(BM$19),MONTH(BM$19),1),"Status","ECONOMIC LONG TERM","Country",$C29),0)+IFERROR(GETPIVOTDATA("Amount",'[1]Maintenance Monthly'!$A$5,"Period",DATE(YEAR(BM$19),MONTH(BM$19),1),"Status","UNPLANNED","Country",$C29),0)</f>
        <v>12</v>
      </c>
      <c r="BN29" s="24">
        <f>IFERROR(GETPIVOTDATA("Amount",'[1]Maintenance Monthly'!$A$5,"Period",DATE(YEAR(BN$19),MONTH(BN$19),1),"Status","PLANNED","Country",$C29),0)+IFERROR(GETPIVOTDATA("Amount",'[1]Maintenance Monthly'!$A$5,"Period",DATE(YEAR(BN$19),MONTH(BN$19),1),"Status","ECONOMIC LONG TERM","Country",$C29),0)+IFERROR(GETPIVOTDATA("Amount",'[1]Maintenance Monthly'!$A$5,"Period",DATE(YEAR(BN$19),MONTH(BN$19),1),"Status","UNPLANNED","Country",$C29),0)</f>
        <v>12</v>
      </c>
      <c r="BO29" s="24">
        <f>IFERROR(GETPIVOTDATA("Amount",'[1]Maintenance Monthly'!$A$5,"Period",DATE(YEAR(BO$19),MONTH(BO$19),1),"Status","PLANNED","Country",$C29),0)+IFERROR(GETPIVOTDATA("Amount",'[1]Maintenance Monthly'!$A$5,"Period",DATE(YEAR(BO$19),MONTH(BO$19),1),"Status","ECONOMIC LONG TERM","Country",$C29),0)+IFERROR(GETPIVOTDATA("Amount",'[1]Maintenance Monthly'!$A$5,"Period",DATE(YEAR(BO$19),MONTH(BO$19),1),"Status","UNPLANNED","Country",$C29),0)</f>
        <v>1</v>
      </c>
      <c r="BP29" s="24">
        <f>IFERROR(GETPIVOTDATA("Amount",'[1]Maintenance Monthly'!$A$5,"Period",DATE(YEAR(BP$19),MONTH(BP$19),1),"Status","PLANNED","Country",$C29),0)+IFERROR(GETPIVOTDATA("Amount",'[1]Maintenance Monthly'!$A$5,"Period",DATE(YEAR(BP$19),MONTH(BP$19),1),"Status","ECONOMIC LONG TERM","Country",$C29),0)+IFERROR(GETPIVOTDATA("Amount",'[1]Maintenance Monthly'!$A$5,"Period",DATE(YEAR(BP$19),MONTH(BP$19),1),"Status","UNPLANNED","Country",$C29),0)</f>
        <v>0</v>
      </c>
      <c r="BQ29" s="24">
        <f>IFERROR(GETPIVOTDATA("Amount",'[1]Maintenance Monthly'!$A$5,"Period",DATE(YEAR(BQ$19),MONTH(BQ$19),1),"Status","PLANNED","Country",$C29),0)+IFERROR(GETPIVOTDATA("Amount",'[1]Maintenance Monthly'!$A$5,"Period",DATE(YEAR(BQ$19),MONTH(BQ$19),1),"Status","ECONOMIC LONG TERM","Country",$C29),0)+IFERROR(GETPIVOTDATA("Amount",'[1]Maintenance Monthly'!$A$5,"Period",DATE(YEAR(BQ$19),MONTH(BQ$19),1),"Status","UNPLANNED","Country",$C29),0)</f>
        <v>0</v>
      </c>
      <c r="BR29" s="24">
        <f>IFERROR(GETPIVOTDATA("Amount",'[1]Maintenance Monthly'!$A$5,"Period",DATE(YEAR(BR$19),MONTH(BR$19),1),"Status","PLANNED","Country",$C29),0)+IFERROR(GETPIVOTDATA("Amount",'[1]Maintenance Monthly'!$A$5,"Period",DATE(YEAR(BR$19),MONTH(BR$19),1),"Status","ECONOMIC LONG TERM","Country",$C29),0)+IFERROR(GETPIVOTDATA("Amount",'[1]Maintenance Monthly'!$A$5,"Period",DATE(YEAR(BR$19),MONTH(BR$19),1),"Status","UNPLANNED","Country",$C29),0)</f>
        <v>0</v>
      </c>
      <c r="BS29" s="24">
        <f>IFERROR(GETPIVOTDATA("Amount",'[1]Maintenance Monthly'!$A$5,"Period",DATE(YEAR(BS$19),MONTH(BS$19),1),"Status","PLANNED","Country",$C29),0)+IFERROR(GETPIVOTDATA("Amount",'[1]Maintenance Monthly'!$A$5,"Period",DATE(YEAR(BS$19),MONTH(BS$19),1),"Status","ECONOMIC LONG TERM","Country",$C29),0)+IFERROR(GETPIVOTDATA("Amount",'[1]Maintenance Monthly'!$A$5,"Period",DATE(YEAR(BS$19),MONTH(BS$19),1),"Status","UNPLANNED","Country",$C29),0)</f>
        <v>0</v>
      </c>
      <c r="BT29" s="24">
        <f>IFERROR(GETPIVOTDATA("Amount",'[1]Maintenance Monthly'!$A$5,"Period",DATE(YEAR(BT$19),MONTH(BT$19),1),"Status","PLANNED","Country",$C29),0)+IFERROR(GETPIVOTDATA("Amount",'[1]Maintenance Monthly'!$A$5,"Period",DATE(YEAR(BT$19),MONTH(BT$19),1),"Status","ECONOMIC LONG TERM","Country",$C29),0)+IFERROR(GETPIVOTDATA("Amount",'[1]Maintenance Monthly'!$A$5,"Period",DATE(YEAR(BT$19),MONTH(BT$19),1),"Status","UNPLANNED","Country",$C29),0)</f>
        <v>0</v>
      </c>
      <c r="BU29" s="24">
        <f>IFERROR(GETPIVOTDATA("Amount",'[1]Maintenance Monthly'!$A$5,"Period",DATE(YEAR(BU$19),MONTH(BU$19),1),"Status","PLANNED","Country",$C29),0)+IFERROR(GETPIVOTDATA("Amount",'[1]Maintenance Monthly'!$A$5,"Period",DATE(YEAR(BU$19),MONTH(BU$19),1),"Status","ECONOMIC LONG TERM","Country",$C29),0)+IFERROR(GETPIVOTDATA("Amount",'[1]Maintenance Monthly'!$A$5,"Period",DATE(YEAR(BU$19),MONTH(BU$19),1),"Status","UNPLANNED","Country",$C29),0)</f>
        <v>228</v>
      </c>
      <c r="BV29" s="24">
        <f>IFERROR(GETPIVOTDATA("Amount",'[1]Maintenance Monthly'!$A$5,"Period",DATE(YEAR(BV$19),MONTH(BV$19),1),"Status","PLANNED","Country",$C29),0)+IFERROR(GETPIVOTDATA("Amount",'[1]Maintenance Monthly'!$A$5,"Period",DATE(YEAR(BV$19),MONTH(BV$19),1),"Status","ECONOMIC LONG TERM","Country",$C29),0)+IFERROR(GETPIVOTDATA("Amount",'[1]Maintenance Monthly'!$A$5,"Period",DATE(YEAR(BV$19),MONTH(BV$19),1),"Status","UNPLANNED","Country",$C29),0)</f>
        <v>0</v>
      </c>
      <c r="BW29" s="24">
        <f>IFERROR(GETPIVOTDATA("Amount",'[1]Maintenance Monthly'!$A$5,"Period",DATE(YEAR(BW$19),MONTH(BW$19),1),"Status","PLANNED","Country",$C29),0)+IFERROR(GETPIVOTDATA("Amount",'[1]Maintenance Monthly'!$A$5,"Period",DATE(YEAR(BW$19),MONTH(BW$19),1),"Status","ECONOMIC LONG TERM","Country",$C29),0)+IFERROR(GETPIVOTDATA("Amount",'[1]Maintenance Monthly'!$A$5,"Period",DATE(YEAR(BW$19),MONTH(BW$19),1),"Status","UNPLANNED","Country",$C29),0)</f>
        <v>0</v>
      </c>
      <c r="BX29" s="24">
        <f>IFERROR(GETPIVOTDATA("Amount",'[1]Maintenance Monthly'!$A$5,"Period",DATE(YEAR(BX$19),MONTH(BX$19),1),"Status","PLANNED","Country",$C29),0)+IFERROR(GETPIVOTDATA("Amount",'[1]Maintenance Monthly'!$A$5,"Period",DATE(YEAR(BX$19),MONTH(BX$19),1),"Status","ECONOMIC LONG TERM","Country",$C29),0)+IFERROR(GETPIVOTDATA("Amount",'[1]Maintenance Monthly'!$A$5,"Period",DATE(YEAR(BX$19),MONTH(BX$19),1),"Status","UNPLANNED","Country",$C29),0)</f>
        <v>12</v>
      </c>
      <c r="BY29" s="24">
        <f>IFERROR(GETPIVOTDATA("Amount",'[1]Maintenance Monthly'!$A$5,"Period",DATE(YEAR(BY$19),MONTH(BY$19),1),"Status","PLANNED","Country",$C29),0)+IFERROR(GETPIVOTDATA("Amount",'[1]Maintenance Monthly'!$A$5,"Period",DATE(YEAR(BY$19),MONTH(BY$19),1),"Status","ECONOMIC LONG TERM","Country",$C29),0)+IFERROR(GETPIVOTDATA("Amount",'[1]Maintenance Monthly'!$A$5,"Period",DATE(YEAR(BY$19),MONTH(BY$19),1),"Status","UNPLANNED","Country",$C29),0)</f>
        <v>12</v>
      </c>
      <c r="BZ29" s="24">
        <f>IFERROR(GETPIVOTDATA("Amount",'[1]Maintenance Monthly'!$A$5,"Period",DATE(YEAR(BZ$19),MONTH(BZ$19),1),"Status","PLANNED","Country",$C29),0)+IFERROR(GETPIVOTDATA("Amount",'[1]Maintenance Monthly'!$A$5,"Period",DATE(YEAR(BZ$19),MONTH(BZ$19),1),"Status","ECONOMIC LONG TERM","Country",$C29),0)+IFERROR(GETPIVOTDATA("Amount",'[1]Maintenance Monthly'!$A$5,"Period",DATE(YEAR(BZ$19),MONTH(BZ$19),1),"Status","UNPLANNED","Country",$C29),0)</f>
        <v>12</v>
      </c>
      <c r="CA29" s="24">
        <f>IFERROR(GETPIVOTDATA("Amount",'[1]Maintenance Monthly'!$A$5,"Period",DATE(YEAR(CA$19),MONTH(CA$19),1),"Status","PLANNED","Country",$C29),0)+IFERROR(GETPIVOTDATA("Amount",'[1]Maintenance Monthly'!$A$5,"Period",DATE(YEAR(CA$19),MONTH(CA$19),1),"Status","ECONOMIC LONG TERM","Country",$C29),0)+IFERROR(GETPIVOTDATA("Amount",'[1]Maintenance Monthly'!$A$5,"Period",DATE(YEAR(CA$19),MONTH(CA$19),1),"Status","UNPLANNED","Country",$C29),0)</f>
        <v>59</v>
      </c>
      <c r="CB29" s="24">
        <f>IFERROR(GETPIVOTDATA("Amount",'[1]Maintenance Monthly'!$A$5,"Period",DATE(YEAR(CB$19),MONTH(CB$19),1),"Status","PLANNED","Country",$C29),0)+IFERROR(GETPIVOTDATA("Amount",'[1]Maintenance Monthly'!$A$5,"Period",DATE(YEAR(CB$19),MONTH(CB$19),1),"Status","ECONOMIC LONG TERM","Country",$C29),0)+IFERROR(GETPIVOTDATA("Amount",'[1]Maintenance Monthly'!$A$5,"Period",DATE(YEAR(CB$19),MONTH(CB$19),1),"Status","UNPLANNED","Country",$C29),0)</f>
        <v>54</v>
      </c>
      <c r="CC29" s="24">
        <f>IFERROR(GETPIVOTDATA("Amount",'[1]Maintenance Monthly'!$A$5,"Period",DATE(YEAR(CC$19),MONTH(CC$19),1),"Status","PLANNED","Country",$C29),0)+IFERROR(GETPIVOTDATA("Amount",'[1]Maintenance Monthly'!$A$5,"Period",DATE(YEAR(CC$19),MONTH(CC$19),1),"Status","ECONOMIC LONG TERM","Country",$C29),0)+IFERROR(GETPIVOTDATA("Amount",'[1]Maintenance Monthly'!$A$5,"Period",DATE(YEAR(CC$19),MONTH(CC$19),1),"Status","UNPLANNED","Country",$C29),0)</f>
        <v>0</v>
      </c>
      <c r="CD29" s="24">
        <f>IFERROR(GETPIVOTDATA("Amount",'[1]Maintenance Monthly'!$A$5,"Period",DATE(YEAR(CD$19),MONTH(CD$19),1),"Status","PLANNED","Country",$C29),0)+IFERROR(GETPIVOTDATA("Amount",'[1]Maintenance Monthly'!$A$5,"Period",DATE(YEAR(CD$19),MONTH(CD$19),1),"Status","ECONOMIC LONG TERM","Country",$C29),0)+IFERROR(GETPIVOTDATA("Amount",'[1]Maintenance Monthly'!$A$5,"Period",DATE(YEAR(CD$19),MONTH(CD$19),1),"Status","UNPLANNED","Country",$C29),0)</f>
        <v>0</v>
      </c>
      <c r="CE29" s="24">
        <f>IFERROR(GETPIVOTDATA("Amount",'[1]Maintenance Monthly'!$A$5,"Period",DATE(YEAR(CE$19),MONTH(CE$19),1),"Status","PLANNED","Country",$C29),0)+IFERROR(GETPIVOTDATA("Amount",'[1]Maintenance Monthly'!$A$5,"Period",DATE(YEAR(CE$19),MONTH(CE$19),1),"Status","ECONOMIC LONG TERM","Country",$C29),0)+IFERROR(GETPIVOTDATA("Amount",'[1]Maintenance Monthly'!$A$5,"Period",DATE(YEAR(CE$19),MONTH(CE$19),1),"Status","UNPLANNED","Country",$C29),0)</f>
        <v>0</v>
      </c>
      <c r="CF29" s="24">
        <f>IFERROR(GETPIVOTDATA("Amount",'[1]Maintenance Monthly'!$A$5,"Period",DATE(YEAR(CF$19),MONTH(CF$19),1),"Status","PLANNED","Country",$C29),0)+IFERROR(GETPIVOTDATA("Amount",'[1]Maintenance Monthly'!$A$5,"Period",DATE(YEAR(CF$19),MONTH(CF$19),1),"Status","ECONOMIC LONG TERM","Country",$C29),0)+IFERROR(GETPIVOTDATA("Amount",'[1]Maintenance Monthly'!$A$5,"Period",DATE(YEAR(CF$19),MONTH(CF$19),1),"Status","UNPLANNED","Country",$C29),0)</f>
        <v>0</v>
      </c>
      <c r="CG29" s="24">
        <f>IFERROR(GETPIVOTDATA("Amount",'[1]Maintenance Monthly'!$A$5,"Period",DATE(YEAR(CG$19),MONTH(CG$19),1),"Status","PLANNED","Country",$C29),0)+IFERROR(GETPIVOTDATA("Amount",'[1]Maintenance Monthly'!$A$5,"Period",DATE(YEAR(CG$19),MONTH(CG$19),1),"Status","ECONOMIC LONG TERM","Country",$C29),0)+IFERROR(GETPIVOTDATA("Amount",'[1]Maintenance Monthly'!$A$5,"Period",DATE(YEAR(CG$19),MONTH(CG$19),1),"Status","UNPLANNED","Country",$C29),0)</f>
        <v>0</v>
      </c>
      <c r="CH29" s="24">
        <f>IFERROR(GETPIVOTDATA("Amount",'[1]Maintenance Monthly'!$A$5,"Period",DATE(YEAR(CH$19),MONTH(CH$19),1),"Status","PLANNED","Country",$C29),0)+IFERROR(GETPIVOTDATA("Amount",'[1]Maintenance Monthly'!$A$5,"Period",DATE(YEAR(CH$19),MONTH(CH$19),1),"Status","ECONOMIC LONG TERM","Country",$C29),0)+IFERROR(GETPIVOTDATA("Amount",'[1]Maintenance Monthly'!$A$5,"Period",DATE(YEAR(CH$19),MONTH(CH$19),1),"Status","UNPLANNED","Country",$C29),0)</f>
        <v>94</v>
      </c>
      <c r="CI29" s="24">
        <f>IFERROR(GETPIVOTDATA("Amount",'[1]Maintenance Monthly'!$A$5,"Period",DATE(YEAR(CI$19),MONTH(CI$19),1),"Status","PLANNED","Country",$C29),0)+IFERROR(GETPIVOTDATA("Amount",'[1]Maintenance Monthly'!$A$5,"Period",DATE(YEAR(CI$19),MONTH(CI$19),1),"Status","ECONOMIC LONG TERM","Country",$C29),0)+IFERROR(GETPIVOTDATA("Amount",'[1]Maintenance Monthly'!$A$5,"Period",DATE(YEAR(CI$19),MONTH(CI$19),1),"Status","UNPLANNED","Country",$C29),0)</f>
        <v>100</v>
      </c>
      <c r="CJ29" s="24">
        <f>IFERROR(GETPIVOTDATA("Amount",'[1]Maintenance Monthly'!$A$5,"Period",DATE(YEAR(CJ$19),MONTH(CJ$19),1),"Status","PLANNED","Country",$C29),0)+IFERROR(GETPIVOTDATA("Amount",'[1]Maintenance Monthly'!$A$5,"Period",DATE(YEAR(CJ$19),MONTH(CJ$19),1),"Status","ECONOMIC LONG TERM","Country",$C29),0)+IFERROR(GETPIVOTDATA("Amount",'[1]Maintenance Monthly'!$A$5,"Period",DATE(YEAR(CJ$19),MONTH(CJ$19),1),"Status","UNPLANNED","Country",$C29),0)</f>
        <v>0</v>
      </c>
      <c r="CK29" s="24">
        <f>IFERROR(GETPIVOTDATA("Amount",'[1]Maintenance Monthly'!$A$5,"Period",DATE(YEAR(CK$19),MONTH(CK$19),1),"Status","PLANNED","Country",$C29),0)+IFERROR(GETPIVOTDATA("Amount",'[1]Maintenance Monthly'!$A$5,"Period",DATE(YEAR(CK$19),MONTH(CK$19),1),"Status","ECONOMIC LONG TERM","Country",$C29),0)+IFERROR(GETPIVOTDATA("Amount",'[1]Maintenance Monthly'!$A$5,"Period",DATE(YEAR(CK$19),MONTH(CK$19),1),"Status","UNPLANNED","Country",$C29),0)</f>
        <v>0</v>
      </c>
      <c r="CL29" s="24">
        <f>IFERROR(GETPIVOTDATA("Amount",'[1]Maintenance Monthly'!$A$5,"Period",DATE(YEAR(CL$19),MONTH(CL$19),1),"Status","PLANNED","Country",$C29),0)+IFERROR(GETPIVOTDATA("Amount",'[1]Maintenance Monthly'!$A$5,"Period",DATE(YEAR(CL$19),MONTH(CL$19),1),"Status","ECONOMIC LONG TERM","Country",$C29),0)+IFERROR(GETPIVOTDATA("Amount",'[1]Maintenance Monthly'!$A$5,"Period",DATE(YEAR(CL$19),MONTH(CL$19),1),"Status","UNPLANNED","Country",$C29),0)</f>
        <v>0</v>
      </c>
      <c r="CM29" s="24">
        <f>IFERROR(GETPIVOTDATA("Amount",'[1]Maintenance Monthly'!$A$5,"Period",DATE(YEAR(CM$19),MONTH(CM$19),1),"Status","PLANNED","Country",$C29),0)+IFERROR(GETPIVOTDATA("Amount",'[1]Maintenance Monthly'!$A$5,"Period",DATE(YEAR(CM$19),MONTH(CM$19),1),"Status","ECONOMIC LONG TERM","Country",$C29),0)+IFERROR(GETPIVOTDATA("Amount",'[1]Maintenance Monthly'!$A$5,"Period",DATE(YEAR(CM$19),MONTH(CM$19),1),"Status","UNPLANNED","Country",$C29),0)</f>
        <v>0</v>
      </c>
      <c r="CN29" s="24">
        <f>IFERROR(GETPIVOTDATA("Amount",'[1]Maintenance Monthly'!$A$5,"Period",DATE(YEAR(CN$19),MONTH(CN$19),1),"Status","PLANNED","Country",$C29),0)+IFERROR(GETPIVOTDATA("Amount",'[1]Maintenance Monthly'!$A$5,"Period",DATE(YEAR(CN$19),MONTH(CN$19),1),"Status","ECONOMIC LONG TERM","Country",$C29),0)+IFERROR(GETPIVOTDATA("Amount",'[1]Maintenance Monthly'!$A$5,"Period",DATE(YEAR(CN$19),MONTH(CN$19),1),"Status","UNPLANNED","Country",$C29),0)</f>
        <v>0</v>
      </c>
      <c r="CO29" s="24">
        <f>IFERROR(GETPIVOTDATA("Amount",'[1]Maintenance Monthly'!$A$5,"Period",DATE(YEAR(CO$19),MONTH(CO$19),1),"Status","PLANNED","Country",$C29),0)+IFERROR(GETPIVOTDATA("Amount",'[1]Maintenance Monthly'!$A$5,"Period",DATE(YEAR(CO$19),MONTH(CO$19),1),"Status","ECONOMIC LONG TERM","Country",$C29),0)+IFERROR(GETPIVOTDATA("Amount",'[1]Maintenance Monthly'!$A$5,"Period",DATE(YEAR(CO$19),MONTH(CO$19),1),"Status","UNPLANNED","Country",$C29),0)</f>
        <v>0</v>
      </c>
      <c r="CP29" s="24">
        <f>IFERROR(GETPIVOTDATA("Amount",'[1]Maintenance Monthly'!$A$5,"Period",DATE(YEAR(CP$19),MONTH(CP$19),1),"Status","PLANNED","Country",$C29),0)+IFERROR(GETPIVOTDATA("Amount",'[1]Maintenance Monthly'!$A$5,"Period",DATE(YEAR(CP$19),MONTH(CP$19),1),"Status","ECONOMIC LONG TERM","Country",$C29),0)+IFERROR(GETPIVOTDATA("Amount",'[1]Maintenance Monthly'!$A$5,"Period",DATE(YEAR(CP$19),MONTH(CP$19),1),"Status","UNPLANNED","Country",$C29),0)</f>
        <v>0</v>
      </c>
      <c r="CQ29" s="24">
        <f>IFERROR(GETPIVOTDATA("Amount",'[1]Maintenance Monthly'!$A$5,"Period",DATE(YEAR(CQ$19),MONTH(CQ$19),1),"Status","PLANNED","Country",$C29),0)+IFERROR(GETPIVOTDATA("Amount",'[1]Maintenance Monthly'!$A$5,"Period",DATE(YEAR(CQ$19),MONTH(CQ$19),1),"Status","ECONOMIC LONG TERM","Country",$C29),0)+IFERROR(GETPIVOTDATA("Amount",'[1]Maintenance Monthly'!$A$5,"Period",DATE(YEAR(CQ$19),MONTH(CQ$19),1),"Status","UNPLANNED","Country",$C29),0)</f>
        <v>0</v>
      </c>
      <c r="CR29" s="24">
        <f>IFERROR(GETPIVOTDATA("Amount",'[1]Maintenance Monthly'!$A$5,"Period",DATE(YEAR(CR$19),MONTH(CR$19),1),"Status","PLANNED","Country",$C29),0)+IFERROR(GETPIVOTDATA("Amount",'[1]Maintenance Monthly'!$A$5,"Period",DATE(YEAR(CR$19),MONTH(CR$19),1),"Status","ECONOMIC LONG TERM","Country",$C29),0)+IFERROR(GETPIVOTDATA("Amount",'[1]Maintenance Monthly'!$A$5,"Period",DATE(YEAR(CR$19),MONTH(CR$19),1),"Status","UNPLANNED","Country",$C29),0)</f>
        <v>0</v>
      </c>
      <c r="CS29" s="24">
        <f>IFERROR(GETPIVOTDATA("Amount",'[1]Maintenance Monthly'!$A$5,"Period",DATE(YEAR(CS$19),MONTH(CS$19),1),"Status","PLANNED","Country",$C29),0)+IFERROR(GETPIVOTDATA("Amount",'[1]Maintenance Monthly'!$A$5,"Period",DATE(YEAR(CS$19),MONTH(CS$19),1),"Status","ECONOMIC LONG TERM","Country",$C29),0)+IFERROR(GETPIVOTDATA("Amount",'[1]Maintenance Monthly'!$A$5,"Period",DATE(YEAR(CS$19),MONTH(CS$19),1),"Status","UNPLANNED","Country",$C29),0)</f>
        <v>0</v>
      </c>
      <c r="CT29" s="24">
        <f>IFERROR(GETPIVOTDATA("Amount",'[1]Maintenance Monthly'!$A$5,"Period",DATE(YEAR(CT$19),MONTH(CT$19),1),"Status","PLANNED","Country",$C29),0)+IFERROR(GETPIVOTDATA("Amount",'[1]Maintenance Monthly'!$A$5,"Period",DATE(YEAR(CT$19),MONTH(CT$19),1),"Status","ECONOMIC LONG TERM","Country",$C29),0)+IFERROR(GETPIVOTDATA("Amount",'[1]Maintenance Monthly'!$A$5,"Period",DATE(YEAR(CT$19),MONTH(CT$19),1),"Status","UNPLANNED","Country",$C29),0)</f>
        <v>0</v>
      </c>
      <c r="CU29" s="24">
        <f>IFERROR(GETPIVOTDATA("Amount",'[1]Maintenance Monthly'!$A$5,"Period",DATE(YEAR(CU$19),MONTH(CU$19),1),"Status","PLANNED","Country",$C29),0)+IFERROR(GETPIVOTDATA("Amount",'[1]Maintenance Monthly'!$A$5,"Period",DATE(YEAR(CU$19),MONTH(CU$19),1),"Status","ECONOMIC LONG TERM","Country",$C29),0)+IFERROR(GETPIVOTDATA("Amount",'[1]Maintenance Monthly'!$A$5,"Period",DATE(YEAR(CU$19),MONTH(CU$19),1),"Status","UNPLANNED","Country",$C29),0)</f>
        <v>0</v>
      </c>
      <c r="CV29" s="24">
        <f>IFERROR(GETPIVOTDATA("Amount",'[1]Maintenance Monthly'!$A$5,"Period",DATE(YEAR(CV$19),MONTH(CV$19),1),"Status","PLANNED","Country",$C29),0)+IFERROR(GETPIVOTDATA("Amount",'[1]Maintenance Monthly'!$A$5,"Period",DATE(YEAR(CV$19),MONTH(CV$19),1),"Status","ECONOMIC LONG TERM","Country",$C29),0)+IFERROR(GETPIVOTDATA("Amount",'[1]Maintenance Monthly'!$A$5,"Period",DATE(YEAR(CV$19),MONTH(CV$19),1),"Status","UNPLANNED","Country",$C29),0)</f>
        <v>0</v>
      </c>
      <c r="CW29" s="24">
        <f>IFERROR(GETPIVOTDATA("Amount",'[1]Maintenance Monthly'!$A$5,"Period",DATE(YEAR(CW$19),MONTH(CW$19),1),"Status","PLANNED","Country",$C29),0)+IFERROR(GETPIVOTDATA("Amount",'[1]Maintenance Monthly'!$A$5,"Period",DATE(YEAR(CW$19),MONTH(CW$19),1),"Status","ECONOMIC LONG TERM","Country",$C29),0)+IFERROR(GETPIVOTDATA("Amount",'[1]Maintenance Monthly'!$A$5,"Period",DATE(YEAR(CW$19),MONTH(CW$19),1),"Status","UNPLANNED","Country",$C29),0)</f>
        <v>0</v>
      </c>
      <c r="CX29" s="24">
        <f>IFERROR(GETPIVOTDATA("Amount",'[1]Maintenance Monthly'!$A$5,"Period",DATE(YEAR(CX$19),MONTH(CX$19),1),"Status","PLANNED","Country",$C29),0)+IFERROR(GETPIVOTDATA("Amount",'[1]Maintenance Monthly'!$A$5,"Period",DATE(YEAR(CX$19),MONTH(CX$19),1),"Status","ECONOMIC LONG TERM","Country",$C29),0)+IFERROR(GETPIVOTDATA("Amount",'[1]Maintenance Monthly'!$A$5,"Period",DATE(YEAR(CX$19),MONTH(CX$19),1),"Status","UNPLANNED","Country",$C29),0)</f>
        <v>0</v>
      </c>
      <c r="CY29" s="24">
        <f>IFERROR(GETPIVOTDATA("Amount",'[1]Maintenance Monthly'!$A$5,"Period",DATE(YEAR(CY$19),MONTH(CY$19),1),"Status","PLANNED","Country",$C29),0)+IFERROR(GETPIVOTDATA("Amount",'[1]Maintenance Monthly'!$A$5,"Period",DATE(YEAR(CY$19),MONTH(CY$19),1),"Status","ECONOMIC LONG TERM","Country",$C29),0)+IFERROR(GETPIVOTDATA("Amount",'[1]Maintenance Monthly'!$A$5,"Period",DATE(YEAR(CY$19),MONTH(CY$19),1),"Status","UNPLANNED","Country",$C29),0)</f>
        <v>0</v>
      </c>
      <c r="CZ29" s="24">
        <f>IFERROR(GETPIVOTDATA("Amount",'[1]Maintenance Monthly'!$A$5,"Period",DATE(YEAR(CZ$19),MONTH(CZ$19),1),"Status","PLANNED","Country",$C29),0)+IFERROR(GETPIVOTDATA("Amount",'[1]Maintenance Monthly'!$A$5,"Period",DATE(YEAR(CZ$19),MONTH(CZ$19),1),"Status","ECONOMIC LONG TERM","Country",$C29),0)+IFERROR(GETPIVOTDATA("Amount",'[1]Maintenance Monthly'!$A$5,"Period",DATE(YEAR(CZ$19),MONTH(CZ$19),1),"Status","UNPLANNED","Country",$C29),0)</f>
        <v>0</v>
      </c>
      <c r="DA29" s="24">
        <f>IFERROR(GETPIVOTDATA("Amount",'[1]Maintenance Monthly'!$A$5,"Period",DATE(YEAR(DA$19),MONTH(DA$19),1),"Status","PLANNED","Country",$C29),0)+IFERROR(GETPIVOTDATA("Amount",'[1]Maintenance Monthly'!$A$5,"Period",DATE(YEAR(DA$19),MONTH(DA$19),1),"Status","ECONOMIC LONG TERM","Country",$C29),0)+IFERROR(GETPIVOTDATA("Amount",'[1]Maintenance Monthly'!$A$5,"Period",DATE(YEAR(DA$19),MONTH(DA$19),1),"Status","UNPLANNED","Country",$C29),0)</f>
        <v>0</v>
      </c>
      <c r="DB29" s="24">
        <f>IFERROR(GETPIVOTDATA("Amount",'[1]Maintenance Monthly'!$A$5,"Period",DATE(YEAR(DB$19),MONTH(DB$19),1),"Status","PLANNED","Country",$C29),0)+IFERROR(GETPIVOTDATA("Amount",'[1]Maintenance Monthly'!$A$5,"Period",DATE(YEAR(DB$19),MONTH(DB$19),1),"Status","ECONOMIC LONG TERM","Country",$C29),0)+IFERROR(GETPIVOTDATA("Amount",'[1]Maintenance Monthly'!$A$5,"Period",DATE(YEAR(DB$19),MONTH(DB$19),1),"Status","UNPLANNED","Country",$C29),0)</f>
        <v>0</v>
      </c>
      <c r="DC29" s="24">
        <f>IFERROR(GETPIVOTDATA("Amount",'[1]Maintenance Monthly'!$A$5,"Period",DATE(YEAR(DC$19),MONTH(DC$19),1),"Status","PLANNED","Country",$C29),0)+IFERROR(GETPIVOTDATA("Amount",'[1]Maintenance Monthly'!$A$5,"Period",DATE(YEAR(DC$19),MONTH(DC$19),1),"Status","ECONOMIC LONG TERM","Country",$C29),0)+IFERROR(GETPIVOTDATA("Amount",'[1]Maintenance Monthly'!$A$5,"Period",DATE(YEAR(DC$19),MONTH(DC$19),1),"Status","UNPLANNED","Country",$C29),0)</f>
        <v>0</v>
      </c>
      <c r="DD29" s="24">
        <f>IFERROR(GETPIVOTDATA("Amount",'[1]Maintenance Monthly'!$A$5,"Period",DATE(YEAR(DD$19),MONTH(DD$19),1),"Status","PLANNED","Country",$C29),0)+IFERROR(GETPIVOTDATA("Amount",'[1]Maintenance Monthly'!$A$5,"Period",DATE(YEAR(DD$19),MONTH(DD$19),1),"Status","ECONOMIC LONG TERM","Country",$C29),0)+IFERROR(GETPIVOTDATA("Amount",'[1]Maintenance Monthly'!$A$5,"Period",DATE(YEAR(DD$19),MONTH(DD$19),1),"Status","UNPLANNED","Country",$C29),0)</f>
        <v>0</v>
      </c>
      <c r="DE29" s="24">
        <f>IFERROR(GETPIVOTDATA("Amount",'[1]Maintenance Monthly'!$A$5,"Period",DATE(YEAR(DE$19),MONTH(DE$19),1),"Status","PLANNED","Country",$C29),0)+IFERROR(GETPIVOTDATA("Amount",'[1]Maintenance Monthly'!$A$5,"Period",DATE(YEAR(DE$19),MONTH(DE$19),1),"Status","ECONOMIC LONG TERM","Country",$C29),0)+IFERROR(GETPIVOTDATA("Amount",'[1]Maintenance Monthly'!$A$5,"Period",DATE(YEAR(DE$19),MONTH(DE$19),1),"Status","UNPLANNED","Country",$C29),0)</f>
        <v>0</v>
      </c>
      <c r="DF29" s="24">
        <f>IFERROR(GETPIVOTDATA("Amount",'[1]Maintenance Monthly'!$A$5,"Period",DATE(YEAR(DF$19),MONTH(DF$19),1),"Status","PLANNED","Country",$C29),0)+IFERROR(GETPIVOTDATA("Amount",'[1]Maintenance Monthly'!$A$5,"Period",DATE(YEAR(DF$19),MONTH(DF$19),1),"Status","ECONOMIC LONG TERM","Country",$C29),0)+IFERROR(GETPIVOTDATA("Amount",'[1]Maintenance Monthly'!$A$5,"Period",DATE(YEAR(DF$19),MONTH(DF$19),1),"Status","UNPLANNED","Country",$C29),0)</f>
        <v>0</v>
      </c>
      <c r="DG29" s="24">
        <f>IFERROR(GETPIVOTDATA("Amount",'[1]Maintenance Monthly'!$A$5,"Period",DATE(YEAR(DG$19),MONTH(DG$19),1),"Status","PLANNED","Country",$C29),0)+IFERROR(GETPIVOTDATA("Amount",'[1]Maintenance Monthly'!$A$5,"Period",DATE(YEAR(DG$19),MONTH(DG$19),1),"Status","ECONOMIC LONG TERM","Country",$C29),0)+IFERROR(GETPIVOTDATA("Amount",'[1]Maintenance Monthly'!$A$5,"Period",DATE(YEAR(DG$19),MONTH(DG$19),1),"Status","UNPLANNED","Country",$C29),0)</f>
        <v>0</v>
      </c>
      <c r="DH29" s="24">
        <f>IFERROR(GETPIVOTDATA("Amount",'[1]Maintenance Monthly'!$A$5,"Period",DATE(YEAR(DH$19),MONTH(DH$19),1),"Status","PLANNED","Country",$C29),0)+IFERROR(GETPIVOTDATA("Amount",'[1]Maintenance Monthly'!$A$5,"Period",DATE(YEAR(DH$19),MONTH(DH$19),1),"Status","ECONOMIC LONG TERM","Country",$C29),0)+IFERROR(GETPIVOTDATA("Amount",'[1]Maintenance Monthly'!$A$5,"Period",DATE(YEAR(DH$19),MONTH(DH$19),1),"Status","UNPLANNED","Country",$C29),0)</f>
        <v>0</v>
      </c>
      <c r="DL29" s="31">
        <v>43344</v>
      </c>
      <c r="DM29" s="32" t="e">
        <f t="shared" ca="1" si="2"/>
        <v>#NAME?</v>
      </c>
      <c r="DN29" s="33" t="e">
        <f t="shared" ca="1" si="2"/>
        <v>#NAME?</v>
      </c>
      <c r="DO29" s="33" t="e">
        <f t="shared" ca="1" si="2"/>
        <v>#NAME?</v>
      </c>
      <c r="DP29" s="34" t="e">
        <f t="shared" ca="1" si="2"/>
        <v>#NAME?</v>
      </c>
      <c r="DQ29" s="35" t="e">
        <f t="shared" ca="1" si="3"/>
        <v>#NAME?</v>
      </c>
      <c r="DR29" s="36"/>
    </row>
    <row r="30" spans="1:188" outlineLevel="1" x14ac:dyDescent="0.2">
      <c r="A30" t="s">
        <v>1</v>
      </c>
      <c r="B30" t="s">
        <v>2</v>
      </c>
      <c r="C30" t="s">
        <v>24</v>
      </c>
      <c r="D30" t="s">
        <v>4</v>
      </c>
      <c r="E30" s="24">
        <f>IFERROR(GETPIVOTDATA("Amount",'[1]Maintenance Monthly'!$A$5,"Period",DATE(YEAR(E$19),MONTH(E$19),1),"Status","PLANNED","Country",$C30),0)+IFERROR(GETPIVOTDATA("Amount",'[1]Maintenance Monthly'!$A$5,"Period",DATE(YEAR(E$19),MONTH(E$19),1),"Status","ECONOMIC LONG TERM","Country",$C30),0)+IFERROR(GETPIVOTDATA("Amount",'[1]Maintenance Monthly'!$A$5,"Period",DATE(YEAR(E$19),MONTH(E$19),1),"Status","UNPLANNED","Country",$C30),0)</f>
        <v>0</v>
      </c>
      <c r="F30" s="24">
        <f>IFERROR(GETPIVOTDATA("Amount",'[1]Maintenance Monthly'!$A$5,"Period",DATE(YEAR(F$19),MONTH(F$19),1),"Status","PLANNED","Country",$C30),0)+IFERROR(GETPIVOTDATA("Amount",'[1]Maintenance Monthly'!$A$5,"Period",DATE(YEAR(F$19),MONTH(F$19),1),"Status","ECONOMIC LONG TERM","Country",$C30),0)+IFERROR(GETPIVOTDATA("Amount",'[1]Maintenance Monthly'!$A$5,"Period",DATE(YEAR(F$19),MONTH(F$19),1),"Status","UNPLANNED","Country",$C30),0)</f>
        <v>0</v>
      </c>
      <c r="G30" s="24">
        <f>IFERROR(GETPIVOTDATA("Amount",'[1]Maintenance Monthly'!$A$5,"Period",DATE(YEAR(G$19),MONTH(G$19),1),"Status","PLANNED","Country",$C30),0)+IFERROR(GETPIVOTDATA("Amount",'[1]Maintenance Monthly'!$A$5,"Period",DATE(YEAR(G$19),MONTH(G$19),1),"Status","ECONOMIC LONG TERM","Country",$C30),0)+IFERROR(GETPIVOTDATA("Amount",'[1]Maintenance Monthly'!$A$5,"Period",DATE(YEAR(G$19),MONTH(G$19),1),"Status","UNPLANNED","Country",$C30),0)</f>
        <v>0</v>
      </c>
      <c r="H30" s="24">
        <f>IFERROR(GETPIVOTDATA("Amount",'[1]Maintenance Monthly'!$A$5,"Period",DATE(YEAR(H$19),MONTH(H$19),1),"Status","PLANNED","Country",$C30),0)+IFERROR(GETPIVOTDATA("Amount",'[1]Maintenance Monthly'!$A$5,"Period",DATE(YEAR(H$19),MONTH(H$19),1),"Status","ECONOMIC LONG TERM","Country",$C30),0)+IFERROR(GETPIVOTDATA("Amount",'[1]Maintenance Monthly'!$A$5,"Period",DATE(YEAR(H$19),MONTH(H$19),1),"Status","UNPLANNED","Country",$C30),0)</f>
        <v>0</v>
      </c>
      <c r="I30" s="24">
        <f>IFERROR(GETPIVOTDATA("Amount",'[1]Maintenance Monthly'!$A$5,"Period",DATE(YEAR(I$19),MONTH(I$19),1),"Status","PLANNED","Country",$C30),0)+IFERROR(GETPIVOTDATA("Amount",'[1]Maintenance Monthly'!$A$5,"Period",DATE(YEAR(I$19),MONTH(I$19),1),"Status","ECONOMIC LONG TERM","Country",$C30),0)+IFERROR(GETPIVOTDATA("Amount",'[1]Maintenance Monthly'!$A$5,"Period",DATE(YEAR(I$19),MONTH(I$19),1),"Status","UNPLANNED","Country",$C30),0)</f>
        <v>0</v>
      </c>
      <c r="J30" s="24">
        <f>IFERROR(GETPIVOTDATA("Amount",'[1]Maintenance Monthly'!$A$5,"Period",DATE(YEAR(J$19),MONTH(J$19),1),"Status","PLANNED","Country",$C30),0)+IFERROR(GETPIVOTDATA("Amount",'[1]Maintenance Monthly'!$A$5,"Period",DATE(YEAR(J$19),MONTH(J$19),1),"Status","ECONOMIC LONG TERM","Country",$C30),0)+IFERROR(GETPIVOTDATA("Amount",'[1]Maintenance Monthly'!$A$5,"Period",DATE(YEAR(J$19),MONTH(J$19),1),"Status","UNPLANNED","Country",$C30),0)</f>
        <v>0</v>
      </c>
      <c r="K30" s="24">
        <f>IFERROR(GETPIVOTDATA("Amount",'[1]Maintenance Monthly'!$A$5,"Period",DATE(YEAR(K$19),MONTH(K$19),1),"Status","PLANNED","Country",$C30),0)+IFERROR(GETPIVOTDATA("Amount",'[1]Maintenance Monthly'!$A$5,"Period",DATE(YEAR(K$19),MONTH(K$19),1),"Status","ECONOMIC LONG TERM","Country",$C30),0)+IFERROR(GETPIVOTDATA("Amount",'[1]Maintenance Monthly'!$A$5,"Period",DATE(YEAR(K$19),MONTH(K$19),1),"Status","UNPLANNED","Country",$C30),0)</f>
        <v>0</v>
      </c>
      <c r="L30" s="24">
        <f>IFERROR(GETPIVOTDATA("Amount",'[1]Maintenance Monthly'!$A$5,"Period",DATE(YEAR(L$19),MONTH(L$19),1),"Status","PLANNED","Country",$C30),0)+IFERROR(GETPIVOTDATA("Amount",'[1]Maintenance Monthly'!$A$5,"Period",DATE(YEAR(L$19),MONTH(L$19),1),"Status","ECONOMIC LONG TERM","Country",$C30),0)+IFERROR(GETPIVOTDATA("Amount",'[1]Maintenance Monthly'!$A$5,"Period",DATE(YEAR(L$19),MONTH(L$19),1),"Status","UNPLANNED","Country",$C30),0)</f>
        <v>0</v>
      </c>
      <c r="M30" s="24">
        <f>IFERROR(GETPIVOTDATA("Amount",'[1]Maintenance Monthly'!$A$5,"Period",DATE(YEAR(M$19),MONTH(M$19),1),"Status","PLANNED","Country",$C30),0)+IFERROR(GETPIVOTDATA("Amount",'[1]Maintenance Monthly'!$A$5,"Period",DATE(YEAR(M$19),MONTH(M$19),1),"Status","ECONOMIC LONG TERM","Country",$C30),0)+IFERROR(GETPIVOTDATA("Amount",'[1]Maintenance Monthly'!$A$5,"Period",DATE(YEAR(M$19),MONTH(M$19),1),"Status","UNPLANNED","Country",$C30),0)</f>
        <v>0</v>
      </c>
      <c r="N30" s="24">
        <f>IFERROR(GETPIVOTDATA("Amount",'[1]Maintenance Monthly'!$A$5,"Period",DATE(YEAR(N$19),MONTH(N$19),1),"Status","PLANNED","Country",$C30),0)+IFERROR(GETPIVOTDATA("Amount",'[1]Maintenance Monthly'!$A$5,"Period",DATE(YEAR(N$19),MONTH(N$19),1),"Status","ECONOMIC LONG TERM","Country",$C30),0)+IFERROR(GETPIVOTDATA("Amount",'[1]Maintenance Monthly'!$A$5,"Period",DATE(YEAR(N$19),MONTH(N$19),1),"Status","UNPLANNED","Country",$C30),0)</f>
        <v>0</v>
      </c>
      <c r="O30" s="24">
        <f>IFERROR(GETPIVOTDATA("Amount",'[1]Maintenance Monthly'!$A$5,"Period",DATE(YEAR(O$19),MONTH(O$19),1),"Status","PLANNED","Country",$C30),0)+IFERROR(GETPIVOTDATA("Amount",'[1]Maintenance Monthly'!$A$5,"Period",DATE(YEAR(O$19),MONTH(O$19),1),"Status","ECONOMIC LONG TERM","Country",$C30),0)+IFERROR(GETPIVOTDATA("Amount",'[1]Maintenance Monthly'!$A$5,"Period",DATE(YEAR(O$19),MONTH(O$19),1),"Status","UNPLANNED","Country",$C30),0)</f>
        <v>0</v>
      </c>
      <c r="P30" s="24">
        <f>IFERROR(GETPIVOTDATA("Amount",'[1]Maintenance Monthly'!$A$5,"Period",DATE(YEAR(P$19),MONTH(P$19),1),"Status","PLANNED","Country",$C30),0)+IFERROR(GETPIVOTDATA("Amount",'[1]Maintenance Monthly'!$A$5,"Period",DATE(YEAR(P$19),MONTH(P$19),1),"Status","ECONOMIC LONG TERM","Country",$C30),0)+IFERROR(GETPIVOTDATA("Amount",'[1]Maintenance Monthly'!$A$5,"Period",DATE(YEAR(P$19),MONTH(P$19),1),"Status","UNPLANNED","Country",$C30),0)</f>
        <v>0</v>
      </c>
      <c r="Q30" s="24">
        <f>IFERROR(GETPIVOTDATA("Amount",'[1]Maintenance Monthly'!$A$5,"Period",DATE(YEAR(Q$19),MONTH(Q$19),1),"Status","PLANNED","Country",$C30),0)+IFERROR(GETPIVOTDATA("Amount",'[1]Maintenance Monthly'!$A$5,"Period",DATE(YEAR(Q$19),MONTH(Q$19),1),"Status","ECONOMIC LONG TERM","Country",$C30),0)+IFERROR(GETPIVOTDATA("Amount",'[1]Maintenance Monthly'!$A$5,"Period",DATE(YEAR(Q$19),MONTH(Q$19),1),"Status","UNPLANNED","Country",$C30),0)</f>
        <v>99</v>
      </c>
      <c r="R30" s="24">
        <f>IFERROR(GETPIVOTDATA("Amount",'[1]Maintenance Monthly'!$A$5,"Period",DATE(YEAR(R$19),MONTH(R$19),1),"Status","PLANNED","Country",$C30),0)+IFERROR(GETPIVOTDATA("Amount",'[1]Maintenance Monthly'!$A$5,"Period",DATE(YEAR(R$19),MONTH(R$19),1),"Status","ECONOMIC LONG TERM","Country",$C30),0)+IFERROR(GETPIVOTDATA("Amount",'[1]Maintenance Monthly'!$A$5,"Period",DATE(YEAR(R$19),MONTH(R$19),1),"Status","UNPLANNED","Country",$C30),0)</f>
        <v>412</v>
      </c>
      <c r="S30" s="24">
        <f>IFERROR(GETPIVOTDATA("Amount",'[1]Maintenance Monthly'!$A$5,"Period",DATE(YEAR(S$19),MONTH(S$19),1),"Status","PLANNED","Country",$C30),0)+IFERROR(GETPIVOTDATA("Amount",'[1]Maintenance Monthly'!$A$5,"Period",DATE(YEAR(S$19),MONTH(S$19),1),"Status","ECONOMIC LONG TERM","Country",$C30),0)+IFERROR(GETPIVOTDATA("Amount",'[1]Maintenance Monthly'!$A$5,"Period",DATE(YEAR(S$19),MONTH(S$19),1),"Status","UNPLANNED","Country",$C30),0)</f>
        <v>170</v>
      </c>
      <c r="T30" s="24">
        <f>IFERROR(GETPIVOTDATA("Amount",'[1]Maintenance Monthly'!$A$5,"Period",DATE(YEAR(T$19),MONTH(T$19),1),"Status","PLANNED","Country",$C30),0)+IFERROR(GETPIVOTDATA("Amount",'[1]Maintenance Monthly'!$A$5,"Period",DATE(YEAR(T$19),MONTH(T$19),1),"Status","ECONOMIC LONG TERM","Country",$C30),0)+IFERROR(GETPIVOTDATA("Amount",'[1]Maintenance Monthly'!$A$5,"Period",DATE(YEAR(T$19),MONTH(T$19),1),"Status","UNPLANNED","Country",$C30),0)</f>
        <v>9</v>
      </c>
      <c r="U30" s="24">
        <f>IFERROR(GETPIVOTDATA("Amount",'[1]Maintenance Monthly'!$A$5,"Period",DATE(YEAR(U$19),MONTH(U$19),1),"Status","PLANNED","Country",$C30),0)+IFERROR(GETPIVOTDATA("Amount",'[1]Maintenance Monthly'!$A$5,"Period",DATE(YEAR(U$19),MONTH(U$19),1),"Status","ECONOMIC LONG TERM","Country",$C30),0)+IFERROR(GETPIVOTDATA("Amount",'[1]Maintenance Monthly'!$A$5,"Period",DATE(YEAR(U$19),MONTH(U$19),1),"Status","UNPLANNED","Country",$C30),0)</f>
        <v>41</v>
      </c>
      <c r="V30" s="24">
        <f>IFERROR(GETPIVOTDATA("Amount",'[1]Maintenance Monthly'!$A$5,"Period",DATE(YEAR(V$19),MONTH(V$19),1),"Status","PLANNED","Country",$C30),0)+IFERROR(GETPIVOTDATA("Amount",'[1]Maintenance Monthly'!$A$5,"Period",DATE(YEAR(V$19),MONTH(V$19),1),"Status","ECONOMIC LONG TERM","Country",$C30),0)+IFERROR(GETPIVOTDATA("Amount",'[1]Maintenance Monthly'!$A$5,"Period",DATE(YEAR(V$19),MONTH(V$19),1),"Status","UNPLANNED","Country",$C30),0)</f>
        <v>10</v>
      </c>
      <c r="W30" s="24">
        <f>IFERROR(GETPIVOTDATA("Amount",'[1]Maintenance Monthly'!$A$5,"Period",DATE(YEAR(W$19),MONTH(W$19),1),"Status","PLANNED","Country",$C30),0)+IFERROR(GETPIVOTDATA("Amount",'[1]Maintenance Monthly'!$A$5,"Period",DATE(YEAR(W$19),MONTH(W$19),1),"Status","ECONOMIC LONG TERM","Country",$C30),0)+IFERROR(GETPIVOTDATA("Amount",'[1]Maintenance Monthly'!$A$5,"Period",DATE(YEAR(W$19),MONTH(W$19),1),"Status","UNPLANNED","Country",$C30),0)</f>
        <v>0</v>
      </c>
      <c r="X30" s="24">
        <f>IFERROR(GETPIVOTDATA("Amount",'[1]Maintenance Monthly'!$A$5,"Period",DATE(YEAR(X$19),MONTH(X$19),1),"Status","PLANNED","Country",$C30),0)+IFERROR(GETPIVOTDATA("Amount",'[1]Maintenance Monthly'!$A$5,"Period",DATE(YEAR(X$19),MONTH(X$19),1),"Status","ECONOMIC LONG TERM","Country",$C30),0)+IFERROR(GETPIVOTDATA("Amount",'[1]Maintenance Monthly'!$A$5,"Period",DATE(YEAR(X$19),MONTH(X$19),1),"Status","UNPLANNED","Country",$C30),0)</f>
        <v>0</v>
      </c>
      <c r="Y30" s="24">
        <f>IFERROR(GETPIVOTDATA("Amount",'[1]Maintenance Monthly'!$A$5,"Period",DATE(YEAR(Y$19),MONTH(Y$19),1),"Status","PLANNED","Country",$C30),0)+IFERROR(GETPIVOTDATA("Amount",'[1]Maintenance Monthly'!$A$5,"Period",DATE(YEAR(Y$19),MONTH(Y$19),1),"Status","ECONOMIC LONG TERM","Country",$C30),0)+IFERROR(GETPIVOTDATA("Amount",'[1]Maintenance Monthly'!$A$5,"Period",DATE(YEAR(Y$19),MONTH(Y$19),1),"Status","UNPLANNED","Country",$C30),0)</f>
        <v>22</v>
      </c>
      <c r="Z30" s="24">
        <f>IFERROR(GETPIVOTDATA("Amount",'[1]Maintenance Monthly'!$A$5,"Period",DATE(YEAR(Z$19),MONTH(Z$19),1),"Status","PLANNED","Country",$C30),0)+IFERROR(GETPIVOTDATA("Amount",'[1]Maintenance Monthly'!$A$5,"Period",DATE(YEAR(Z$19),MONTH(Z$19),1),"Status","ECONOMIC LONG TERM","Country",$C30),0)+IFERROR(GETPIVOTDATA("Amount",'[1]Maintenance Monthly'!$A$5,"Period",DATE(YEAR(Z$19),MONTH(Z$19),1),"Status","UNPLANNED","Country",$C30),0)</f>
        <v>0</v>
      </c>
      <c r="AA30" s="24">
        <f>IFERROR(GETPIVOTDATA("Amount",'[1]Maintenance Monthly'!$A$5,"Period",DATE(YEAR(AA$19),MONTH(AA$19),1),"Status","PLANNED","Country",$C30),0)+IFERROR(GETPIVOTDATA("Amount",'[1]Maintenance Monthly'!$A$5,"Period",DATE(YEAR(AA$19),MONTH(AA$19),1),"Status","ECONOMIC LONG TERM","Country",$C30),0)+IFERROR(GETPIVOTDATA("Amount",'[1]Maintenance Monthly'!$A$5,"Period",DATE(YEAR(AA$19),MONTH(AA$19),1),"Status","UNPLANNED","Country",$C30),0)</f>
        <v>56</v>
      </c>
      <c r="AB30" s="24">
        <f>IFERROR(GETPIVOTDATA("Amount",'[1]Maintenance Monthly'!$A$5,"Period",DATE(YEAR(AB$19),MONTH(AB$19),1),"Status","PLANNED","Country",$C30),0)+IFERROR(GETPIVOTDATA("Amount",'[1]Maintenance Monthly'!$A$5,"Period",DATE(YEAR(AB$19),MONTH(AB$19),1),"Status","ECONOMIC LONG TERM","Country",$C30),0)+IFERROR(GETPIVOTDATA("Amount",'[1]Maintenance Monthly'!$A$5,"Period",DATE(YEAR(AB$19),MONTH(AB$19),1),"Status","UNPLANNED","Country",$C30),0)</f>
        <v>0</v>
      </c>
      <c r="AC30" s="24">
        <f>IFERROR(GETPIVOTDATA("Amount",'[1]Maintenance Monthly'!$A$5,"Period",DATE(YEAR(AC$19),MONTH(AC$19),1),"Status","PLANNED","Country",$C30),0)+IFERROR(GETPIVOTDATA("Amount",'[1]Maintenance Monthly'!$A$5,"Period",DATE(YEAR(AC$19),MONTH(AC$19),1),"Status","ECONOMIC LONG TERM","Country",$C30),0)+IFERROR(GETPIVOTDATA("Amount",'[1]Maintenance Monthly'!$A$5,"Period",DATE(YEAR(AC$19),MONTH(AC$19),1),"Status","UNPLANNED","Country",$C30),0)</f>
        <v>19</v>
      </c>
      <c r="AD30" s="24">
        <f>IFERROR(GETPIVOTDATA("Amount",'[1]Maintenance Monthly'!$A$5,"Period",DATE(YEAR(AD$19),MONTH(AD$19),1),"Status","PLANNED","Country",$C30),0)+IFERROR(GETPIVOTDATA("Amount",'[1]Maintenance Monthly'!$A$5,"Period",DATE(YEAR(AD$19),MONTH(AD$19),1),"Status","ECONOMIC LONG TERM","Country",$C30),0)+IFERROR(GETPIVOTDATA("Amount",'[1]Maintenance Monthly'!$A$5,"Period",DATE(YEAR(AD$19),MONTH(AD$19),1),"Status","UNPLANNED","Country",$C30),0)</f>
        <v>42</v>
      </c>
      <c r="AE30" s="24">
        <f>IFERROR(GETPIVOTDATA("Amount",'[1]Maintenance Monthly'!$A$5,"Period",DATE(YEAR(AE$19),MONTH(AE$19),1),"Status","PLANNED","Country",$C30),0)+IFERROR(GETPIVOTDATA("Amount",'[1]Maintenance Monthly'!$A$5,"Period",DATE(YEAR(AE$19),MONTH(AE$19),1),"Status","ECONOMIC LONG TERM","Country",$C30),0)+IFERROR(GETPIVOTDATA("Amount",'[1]Maintenance Monthly'!$A$5,"Period",DATE(YEAR(AE$19),MONTH(AE$19),1),"Status","UNPLANNED","Country",$C30),0)</f>
        <v>100</v>
      </c>
      <c r="AF30" s="24">
        <f>IFERROR(GETPIVOTDATA("Amount",'[1]Maintenance Monthly'!$A$5,"Period",DATE(YEAR(AF$19),MONTH(AF$19),1),"Status","PLANNED","Country",$C30),0)+IFERROR(GETPIVOTDATA("Amount",'[1]Maintenance Monthly'!$A$5,"Period",DATE(YEAR(AF$19),MONTH(AF$19),1),"Status","ECONOMIC LONG TERM","Country",$C30),0)+IFERROR(GETPIVOTDATA("Amount",'[1]Maintenance Monthly'!$A$5,"Period",DATE(YEAR(AF$19),MONTH(AF$19),1),"Status","UNPLANNED","Country",$C30),0)</f>
        <v>100</v>
      </c>
      <c r="AG30" s="24">
        <f>IFERROR(GETPIVOTDATA("Amount",'[1]Maintenance Monthly'!$A$5,"Period",DATE(YEAR(AG$19),MONTH(AG$19),1),"Status","PLANNED","Country",$C30),0)+IFERROR(GETPIVOTDATA("Amount",'[1]Maintenance Monthly'!$A$5,"Period",DATE(YEAR(AG$19),MONTH(AG$19),1),"Status","ECONOMIC LONG TERM","Country",$C30),0)+IFERROR(GETPIVOTDATA("Amount",'[1]Maintenance Monthly'!$A$5,"Period",DATE(YEAR(AG$19),MONTH(AG$19),1),"Status","UNPLANNED","Country",$C30),0)</f>
        <v>107</v>
      </c>
      <c r="AH30" s="24">
        <f>IFERROR(GETPIVOTDATA("Amount",'[1]Maintenance Monthly'!$A$5,"Period",DATE(YEAR(AH$19),MONTH(AH$19),1),"Status","PLANNED","Country",$C30),0)+IFERROR(GETPIVOTDATA("Amount",'[1]Maintenance Monthly'!$A$5,"Period",DATE(YEAR(AH$19),MONTH(AH$19),1),"Status","ECONOMIC LONG TERM","Country",$C30),0)+IFERROR(GETPIVOTDATA("Amount",'[1]Maintenance Monthly'!$A$5,"Period",DATE(YEAR(AH$19),MONTH(AH$19),1),"Status","UNPLANNED","Country",$C30),0)</f>
        <v>176</v>
      </c>
      <c r="AI30" s="24">
        <f>IFERROR(GETPIVOTDATA("Amount",'[1]Maintenance Monthly'!$A$5,"Period",DATE(YEAR(AI$19),MONTH(AI$19),1),"Status","PLANNED","Country",$C30),0)+IFERROR(GETPIVOTDATA("Amount",'[1]Maintenance Monthly'!$A$5,"Period",DATE(YEAR(AI$19),MONTH(AI$19),1),"Status","ECONOMIC LONG TERM","Country",$C30),0)+IFERROR(GETPIVOTDATA("Amount",'[1]Maintenance Monthly'!$A$5,"Period",DATE(YEAR(AI$19),MONTH(AI$19),1),"Status","UNPLANNED","Country",$C30),0)</f>
        <v>26</v>
      </c>
      <c r="AJ30" s="24">
        <f>IFERROR(GETPIVOTDATA("Amount",'[1]Maintenance Monthly'!$A$5,"Period",DATE(YEAR(AJ$19),MONTH(AJ$19),1),"Status","PLANNED","Country",$C30),0)+IFERROR(GETPIVOTDATA("Amount",'[1]Maintenance Monthly'!$A$5,"Period",DATE(YEAR(AJ$19),MONTH(AJ$19),1),"Status","ECONOMIC LONG TERM","Country",$C30),0)+IFERROR(GETPIVOTDATA("Amount",'[1]Maintenance Monthly'!$A$5,"Period",DATE(YEAR(AJ$19),MONTH(AJ$19),1),"Status","UNPLANNED","Country",$C30),0)</f>
        <v>121</v>
      </c>
      <c r="AK30" s="24">
        <f>IFERROR(GETPIVOTDATA("Amount",'[1]Maintenance Monthly'!$A$5,"Period",DATE(YEAR(AK$19),MONTH(AK$19),1),"Status","PLANNED","Country",$C30),0)+IFERROR(GETPIVOTDATA("Amount",'[1]Maintenance Monthly'!$A$5,"Period",DATE(YEAR(AK$19),MONTH(AK$19),1),"Status","ECONOMIC LONG TERM","Country",$C30),0)+IFERROR(GETPIVOTDATA("Amount",'[1]Maintenance Monthly'!$A$5,"Period",DATE(YEAR(AK$19),MONTH(AK$19),1),"Status","UNPLANNED","Country",$C30),0)</f>
        <v>66</v>
      </c>
      <c r="AL30" s="24">
        <f>IFERROR(GETPIVOTDATA("Amount",'[1]Maintenance Monthly'!$A$5,"Period",DATE(YEAR(AL$19),MONTH(AL$19),1),"Status","PLANNED","Country",$C30),0)+IFERROR(GETPIVOTDATA("Amount",'[1]Maintenance Monthly'!$A$5,"Period",DATE(YEAR(AL$19),MONTH(AL$19),1),"Status","ECONOMIC LONG TERM","Country",$C30),0)+IFERROR(GETPIVOTDATA("Amount",'[1]Maintenance Monthly'!$A$5,"Period",DATE(YEAR(AL$19),MONTH(AL$19),1),"Status","UNPLANNED","Country",$C30),0)</f>
        <v>59</v>
      </c>
      <c r="AM30" s="24">
        <f>IFERROR(GETPIVOTDATA("Amount",'[1]Maintenance Monthly'!$A$5,"Period",DATE(YEAR(AM$19),MONTH(AM$19),1),"Status","PLANNED","Country",$C30),0)+IFERROR(GETPIVOTDATA("Amount",'[1]Maintenance Monthly'!$A$5,"Period",DATE(YEAR(AM$19),MONTH(AM$19),1),"Status","ECONOMIC LONG TERM","Country",$C30),0)+IFERROR(GETPIVOTDATA("Amount",'[1]Maintenance Monthly'!$A$5,"Period",DATE(YEAR(AM$19),MONTH(AM$19),1),"Status","UNPLANNED","Country",$C30),0)</f>
        <v>130</v>
      </c>
      <c r="AN30" s="24">
        <f>IFERROR(GETPIVOTDATA("Amount",'[1]Maintenance Monthly'!$A$5,"Period",DATE(YEAR(AN$19),MONTH(AN$19),1),"Status","PLANNED","Country",$C30),0)+IFERROR(GETPIVOTDATA("Amount",'[1]Maintenance Monthly'!$A$5,"Period",DATE(YEAR(AN$19),MONTH(AN$19),1),"Status","ECONOMIC LONG TERM","Country",$C30),0)+IFERROR(GETPIVOTDATA("Amount",'[1]Maintenance Monthly'!$A$5,"Period",DATE(YEAR(AN$19),MONTH(AN$19),1),"Status","UNPLANNED","Country",$C30),0)</f>
        <v>8</v>
      </c>
      <c r="AO30" s="24">
        <f>IFERROR(GETPIVOTDATA("Amount",'[1]Maintenance Monthly'!$A$5,"Period",DATE(YEAR(AO$19),MONTH(AO$19),1),"Status","PLANNED","Country",$C30),0)+IFERROR(GETPIVOTDATA("Amount",'[1]Maintenance Monthly'!$A$5,"Period",DATE(YEAR(AO$19),MONTH(AO$19),1),"Status","ECONOMIC LONG TERM","Country",$C30),0)+IFERROR(GETPIVOTDATA("Amount",'[1]Maintenance Monthly'!$A$5,"Period",DATE(YEAR(AO$19),MONTH(AO$19),1),"Status","UNPLANNED","Country",$C30),0)</f>
        <v>18</v>
      </c>
      <c r="AP30" s="24">
        <f>IFERROR(GETPIVOTDATA("Amount",'[1]Maintenance Monthly'!$A$5,"Period",DATE(YEAR(AP$19),MONTH(AP$19),1),"Status","PLANNED","Country",$C30),0)+IFERROR(GETPIVOTDATA("Amount",'[1]Maintenance Monthly'!$A$5,"Period",DATE(YEAR(AP$19),MONTH(AP$19),1),"Status","ECONOMIC LONG TERM","Country",$C30),0)+IFERROR(GETPIVOTDATA("Amount",'[1]Maintenance Monthly'!$A$5,"Period",DATE(YEAR(AP$19),MONTH(AP$19),1),"Status","UNPLANNED","Country",$C30),0)</f>
        <v>0</v>
      </c>
      <c r="AQ30" s="24">
        <f>IFERROR(GETPIVOTDATA("Amount",'[1]Maintenance Monthly'!$A$5,"Period",DATE(YEAR(AQ$19),MONTH(AQ$19),1),"Status","PLANNED","Country",$C30),0)+IFERROR(GETPIVOTDATA("Amount",'[1]Maintenance Monthly'!$A$5,"Period",DATE(YEAR(AQ$19),MONTH(AQ$19),1),"Status","ECONOMIC LONG TERM","Country",$C30),0)+IFERROR(GETPIVOTDATA("Amount",'[1]Maintenance Monthly'!$A$5,"Period",DATE(YEAR(AQ$19),MONTH(AQ$19),1),"Status","UNPLANNED","Country",$C30),0)</f>
        <v>71</v>
      </c>
      <c r="AR30" s="24">
        <f>IFERROR(GETPIVOTDATA("Amount",'[1]Maintenance Monthly'!$A$5,"Period",DATE(YEAR(AR$19),MONTH(AR$19),1),"Status","PLANNED","Country",$C30),0)+IFERROR(GETPIVOTDATA("Amount",'[1]Maintenance Monthly'!$A$5,"Period",DATE(YEAR(AR$19),MONTH(AR$19),1),"Status","ECONOMIC LONG TERM","Country",$C30),0)+IFERROR(GETPIVOTDATA("Amount",'[1]Maintenance Monthly'!$A$5,"Period",DATE(YEAR(AR$19),MONTH(AR$19),1),"Status","UNPLANNED","Country",$C30),0)</f>
        <v>230</v>
      </c>
      <c r="AS30" s="24">
        <f>IFERROR(GETPIVOTDATA("Amount",'[1]Maintenance Monthly'!$A$5,"Period",DATE(YEAR(AS$19),MONTH(AS$19),1),"Status","PLANNED","Country",$C30),0)+IFERROR(GETPIVOTDATA("Amount",'[1]Maintenance Monthly'!$A$5,"Period",DATE(YEAR(AS$19),MONTH(AS$19),1),"Status","ECONOMIC LONG TERM","Country",$C30),0)+IFERROR(GETPIVOTDATA("Amount",'[1]Maintenance Monthly'!$A$5,"Period",DATE(YEAR(AS$19),MONTH(AS$19),1),"Status","UNPLANNED","Country",$C30),0)</f>
        <v>230</v>
      </c>
      <c r="AT30" s="24">
        <f>IFERROR(GETPIVOTDATA("Amount",'[1]Maintenance Monthly'!$A$5,"Period",DATE(YEAR(AT$19),MONTH(AT$19),1),"Status","PLANNED","Country",$C30),0)+IFERROR(GETPIVOTDATA("Amount",'[1]Maintenance Monthly'!$A$5,"Period",DATE(YEAR(AT$19),MONTH(AT$19),1),"Status","ECONOMIC LONG TERM","Country",$C30),0)+IFERROR(GETPIVOTDATA("Amount",'[1]Maintenance Monthly'!$A$5,"Period",DATE(YEAR(AT$19),MONTH(AT$19),1),"Status","UNPLANNED","Country",$C30),0)</f>
        <v>231</v>
      </c>
      <c r="AU30" s="24">
        <f>IFERROR(GETPIVOTDATA("Amount",'[1]Maintenance Monthly'!$A$5,"Period",DATE(YEAR(AU$19),MONTH(AU$19),1),"Status","PLANNED","Country",$C30),0)+IFERROR(GETPIVOTDATA("Amount",'[1]Maintenance Monthly'!$A$5,"Period",DATE(YEAR(AU$19),MONTH(AU$19),1),"Status","ECONOMIC LONG TERM","Country",$C30),0)+IFERROR(GETPIVOTDATA("Amount",'[1]Maintenance Monthly'!$A$5,"Period",DATE(YEAR(AU$19),MONTH(AU$19),1),"Status","UNPLANNED","Country",$C30),0)</f>
        <v>190</v>
      </c>
      <c r="AV30" s="24">
        <f>IFERROR(GETPIVOTDATA("Amount",'[1]Maintenance Monthly'!$A$5,"Period",DATE(YEAR(AV$19),MONTH(AV$19),1),"Status","PLANNED","Country",$C30),0)+IFERROR(GETPIVOTDATA("Amount",'[1]Maintenance Monthly'!$A$5,"Period",DATE(YEAR(AV$19),MONTH(AV$19),1),"Status","ECONOMIC LONG TERM","Country",$C30),0)+IFERROR(GETPIVOTDATA("Amount",'[1]Maintenance Monthly'!$A$5,"Period",DATE(YEAR(AV$19),MONTH(AV$19),1),"Status","UNPLANNED","Country",$C30),0)</f>
        <v>241</v>
      </c>
      <c r="AW30" s="24">
        <f>IFERROR(GETPIVOTDATA("Amount",'[1]Maintenance Monthly'!$A$5,"Period",DATE(YEAR(AW$19),MONTH(AW$19),1),"Status","PLANNED","Country",$C30),0)+IFERROR(GETPIVOTDATA("Amount",'[1]Maintenance Monthly'!$A$5,"Period",DATE(YEAR(AW$19),MONTH(AW$19),1),"Status","ECONOMIC LONG TERM","Country",$C30),0)+IFERROR(GETPIVOTDATA("Amount",'[1]Maintenance Monthly'!$A$5,"Period",DATE(YEAR(AW$19),MONTH(AW$19),1),"Status","UNPLANNED","Country",$C30),0)</f>
        <v>327</v>
      </c>
      <c r="AX30" s="24">
        <f>IFERROR(GETPIVOTDATA("Amount",'[1]Maintenance Monthly'!$A$5,"Period",DATE(YEAR(AX$19),MONTH(AX$19),1),"Status","PLANNED","Country",$C30),0)+IFERROR(GETPIVOTDATA("Amount",'[1]Maintenance Monthly'!$A$5,"Period",DATE(YEAR(AX$19),MONTH(AX$19),1),"Status","ECONOMIC LONG TERM","Country",$C30),0)+IFERROR(GETPIVOTDATA("Amount",'[1]Maintenance Monthly'!$A$5,"Period",DATE(YEAR(AX$19),MONTH(AX$19),1),"Status","UNPLANNED","Country",$C30),0)</f>
        <v>224</v>
      </c>
      <c r="AY30" s="24">
        <f>IFERROR(GETPIVOTDATA("Amount",'[1]Maintenance Monthly'!$A$5,"Period",DATE(YEAR(AY$19),MONTH(AY$19),1),"Status","PLANNED","Country",$C30),0)+IFERROR(GETPIVOTDATA("Amount",'[1]Maintenance Monthly'!$A$5,"Period",DATE(YEAR(AY$19),MONTH(AY$19),1),"Status","ECONOMIC LONG TERM","Country",$C30),0)+IFERROR(GETPIVOTDATA("Amount",'[1]Maintenance Monthly'!$A$5,"Period",DATE(YEAR(AY$19),MONTH(AY$19),1),"Status","UNPLANNED","Country",$C30),0)</f>
        <v>166</v>
      </c>
      <c r="AZ30" s="24">
        <f>IFERROR(GETPIVOTDATA("Amount",'[1]Maintenance Monthly'!$A$5,"Period",DATE(YEAR(AZ$19),MONTH(AZ$19),1),"Status","PLANNED","Country",$C30),0)+IFERROR(GETPIVOTDATA("Amount",'[1]Maintenance Monthly'!$A$5,"Period",DATE(YEAR(AZ$19),MONTH(AZ$19),1),"Status","ECONOMIC LONG TERM","Country",$C30),0)+IFERROR(GETPIVOTDATA("Amount",'[1]Maintenance Monthly'!$A$5,"Period",DATE(YEAR(AZ$19),MONTH(AZ$19),1),"Status","UNPLANNED","Country",$C30),0)</f>
        <v>100</v>
      </c>
      <c r="BA30" s="24">
        <f>IFERROR(GETPIVOTDATA("Amount",'[1]Maintenance Monthly'!$A$5,"Period",DATE(YEAR(BA$19),MONTH(BA$19),1),"Status","PLANNED","Country",$C30),0)+IFERROR(GETPIVOTDATA("Amount",'[1]Maintenance Monthly'!$A$5,"Period",DATE(YEAR(BA$19),MONTH(BA$19),1),"Status","ECONOMIC LONG TERM","Country",$C30),0)+IFERROR(GETPIVOTDATA("Amount",'[1]Maintenance Monthly'!$A$5,"Period",DATE(YEAR(BA$19),MONTH(BA$19),1),"Status","UNPLANNED","Country",$C30),0)</f>
        <v>72</v>
      </c>
      <c r="BB30" s="24">
        <f>IFERROR(GETPIVOTDATA("Amount",'[1]Maintenance Monthly'!$A$5,"Period",DATE(YEAR(BB$19),MONTH(BB$19),1),"Status","PLANNED","Country",$C30),0)+IFERROR(GETPIVOTDATA("Amount",'[1]Maintenance Monthly'!$A$5,"Period",DATE(YEAR(BB$19),MONTH(BB$19),1),"Status","ECONOMIC LONG TERM","Country",$C30),0)+IFERROR(GETPIVOTDATA("Amount",'[1]Maintenance Monthly'!$A$5,"Period",DATE(YEAR(BB$19),MONTH(BB$19),1),"Status","UNPLANNED","Country",$C30),0)</f>
        <v>292</v>
      </c>
      <c r="BC30" s="24">
        <f>IFERROR(GETPIVOTDATA("Amount",'[1]Maintenance Monthly'!$A$5,"Period",DATE(YEAR(BC$19),MONTH(BC$19),1),"Status","PLANNED","Country",$C30),0)+IFERROR(GETPIVOTDATA("Amount",'[1]Maintenance Monthly'!$A$5,"Period",DATE(YEAR(BC$19),MONTH(BC$19),1),"Status","ECONOMIC LONG TERM","Country",$C30),0)+IFERROR(GETPIVOTDATA("Amount",'[1]Maintenance Monthly'!$A$5,"Period",DATE(YEAR(BC$19),MONTH(BC$19),1),"Status","UNPLANNED","Country",$C30),0)</f>
        <v>351</v>
      </c>
      <c r="BD30" s="24">
        <f>IFERROR(GETPIVOTDATA("Amount",'[1]Maintenance Monthly'!$A$5,"Period",DATE(YEAR(BD$19),MONTH(BD$19),1),"Status","PLANNED","Country",$C30),0)+IFERROR(GETPIVOTDATA("Amount",'[1]Maintenance Monthly'!$A$5,"Period",DATE(YEAR(BD$19),MONTH(BD$19),1),"Status","ECONOMIC LONG TERM","Country",$C30),0)+IFERROR(GETPIVOTDATA("Amount",'[1]Maintenance Monthly'!$A$5,"Period",DATE(YEAR(BD$19),MONTH(BD$19),1),"Status","UNPLANNED","Country",$C30),0)</f>
        <v>88</v>
      </c>
      <c r="BE30" s="24">
        <f>IFERROR(GETPIVOTDATA("Amount",'[1]Maintenance Monthly'!$A$5,"Period",DATE(YEAR(BE$19),MONTH(BE$19),1),"Status","PLANNED","Country",$C30),0)+IFERROR(GETPIVOTDATA("Amount",'[1]Maintenance Monthly'!$A$5,"Period",DATE(YEAR(BE$19),MONTH(BE$19),1),"Status","ECONOMIC LONG TERM","Country",$C30),0)+IFERROR(GETPIVOTDATA("Amount",'[1]Maintenance Monthly'!$A$5,"Period",DATE(YEAR(BE$19),MONTH(BE$19),1),"Status","UNPLANNED","Country",$C30),0)</f>
        <v>35</v>
      </c>
      <c r="BF30" s="24">
        <f>IFERROR(GETPIVOTDATA("Amount",'[1]Maintenance Monthly'!$A$5,"Period",DATE(YEAR(BF$19),MONTH(BF$19),1),"Status","PLANNED","Country",$C30),0)+IFERROR(GETPIVOTDATA("Amount",'[1]Maintenance Monthly'!$A$5,"Period",DATE(YEAR(BF$19),MONTH(BF$19),1),"Status","ECONOMIC LONG TERM","Country",$C30),0)+IFERROR(GETPIVOTDATA("Amount",'[1]Maintenance Monthly'!$A$5,"Period",DATE(YEAR(BF$19),MONTH(BF$19),1),"Status","UNPLANNED","Country",$C30),0)</f>
        <v>0</v>
      </c>
      <c r="BG30" s="24">
        <f>IFERROR(GETPIVOTDATA("Amount",'[1]Maintenance Monthly'!$A$5,"Period",DATE(YEAR(BG$19),MONTH(BG$19),1),"Status","PLANNED","Country",$C30),0)+IFERROR(GETPIVOTDATA("Amount",'[1]Maintenance Monthly'!$A$5,"Period",DATE(YEAR(BG$19),MONTH(BG$19),1),"Status","ECONOMIC LONG TERM","Country",$C30),0)+IFERROR(GETPIVOTDATA("Amount",'[1]Maintenance Monthly'!$A$5,"Period",DATE(YEAR(BG$19),MONTH(BG$19),1),"Status","UNPLANNED","Country",$C30),0)</f>
        <v>0</v>
      </c>
      <c r="BH30" s="24">
        <f>IFERROR(GETPIVOTDATA("Amount",'[1]Maintenance Monthly'!$A$5,"Period",DATE(YEAR(BH$19),MONTH(BH$19),1),"Status","PLANNED","Country",$C30),0)+IFERROR(GETPIVOTDATA("Amount",'[1]Maintenance Monthly'!$A$5,"Period",DATE(YEAR(BH$19),MONTH(BH$19),1),"Status","ECONOMIC LONG TERM","Country",$C30),0)+IFERROR(GETPIVOTDATA("Amount",'[1]Maintenance Monthly'!$A$5,"Period",DATE(YEAR(BH$19),MONTH(BH$19),1),"Status","UNPLANNED","Country",$C30),0)</f>
        <v>0</v>
      </c>
      <c r="BI30" s="24">
        <f>IFERROR(GETPIVOTDATA("Amount",'[1]Maintenance Monthly'!$A$5,"Period",DATE(YEAR(BI$19),MONTH(BI$19),1),"Status","PLANNED","Country",$C30),0)+IFERROR(GETPIVOTDATA("Amount",'[1]Maintenance Monthly'!$A$5,"Period",DATE(YEAR(BI$19),MONTH(BI$19),1),"Status","ECONOMIC LONG TERM","Country",$C30),0)+IFERROR(GETPIVOTDATA("Amount",'[1]Maintenance Monthly'!$A$5,"Period",DATE(YEAR(BI$19),MONTH(BI$19),1),"Status","UNPLANNED","Country",$C30),0)</f>
        <v>0</v>
      </c>
      <c r="BJ30" s="24">
        <f>IFERROR(GETPIVOTDATA("Amount",'[1]Maintenance Monthly'!$A$5,"Period",DATE(YEAR(BJ$19),MONTH(BJ$19),1),"Status","PLANNED","Country",$C30),0)+IFERROR(GETPIVOTDATA("Amount",'[1]Maintenance Monthly'!$A$5,"Period",DATE(YEAR(BJ$19),MONTH(BJ$19),1),"Status","ECONOMIC LONG TERM","Country",$C30),0)+IFERROR(GETPIVOTDATA("Amount",'[1]Maintenance Monthly'!$A$5,"Period",DATE(YEAR(BJ$19),MONTH(BJ$19),1),"Status","UNPLANNED","Country",$C30),0)</f>
        <v>0</v>
      </c>
      <c r="BK30" s="24">
        <f>IFERROR(GETPIVOTDATA("Amount",'[1]Maintenance Monthly'!$A$5,"Period",DATE(YEAR(BK$19),MONTH(BK$19),1),"Status","PLANNED","Country",$C30),0)+IFERROR(GETPIVOTDATA("Amount",'[1]Maintenance Monthly'!$A$5,"Period",DATE(YEAR(BK$19),MONTH(BK$19),1),"Status","ECONOMIC LONG TERM","Country",$C30),0)+IFERROR(GETPIVOTDATA("Amount",'[1]Maintenance Monthly'!$A$5,"Period",DATE(YEAR(BK$19),MONTH(BK$19),1),"Status","UNPLANNED","Country",$C30),0)</f>
        <v>0</v>
      </c>
      <c r="BL30" s="24">
        <f>IFERROR(GETPIVOTDATA("Amount",'[1]Maintenance Monthly'!$A$5,"Period",DATE(YEAR(BL$19),MONTH(BL$19),1),"Status","PLANNED","Country",$C30),0)+IFERROR(GETPIVOTDATA("Amount",'[1]Maintenance Monthly'!$A$5,"Period",DATE(YEAR(BL$19),MONTH(BL$19),1),"Status","ECONOMIC LONG TERM","Country",$C30),0)+IFERROR(GETPIVOTDATA("Amount",'[1]Maintenance Monthly'!$A$5,"Period",DATE(YEAR(BL$19),MONTH(BL$19),1),"Status","UNPLANNED","Country",$C30),0)</f>
        <v>0</v>
      </c>
      <c r="BM30" s="24">
        <f>IFERROR(GETPIVOTDATA("Amount",'[1]Maintenance Monthly'!$A$5,"Period",DATE(YEAR(BM$19),MONTH(BM$19),1),"Status","PLANNED","Country",$C30),0)+IFERROR(GETPIVOTDATA("Amount",'[1]Maintenance Monthly'!$A$5,"Period",DATE(YEAR(BM$19),MONTH(BM$19),1),"Status","ECONOMIC LONG TERM","Country",$C30),0)+IFERROR(GETPIVOTDATA("Amount",'[1]Maintenance Monthly'!$A$5,"Period",DATE(YEAR(BM$19),MONTH(BM$19),1),"Status","UNPLANNED","Country",$C30),0)</f>
        <v>18</v>
      </c>
      <c r="BN30" s="24">
        <f>IFERROR(GETPIVOTDATA("Amount",'[1]Maintenance Monthly'!$A$5,"Period",DATE(YEAR(BN$19),MONTH(BN$19),1),"Status","PLANNED","Country",$C30),0)+IFERROR(GETPIVOTDATA("Amount",'[1]Maintenance Monthly'!$A$5,"Period",DATE(YEAR(BN$19),MONTH(BN$19),1),"Status","ECONOMIC LONG TERM","Country",$C30),0)+IFERROR(GETPIVOTDATA("Amount",'[1]Maintenance Monthly'!$A$5,"Period",DATE(YEAR(BN$19),MONTH(BN$19),1),"Status","UNPLANNED","Country",$C30),0)</f>
        <v>0</v>
      </c>
      <c r="BO30" s="24">
        <f>IFERROR(GETPIVOTDATA("Amount",'[1]Maintenance Monthly'!$A$5,"Period",DATE(YEAR(BO$19),MONTH(BO$19),1),"Status","PLANNED","Country",$C30),0)+IFERROR(GETPIVOTDATA("Amount",'[1]Maintenance Monthly'!$A$5,"Period",DATE(YEAR(BO$19),MONTH(BO$19),1),"Status","ECONOMIC LONG TERM","Country",$C30),0)+IFERROR(GETPIVOTDATA("Amount",'[1]Maintenance Monthly'!$A$5,"Period",DATE(YEAR(BO$19),MONTH(BO$19),1),"Status","UNPLANNED","Country",$C30),0)</f>
        <v>0</v>
      </c>
      <c r="BP30" s="24">
        <f>IFERROR(GETPIVOTDATA("Amount",'[1]Maintenance Monthly'!$A$5,"Period",DATE(YEAR(BP$19),MONTH(BP$19),1),"Status","PLANNED","Country",$C30),0)+IFERROR(GETPIVOTDATA("Amount",'[1]Maintenance Monthly'!$A$5,"Period",DATE(YEAR(BP$19),MONTH(BP$19),1),"Status","ECONOMIC LONG TERM","Country",$C30),0)+IFERROR(GETPIVOTDATA("Amount",'[1]Maintenance Monthly'!$A$5,"Period",DATE(YEAR(BP$19),MONTH(BP$19),1),"Status","UNPLANNED","Country",$C30),0)</f>
        <v>0</v>
      </c>
      <c r="BQ30" s="24">
        <f>IFERROR(GETPIVOTDATA("Amount",'[1]Maintenance Monthly'!$A$5,"Period",DATE(YEAR(BQ$19),MONTH(BQ$19),1),"Status","PLANNED","Country",$C30),0)+IFERROR(GETPIVOTDATA("Amount",'[1]Maintenance Monthly'!$A$5,"Period",DATE(YEAR(BQ$19),MONTH(BQ$19),1),"Status","ECONOMIC LONG TERM","Country",$C30),0)+IFERROR(GETPIVOTDATA("Amount",'[1]Maintenance Monthly'!$A$5,"Period",DATE(YEAR(BQ$19),MONTH(BQ$19),1),"Status","UNPLANNED","Country",$C30),0)</f>
        <v>55</v>
      </c>
      <c r="BR30" s="24">
        <f>IFERROR(GETPIVOTDATA("Amount",'[1]Maintenance Monthly'!$A$5,"Period",DATE(YEAR(BR$19),MONTH(BR$19),1),"Status","PLANNED","Country",$C30),0)+IFERROR(GETPIVOTDATA("Amount",'[1]Maintenance Monthly'!$A$5,"Period",DATE(YEAR(BR$19),MONTH(BR$19),1),"Status","ECONOMIC LONG TERM","Country",$C30),0)+IFERROR(GETPIVOTDATA("Amount",'[1]Maintenance Monthly'!$A$5,"Period",DATE(YEAR(BR$19),MONTH(BR$19),1),"Status","UNPLANNED","Country",$C30),0)</f>
        <v>137</v>
      </c>
      <c r="BS30" s="24">
        <f>IFERROR(GETPIVOTDATA("Amount",'[1]Maintenance Monthly'!$A$5,"Period",DATE(YEAR(BS$19),MONTH(BS$19),1),"Status","PLANNED","Country",$C30),0)+IFERROR(GETPIVOTDATA("Amount",'[1]Maintenance Monthly'!$A$5,"Period",DATE(YEAR(BS$19),MONTH(BS$19),1),"Status","ECONOMIC LONG TERM","Country",$C30),0)+IFERROR(GETPIVOTDATA("Amount",'[1]Maintenance Monthly'!$A$5,"Period",DATE(YEAR(BS$19),MONTH(BS$19),1),"Status","UNPLANNED","Country",$C30),0)</f>
        <v>113</v>
      </c>
      <c r="BT30" s="24">
        <f>IFERROR(GETPIVOTDATA("Amount",'[1]Maintenance Monthly'!$A$5,"Period",DATE(YEAR(BT$19),MONTH(BT$19),1),"Status","PLANNED","Country",$C30),0)+IFERROR(GETPIVOTDATA("Amount",'[1]Maintenance Monthly'!$A$5,"Period",DATE(YEAR(BT$19),MONTH(BT$19),1),"Status","ECONOMIC LONG TERM","Country",$C30),0)+IFERROR(GETPIVOTDATA("Amount",'[1]Maintenance Monthly'!$A$5,"Period",DATE(YEAR(BT$19),MONTH(BT$19),1),"Status","UNPLANNED","Country",$C30),0)</f>
        <v>11</v>
      </c>
      <c r="BU30" s="24">
        <f>IFERROR(GETPIVOTDATA("Amount",'[1]Maintenance Monthly'!$A$5,"Period",DATE(YEAR(BU$19),MONTH(BU$19),1),"Status","PLANNED","Country",$C30),0)+IFERROR(GETPIVOTDATA("Amount",'[1]Maintenance Monthly'!$A$5,"Period",DATE(YEAR(BU$19),MONTH(BU$19),1),"Status","ECONOMIC LONG TERM","Country",$C30),0)+IFERROR(GETPIVOTDATA("Amount",'[1]Maintenance Monthly'!$A$5,"Period",DATE(YEAR(BU$19),MONTH(BU$19),1),"Status","UNPLANNED","Country",$C30),0)</f>
        <v>35</v>
      </c>
      <c r="BV30" s="24">
        <f>IFERROR(GETPIVOTDATA("Amount",'[1]Maintenance Monthly'!$A$5,"Period",DATE(YEAR(BV$19),MONTH(BV$19),1),"Status","PLANNED","Country",$C30),0)+IFERROR(GETPIVOTDATA("Amount",'[1]Maintenance Monthly'!$A$5,"Period",DATE(YEAR(BV$19),MONTH(BV$19),1),"Status","ECONOMIC LONG TERM","Country",$C30),0)+IFERROR(GETPIVOTDATA("Amount",'[1]Maintenance Monthly'!$A$5,"Period",DATE(YEAR(BV$19),MONTH(BV$19),1),"Status","UNPLANNED","Country",$C30),0)</f>
        <v>0</v>
      </c>
      <c r="BW30" s="24">
        <f>IFERROR(GETPIVOTDATA("Amount",'[1]Maintenance Monthly'!$A$5,"Period",DATE(YEAR(BW$19),MONTH(BW$19),1),"Status","PLANNED","Country",$C30),0)+IFERROR(GETPIVOTDATA("Amount",'[1]Maintenance Monthly'!$A$5,"Period",DATE(YEAR(BW$19),MONTH(BW$19),1),"Status","ECONOMIC LONG TERM","Country",$C30),0)+IFERROR(GETPIVOTDATA("Amount",'[1]Maintenance Monthly'!$A$5,"Period",DATE(YEAR(BW$19),MONTH(BW$19),1),"Status","UNPLANNED","Country",$C30),0)</f>
        <v>0</v>
      </c>
      <c r="BX30" s="24">
        <f>IFERROR(GETPIVOTDATA("Amount",'[1]Maintenance Monthly'!$A$5,"Period",DATE(YEAR(BX$19),MONTH(BX$19),1),"Status","PLANNED","Country",$C30),0)+IFERROR(GETPIVOTDATA("Amount",'[1]Maintenance Monthly'!$A$5,"Period",DATE(YEAR(BX$19),MONTH(BX$19),1),"Status","ECONOMIC LONG TERM","Country",$C30),0)+IFERROR(GETPIVOTDATA("Amount",'[1]Maintenance Monthly'!$A$5,"Period",DATE(YEAR(BX$19),MONTH(BX$19),1),"Status","UNPLANNED","Country",$C30),0)</f>
        <v>0</v>
      </c>
      <c r="BY30" s="24">
        <f>IFERROR(GETPIVOTDATA("Amount",'[1]Maintenance Monthly'!$A$5,"Period",DATE(YEAR(BY$19),MONTH(BY$19),1),"Status","PLANNED","Country",$C30),0)+IFERROR(GETPIVOTDATA("Amount",'[1]Maintenance Monthly'!$A$5,"Period",DATE(YEAR(BY$19),MONTH(BY$19),1),"Status","ECONOMIC LONG TERM","Country",$C30),0)+IFERROR(GETPIVOTDATA("Amount",'[1]Maintenance Monthly'!$A$5,"Period",DATE(YEAR(BY$19),MONTH(BY$19),1),"Status","UNPLANNED","Country",$C30),0)</f>
        <v>17</v>
      </c>
      <c r="BZ30" s="24">
        <f>IFERROR(GETPIVOTDATA("Amount",'[1]Maintenance Monthly'!$A$5,"Period",DATE(YEAR(BZ$19),MONTH(BZ$19),1),"Status","PLANNED","Country",$C30),0)+IFERROR(GETPIVOTDATA("Amount",'[1]Maintenance Monthly'!$A$5,"Period",DATE(YEAR(BZ$19),MONTH(BZ$19),1),"Status","ECONOMIC LONG TERM","Country",$C30),0)+IFERROR(GETPIVOTDATA("Amount",'[1]Maintenance Monthly'!$A$5,"Period",DATE(YEAR(BZ$19),MONTH(BZ$19),1),"Status","UNPLANNED","Country",$C30),0)</f>
        <v>0</v>
      </c>
      <c r="CA30" s="24">
        <f>IFERROR(GETPIVOTDATA("Amount",'[1]Maintenance Monthly'!$A$5,"Period",DATE(YEAR(CA$19),MONTH(CA$19),1),"Status","PLANNED","Country",$C30),0)+IFERROR(GETPIVOTDATA("Amount",'[1]Maintenance Monthly'!$A$5,"Period",DATE(YEAR(CA$19),MONTH(CA$19),1),"Status","ECONOMIC LONG TERM","Country",$C30),0)+IFERROR(GETPIVOTDATA("Amount",'[1]Maintenance Monthly'!$A$5,"Period",DATE(YEAR(CA$19),MONTH(CA$19),1),"Status","UNPLANNED","Country",$C30),0)</f>
        <v>0</v>
      </c>
      <c r="CB30" s="24">
        <f>IFERROR(GETPIVOTDATA("Amount",'[1]Maintenance Monthly'!$A$5,"Period",DATE(YEAR(CB$19),MONTH(CB$19),1),"Status","PLANNED","Country",$C30),0)+IFERROR(GETPIVOTDATA("Amount",'[1]Maintenance Monthly'!$A$5,"Period",DATE(YEAR(CB$19),MONTH(CB$19),1),"Status","ECONOMIC LONG TERM","Country",$C30),0)+IFERROR(GETPIVOTDATA("Amount",'[1]Maintenance Monthly'!$A$5,"Period",DATE(YEAR(CB$19),MONTH(CB$19),1),"Status","UNPLANNED","Country",$C30),0)</f>
        <v>9</v>
      </c>
      <c r="CC30" s="24">
        <f>IFERROR(GETPIVOTDATA("Amount",'[1]Maintenance Monthly'!$A$5,"Period",DATE(YEAR(CC$19),MONTH(CC$19),1),"Status","PLANNED","Country",$C30),0)+IFERROR(GETPIVOTDATA("Amount",'[1]Maintenance Monthly'!$A$5,"Period",DATE(YEAR(CC$19),MONTH(CC$19),1),"Status","ECONOMIC LONG TERM","Country",$C30),0)+IFERROR(GETPIVOTDATA("Amount",'[1]Maintenance Monthly'!$A$5,"Period",DATE(YEAR(CC$19),MONTH(CC$19),1),"Status","UNPLANNED","Country",$C30),0)</f>
        <v>40</v>
      </c>
      <c r="CD30" s="24">
        <f>IFERROR(GETPIVOTDATA("Amount",'[1]Maintenance Monthly'!$A$5,"Period",DATE(YEAR(CD$19),MONTH(CD$19),1),"Status","PLANNED","Country",$C30),0)+IFERROR(GETPIVOTDATA("Amount",'[1]Maintenance Monthly'!$A$5,"Period",DATE(YEAR(CD$19),MONTH(CD$19),1),"Status","ECONOMIC LONG TERM","Country",$C30),0)+IFERROR(GETPIVOTDATA("Amount",'[1]Maintenance Monthly'!$A$5,"Period",DATE(YEAR(CD$19),MONTH(CD$19),1),"Status","UNPLANNED","Country",$C30),0)</f>
        <v>3</v>
      </c>
      <c r="CE30" s="24">
        <f>IFERROR(GETPIVOTDATA("Amount",'[1]Maintenance Monthly'!$A$5,"Period",DATE(YEAR(CE$19),MONTH(CE$19),1),"Status","PLANNED","Country",$C30),0)+IFERROR(GETPIVOTDATA("Amount",'[1]Maintenance Monthly'!$A$5,"Period",DATE(YEAR(CE$19),MONTH(CE$19),1),"Status","ECONOMIC LONG TERM","Country",$C30),0)+IFERROR(GETPIVOTDATA("Amount",'[1]Maintenance Monthly'!$A$5,"Period",DATE(YEAR(CE$19),MONTH(CE$19),1),"Status","UNPLANNED","Country",$C30),0)</f>
        <v>0</v>
      </c>
      <c r="CF30" s="24">
        <f>IFERROR(GETPIVOTDATA("Amount",'[1]Maintenance Monthly'!$A$5,"Period",DATE(YEAR(CF$19),MONTH(CF$19),1),"Status","PLANNED","Country",$C30),0)+IFERROR(GETPIVOTDATA("Amount",'[1]Maintenance Monthly'!$A$5,"Period",DATE(YEAR(CF$19),MONTH(CF$19),1),"Status","ECONOMIC LONG TERM","Country",$C30),0)+IFERROR(GETPIVOTDATA("Amount",'[1]Maintenance Monthly'!$A$5,"Period",DATE(YEAR(CF$19),MONTH(CF$19),1),"Status","UNPLANNED","Country",$C30),0)</f>
        <v>0</v>
      </c>
      <c r="CG30" s="24">
        <f>IFERROR(GETPIVOTDATA("Amount",'[1]Maintenance Monthly'!$A$5,"Period",DATE(YEAR(CG$19),MONTH(CG$19),1),"Status","PLANNED","Country",$C30),0)+IFERROR(GETPIVOTDATA("Amount",'[1]Maintenance Monthly'!$A$5,"Period",DATE(YEAR(CG$19),MONTH(CG$19),1),"Status","ECONOMIC LONG TERM","Country",$C30),0)+IFERROR(GETPIVOTDATA("Amount",'[1]Maintenance Monthly'!$A$5,"Period",DATE(YEAR(CG$19),MONTH(CG$19),1),"Status","UNPLANNED","Country",$C30),0)</f>
        <v>402</v>
      </c>
      <c r="CH30" s="24">
        <f>IFERROR(GETPIVOTDATA("Amount",'[1]Maintenance Monthly'!$A$5,"Period",DATE(YEAR(CH$19),MONTH(CH$19),1),"Status","PLANNED","Country",$C30),0)+IFERROR(GETPIVOTDATA("Amount",'[1]Maintenance Monthly'!$A$5,"Period",DATE(YEAR(CH$19),MONTH(CH$19),1),"Status","ECONOMIC LONG TERM","Country",$C30),0)+IFERROR(GETPIVOTDATA("Amount",'[1]Maintenance Monthly'!$A$5,"Period",DATE(YEAR(CH$19),MONTH(CH$19),1),"Status","UNPLANNED","Country",$C30),0)</f>
        <v>343</v>
      </c>
      <c r="CI30" s="24">
        <f>IFERROR(GETPIVOTDATA("Amount",'[1]Maintenance Monthly'!$A$5,"Period",DATE(YEAR(CI$19),MONTH(CI$19),1),"Status","PLANNED","Country",$C30),0)+IFERROR(GETPIVOTDATA("Amount",'[1]Maintenance Monthly'!$A$5,"Period",DATE(YEAR(CI$19),MONTH(CI$19),1),"Status","ECONOMIC LONG TERM","Country",$C30),0)+IFERROR(GETPIVOTDATA("Amount",'[1]Maintenance Monthly'!$A$5,"Period",DATE(YEAR(CI$19),MONTH(CI$19),1),"Status","UNPLANNED","Country",$C30),0)</f>
        <v>0</v>
      </c>
      <c r="CJ30" s="24">
        <f>IFERROR(GETPIVOTDATA("Amount",'[1]Maintenance Monthly'!$A$5,"Period",DATE(YEAR(CJ$19),MONTH(CJ$19),1),"Status","PLANNED","Country",$C30),0)+IFERROR(GETPIVOTDATA("Amount",'[1]Maintenance Monthly'!$A$5,"Period",DATE(YEAR(CJ$19),MONTH(CJ$19),1),"Status","ECONOMIC LONG TERM","Country",$C30),0)+IFERROR(GETPIVOTDATA("Amount",'[1]Maintenance Monthly'!$A$5,"Period",DATE(YEAR(CJ$19),MONTH(CJ$19),1),"Status","UNPLANNED","Country",$C30),0)</f>
        <v>0</v>
      </c>
      <c r="CK30" s="24">
        <f>IFERROR(GETPIVOTDATA("Amount",'[1]Maintenance Monthly'!$A$5,"Period",DATE(YEAR(CK$19),MONTH(CK$19),1),"Status","PLANNED","Country",$C30),0)+IFERROR(GETPIVOTDATA("Amount",'[1]Maintenance Monthly'!$A$5,"Period",DATE(YEAR(CK$19),MONTH(CK$19),1),"Status","ECONOMIC LONG TERM","Country",$C30),0)+IFERROR(GETPIVOTDATA("Amount",'[1]Maintenance Monthly'!$A$5,"Period",DATE(YEAR(CK$19),MONTH(CK$19),1),"Status","UNPLANNED","Country",$C30),0)</f>
        <v>224</v>
      </c>
      <c r="CL30" s="24">
        <f>IFERROR(GETPIVOTDATA("Amount",'[1]Maintenance Monthly'!$A$5,"Period",DATE(YEAR(CL$19),MONTH(CL$19),1),"Status","PLANNED","Country",$C30),0)+IFERROR(GETPIVOTDATA("Amount",'[1]Maintenance Monthly'!$A$5,"Period",DATE(YEAR(CL$19),MONTH(CL$19),1),"Status","ECONOMIC LONG TERM","Country",$C30),0)+IFERROR(GETPIVOTDATA("Amount",'[1]Maintenance Monthly'!$A$5,"Period",DATE(YEAR(CL$19),MONTH(CL$19),1),"Status","UNPLANNED","Country",$C30),0)</f>
        <v>0</v>
      </c>
      <c r="CM30" s="24">
        <f>IFERROR(GETPIVOTDATA("Amount",'[1]Maintenance Monthly'!$A$5,"Period",DATE(YEAR(CM$19),MONTH(CM$19),1),"Status","PLANNED","Country",$C30),0)+IFERROR(GETPIVOTDATA("Amount",'[1]Maintenance Monthly'!$A$5,"Period",DATE(YEAR(CM$19),MONTH(CM$19),1),"Status","ECONOMIC LONG TERM","Country",$C30),0)+IFERROR(GETPIVOTDATA("Amount",'[1]Maintenance Monthly'!$A$5,"Period",DATE(YEAR(CM$19),MONTH(CM$19),1),"Status","UNPLANNED","Country",$C30),0)</f>
        <v>0</v>
      </c>
      <c r="CN30" s="24">
        <f>IFERROR(GETPIVOTDATA("Amount",'[1]Maintenance Monthly'!$A$5,"Period",DATE(YEAR(CN$19),MONTH(CN$19),1),"Status","PLANNED","Country",$C30),0)+IFERROR(GETPIVOTDATA("Amount",'[1]Maintenance Monthly'!$A$5,"Period",DATE(YEAR(CN$19),MONTH(CN$19),1),"Status","ECONOMIC LONG TERM","Country",$C30),0)+IFERROR(GETPIVOTDATA("Amount",'[1]Maintenance Monthly'!$A$5,"Period",DATE(YEAR(CN$19),MONTH(CN$19),1),"Status","UNPLANNED","Country",$C30),0)</f>
        <v>0</v>
      </c>
      <c r="CO30" s="24">
        <f>IFERROR(GETPIVOTDATA("Amount",'[1]Maintenance Monthly'!$A$5,"Period",DATE(YEAR(CO$19),MONTH(CO$19),1),"Status","PLANNED","Country",$C30),0)+IFERROR(GETPIVOTDATA("Amount",'[1]Maintenance Monthly'!$A$5,"Period",DATE(YEAR(CO$19),MONTH(CO$19),1),"Status","ECONOMIC LONG TERM","Country",$C30),0)+IFERROR(GETPIVOTDATA("Amount",'[1]Maintenance Monthly'!$A$5,"Period",DATE(YEAR(CO$19),MONTH(CO$19),1),"Status","UNPLANNED","Country",$C30),0)</f>
        <v>0</v>
      </c>
      <c r="CP30" s="24">
        <f>IFERROR(GETPIVOTDATA("Amount",'[1]Maintenance Monthly'!$A$5,"Period",DATE(YEAR(CP$19),MONTH(CP$19),1),"Status","PLANNED","Country",$C30),0)+IFERROR(GETPIVOTDATA("Amount",'[1]Maintenance Monthly'!$A$5,"Period",DATE(YEAR(CP$19),MONTH(CP$19),1),"Status","ECONOMIC LONG TERM","Country",$C30),0)+IFERROR(GETPIVOTDATA("Amount",'[1]Maintenance Monthly'!$A$5,"Period",DATE(YEAR(CP$19),MONTH(CP$19),1),"Status","UNPLANNED","Country",$C30),0)</f>
        <v>0</v>
      </c>
      <c r="CQ30" s="24">
        <f>IFERROR(GETPIVOTDATA("Amount",'[1]Maintenance Monthly'!$A$5,"Period",DATE(YEAR(CQ$19),MONTH(CQ$19),1),"Status","PLANNED","Country",$C30),0)+IFERROR(GETPIVOTDATA("Amount",'[1]Maintenance Monthly'!$A$5,"Period",DATE(YEAR(CQ$19),MONTH(CQ$19),1),"Status","ECONOMIC LONG TERM","Country",$C30),0)+IFERROR(GETPIVOTDATA("Amount",'[1]Maintenance Monthly'!$A$5,"Period",DATE(YEAR(CQ$19),MONTH(CQ$19),1),"Status","UNPLANNED","Country",$C30),0)</f>
        <v>0</v>
      </c>
      <c r="CR30" s="24">
        <f>IFERROR(GETPIVOTDATA("Amount",'[1]Maintenance Monthly'!$A$5,"Period",DATE(YEAR(CR$19),MONTH(CR$19),1),"Status","PLANNED","Country",$C30),0)+IFERROR(GETPIVOTDATA("Amount",'[1]Maintenance Monthly'!$A$5,"Period",DATE(YEAR(CR$19),MONTH(CR$19),1),"Status","ECONOMIC LONG TERM","Country",$C30),0)+IFERROR(GETPIVOTDATA("Amount",'[1]Maintenance Monthly'!$A$5,"Period",DATE(YEAR(CR$19),MONTH(CR$19),1),"Status","UNPLANNED","Country",$C30),0)</f>
        <v>0</v>
      </c>
      <c r="CS30" s="24">
        <f>IFERROR(GETPIVOTDATA("Amount",'[1]Maintenance Monthly'!$A$5,"Period",DATE(YEAR(CS$19),MONTH(CS$19),1),"Status","PLANNED","Country",$C30),0)+IFERROR(GETPIVOTDATA("Amount",'[1]Maintenance Monthly'!$A$5,"Period",DATE(YEAR(CS$19),MONTH(CS$19),1),"Status","ECONOMIC LONG TERM","Country",$C30),0)+IFERROR(GETPIVOTDATA("Amount",'[1]Maintenance Monthly'!$A$5,"Period",DATE(YEAR(CS$19),MONTH(CS$19),1),"Status","UNPLANNED","Country",$C30),0)</f>
        <v>0</v>
      </c>
      <c r="CT30" s="24">
        <f>IFERROR(GETPIVOTDATA("Amount",'[1]Maintenance Monthly'!$A$5,"Period",DATE(YEAR(CT$19),MONTH(CT$19),1),"Status","PLANNED","Country",$C30),0)+IFERROR(GETPIVOTDATA("Amount",'[1]Maintenance Monthly'!$A$5,"Period",DATE(YEAR(CT$19),MONTH(CT$19),1),"Status","ECONOMIC LONG TERM","Country",$C30),0)+IFERROR(GETPIVOTDATA("Amount",'[1]Maintenance Monthly'!$A$5,"Period",DATE(YEAR(CT$19),MONTH(CT$19),1),"Status","UNPLANNED","Country",$C30),0)</f>
        <v>0</v>
      </c>
      <c r="CU30" s="24">
        <f>IFERROR(GETPIVOTDATA("Amount",'[1]Maintenance Monthly'!$A$5,"Period",DATE(YEAR(CU$19),MONTH(CU$19),1),"Status","PLANNED","Country",$C30),0)+IFERROR(GETPIVOTDATA("Amount",'[1]Maintenance Monthly'!$A$5,"Period",DATE(YEAR(CU$19),MONTH(CU$19),1),"Status","ECONOMIC LONG TERM","Country",$C30),0)+IFERROR(GETPIVOTDATA("Amount",'[1]Maintenance Monthly'!$A$5,"Period",DATE(YEAR(CU$19),MONTH(CU$19),1),"Status","UNPLANNED","Country",$C30),0)</f>
        <v>0</v>
      </c>
      <c r="CV30" s="24">
        <f>IFERROR(GETPIVOTDATA("Amount",'[1]Maintenance Monthly'!$A$5,"Period",DATE(YEAR(CV$19),MONTH(CV$19),1),"Status","PLANNED","Country",$C30),0)+IFERROR(GETPIVOTDATA("Amount",'[1]Maintenance Monthly'!$A$5,"Period",DATE(YEAR(CV$19),MONTH(CV$19),1),"Status","ECONOMIC LONG TERM","Country",$C30),0)+IFERROR(GETPIVOTDATA("Amount",'[1]Maintenance Monthly'!$A$5,"Period",DATE(YEAR(CV$19),MONTH(CV$19),1),"Status","UNPLANNED","Country",$C30),0)</f>
        <v>0</v>
      </c>
      <c r="CW30" s="24">
        <f>IFERROR(GETPIVOTDATA("Amount",'[1]Maintenance Monthly'!$A$5,"Period",DATE(YEAR(CW$19),MONTH(CW$19),1),"Status","PLANNED","Country",$C30),0)+IFERROR(GETPIVOTDATA("Amount",'[1]Maintenance Monthly'!$A$5,"Period",DATE(YEAR(CW$19),MONTH(CW$19),1),"Status","ECONOMIC LONG TERM","Country",$C30),0)+IFERROR(GETPIVOTDATA("Amount",'[1]Maintenance Monthly'!$A$5,"Period",DATE(YEAR(CW$19),MONTH(CW$19),1),"Status","UNPLANNED","Country",$C30),0)</f>
        <v>0</v>
      </c>
      <c r="CX30" s="24">
        <f>IFERROR(GETPIVOTDATA("Amount",'[1]Maintenance Monthly'!$A$5,"Period",DATE(YEAR(CX$19),MONTH(CX$19),1),"Status","PLANNED","Country",$C30),0)+IFERROR(GETPIVOTDATA("Amount",'[1]Maintenance Monthly'!$A$5,"Period",DATE(YEAR(CX$19),MONTH(CX$19),1),"Status","ECONOMIC LONG TERM","Country",$C30),0)+IFERROR(GETPIVOTDATA("Amount",'[1]Maintenance Monthly'!$A$5,"Period",DATE(YEAR(CX$19),MONTH(CX$19),1),"Status","UNPLANNED","Country",$C30),0)</f>
        <v>0</v>
      </c>
      <c r="CY30" s="24">
        <f>IFERROR(GETPIVOTDATA("Amount",'[1]Maintenance Monthly'!$A$5,"Period",DATE(YEAR(CY$19),MONTH(CY$19),1),"Status","PLANNED","Country",$C30),0)+IFERROR(GETPIVOTDATA("Amount",'[1]Maintenance Monthly'!$A$5,"Period",DATE(YEAR(CY$19),MONTH(CY$19),1),"Status","ECONOMIC LONG TERM","Country",$C30),0)+IFERROR(GETPIVOTDATA("Amount",'[1]Maintenance Monthly'!$A$5,"Period",DATE(YEAR(CY$19),MONTH(CY$19),1),"Status","UNPLANNED","Country",$C30),0)</f>
        <v>0</v>
      </c>
      <c r="CZ30" s="24">
        <f>IFERROR(GETPIVOTDATA("Amount",'[1]Maintenance Monthly'!$A$5,"Period",DATE(YEAR(CZ$19),MONTH(CZ$19),1),"Status","PLANNED","Country",$C30),0)+IFERROR(GETPIVOTDATA("Amount",'[1]Maintenance Monthly'!$A$5,"Period",DATE(YEAR(CZ$19),MONTH(CZ$19),1),"Status","ECONOMIC LONG TERM","Country",$C30),0)+IFERROR(GETPIVOTDATA("Amount",'[1]Maintenance Monthly'!$A$5,"Period",DATE(YEAR(CZ$19),MONTH(CZ$19),1),"Status","UNPLANNED","Country",$C30),0)</f>
        <v>0</v>
      </c>
      <c r="DA30" s="24">
        <f>IFERROR(GETPIVOTDATA("Amount",'[1]Maintenance Monthly'!$A$5,"Period",DATE(YEAR(DA$19),MONTH(DA$19),1),"Status","PLANNED","Country",$C30),0)+IFERROR(GETPIVOTDATA("Amount",'[1]Maintenance Monthly'!$A$5,"Period",DATE(YEAR(DA$19),MONTH(DA$19),1),"Status","ECONOMIC LONG TERM","Country",$C30),0)+IFERROR(GETPIVOTDATA("Amount",'[1]Maintenance Monthly'!$A$5,"Period",DATE(YEAR(DA$19),MONTH(DA$19),1),"Status","UNPLANNED","Country",$C30),0)</f>
        <v>0</v>
      </c>
      <c r="DB30" s="24">
        <f>IFERROR(GETPIVOTDATA("Amount",'[1]Maintenance Monthly'!$A$5,"Period",DATE(YEAR(DB$19),MONTH(DB$19),1),"Status","PLANNED","Country",$C30),0)+IFERROR(GETPIVOTDATA("Amount",'[1]Maintenance Monthly'!$A$5,"Period",DATE(YEAR(DB$19),MONTH(DB$19),1),"Status","ECONOMIC LONG TERM","Country",$C30),0)+IFERROR(GETPIVOTDATA("Amount",'[1]Maintenance Monthly'!$A$5,"Period",DATE(YEAR(DB$19),MONTH(DB$19),1),"Status","UNPLANNED","Country",$C30),0)</f>
        <v>0</v>
      </c>
      <c r="DC30" s="24">
        <f>IFERROR(GETPIVOTDATA("Amount",'[1]Maintenance Monthly'!$A$5,"Period",DATE(YEAR(DC$19),MONTH(DC$19),1),"Status","PLANNED","Country",$C30),0)+IFERROR(GETPIVOTDATA("Amount",'[1]Maintenance Monthly'!$A$5,"Period",DATE(YEAR(DC$19),MONTH(DC$19),1),"Status","ECONOMIC LONG TERM","Country",$C30),0)+IFERROR(GETPIVOTDATA("Amount",'[1]Maintenance Monthly'!$A$5,"Period",DATE(YEAR(DC$19),MONTH(DC$19),1),"Status","UNPLANNED","Country",$C30),0)</f>
        <v>0</v>
      </c>
      <c r="DD30" s="24">
        <f>IFERROR(GETPIVOTDATA("Amount",'[1]Maintenance Monthly'!$A$5,"Period",DATE(YEAR(DD$19),MONTH(DD$19),1),"Status","PLANNED","Country",$C30),0)+IFERROR(GETPIVOTDATA("Amount",'[1]Maintenance Monthly'!$A$5,"Period",DATE(YEAR(DD$19),MONTH(DD$19),1),"Status","ECONOMIC LONG TERM","Country",$C30),0)+IFERROR(GETPIVOTDATA("Amount",'[1]Maintenance Monthly'!$A$5,"Period",DATE(YEAR(DD$19),MONTH(DD$19),1),"Status","UNPLANNED","Country",$C30),0)</f>
        <v>0</v>
      </c>
      <c r="DE30" s="24">
        <f>IFERROR(GETPIVOTDATA("Amount",'[1]Maintenance Monthly'!$A$5,"Period",DATE(YEAR(DE$19),MONTH(DE$19),1),"Status","PLANNED","Country",$C30),0)+IFERROR(GETPIVOTDATA("Amount",'[1]Maintenance Monthly'!$A$5,"Period",DATE(YEAR(DE$19),MONTH(DE$19),1),"Status","ECONOMIC LONG TERM","Country",$C30),0)+IFERROR(GETPIVOTDATA("Amount",'[1]Maintenance Monthly'!$A$5,"Period",DATE(YEAR(DE$19),MONTH(DE$19),1),"Status","UNPLANNED","Country",$C30),0)</f>
        <v>0</v>
      </c>
      <c r="DF30" s="24">
        <f>IFERROR(GETPIVOTDATA("Amount",'[1]Maintenance Monthly'!$A$5,"Period",DATE(YEAR(DF$19),MONTH(DF$19),1),"Status","PLANNED","Country",$C30),0)+IFERROR(GETPIVOTDATA("Amount",'[1]Maintenance Monthly'!$A$5,"Period",DATE(YEAR(DF$19),MONTH(DF$19),1),"Status","ECONOMIC LONG TERM","Country",$C30),0)+IFERROR(GETPIVOTDATA("Amount",'[1]Maintenance Monthly'!$A$5,"Period",DATE(YEAR(DF$19),MONTH(DF$19),1),"Status","UNPLANNED","Country",$C30),0)</f>
        <v>0</v>
      </c>
      <c r="DG30" s="24">
        <f>IFERROR(GETPIVOTDATA("Amount",'[1]Maintenance Monthly'!$A$5,"Period",DATE(YEAR(DG$19),MONTH(DG$19),1),"Status","PLANNED","Country",$C30),0)+IFERROR(GETPIVOTDATA("Amount",'[1]Maintenance Monthly'!$A$5,"Period",DATE(YEAR(DG$19),MONTH(DG$19),1),"Status","ECONOMIC LONG TERM","Country",$C30),0)+IFERROR(GETPIVOTDATA("Amount",'[1]Maintenance Monthly'!$A$5,"Period",DATE(YEAR(DG$19),MONTH(DG$19),1),"Status","UNPLANNED","Country",$C30),0)</f>
        <v>0</v>
      </c>
      <c r="DH30" s="24">
        <f>IFERROR(GETPIVOTDATA("Amount",'[1]Maintenance Monthly'!$A$5,"Period",DATE(YEAR(DH$19),MONTH(DH$19),1),"Status","PLANNED","Country",$C30),0)+IFERROR(GETPIVOTDATA("Amount",'[1]Maintenance Monthly'!$A$5,"Period",DATE(YEAR(DH$19),MONTH(DH$19),1),"Status","ECONOMIC LONG TERM","Country",$C30),0)+IFERROR(GETPIVOTDATA("Amount",'[1]Maintenance Monthly'!$A$5,"Period",DATE(YEAR(DH$19),MONTH(DH$19),1),"Status","UNPLANNED","Country",$C30),0)</f>
        <v>0</v>
      </c>
      <c r="DL30" s="31">
        <v>43374</v>
      </c>
      <c r="DM30" s="32" t="e">
        <f t="shared" ca="1" si="2"/>
        <v>#NAME?</v>
      </c>
      <c r="DN30" s="33" t="e">
        <f t="shared" ca="1" si="2"/>
        <v>#NAME?</v>
      </c>
      <c r="DO30" s="33" t="e">
        <f t="shared" ca="1" si="2"/>
        <v>#NAME?</v>
      </c>
      <c r="DP30" s="34" t="e">
        <f t="shared" ca="1" si="2"/>
        <v>#NAME?</v>
      </c>
      <c r="DQ30" s="35" t="e">
        <f t="shared" ca="1" si="3"/>
        <v>#NAME?</v>
      </c>
      <c r="DR30" s="36"/>
    </row>
    <row r="31" spans="1:188" outlineLevel="1" x14ac:dyDescent="0.2">
      <c r="A31" t="s">
        <v>1</v>
      </c>
      <c r="B31" t="s">
        <v>2</v>
      </c>
      <c r="C31" t="s">
        <v>25</v>
      </c>
      <c r="D31" t="s">
        <v>4</v>
      </c>
      <c r="E31" s="24">
        <f>IFERROR(GETPIVOTDATA("Amount",'[1]Maintenance Monthly'!$A$5,"Period",DATE(YEAR(E$19),MONTH(E$19),1),"Status","PLANNED","Country",$C31),0)+IFERROR(GETPIVOTDATA("Amount",'[1]Maintenance Monthly'!$A$5,"Period",DATE(YEAR(E$19),MONTH(E$19),1),"Status","ECONOMIC LONG TERM","Country",$C31),0)+IFERROR(GETPIVOTDATA("Amount",'[1]Maintenance Monthly'!$A$5,"Period",DATE(YEAR(E$19),MONTH(E$19),1),"Status","UNPLANNED","Country",$C31),0)</f>
        <v>0</v>
      </c>
      <c r="F31" s="24">
        <f>IFERROR(GETPIVOTDATA("Amount",'[1]Maintenance Monthly'!$A$5,"Period",DATE(YEAR(F$19),MONTH(F$19),1),"Status","PLANNED","Country",$C31),0)+IFERROR(GETPIVOTDATA("Amount",'[1]Maintenance Monthly'!$A$5,"Period",DATE(YEAR(F$19),MONTH(F$19),1),"Status","ECONOMIC LONG TERM","Country",$C31),0)+IFERROR(GETPIVOTDATA("Amount",'[1]Maintenance Monthly'!$A$5,"Period",DATE(YEAR(F$19),MONTH(F$19),1),"Status","UNPLANNED","Country",$C31),0)</f>
        <v>0</v>
      </c>
      <c r="G31" s="24">
        <f>IFERROR(GETPIVOTDATA("Amount",'[1]Maintenance Monthly'!$A$5,"Period",DATE(YEAR(G$19),MONTH(G$19),1),"Status","PLANNED","Country",$C31),0)+IFERROR(GETPIVOTDATA("Amount",'[1]Maintenance Monthly'!$A$5,"Period",DATE(YEAR(G$19),MONTH(G$19),1),"Status","ECONOMIC LONG TERM","Country",$C31),0)+IFERROR(GETPIVOTDATA("Amount",'[1]Maintenance Monthly'!$A$5,"Period",DATE(YEAR(G$19),MONTH(G$19),1),"Status","UNPLANNED","Country",$C31),0)</f>
        <v>0</v>
      </c>
      <c r="H31" s="24">
        <f>IFERROR(GETPIVOTDATA("Amount",'[1]Maintenance Monthly'!$A$5,"Period",DATE(YEAR(H$19),MONTH(H$19),1),"Status","PLANNED","Country",$C31),0)+IFERROR(GETPIVOTDATA("Amount",'[1]Maintenance Monthly'!$A$5,"Period",DATE(YEAR(H$19),MONTH(H$19),1),"Status","ECONOMIC LONG TERM","Country",$C31),0)+IFERROR(GETPIVOTDATA("Amount",'[1]Maintenance Monthly'!$A$5,"Period",DATE(YEAR(H$19),MONTH(H$19),1),"Status","UNPLANNED","Country",$C31),0)</f>
        <v>0</v>
      </c>
      <c r="I31" s="24">
        <f>IFERROR(GETPIVOTDATA("Amount",'[1]Maintenance Monthly'!$A$5,"Period",DATE(YEAR(I$19),MONTH(I$19),1),"Status","PLANNED","Country",$C31),0)+IFERROR(GETPIVOTDATA("Amount",'[1]Maintenance Monthly'!$A$5,"Period",DATE(YEAR(I$19),MONTH(I$19),1),"Status","ECONOMIC LONG TERM","Country",$C31),0)+IFERROR(GETPIVOTDATA("Amount",'[1]Maintenance Monthly'!$A$5,"Period",DATE(YEAR(I$19),MONTH(I$19),1),"Status","UNPLANNED","Country",$C31),0)</f>
        <v>0</v>
      </c>
      <c r="J31" s="24">
        <f>IFERROR(GETPIVOTDATA("Amount",'[1]Maintenance Monthly'!$A$5,"Period",DATE(YEAR(J$19),MONTH(J$19),1),"Status","PLANNED","Country",$C31),0)+IFERROR(GETPIVOTDATA("Amount",'[1]Maintenance Monthly'!$A$5,"Period",DATE(YEAR(J$19),MONTH(J$19),1),"Status","ECONOMIC LONG TERM","Country",$C31),0)+IFERROR(GETPIVOTDATA("Amount",'[1]Maintenance Monthly'!$A$5,"Period",DATE(YEAR(J$19),MONTH(J$19),1),"Status","UNPLANNED","Country",$C31),0)</f>
        <v>0</v>
      </c>
      <c r="K31" s="24">
        <f>IFERROR(GETPIVOTDATA("Amount",'[1]Maintenance Monthly'!$A$5,"Period",DATE(YEAR(K$19),MONTH(K$19),1),"Status","PLANNED","Country",$C31),0)+IFERROR(GETPIVOTDATA("Amount",'[1]Maintenance Monthly'!$A$5,"Period",DATE(YEAR(K$19),MONTH(K$19),1),"Status","ECONOMIC LONG TERM","Country",$C31),0)+IFERROR(GETPIVOTDATA("Amount",'[1]Maintenance Monthly'!$A$5,"Period",DATE(YEAR(K$19),MONTH(K$19),1),"Status","UNPLANNED","Country",$C31),0)</f>
        <v>0</v>
      </c>
      <c r="L31" s="24">
        <f>IFERROR(GETPIVOTDATA("Amount",'[1]Maintenance Monthly'!$A$5,"Period",DATE(YEAR(L$19),MONTH(L$19),1),"Status","PLANNED","Country",$C31),0)+IFERROR(GETPIVOTDATA("Amount",'[1]Maintenance Monthly'!$A$5,"Period",DATE(YEAR(L$19),MONTH(L$19),1),"Status","ECONOMIC LONG TERM","Country",$C31),0)+IFERROR(GETPIVOTDATA("Amount",'[1]Maintenance Monthly'!$A$5,"Period",DATE(YEAR(L$19),MONTH(L$19),1),"Status","UNPLANNED","Country",$C31),0)</f>
        <v>0</v>
      </c>
      <c r="M31" s="24">
        <f>IFERROR(GETPIVOTDATA("Amount",'[1]Maintenance Monthly'!$A$5,"Period",DATE(YEAR(M$19),MONTH(M$19),1),"Status","PLANNED","Country",$C31),0)+IFERROR(GETPIVOTDATA("Amount",'[1]Maintenance Monthly'!$A$5,"Period",DATE(YEAR(M$19),MONTH(M$19),1),"Status","ECONOMIC LONG TERM","Country",$C31),0)+IFERROR(GETPIVOTDATA("Amount",'[1]Maintenance Monthly'!$A$5,"Period",DATE(YEAR(M$19),MONTH(M$19),1),"Status","UNPLANNED","Country",$C31),0)</f>
        <v>0</v>
      </c>
      <c r="N31" s="24">
        <f>IFERROR(GETPIVOTDATA("Amount",'[1]Maintenance Monthly'!$A$5,"Period",DATE(YEAR(N$19),MONTH(N$19),1),"Status","PLANNED","Country",$C31),0)+IFERROR(GETPIVOTDATA("Amount",'[1]Maintenance Monthly'!$A$5,"Period",DATE(YEAR(N$19),MONTH(N$19),1),"Status","ECONOMIC LONG TERM","Country",$C31),0)+IFERROR(GETPIVOTDATA("Amount",'[1]Maintenance Monthly'!$A$5,"Period",DATE(YEAR(N$19),MONTH(N$19),1),"Status","UNPLANNED","Country",$C31),0)</f>
        <v>0</v>
      </c>
      <c r="O31" s="24">
        <f>IFERROR(GETPIVOTDATA("Amount",'[1]Maintenance Monthly'!$A$5,"Period",DATE(YEAR(O$19),MONTH(O$19),1),"Status","PLANNED","Country",$C31),0)+IFERROR(GETPIVOTDATA("Amount",'[1]Maintenance Monthly'!$A$5,"Period",DATE(YEAR(O$19),MONTH(O$19),1),"Status","ECONOMIC LONG TERM","Country",$C31),0)+IFERROR(GETPIVOTDATA("Amount",'[1]Maintenance Monthly'!$A$5,"Period",DATE(YEAR(O$19),MONTH(O$19),1),"Status","UNPLANNED","Country",$C31),0)</f>
        <v>0</v>
      </c>
      <c r="P31" s="24">
        <f>IFERROR(GETPIVOTDATA("Amount",'[1]Maintenance Monthly'!$A$5,"Period",DATE(YEAR(P$19),MONTH(P$19),1),"Status","PLANNED","Country",$C31),0)+IFERROR(GETPIVOTDATA("Amount",'[1]Maintenance Monthly'!$A$5,"Period",DATE(YEAR(P$19),MONTH(P$19),1),"Status","ECONOMIC LONG TERM","Country",$C31),0)+IFERROR(GETPIVOTDATA("Amount",'[1]Maintenance Monthly'!$A$5,"Period",DATE(YEAR(P$19),MONTH(P$19),1),"Status","UNPLANNED","Country",$C31),0)</f>
        <v>0</v>
      </c>
      <c r="Q31" s="24">
        <f>IFERROR(GETPIVOTDATA("Amount",'[1]Maintenance Monthly'!$A$5,"Period",DATE(YEAR(Q$19),MONTH(Q$19),1),"Status","PLANNED","Country",$C31),0)+IFERROR(GETPIVOTDATA("Amount",'[1]Maintenance Monthly'!$A$5,"Period",DATE(YEAR(Q$19),MONTH(Q$19),1),"Status","ECONOMIC LONG TERM","Country",$C31),0)+IFERROR(GETPIVOTDATA("Amount",'[1]Maintenance Monthly'!$A$5,"Period",DATE(YEAR(Q$19),MONTH(Q$19),1),"Status","UNPLANNED","Country",$C31),0)</f>
        <v>0</v>
      </c>
      <c r="R31" s="24">
        <f>IFERROR(GETPIVOTDATA("Amount",'[1]Maintenance Monthly'!$A$5,"Period",DATE(YEAR(R$19),MONTH(R$19),1),"Status","PLANNED","Country",$C31),0)+IFERROR(GETPIVOTDATA("Amount",'[1]Maintenance Monthly'!$A$5,"Period",DATE(YEAR(R$19),MONTH(R$19),1),"Status","ECONOMIC LONG TERM","Country",$C31),0)+IFERROR(GETPIVOTDATA("Amount",'[1]Maintenance Monthly'!$A$5,"Period",DATE(YEAR(R$19),MONTH(R$19),1),"Status","UNPLANNED","Country",$C31),0)</f>
        <v>0</v>
      </c>
      <c r="S31" s="24">
        <f>IFERROR(GETPIVOTDATA("Amount",'[1]Maintenance Monthly'!$A$5,"Period",DATE(YEAR(S$19),MONTH(S$19),1),"Status","PLANNED","Country",$C31),0)+IFERROR(GETPIVOTDATA("Amount",'[1]Maintenance Monthly'!$A$5,"Period",DATE(YEAR(S$19),MONTH(S$19),1),"Status","ECONOMIC LONG TERM","Country",$C31),0)+IFERROR(GETPIVOTDATA("Amount",'[1]Maintenance Monthly'!$A$5,"Period",DATE(YEAR(S$19),MONTH(S$19),1),"Status","UNPLANNED","Country",$C31),0)</f>
        <v>154</v>
      </c>
      <c r="T31" s="24">
        <f>IFERROR(GETPIVOTDATA("Amount",'[1]Maintenance Monthly'!$A$5,"Period",DATE(YEAR(T$19),MONTH(T$19),1),"Status","PLANNED","Country",$C31),0)+IFERROR(GETPIVOTDATA("Amount",'[1]Maintenance Monthly'!$A$5,"Period",DATE(YEAR(T$19),MONTH(T$19),1),"Status","ECONOMIC LONG TERM","Country",$C31),0)+IFERROR(GETPIVOTDATA("Amount",'[1]Maintenance Monthly'!$A$5,"Period",DATE(YEAR(T$19),MONTH(T$19),1),"Status","UNPLANNED","Country",$C31),0)</f>
        <v>132</v>
      </c>
      <c r="U31" s="24">
        <f>IFERROR(GETPIVOTDATA("Amount",'[1]Maintenance Monthly'!$A$5,"Period",DATE(YEAR(U$19),MONTH(U$19),1),"Status","PLANNED","Country",$C31),0)+IFERROR(GETPIVOTDATA("Amount",'[1]Maintenance Monthly'!$A$5,"Period",DATE(YEAR(U$19),MONTH(U$19),1),"Status","ECONOMIC LONG TERM","Country",$C31),0)+IFERROR(GETPIVOTDATA("Amount",'[1]Maintenance Monthly'!$A$5,"Period",DATE(YEAR(U$19),MONTH(U$19),1),"Status","UNPLANNED","Country",$C31),0)</f>
        <v>15</v>
      </c>
      <c r="V31" s="24">
        <f>IFERROR(GETPIVOTDATA("Amount",'[1]Maintenance Monthly'!$A$5,"Period",DATE(YEAR(V$19),MONTH(V$19),1),"Status","PLANNED","Country",$C31),0)+IFERROR(GETPIVOTDATA("Amount",'[1]Maintenance Monthly'!$A$5,"Period",DATE(YEAR(V$19),MONTH(V$19),1),"Status","ECONOMIC LONG TERM","Country",$C31),0)+IFERROR(GETPIVOTDATA("Amount",'[1]Maintenance Monthly'!$A$5,"Period",DATE(YEAR(V$19),MONTH(V$19),1),"Status","UNPLANNED","Country",$C31),0)</f>
        <v>0</v>
      </c>
      <c r="W31" s="24">
        <f>IFERROR(GETPIVOTDATA("Amount",'[1]Maintenance Monthly'!$A$5,"Period",DATE(YEAR(W$19),MONTH(W$19),1),"Status","PLANNED","Country",$C31),0)+IFERROR(GETPIVOTDATA("Amount",'[1]Maintenance Monthly'!$A$5,"Period",DATE(YEAR(W$19),MONTH(W$19),1),"Status","ECONOMIC LONG TERM","Country",$C31),0)+IFERROR(GETPIVOTDATA("Amount",'[1]Maintenance Monthly'!$A$5,"Period",DATE(YEAR(W$19),MONTH(W$19),1),"Status","UNPLANNED","Country",$C31),0)</f>
        <v>0</v>
      </c>
      <c r="X31" s="24">
        <f>IFERROR(GETPIVOTDATA("Amount",'[1]Maintenance Monthly'!$A$5,"Period",DATE(YEAR(X$19),MONTH(X$19),1),"Status","PLANNED","Country",$C31),0)+IFERROR(GETPIVOTDATA("Amount",'[1]Maintenance Monthly'!$A$5,"Period",DATE(YEAR(X$19),MONTH(X$19),1),"Status","ECONOMIC LONG TERM","Country",$C31),0)+IFERROR(GETPIVOTDATA("Amount",'[1]Maintenance Monthly'!$A$5,"Period",DATE(YEAR(X$19),MONTH(X$19),1),"Status","UNPLANNED","Country",$C31),0)</f>
        <v>0</v>
      </c>
      <c r="Y31" s="24">
        <f>IFERROR(GETPIVOTDATA("Amount",'[1]Maintenance Monthly'!$A$5,"Period",DATE(YEAR(Y$19),MONTH(Y$19),1),"Status","PLANNED","Country",$C31),0)+IFERROR(GETPIVOTDATA("Amount",'[1]Maintenance Monthly'!$A$5,"Period",DATE(YEAR(Y$19),MONTH(Y$19),1),"Status","ECONOMIC LONG TERM","Country",$C31),0)+IFERROR(GETPIVOTDATA("Amount",'[1]Maintenance Monthly'!$A$5,"Period",DATE(YEAR(Y$19),MONTH(Y$19),1),"Status","UNPLANNED","Country",$C31),0)</f>
        <v>0</v>
      </c>
      <c r="Z31" s="24">
        <f>IFERROR(GETPIVOTDATA("Amount",'[1]Maintenance Monthly'!$A$5,"Period",DATE(YEAR(Z$19),MONTH(Z$19),1),"Status","PLANNED","Country",$C31),0)+IFERROR(GETPIVOTDATA("Amount",'[1]Maintenance Monthly'!$A$5,"Period",DATE(YEAR(Z$19),MONTH(Z$19),1),"Status","ECONOMIC LONG TERM","Country",$C31),0)+IFERROR(GETPIVOTDATA("Amount",'[1]Maintenance Monthly'!$A$5,"Period",DATE(YEAR(Z$19),MONTH(Z$19),1),"Status","UNPLANNED","Country",$C31),0)</f>
        <v>0</v>
      </c>
      <c r="AA31" s="24">
        <f>IFERROR(GETPIVOTDATA("Amount",'[1]Maintenance Monthly'!$A$5,"Period",DATE(YEAR(AA$19),MONTH(AA$19),1),"Status","PLANNED","Country",$C31),0)+IFERROR(GETPIVOTDATA("Amount",'[1]Maintenance Monthly'!$A$5,"Period",DATE(YEAR(AA$19),MONTH(AA$19),1),"Status","ECONOMIC LONG TERM","Country",$C31),0)+IFERROR(GETPIVOTDATA("Amount",'[1]Maintenance Monthly'!$A$5,"Period",DATE(YEAR(AA$19),MONTH(AA$19),1),"Status","UNPLANNED","Country",$C31),0)</f>
        <v>0</v>
      </c>
      <c r="AB31" s="24">
        <f>IFERROR(GETPIVOTDATA("Amount",'[1]Maintenance Monthly'!$A$5,"Period",DATE(YEAR(AB$19),MONTH(AB$19),1),"Status","PLANNED","Country",$C31),0)+IFERROR(GETPIVOTDATA("Amount",'[1]Maintenance Monthly'!$A$5,"Period",DATE(YEAR(AB$19),MONTH(AB$19),1),"Status","ECONOMIC LONG TERM","Country",$C31),0)+IFERROR(GETPIVOTDATA("Amount",'[1]Maintenance Monthly'!$A$5,"Period",DATE(YEAR(AB$19),MONTH(AB$19),1),"Status","UNPLANNED","Country",$C31),0)</f>
        <v>0</v>
      </c>
      <c r="AC31" s="24">
        <f>IFERROR(GETPIVOTDATA("Amount",'[1]Maintenance Monthly'!$A$5,"Period",DATE(YEAR(AC$19),MONTH(AC$19),1),"Status","PLANNED","Country",$C31),0)+IFERROR(GETPIVOTDATA("Amount",'[1]Maintenance Monthly'!$A$5,"Period",DATE(YEAR(AC$19),MONTH(AC$19),1),"Status","ECONOMIC LONG TERM","Country",$C31),0)+IFERROR(GETPIVOTDATA("Amount",'[1]Maintenance Monthly'!$A$5,"Period",DATE(YEAR(AC$19),MONTH(AC$19),1),"Status","UNPLANNED","Country",$C31),0)</f>
        <v>0</v>
      </c>
      <c r="AD31" s="24">
        <f>IFERROR(GETPIVOTDATA("Amount",'[1]Maintenance Monthly'!$A$5,"Period",DATE(YEAR(AD$19),MONTH(AD$19),1),"Status","PLANNED","Country",$C31),0)+IFERROR(GETPIVOTDATA("Amount",'[1]Maintenance Monthly'!$A$5,"Period",DATE(YEAR(AD$19),MONTH(AD$19),1),"Status","ECONOMIC LONG TERM","Country",$C31),0)+IFERROR(GETPIVOTDATA("Amount",'[1]Maintenance Monthly'!$A$5,"Period",DATE(YEAR(AD$19),MONTH(AD$19),1),"Status","UNPLANNED","Country",$C31),0)</f>
        <v>0</v>
      </c>
      <c r="AE31" s="24">
        <f>IFERROR(GETPIVOTDATA("Amount",'[1]Maintenance Monthly'!$A$5,"Period",DATE(YEAR(AE$19),MONTH(AE$19),1),"Status","PLANNED","Country",$C31),0)+IFERROR(GETPIVOTDATA("Amount",'[1]Maintenance Monthly'!$A$5,"Period",DATE(YEAR(AE$19),MONTH(AE$19),1),"Status","ECONOMIC LONG TERM","Country",$C31),0)+IFERROR(GETPIVOTDATA("Amount",'[1]Maintenance Monthly'!$A$5,"Period",DATE(YEAR(AE$19),MONTH(AE$19),1),"Status","UNPLANNED","Country",$C31),0)</f>
        <v>0</v>
      </c>
      <c r="AF31" s="24">
        <f>IFERROR(GETPIVOTDATA("Amount",'[1]Maintenance Monthly'!$A$5,"Period",DATE(YEAR(AF$19),MONTH(AF$19),1),"Status","PLANNED","Country",$C31),0)+IFERROR(GETPIVOTDATA("Amount",'[1]Maintenance Monthly'!$A$5,"Period",DATE(YEAR(AF$19),MONTH(AF$19),1),"Status","ECONOMIC LONG TERM","Country",$C31),0)+IFERROR(GETPIVOTDATA("Amount",'[1]Maintenance Monthly'!$A$5,"Period",DATE(YEAR(AF$19),MONTH(AF$19),1),"Status","UNPLANNED","Country",$C31),0)</f>
        <v>0</v>
      </c>
      <c r="AG31" s="24">
        <f>IFERROR(GETPIVOTDATA("Amount",'[1]Maintenance Monthly'!$A$5,"Period",DATE(YEAR(AG$19),MONTH(AG$19),1),"Status","PLANNED","Country",$C31),0)+IFERROR(GETPIVOTDATA("Amount",'[1]Maintenance Monthly'!$A$5,"Period",DATE(YEAR(AG$19),MONTH(AG$19),1),"Status","ECONOMIC LONG TERM","Country",$C31),0)+IFERROR(GETPIVOTDATA("Amount",'[1]Maintenance Monthly'!$A$5,"Period",DATE(YEAR(AG$19),MONTH(AG$19),1),"Status","UNPLANNED","Country",$C31),0)</f>
        <v>0</v>
      </c>
      <c r="AH31" s="24">
        <f>IFERROR(GETPIVOTDATA("Amount",'[1]Maintenance Monthly'!$A$5,"Period",DATE(YEAR(AH$19),MONTH(AH$19),1),"Status","PLANNED","Country",$C31),0)+IFERROR(GETPIVOTDATA("Amount",'[1]Maintenance Monthly'!$A$5,"Period",DATE(YEAR(AH$19),MONTH(AH$19),1),"Status","ECONOMIC LONG TERM","Country",$C31),0)+IFERROR(GETPIVOTDATA("Amount",'[1]Maintenance Monthly'!$A$5,"Period",DATE(YEAR(AH$19),MONTH(AH$19),1),"Status","UNPLANNED","Country",$C31),0)</f>
        <v>0</v>
      </c>
      <c r="AI31" s="24">
        <f>IFERROR(GETPIVOTDATA("Amount",'[1]Maintenance Monthly'!$A$5,"Period",DATE(YEAR(AI$19),MONTH(AI$19),1),"Status","PLANNED","Country",$C31),0)+IFERROR(GETPIVOTDATA("Amount",'[1]Maintenance Monthly'!$A$5,"Period",DATE(YEAR(AI$19),MONTH(AI$19),1),"Status","ECONOMIC LONG TERM","Country",$C31),0)+IFERROR(GETPIVOTDATA("Amount",'[1]Maintenance Monthly'!$A$5,"Period",DATE(YEAR(AI$19),MONTH(AI$19),1),"Status","UNPLANNED","Country",$C31),0)</f>
        <v>0</v>
      </c>
      <c r="AJ31" s="24">
        <f>IFERROR(GETPIVOTDATA("Amount",'[1]Maintenance Monthly'!$A$5,"Period",DATE(YEAR(AJ$19),MONTH(AJ$19),1),"Status","PLANNED","Country",$C31),0)+IFERROR(GETPIVOTDATA("Amount",'[1]Maintenance Monthly'!$A$5,"Period",DATE(YEAR(AJ$19),MONTH(AJ$19),1),"Status","ECONOMIC LONG TERM","Country",$C31),0)+IFERROR(GETPIVOTDATA("Amount",'[1]Maintenance Monthly'!$A$5,"Period",DATE(YEAR(AJ$19),MONTH(AJ$19),1),"Status","UNPLANNED","Country",$C31),0)</f>
        <v>0</v>
      </c>
      <c r="AK31" s="24">
        <f>IFERROR(GETPIVOTDATA("Amount",'[1]Maintenance Monthly'!$A$5,"Period",DATE(YEAR(AK$19),MONTH(AK$19),1),"Status","PLANNED","Country",$C31),0)+IFERROR(GETPIVOTDATA("Amount",'[1]Maintenance Monthly'!$A$5,"Period",DATE(YEAR(AK$19),MONTH(AK$19),1),"Status","ECONOMIC LONG TERM","Country",$C31),0)+IFERROR(GETPIVOTDATA("Amount",'[1]Maintenance Monthly'!$A$5,"Period",DATE(YEAR(AK$19),MONTH(AK$19),1),"Status","UNPLANNED","Country",$C31),0)</f>
        <v>0</v>
      </c>
      <c r="AL31" s="24">
        <f>IFERROR(GETPIVOTDATA("Amount",'[1]Maintenance Monthly'!$A$5,"Period",DATE(YEAR(AL$19),MONTH(AL$19),1),"Status","PLANNED","Country",$C31),0)+IFERROR(GETPIVOTDATA("Amount",'[1]Maintenance Monthly'!$A$5,"Period",DATE(YEAR(AL$19),MONTH(AL$19),1),"Status","ECONOMIC LONG TERM","Country",$C31),0)+IFERROR(GETPIVOTDATA("Amount",'[1]Maintenance Monthly'!$A$5,"Period",DATE(YEAR(AL$19),MONTH(AL$19),1),"Status","UNPLANNED","Country",$C31),0)</f>
        <v>0</v>
      </c>
      <c r="AM31" s="24">
        <f>IFERROR(GETPIVOTDATA("Amount",'[1]Maintenance Monthly'!$A$5,"Period",DATE(YEAR(AM$19),MONTH(AM$19),1),"Status","PLANNED","Country",$C31),0)+IFERROR(GETPIVOTDATA("Amount",'[1]Maintenance Monthly'!$A$5,"Period",DATE(YEAR(AM$19),MONTH(AM$19),1),"Status","ECONOMIC LONG TERM","Country",$C31),0)+IFERROR(GETPIVOTDATA("Amount",'[1]Maintenance Monthly'!$A$5,"Period",DATE(YEAR(AM$19),MONTH(AM$19),1),"Status","UNPLANNED","Country",$C31),0)</f>
        <v>0</v>
      </c>
      <c r="AN31" s="24">
        <f>IFERROR(GETPIVOTDATA("Amount",'[1]Maintenance Monthly'!$A$5,"Period",DATE(YEAR(AN$19),MONTH(AN$19),1),"Status","PLANNED","Country",$C31),0)+IFERROR(GETPIVOTDATA("Amount",'[1]Maintenance Monthly'!$A$5,"Period",DATE(YEAR(AN$19),MONTH(AN$19),1),"Status","ECONOMIC LONG TERM","Country",$C31),0)+IFERROR(GETPIVOTDATA("Amount",'[1]Maintenance Monthly'!$A$5,"Period",DATE(YEAR(AN$19),MONTH(AN$19),1),"Status","UNPLANNED","Country",$C31),0)</f>
        <v>0</v>
      </c>
      <c r="AO31" s="24">
        <f>IFERROR(GETPIVOTDATA("Amount",'[1]Maintenance Monthly'!$A$5,"Period",DATE(YEAR(AO$19),MONTH(AO$19),1),"Status","PLANNED","Country",$C31),0)+IFERROR(GETPIVOTDATA("Amount",'[1]Maintenance Monthly'!$A$5,"Period",DATE(YEAR(AO$19),MONTH(AO$19),1),"Status","ECONOMIC LONG TERM","Country",$C31),0)+IFERROR(GETPIVOTDATA("Amount",'[1]Maintenance Monthly'!$A$5,"Period",DATE(YEAR(AO$19),MONTH(AO$19),1),"Status","UNPLANNED","Country",$C31),0)</f>
        <v>0</v>
      </c>
      <c r="AP31" s="24">
        <f>IFERROR(GETPIVOTDATA("Amount",'[1]Maintenance Monthly'!$A$5,"Period",DATE(YEAR(AP$19),MONTH(AP$19),1),"Status","PLANNED","Country",$C31),0)+IFERROR(GETPIVOTDATA("Amount",'[1]Maintenance Monthly'!$A$5,"Period",DATE(YEAR(AP$19),MONTH(AP$19),1),"Status","ECONOMIC LONG TERM","Country",$C31),0)+IFERROR(GETPIVOTDATA("Amount",'[1]Maintenance Monthly'!$A$5,"Period",DATE(YEAR(AP$19),MONTH(AP$19),1),"Status","UNPLANNED","Country",$C31),0)</f>
        <v>0</v>
      </c>
      <c r="AQ31" s="24">
        <f>IFERROR(GETPIVOTDATA("Amount",'[1]Maintenance Monthly'!$A$5,"Period",DATE(YEAR(AQ$19),MONTH(AQ$19),1),"Status","PLANNED","Country",$C31),0)+IFERROR(GETPIVOTDATA("Amount",'[1]Maintenance Monthly'!$A$5,"Period",DATE(YEAR(AQ$19),MONTH(AQ$19),1),"Status","ECONOMIC LONG TERM","Country",$C31),0)+IFERROR(GETPIVOTDATA("Amount",'[1]Maintenance Monthly'!$A$5,"Period",DATE(YEAR(AQ$19),MONTH(AQ$19),1),"Status","UNPLANNED","Country",$C31),0)</f>
        <v>0</v>
      </c>
      <c r="AR31" s="24">
        <f>IFERROR(GETPIVOTDATA("Amount",'[1]Maintenance Monthly'!$A$5,"Period",DATE(YEAR(AR$19),MONTH(AR$19),1),"Status","PLANNED","Country",$C31),0)+IFERROR(GETPIVOTDATA("Amount",'[1]Maintenance Monthly'!$A$5,"Period",DATE(YEAR(AR$19),MONTH(AR$19),1),"Status","ECONOMIC LONG TERM","Country",$C31),0)+IFERROR(GETPIVOTDATA("Amount",'[1]Maintenance Monthly'!$A$5,"Period",DATE(YEAR(AR$19),MONTH(AR$19),1),"Status","UNPLANNED","Country",$C31),0)</f>
        <v>0</v>
      </c>
      <c r="AS31" s="24">
        <f>IFERROR(GETPIVOTDATA("Amount",'[1]Maintenance Monthly'!$A$5,"Period",DATE(YEAR(AS$19),MONTH(AS$19),1),"Status","PLANNED","Country",$C31),0)+IFERROR(GETPIVOTDATA("Amount",'[1]Maintenance Monthly'!$A$5,"Period",DATE(YEAR(AS$19),MONTH(AS$19),1),"Status","ECONOMIC LONG TERM","Country",$C31),0)+IFERROR(GETPIVOTDATA("Amount",'[1]Maintenance Monthly'!$A$5,"Period",DATE(YEAR(AS$19),MONTH(AS$19),1),"Status","UNPLANNED","Country",$C31),0)</f>
        <v>0</v>
      </c>
      <c r="AT31" s="24">
        <f>IFERROR(GETPIVOTDATA("Amount",'[1]Maintenance Monthly'!$A$5,"Period",DATE(YEAR(AT$19),MONTH(AT$19),1),"Status","PLANNED","Country",$C31),0)+IFERROR(GETPIVOTDATA("Amount",'[1]Maintenance Monthly'!$A$5,"Period",DATE(YEAR(AT$19),MONTH(AT$19),1),"Status","ECONOMIC LONG TERM","Country",$C31),0)+IFERROR(GETPIVOTDATA("Amount",'[1]Maintenance Monthly'!$A$5,"Period",DATE(YEAR(AT$19),MONTH(AT$19),1),"Status","UNPLANNED","Country",$C31),0)</f>
        <v>0</v>
      </c>
      <c r="AU31" s="24">
        <f>IFERROR(GETPIVOTDATA("Amount",'[1]Maintenance Monthly'!$A$5,"Period",DATE(YEAR(AU$19),MONTH(AU$19),1),"Status","PLANNED","Country",$C31),0)+IFERROR(GETPIVOTDATA("Amount",'[1]Maintenance Monthly'!$A$5,"Period",DATE(YEAR(AU$19),MONTH(AU$19),1),"Status","ECONOMIC LONG TERM","Country",$C31),0)+IFERROR(GETPIVOTDATA("Amount",'[1]Maintenance Monthly'!$A$5,"Period",DATE(YEAR(AU$19),MONTH(AU$19),1),"Status","UNPLANNED","Country",$C31),0)</f>
        <v>0</v>
      </c>
      <c r="AV31" s="24">
        <f>IFERROR(GETPIVOTDATA("Amount",'[1]Maintenance Monthly'!$A$5,"Period",DATE(YEAR(AV$19),MONTH(AV$19),1),"Status","PLANNED","Country",$C31),0)+IFERROR(GETPIVOTDATA("Amount",'[1]Maintenance Monthly'!$A$5,"Period",DATE(YEAR(AV$19),MONTH(AV$19),1),"Status","ECONOMIC LONG TERM","Country",$C31),0)+IFERROR(GETPIVOTDATA("Amount",'[1]Maintenance Monthly'!$A$5,"Period",DATE(YEAR(AV$19),MONTH(AV$19),1),"Status","UNPLANNED","Country",$C31),0)</f>
        <v>0</v>
      </c>
      <c r="AW31" s="24">
        <f>IFERROR(GETPIVOTDATA("Amount",'[1]Maintenance Monthly'!$A$5,"Period",DATE(YEAR(AW$19),MONTH(AW$19),1),"Status","PLANNED","Country",$C31),0)+IFERROR(GETPIVOTDATA("Amount",'[1]Maintenance Monthly'!$A$5,"Period",DATE(YEAR(AW$19),MONTH(AW$19),1),"Status","ECONOMIC LONG TERM","Country",$C31),0)+IFERROR(GETPIVOTDATA("Amount",'[1]Maintenance Monthly'!$A$5,"Period",DATE(YEAR(AW$19),MONTH(AW$19),1),"Status","UNPLANNED","Country",$C31),0)</f>
        <v>0</v>
      </c>
      <c r="AX31" s="24">
        <f>IFERROR(GETPIVOTDATA("Amount",'[1]Maintenance Monthly'!$A$5,"Period",DATE(YEAR(AX$19),MONTH(AX$19),1),"Status","PLANNED","Country",$C31),0)+IFERROR(GETPIVOTDATA("Amount",'[1]Maintenance Monthly'!$A$5,"Period",DATE(YEAR(AX$19),MONTH(AX$19),1),"Status","ECONOMIC LONG TERM","Country",$C31),0)+IFERROR(GETPIVOTDATA("Amount",'[1]Maintenance Monthly'!$A$5,"Period",DATE(YEAR(AX$19),MONTH(AX$19),1),"Status","UNPLANNED","Country",$C31),0)</f>
        <v>0</v>
      </c>
      <c r="AY31" s="24">
        <f>IFERROR(GETPIVOTDATA("Amount",'[1]Maintenance Monthly'!$A$5,"Period",DATE(YEAR(AY$19),MONTH(AY$19),1),"Status","PLANNED","Country",$C31),0)+IFERROR(GETPIVOTDATA("Amount",'[1]Maintenance Monthly'!$A$5,"Period",DATE(YEAR(AY$19),MONTH(AY$19),1),"Status","ECONOMIC LONG TERM","Country",$C31),0)+IFERROR(GETPIVOTDATA("Amount",'[1]Maintenance Monthly'!$A$5,"Period",DATE(YEAR(AY$19),MONTH(AY$19),1),"Status","UNPLANNED","Country",$C31),0)</f>
        <v>0</v>
      </c>
      <c r="AZ31" s="24">
        <f>IFERROR(GETPIVOTDATA("Amount",'[1]Maintenance Monthly'!$A$5,"Period",DATE(YEAR(AZ$19),MONTH(AZ$19),1),"Status","PLANNED","Country",$C31),0)+IFERROR(GETPIVOTDATA("Amount",'[1]Maintenance Monthly'!$A$5,"Period",DATE(YEAR(AZ$19),MONTH(AZ$19),1),"Status","ECONOMIC LONG TERM","Country",$C31),0)+IFERROR(GETPIVOTDATA("Amount",'[1]Maintenance Monthly'!$A$5,"Period",DATE(YEAR(AZ$19),MONTH(AZ$19),1),"Status","UNPLANNED","Country",$C31),0)</f>
        <v>0</v>
      </c>
      <c r="BA31" s="24">
        <f>IFERROR(GETPIVOTDATA("Amount",'[1]Maintenance Monthly'!$A$5,"Period",DATE(YEAR(BA$19),MONTH(BA$19),1),"Status","PLANNED","Country",$C31),0)+IFERROR(GETPIVOTDATA("Amount",'[1]Maintenance Monthly'!$A$5,"Period",DATE(YEAR(BA$19),MONTH(BA$19),1),"Status","ECONOMIC LONG TERM","Country",$C31),0)+IFERROR(GETPIVOTDATA("Amount",'[1]Maintenance Monthly'!$A$5,"Period",DATE(YEAR(BA$19),MONTH(BA$19),1),"Status","UNPLANNED","Country",$C31),0)</f>
        <v>0</v>
      </c>
      <c r="BB31" s="24">
        <f>IFERROR(GETPIVOTDATA("Amount",'[1]Maintenance Monthly'!$A$5,"Period",DATE(YEAR(BB$19),MONTH(BB$19),1),"Status","PLANNED","Country",$C31),0)+IFERROR(GETPIVOTDATA("Amount",'[1]Maintenance Monthly'!$A$5,"Period",DATE(YEAR(BB$19),MONTH(BB$19),1),"Status","ECONOMIC LONG TERM","Country",$C31),0)+IFERROR(GETPIVOTDATA("Amount",'[1]Maintenance Monthly'!$A$5,"Period",DATE(YEAR(BB$19),MONTH(BB$19),1),"Status","UNPLANNED","Country",$C31),0)</f>
        <v>0</v>
      </c>
      <c r="BC31" s="24">
        <f>IFERROR(GETPIVOTDATA("Amount",'[1]Maintenance Monthly'!$A$5,"Period",DATE(YEAR(BC$19),MONTH(BC$19),1),"Status","PLANNED","Country",$C31),0)+IFERROR(GETPIVOTDATA("Amount",'[1]Maintenance Monthly'!$A$5,"Period",DATE(YEAR(BC$19),MONTH(BC$19),1),"Status","ECONOMIC LONG TERM","Country",$C31),0)+IFERROR(GETPIVOTDATA("Amount",'[1]Maintenance Monthly'!$A$5,"Period",DATE(YEAR(BC$19),MONTH(BC$19),1),"Status","UNPLANNED","Country",$C31),0)</f>
        <v>0</v>
      </c>
      <c r="BD31" s="24">
        <f>IFERROR(GETPIVOTDATA("Amount",'[1]Maintenance Monthly'!$A$5,"Period",DATE(YEAR(BD$19),MONTH(BD$19),1),"Status","PLANNED","Country",$C31),0)+IFERROR(GETPIVOTDATA("Amount",'[1]Maintenance Monthly'!$A$5,"Period",DATE(YEAR(BD$19),MONTH(BD$19),1),"Status","ECONOMIC LONG TERM","Country",$C31),0)+IFERROR(GETPIVOTDATA("Amount",'[1]Maintenance Monthly'!$A$5,"Period",DATE(YEAR(BD$19),MONTH(BD$19),1),"Status","UNPLANNED","Country",$C31),0)</f>
        <v>0</v>
      </c>
      <c r="BE31" s="24">
        <f>IFERROR(GETPIVOTDATA("Amount",'[1]Maintenance Monthly'!$A$5,"Period",DATE(YEAR(BE$19),MONTH(BE$19),1),"Status","PLANNED","Country",$C31),0)+IFERROR(GETPIVOTDATA("Amount",'[1]Maintenance Monthly'!$A$5,"Period",DATE(YEAR(BE$19),MONTH(BE$19),1),"Status","ECONOMIC LONG TERM","Country",$C31),0)+IFERROR(GETPIVOTDATA("Amount",'[1]Maintenance Monthly'!$A$5,"Period",DATE(YEAR(BE$19),MONTH(BE$19),1),"Status","UNPLANNED","Country",$C31),0)</f>
        <v>0</v>
      </c>
      <c r="BF31" s="24">
        <f>IFERROR(GETPIVOTDATA("Amount",'[1]Maintenance Monthly'!$A$5,"Period",DATE(YEAR(BF$19),MONTH(BF$19),1),"Status","PLANNED","Country",$C31),0)+IFERROR(GETPIVOTDATA("Amount",'[1]Maintenance Monthly'!$A$5,"Period",DATE(YEAR(BF$19),MONTH(BF$19),1),"Status","ECONOMIC LONG TERM","Country",$C31),0)+IFERROR(GETPIVOTDATA("Amount",'[1]Maintenance Monthly'!$A$5,"Period",DATE(YEAR(BF$19),MONTH(BF$19),1),"Status","UNPLANNED","Country",$C31),0)</f>
        <v>0</v>
      </c>
      <c r="BG31" s="24">
        <f>IFERROR(GETPIVOTDATA("Amount",'[1]Maintenance Monthly'!$A$5,"Period",DATE(YEAR(BG$19),MONTH(BG$19),1),"Status","PLANNED","Country",$C31),0)+IFERROR(GETPIVOTDATA("Amount",'[1]Maintenance Monthly'!$A$5,"Period",DATE(YEAR(BG$19),MONTH(BG$19),1),"Status","ECONOMIC LONG TERM","Country",$C31),0)+IFERROR(GETPIVOTDATA("Amount",'[1]Maintenance Monthly'!$A$5,"Period",DATE(YEAR(BG$19),MONTH(BG$19),1),"Status","UNPLANNED","Country",$C31),0)</f>
        <v>0</v>
      </c>
      <c r="BH31" s="24">
        <f>IFERROR(GETPIVOTDATA("Amount",'[1]Maintenance Monthly'!$A$5,"Period",DATE(YEAR(BH$19),MONTH(BH$19),1),"Status","PLANNED","Country",$C31),0)+IFERROR(GETPIVOTDATA("Amount",'[1]Maintenance Monthly'!$A$5,"Period",DATE(YEAR(BH$19),MONTH(BH$19),1),"Status","ECONOMIC LONG TERM","Country",$C31),0)+IFERROR(GETPIVOTDATA("Amount",'[1]Maintenance Monthly'!$A$5,"Period",DATE(YEAR(BH$19),MONTH(BH$19),1),"Status","UNPLANNED","Country",$C31),0)</f>
        <v>0</v>
      </c>
      <c r="BI31" s="24">
        <f>IFERROR(GETPIVOTDATA("Amount",'[1]Maintenance Monthly'!$A$5,"Period",DATE(YEAR(BI$19),MONTH(BI$19),1),"Status","PLANNED","Country",$C31),0)+IFERROR(GETPIVOTDATA("Amount",'[1]Maintenance Monthly'!$A$5,"Period",DATE(YEAR(BI$19),MONTH(BI$19),1),"Status","ECONOMIC LONG TERM","Country",$C31),0)+IFERROR(GETPIVOTDATA("Amount",'[1]Maintenance Monthly'!$A$5,"Period",DATE(YEAR(BI$19),MONTH(BI$19),1),"Status","UNPLANNED","Country",$C31),0)</f>
        <v>0</v>
      </c>
      <c r="BJ31" s="24">
        <f>IFERROR(GETPIVOTDATA("Amount",'[1]Maintenance Monthly'!$A$5,"Period",DATE(YEAR(BJ$19),MONTH(BJ$19),1),"Status","PLANNED","Country",$C31),0)+IFERROR(GETPIVOTDATA("Amount",'[1]Maintenance Monthly'!$A$5,"Period",DATE(YEAR(BJ$19),MONTH(BJ$19),1),"Status","ECONOMIC LONG TERM","Country",$C31),0)+IFERROR(GETPIVOTDATA("Amount",'[1]Maintenance Monthly'!$A$5,"Period",DATE(YEAR(BJ$19),MONTH(BJ$19),1),"Status","UNPLANNED","Country",$C31),0)</f>
        <v>0</v>
      </c>
      <c r="BK31" s="24">
        <f>IFERROR(GETPIVOTDATA("Amount",'[1]Maintenance Monthly'!$A$5,"Period",DATE(YEAR(BK$19),MONTH(BK$19),1),"Status","PLANNED","Country",$C31),0)+IFERROR(GETPIVOTDATA("Amount",'[1]Maintenance Monthly'!$A$5,"Period",DATE(YEAR(BK$19),MONTH(BK$19),1),"Status","ECONOMIC LONG TERM","Country",$C31),0)+IFERROR(GETPIVOTDATA("Amount",'[1]Maintenance Monthly'!$A$5,"Period",DATE(YEAR(BK$19),MONTH(BK$19),1),"Status","UNPLANNED","Country",$C31),0)</f>
        <v>0</v>
      </c>
      <c r="BL31" s="24">
        <f>IFERROR(GETPIVOTDATA("Amount",'[1]Maintenance Monthly'!$A$5,"Period",DATE(YEAR(BL$19),MONTH(BL$19),1),"Status","PLANNED","Country",$C31),0)+IFERROR(GETPIVOTDATA("Amount",'[1]Maintenance Monthly'!$A$5,"Period",DATE(YEAR(BL$19),MONTH(BL$19),1),"Status","ECONOMIC LONG TERM","Country",$C31),0)+IFERROR(GETPIVOTDATA("Amount",'[1]Maintenance Monthly'!$A$5,"Period",DATE(YEAR(BL$19),MONTH(BL$19),1),"Status","UNPLANNED","Country",$C31),0)</f>
        <v>0</v>
      </c>
      <c r="BM31" s="24">
        <f>IFERROR(GETPIVOTDATA("Amount",'[1]Maintenance Monthly'!$A$5,"Period",DATE(YEAR(BM$19),MONTH(BM$19),1),"Status","PLANNED","Country",$C31),0)+IFERROR(GETPIVOTDATA("Amount",'[1]Maintenance Monthly'!$A$5,"Period",DATE(YEAR(BM$19),MONTH(BM$19),1),"Status","ECONOMIC LONG TERM","Country",$C31),0)+IFERROR(GETPIVOTDATA("Amount",'[1]Maintenance Monthly'!$A$5,"Period",DATE(YEAR(BM$19),MONTH(BM$19),1),"Status","UNPLANNED","Country",$C31),0)</f>
        <v>0</v>
      </c>
      <c r="BN31" s="24">
        <f>IFERROR(GETPIVOTDATA("Amount",'[1]Maintenance Monthly'!$A$5,"Period",DATE(YEAR(BN$19),MONTH(BN$19),1),"Status","PLANNED","Country",$C31),0)+IFERROR(GETPIVOTDATA("Amount",'[1]Maintenance Monthly'!$A$5,"Period",DATE(YEAR(BN$19),MONTH(BN$19),1),"Status","ECONOMIC LONG TERM","Country",$C31),0)+IFERROR(GETPIVOTDATA("Amount",'[1]Maintenance Monthly'!$A$5,"Period",DATE(YEAR(BN$19),MONTH(BN$19),1),"Status","UNPLANNED","Country",$C31),0)</f>
        <v>0</v>
      </c>
      <c r="BO31" s="24">
        <f>IFERROR(GETPIVOTDATA("Amount",'[1]Maintenance Monthly'!$A$5,"Period",DATE(YEAR(BO$19),MONTH(BO$19),1),"Status","PLANNED","Country",$C31),0)+IFERROR(GETPIVOTDATA("Amount",'[1]Maintenance Monthly'!$A$5,"Period",DATE(YEAR(BO$19),MONTH(BO$19),1),"Status","ECONOMIC LONG TERM","Country",$C31),0)+IFERROR(GETPIVOTDATA("Amount",'[1]Maintenance Monthly'!$A$5,"Period",DATE(YEAR(BO$19),MONTH(BO$19),1),"Status","UNPLANNED","Country",$C31),0)</f>
        <v>0</v>
      </c>
      <c r="BP31" s="24">
        <f>IFERROR(GETPIVOTDATA("Amount",'[1]Maintenance Monthly'!$A$5,"Period",DATE(YEAR(BP$19),MONTH(BP$19),1),"Status","PLANNED","Country",$C31),0)+IFERROR(GETPIVOTDATA("Amount",'[1]Maintenance Monthly'!$A$5,"Period",DATE(YEAR(BP$19),MONTH(BP$19),1),"Status","ECONOMIC LONG TERM","Country",$C31),0)+IFERROR(GETPIVOTDATA("Amount",'[1]Maintenance Monthly'!$A$5,"Period",DATE(YEAR(BP$19),MONTH(BP$19),1),"Status","UNPLANNED","Country",$C31),0)</f>
        <v>0</v>
      </c>
      <c r="BQ31" s="24">
        <f>IFERROR(GETPIVOTDATA("Amount",'[1]Maintenance Monthly'!$A$5,"Period",DATE(YEAR(BQ$19),MONTH(BQ$19),1),"Status","PLANNED","Country",$C31),0)+IFERROR(GETPIVOTDATA("Amount",'[1]Maintenance Monthly'!$A$5,"Period",DATE(YEAR(BQ$19),MONTH(BQ$19),1),"Status","ECONOMIC LONG TERM","Country",$C31),0)+IFERROR(GETPIVOTDATA("Amount",'[1]Maintenance Monthly'!$A$5,"Period",DATE(YEAR(BQ$19),MONTH(BQ$19),1),"Status","UNPLANNED","Country",$C31),0)</f>
        <v>194</v>
      </c>
      <c r="BR31" s="24">
        <f>IFERROR(GETPIVOTDATA("Amount",'[1]Maintenance Monthly'!$A$5,"Period",DATE(YEAR(BR$19),MONTH(BR$19),1),"Status","PLANNED","Country",$C31),0)+IFERROR(GETPIVOTDATA("Amount",'[1]Maintenance Monthly'!$A$5,"Period",DATE(YEAR(BR$19),MONTH(BR$19),1),"Status","ECONOMIC LONG TERM","Country",$C31),0)+IFERROR(GETPIVOTDATA("Amount",'[1]Maintenance Monthly'!$A$5,"Period",DATE(YEAR(BR$19),MONTH(BR$19),1),"Status","UNPLANNED","Country",$C31),0)</f>
        <v>200</v>
      </c>
      <c r="BS31" s="24">
        <f>IFERROR(GETPIVOTDATA("Amount",'[1]Maintenance Monthly'!$A$5,"Period",DATE(YEAR(BS$19),MONTH(BS$19),1),"Status","PLANNED","Country",$C31),0)+IFERROR(GETPIVOTDATA("Amount",'[1]Maintenance Monthly'!$A$5,"Period",DATE(YEAR(BS$19),MONTH(BS$19),1),"Status","ECONOMIC LONG TERM","Country",$C31),0)+IFERROR(GETPIVOTDATA("Amount",'[1]Maintenance Monthly'!$A$5,"Period",DATE(YEAR(BS$19),MONTH(BS$19),1),"Status","UNPLANNED","Country",$C31),0)</f>
        <v>0</v>
      </c>
      <c r="BT31" s="24">
        <f>IFERROR(GETPIVOTDATA("Amount",'[1]Maintenance Monthly'!$A$5,"Period",DATE(YEAR(BT$19),MONTH(BT$19),1),"Status","PLANNED","Country",$C31),0)+IFERROR(GETPIVOTDATA("Amount",'[1]Maintenance Monthly'!$A$5,"Period",DATE(YEAR(BT$19),MONTH(BT$19),1),"Status","ECONOMIC LONG TERM","Country",$C31),0)+IFERROR(GETPIVOTDATA("Amount",'[1]Maintenance Monthly'!$A$5,"Period",DATE(YEAR(BT$19),MONTH(BT$19),1),"Status","UNPLANNED","Country",$C31),0)</f>
        <v>0</v>
      </c>
      <c r="BU31" s="24">
        <f>IFERROR(GETPIVOTDATA("Amount",'[1]Maintenance Monthly'!$A$5,"Period",DATE(YEAR(BU$19),MONTH(BU$19),1),"Status","PLANNED","Country",$C31),0)+IFERROR(GETPIVOTDATA("Amount",'[1]Maintenance Monthly'!$A$5,"Period",DATE(YEAR(BU$19),MONTH(BU$19),1),"Status","ECONOMIC LONG TERM","Country",$C31),0)+IFERROR(GETPIVOTDATA("Amount",'[1]Maintenance Monthly'!$A$5,"Period",DATE(YEAR(BU$19),MONTH(BU$19),1),"Status","UNPLANNED","Country",$C31),0)</f>
        <v>0</v>
      </c>
      <c r="BV31" s="24">
        <f>IFERROR(GETPIVOTDATA("Amount",'[1]Maintenance Monthly'!$A$5,"Period",DATE(YEAR(BV$19),MONTH(BV$19),1),"Status","PLANNED","Country",$C31),0)+IFERROR(GETPIVOTDATA("Amount",'[1]Maintenance Monthly'!$A$5,"Period",DATE(YEAR(BV$19),MONTH(BV$19),1),"Status","ECONOMIC LONG TERM","Country",$C31),0)+IFERROR(GETPIVOTDATA("Amount",'[1]Maintenance Monthly'!$A$5,"Period",DATE(YEAR(BV$19),MONTH(BV$19),1),"Status","UNPLANNED","Country",$C31),0)</f>
        <v>0</v>
      </c>
      <c r="BW31" s="24">
        <f>IFERROR(GETPIVOTDATA("Amount",'[1]Maintenance Monthly'!$A$5,"Period",DATE(YEAR(BW$19),MONTH(BW$19),1),"Status","PLANNED","Country",$C31),0)+IFERROR(GETPIVOTDATA("Amount",'[1]Maintenance Monthly'!$A$5,"Period",DATE(YEAR(BW$19),MONTH(BW$19),1),"Status","ECONOMIC LONG TERM","Country",$C31),0)+IFERROR(GETPIVOTDATA("Amount",'[1]Maintenance Monthly'!$A$5,"Period",DATE(YEAR(BW$19),MONTH(BW$19),1),"Status","UNPLANNED","Country",$C31),0)</f>
        <v>0</v>
      </c>
      <c r="BX31" s="24">
        <f>IFERROR(GETPIVOTDATA("Amount",'[1]Maintenance Monthly'!$A$5,"Period",DATE(YEAR(BX$19),MONTH(BX$19),1),"Status","PLANNED","Country",$C31),0)+IFERROR(GETPIVOTDATA("Amount",'[1]Maintenance Monthly'!$A$5,"Period",DATE(YEAR(BX$19),MONTH(BX$19),1),"Status","ECONOMIC LONG TERM","Country",$C31),0)+IFERROR(GETPIVOTDATA("Amount",'[1]Maintenance Monthly'!$A$5,"Period",DATE(YEAR(BX$19),MONTH(BX$19),1),"Status","UNPLANNED","Country",$C31),0)</f>
        <v>0</v>
      </c>
      <c r="BY31" s="24">
        <f>IFERROR(GETPIVOTDATA("Amount",'[1]Maintenance Monthly'!$A$5,"Period",DATE(YEAR(BY$19),MONTH(BY$19),1),"Status","PLANNED","Country",$C31),0)+IFERROR(GETPIVOTDATA("Amount",'[1]Maintenance Monthly'!$A$5,"Period",DATE(YEAR(BY$19),MONTH(BY$19),1),"Status","ECONOMIC LONG TERM","Country",$C31),0)+IFERROR(GETPIVOTDATA("Amount",'[1]Maintenance Monthly'!$A$5,"Period",DATE(YEAR(BY$19),MONTH(BY$19),1),"Status","UNPLANNED","Country",$C31),0)</f>
        <v>0</v>
      </c>
      <c r="BZ31" s="24">
        <f>IFERROR(GETPIVOTDATA("Amount",'[1]Maintenance Monthly'!$A$5,"Period",DATE(YEAR(BZ$19),MONTH(BZ$19),1),"Status","PLANNED","Country",$C31),0)+IFERROR(GETPIVOTDATA("Amount",'[1]Maintenance Monthly'!$A$5,"Period",DATE(YEAR(BZ$19),MONTH(BZ$19),1),"Status","ECONOMIC LONG TERM","Country",$C31),0)+IFERROR(GETPIVOTDATA("Amount",'[1]Maintenance Monthly'!$A$5,"Period",DATE(YEAR(BZ$19),MONTH(BZ$19),1),"Status","UNPLANNED","Country",$C31),0)</f>
        <v>0</v>
      </c>
      <c r="CA31" s="24">
        <f>IFERROR(GETPIVOTDATA("Amount",'[1]Maintenance Monthly'!$A$5,"Period",DATE(YEAR(CA$19),MONTH(CA$19),1),"Status","PLANNED","Country",$C31),0)+IFERROR(GETPIVOTDATA("Amount",'[1]Maintenance Monthly'!$A$5,"Period",DATE(YEAR(CA$19),MONTH(CA$19),1),"Status","ECONOMIC LONG TERM","Country",$C31),0)+IFERROR(GETPIVOTDATA("Amount",'[1]Maintenance Monthly'!$A$5,"Period",DATE(YEAR(CA$19),MONTH(CA$19),1),"Status","UNPLANNED","Country",$C31),0)</f>
        <v>0</v>
      </c>
      <c r="CB31" s="24">
        <f>IFERROR(GETPIVOTDATA("Amount",'[1]Maintenance Monthly'!$A$5,"Period",DATE(YEAR(CB$19),MONTH(CB$19),1),"Status","PLANNED","Country",$C31),0)+IFERROR(GETPIVOTDATA("Amount",'[1]Maintenance Monthly'!$A$5,"Period",DATE(YEAR(CB$19),MONTH(CB$19),1),"Status","ECONOMIC LONG TERM","Country",$C31),0)+IFERROR(GETPIVOTDATA("Amount",'[1]Maintenance Monthly'!$A$5,"Period",DATE(YEAR(CB$19),MONTH(CB$19),1),"Status","UNPLANNED","Country",$C31),0)</f>
        <v>0</v>
      </c>
      <c r="CC31" s="24">
        <f>IFERROR(GETPIVOTDATA("Amount",'[1]Maintenance Monthly'!$A$5,"Period",DATE(YEAR(CC$19),MONTH(CC$19),1),"Status","PLANNED","Country",$C31),0)+IFERROR(GETPIVOTDATA("Amount",'[1]Maintenance Monthly'!$A$5,"Period",DATE(YEAR(CC$19),MONTH(CC$19),1),"Status","ECONOMIC LONG TERM","Country",$C31),0)+IFERROR(GETPIVOTDATA("Amount",'[1]Maintenance Monthly'!$A$5,"Period",DATE(YEAR(CC$19),MONTH(CC$19),1),"Status","UNPLANNED","Country",$C31),0)</f>
        <v>0</v>
      </c>
      <c r="CD31" s="24">
        <f>IFERROR(GETPIVOTDATA("Amount",'[1]Maintenance Monthly'!$A$5,"Period",DATE(YEAR(CD$19),MONTH(CD$19),1),"Status","PLANNED","Country",$C31),0)+IFERROR(GETPIVOTDATA("Amount",'[1]Maintenance Monthly'!$A$5,"Period",DATE(YEAR(CD$19),MONTH(CD$19),1),"Status","ECONOMIC LONG TERM","Country",$C31),0)+IFERROR(GETPIVOTDATA("Amount",'[1]Maintenance Monthly'!$A$5,"Period",DATE(YEAR(CD$19),MONTH(CD$19),1),"Status","UNPLANNED","Country",$C31),0)</f>
        <v>0</v>
      </c>
      <c r="CE31" s="24">
        <f>IFERROR(GETPIVOTDATA("Amount",'[1]Maintenance Monthly'!$A$5,"Period",DATE(YEAR(CE$19),MONTH(CE$19),1),"Status","PLANNED","Country",$C31),0)+IFERROR(GETPIVOTDATA("Amount",'[1]Maintenance Monthly'!$A$5,"Period",DATE(YEAR(CE$19),MONTH(CE$19),1),"Status","ECONOMIC LONG TERM","Country",$C31),0)+IFERROR(GETPIVOTDATA("Amount",'[1]Maintenance Monthly'!$A$5,"Period",DATE(YEAR(CE$19),MONTH(CE$19),1),"Status","UNPLANNED","Country",$C31),0)</f>
        <v>0</v>
      </c>
      <c r="CF31" s="24">
        <f>IFERROR(GETPIVOTDATA("Amount",'[1]Maintenance Monthly'!$A$5,"Period",DATE(YEAR(CF$19),MONTH(CF$19),1),"Status","PLANNED","Country",$C31),0)+IFERROR(GETPIVOTDATA("Amount",'[1]Maintenance Monthly'!$A$5,"Period",DATE(YEAR(CF$19),MONTH(CF$19),1),"Status","ECONOMIC LONG TERM","Country",$C31),0)+IFERROR(GETPIVOTDATA("Amount",'[1]Maintenance Monthly'!$A$5,"Period",DATE(YEAR(CF$19),MONTH(CF$19),1),"Status","UNPLANNED","Country",$C31),0)</f>
        <v>0</v>
      </c>
      <c r="CG31" s="24">
        <f>IFERROR(GETPIVOTDATA("Amount",'[1]Maintenance Monthly'!$A$5,"Period",DATE(YEAR(CG$19),MONTH(CG$19),1),"Status","PLANNED","Country",$C31),0)+IFERROR(GETPIVOTDATA("Amount",'[1]Maintenance Monthly'!$A$5,"Period",DATE(YEAR(CG$19),MONTH(CG$19),1),"Status","ECONOMIC LONG TERM","Country",$C31),0)+IFERROR(GETPIVOTDATA("Amount",'[1]Maintenance Monthly'!$A$5,"Period",DATE(YEAR(CG$19),MONTH(CG$19),1),"Status","UNPLANNED","Country",$C31),0)</f>
        <v>0</v>
      </c>
      <c r="CH31" s="24">
        <f>IFERROR(GETPIVOTDATA("Amount",'[1]Maintenance Monthly'!$A$5,"Period",DATE(YEAR(CH$19),MONTH(CH$19),1),"Status","PLANNED","Country",$C31),0)+IFERROR(GETPIVOTDATA("Amount",'[1]Maintenance Monthly'!$A$5,"Period",DATE(YEAR(CH$19),MONTH(CH$19),1),"Status","ECONOMIC LONG TERM","Country",$C31),0)+IFERROR(GETPIVOTDATA("Amount",'[1]Maintenance Monthly'!$A$5,"Period",DATE(YEAR(CH$19),MONTH(CH$19),1),"Status","UNPLANNED","Country",$C31),0)</f>
        <v>0</v>
      </c>
      <c r="CI31" s="24">
        <f>IFERROR(GETPIVOTDATA("Amount",'[1]Maintenance Monthly'!$A$5,"Period",DATE(YEAR(CI$19),MONTH(CI$19),1),"Status","PLANNED","Country",$C31),0)+IFERROR(GETPIVOTDATA("Amount",'[1]Maintenance Monthly'!$A$5,"Period",DATE(YEAR(CI$19),MONTH(CI$19),1),"Status","ECONOMIC LONG TERM","Country",$C31),0)+IFERROR(GETPIVOTDATA("Amount",'[1]Maintenance Monthly'!$A$5,"Period",DATE(YEAR(CI$19),MONTH(CI$19),1),"Status","UNPLANNED","Country",$C31),0)</f>
        <v>0</v>
      </c>
      <c r="CJ31" s="24">
        <f>IFERROR(GETPIVOTDATA("Amount",'[1]Maintenance Monthly'!$A$5,"Period",DATE(YEAR(CJ$19),MONTH(CJ$19),1),"Status","PLANNED","Country",$C31),0)+IFERROR(GETPIVOTDATA("Amount",'[1]Maintenance Monthly'!$A$5,"Period",DATE(YEAR(CJ$19),MONTH(CJ$19),1),"Status","ECONOMIC LONG TERM","Country",$C31),0)+IFERROR(GETPIVOTDATA("Amount",'[1]Maintenance Monthly'!$A$5,"Period",DATE(YEAR(CJ$19),MONTH(CJ$19),1),"Status","UNPLANNED","Country",$C31),0)</f>
        <v>0</v>
      </c>
      <c r="CK31" s="24">
        <f>IFERROR(GETPIVOTDATA("Amount",'[1]Maintenance Monthly'!$A$5,"Period",DATE(YEAR(CK$19),MONTH(CK$19),1),"Status","PLANNED","Country",$C31),0)+IFERROR(GETPIVOTDATA("Amount",'[1]Maintenance Monthly'!$A$5,"Period",DATE(YEAR(CK$19),MONTH(CK$19),1),"Status","ECONOMIC LONG TERM","Country",$C31),0)+IFERROR(GETPIVOTDATA("Amount",'[1]Maintenance Monthly'!$A$5,"Period",DATE(YEAR(CK$19),MONTH(CK$19),1),"Status","UNPLANNED","Country",$C31),0)</f>
        <v>0</v>
      </c>
      <c r="CL31" s="24">
        <f>IFERROR(GETPIVOTDATA("Amount",'[1]Maintenance Monthly'!$A$5,"Period",DATE(YEAR(CL$19),MONTH(CL$19),1),"Status","PLANNED","Country",$C31),0)+IFERROR(GETPIVOTDATA("Amount",'[1]Maintenance Monthly'!$A$5,"Period",DATE(YEAR(CL$19),MONTH(CL$19),1),"Status","ECONOMIC LONG TERM","Country",$C31),0)+IFERROR(GETPIVOTDATA("Amount",'[1]Maintenance Monthly'!$A$5,"Period",DATE(YEAR(CL$19),MONTH(CL$19),1),"Status","UNPLANNED","Country",$C31),0)</f>
        <v>0</v>
      </c>
      <c r="CM31" s="24">
        <f>IFERROR(GETPIVOTDATA("Amount",'[1]Maintenance Monthly'!$A$5,"Period",DATE(YEAR(CM$19),MONTH(CM$19),1),"Status","PLANNED","Country",$C31),0)+IFERROR(GETPIVOTDATA("Amount",'[1]Maintenance Monthly'!$A$5,"Period",DATE(YEAR(CM$19),MONTH(CM$19),1),"Status","ECONOMIC LONG TERM","Country",$C31),0)+IFERROR(GETPIVOTDATA("Amount",'[1]Maintenance Monthly'!$A$5,"Period",DATE(YEAR(CM$19),MONTH(CM$19),1),"Status","UNPLANNED","Country",$C31),0)</f>
        <v>0</v>
      </c>
      <c r="CN31" s="24">
        <f>IFERROR(GETPIVOTDATA("Amount",'[1]Maintenance Monthly'!$A$5,"Period",DATE(YEAR(CN$19),MONTH(CN$19),1),"Status","PLANNED","Country",$C31),0)+IFERROR(GETPIVOTDATA("Amount",'[1]Maintenance Monthly'!$A$5,"Period",DATE(YEAR(CN$19),MONTH(CN$19),1),"Status","ECONOMIC LONG TERM","Country",$C31),0)+IFERROR(GETPIVOTDATA("Amount",'[1]Maintenance Monthly'!$A$5,"Period",DATE(YEAR(CN$19),MONTH(CN$19),1),"Status","UNPLANNED","Country",$C31),0)</f>
        <v>0</v>
      </c>
      <c r="CO31" s="24">
        <f>IFERROR(GETPIVOTDATA("Amount",'[1]Maintenance Monthly'!$A$5,"Period",DATE(YEAR(CO$19),MONTH(CO$19),1),"Status","PLANNED","Country",$C31),0)+IFERROR(GETPIVOTDATA("Amount",'[1]Maintenance Monthly'!$A$5,"Period",DATE(YEAR(CO$19),MONTH(CO$19),1),"Status","ECONOMIC LONG TERM","Country",$C31),0)+IFERROR(GETPIVOTDATA("Amount",'[1]Maintenance Monthly'!$A$5,"Period",DATE(YEAR(CO$19),MONTH(CO$19),1),"Status","UNPLANNED","Country",$C31),0)</f>
        <v>0</v>
      </c>
      <c r="CP31" s="24">
        <f>IFERROR(GETPIVOTDATA("Amount",'[1]Maintenance Monthly'!$A$5,"Period",DATE(YEAR(CP$19),MONTH(CP$19),1),"Status","PLANNED","Country",$C31),0)+IFERROR(GETPIVOTDATA("Amount",'[1]Maintenance Monthly'!$A$5,"Period",DATE(YEAR(CP$19),MONTH(CP$19),1),"Status","ECONOMIC LONG TERM","Country",$C31),0)+IFERROR(GETPIVOTDATA("Amount",'[1]Maintenance Monthly'!$A$5,"Period",DATE(YEAR(CP$19),MONTH(CP$19),1),"Status","UNPLANNED","Country",$C31),0)</f>
        <v>0</v>
      </c>
      <c r="CQ31" s="24">
        <f>IFERROR(GETPIVOTDATA("Amount",'[1]Maintenance Monthly'!$A$5,"Period",DATE(YEAR(CQ$19),MONTH(CQ$19),1),"Status","PLANNED","Country",$C31),0)+IFERROR(GETPIVOTDATA("Amount",'[1]Maintenance Monthly'!$A$5,"Period",DATE(YEAR(CQ$19),MONTH(CQ$19),1),"Status","ECONOMIC LONG TERM","Country",$C31),0)+IFERROR(GETPIVOTDATA("Amount",'[1]Maintenance Monthly'!$A$5,"Period",DATE(YEAR(CQ$19),MONTH(CQ$19),1),"Status","UNPLANNED","Country",$C31),0)</f>
        <v>0</v>
      </c>
      <c r="CR31" s="24">
        <f>IFERROR(GETPIVOTDATA("Amount",'[1]Maintenance Monthly'!$A$5,"Period",DATE(YEAR(CR$19),MONTH(CR$19),1),"Status","PLANNED","Country",$C31),0)+IFERROR(GETPIVOTDATA("Amount",'[1]Maintenance Monthly'!$A$5,"Period",DATE(YEAR(CR$19),MONTH(CR$19),1),"Status","ECONOMIC LONG TERM","Country",$C31),0)+IFERROR(GETPIVOTDATA("Amount",'[1]Maintenance Monthly'!$A$5,"Period",DATE(YEAR(CR$19),MONTH(CR$19),1),"Status","UNPLANNED","Country",$C31),0)</f>
        <v>0</v>
      </c>
      <c r="CS31" s="24">
        <f>IFERROR(GETPIVOTDATA("Amount",'[1]Maintenance Monthly'!$A$5,"Period",DATE(YEAR(CS$19),MONTH(CS$19),1),"Status","PLANNED","Country",$C31),0)+IFERROR(GETPIVOTDATA("Amount",'[1]Maintenance Monthly'!$A$5,"Period",DATE(YEAR(CS$19),MONTH(CS$19),1),"Status","ECONOMIC LONG TERM","Country",$C31),0)+IFERROR(GETPIVOTDATA("Amount",'[1]Maintenance Monthly'!$A$5,"Period",DATE(YEAR(CS$19),MONTH(CS$19),1),"Status","UNPLANNED","Country",$C31),0)</f>
        <v>0</v>
      </c>
      <c r="CT31" s="24">
        <f>IFERROR(GETPIVOTDATA("Amount",'[1]Maintenance Monthly'!$A$5,"Period",DATE(YEAR(CT$19),MONTH(CT$19),1),"Status","PLANNED","Country",$C31),0)+IFERROR(GETPIVOTDATA("Amount",'[1]Maintenance Monthly'!$A$5,"Period",DATE(YEAR(CT$19),MONTH(CT$19),1),"Status","ECONOMIC LONG TERM","Country",$C31),0)+IFERROR(GETPIVOTDATA("Amount",'[1]Maintenance Monthly'!$A$5,"Period",DATE(YEAR(CT$19),MONTH(CT$19),1),"Status","UNPLANNED","Country",$C31),0)</f>
        <v>0</v>
      </c>
      <c r="CU31" s="24">
        <f>IFERROR(GETPIVOTDATA("Amount",'[1]Maintenance Monthly'!$A$5,"Period",DATE(YEAR(CU$19),MONTH(CU$19),1),"Status","PLANNED","Country",$C31),0)+IFERROR(GETPIVOTDATA("Amount",'[1]Maintenance Monthly'!$A$5,"Period",DATE(YEAR(CU$19),MONTH(CU$19),1),"Status","ECONOMIC LONG TERM","Country",$C31),0)+IFERROR(GETPIVOTDATA("Amount",'[1]Maintenance Monthly'!$A$5,"Period",DATE(YEAR(CU$19),MONTH(CU$19),1),"Status","UNPLANNED","Country",$C31),0)</f>
        <v>0</v>
      </c>
      <c r="CV31" s="24">
        <f>IFERROR(GETPIVOTDATA("Amount",'[1]Maintenance Monthly'!$A$5,"Period",DATE(YEAR(CV$19),MONTH(CV$19),1),"Status","PLANNED","Country",$C31),0)+IFERROR(GETPIVOTDATA("Amount",'[1]Maintenance Monthly'!$A$5,"Period",DATE(YEAR(CV$19),MONTH(CV$19),1),"Status","ECONOMIC LONG TERM","Country",$C31),0)+IFERROR(GETPIVOTDATA("Amount",'[1]Maintenance Monthly'!$A$5,"Period",DATE(YEAR(CV$19),MONTH(CV$19),1),"Status","UNPLANNED","Country",$C31),0)</f>
        <v>0</v>
      </c>
      <c r="CW31" s="24">
        <f>IFERROR(GETPIVOTDATA("Amount",'[1]Maintenance Monthly'!$A$5,"Period",DATE(YEAR(CW$19),MONTH(CW$19),1),"Status","PLANNED","Country",$C31),0)+IFERROR(GETPIVOTDATA("Amount",'[1]Maintenance Monthly'!$A$5,"Period",DATE(YEAR(CW$19),MONTH(CW$19),1),"Status","ECONOMIC LONG TERM","Country",$C31),0)+IFERROR(GETPIVOTDATA("Amount",'[1]Maintenance Monthly'!$A$5,"Period",DATE(YEAR(CW$19),MONTH(CW$19),1),"Status","UNPLANNED","Country",$C31),0)</f>
        <v>0</v>
      </c>
      <c r="CX31" s="24">
        <f>IFERROR(GETPIVOTDATA("Amount",'[1]Maintenance Monthly'!$A$5,"Period",DATE(YEAR(CX$19),MONTH(CX$19),1),"Status","PLANNED","Country",$C31),0)+IFERROR(GETPIVOTDATA("Amount",'[1]Maintenance Monthly'!$A$5,"Period",DATE(YEAR(CX$19),MONTH(CX$19),1),"Status","ECONOMIC LONG TERM","Country",$C31),0)+IFERROR(GETPIVOTDATA("Amount",'[1]Maintenance Monthly'!$A$5,"Period",DATE(YEAR(CX$19),MONTH(CX$19),1),"Status","UNPLANNED","Country",$C31),0)</f>
        <v>0</v>
      </c>
      <c r="CY31" s="24">
        <f>IFERROR(GETPIVOTDATA("Amount",'[1]Maintenance Monthly'!$A$5,"Period",DATE(YEAR(CY$19),MONTH(CY$19),1),"Status","PLANNED","Country",$C31),0)+IFERROR(GETPIVOTDATA("Amount",'[1]Maintenance Monthly'!$A$5,"Period",DATE(YEAR(CY$19),MONTH(CY$19),1),"Status","ECONOMIC LONG TERM","Country",$C31),0)+IFERROR(GETPIVOTDATA("Amount",'[1]Maintenance Monthly'!$A$5,"Period",DATE(YEAR(CY$19),MONTH(CY$19),1),"Status","UNPLANNED","Country",$C31),0)</f>
        <v>0</v>
      </c>
      <c r="CZ31" s="24">
        <f>IFERROR(GETPIVOTDATA("Amount",'[1]Maintenance Monthly'!$A$5,"Period",DATE(YEAR(CZ$19),MONTH(CZ$19),1),"Status","PLANNED","Country",$C31),0)+IFERROR(GETPIVOTDATA("Amount",'[1]Maintenance Monthly'!$A$5,"Period",DATE(YEAR(CZ$19),MONTH(CZ$19),1),"Status","ECONOMIC LONG TERM","Country",$C31),0)+IFERROR(GETPIVOTDATA("Amount",'[1]Maintenance Monthly'!$A$5,"Period",DATE(YEAR(CZ$19),MONTH(CZ$19),1),"Status","UNPLANNED","Country",$C31),0)</f>
        <v>0</v>
      </c>
      <c r="DA31" s="24">
        <f>IFERROR(GETPIVOTDATA("Amount",'[1]Maintenance Monthly'!$A$5,"Period",DATE(YEAR(DA$19),MONTH(DA$19),1),"Status","PLANNED","Country",$C31),0)+IFERROR(GETPIVOTDATA("Amount",'[1]Maintenance Monthly'!$A$5,"Period",DATE(YEAR(DA$19),MONTH(DA$19),1),"Status","ECONOMIC LONG TERM","Country",$C31),0)+IFERROR(GETPIVOTDATA("Amount",'[1]Maintenance Monthly'!$A$5,"Period",DATE(YEAR(DA$19),MONTH(DA$19),1),"Status","UNPLANNED","Country",$C31),0)</f>
        <v>0</v>
      </c>
      <c r="DB31" s="24">
        <f>IFERROR(GETPIVOTDATA("Amount",'[1]Maintenance Monthly'!$A$5,"Period",DATE(YEAR(DB$19),MONTH(DB$19),1),"Status","PLANNED","Country",$C31),0)+IFERROR(GETPIVOTDATA("Amount",'[1]Maintenance Monthly'!$A$5,"Period",DATE(YEAR(DB$19),MONTH(DB$19),1),"Status","ECONOMIC LONG TERM","Country",$C31),0)+IFERROR(GETPIVOTDATA("Amount",'[1]Maintenance Monthly'!$A$5,"Period",DATE(YEAR(DB$19),MONTH(DB$19),1),"Status","UNPLANNED","Country",$C31),0)</f>
        <v>0</v>
      </c>
      <c r="DC31" s="24">
        <f>IFERROR(GETPIVOTDATA("Amount",'[1]Maintenance Monthly'!$A$5,"Period",DATE(YEAR(DC$19),MONTH(DC$19),1),"Status","PLANNED","Country",$C31),0)+IFERROR(GETPIVOTDATA("Amount",'[1]Maintenance Monthly'!$A$5,"Period",DATE(YEAR(DC$19),MONTH(DC$19),1),"Status","ECONOMIC LONG TERM","Country",$C31),0)+IFERROR(GETPIVOTDATA("Amount",'[1]Maintenance Monthly'!$A$5,"Period",DATE(YEAR(DC$19),MONTH(DC$19),1),"Status","UNPLANNED","Country",$C31),0)</f>
        <v>0</v>
      </c>
      <c r="DD31" s="24">
        <f>IFERROR(GETPIVOTDATA("Amount",'[1]Maintenance Monthly'!$A$5,"Period",DATE(YEAR(DD$19),MONTH(DD$19),1),"Status","PLANNED","Country",$C31),0)+IFERROR(GETPIVOTDATA("Amount",'[1]Maintenance Monthly'!$A$5,"Period",DATE(YEAR(DD$19),MONTH(DD$19),1),"Status","ECONOMIC LONG TERM","Country",$C31),0)+IFERROR(GETPIVOTDATA("Amount",'[1]Maintenance Monthly'!$A$5,"Period",DATE(YEAR(DD$19),MONTH(DD$19),1),"Status","UNPLANNED","Country",$C31),0)</f>
        <v>0</v>
      </c>
      <c r="DE31" s="24">
        <f>IFERROR(GETPIVOTDATA("Amount",'[1]Maintenance Monthly'!$A$5,"Period",DATE(YEAR(DE$19),MONTH(DE$19),1),"Status","PLANNED","Country",$C31),0)+IFERROR(GETPIVOTDATA("Amount",'[1]Maintenance Monthly'!$A$5,"Period",DATE(YEAR(DE$19),MONTH(DE$19),1),"Status","ECONOMIC LONG TERM","Country",$C31),0)+IFERROR(GETPIVOTDATA("Amount",'[1]Maintenance Monthly'!$A$5,"Period",DATE(YEAR(DE$19),MONTH(DE$19),1),"Status","UNPLANNED","Country",$C31),0)</f>
        <v>0</v>
      </c>
      <c r="DF31" s="24">
        <f>IFERROR(GETPIVOTDATA("Amount",'[1]Maintenance Monthly'!$A$5,"Period",DATE(YEAR(DF$19),MONTH(DF$19),1),"Status","PLANNED","Country",$C31),0)+IFERROR(GETPIVOTDATA("Amount",'[1]Maintenance Monthly'!$A$5,"Period",DATE(YEAR(DF$19),MONTH(DF$19),1),"Status","ECONOMIC LONG TERM","Country",$C31),0)+IFERROR(GETPIVOTDATA("Amount",'[1]Maintenance Monthly'!$A$5,"Period",DATE(YEAR(DF$19),MONTH(DF$19),1),"Status","UNPLANNED","Country",$C31),0)</f>
        <v>0</v>
      </c>
      <c r="DG31" s="24">
        <f>IFERROR(GETPIVOTDATA("Amount",'[1]Maintenance Monthly'!$A$5,"Period",DATE(YEAR(DG$19),MONTH(DG$19),1),"Status","PLANNED","Country",$C31),0)+IFERROR(GETPIVOTDATA("Amount",'[1]Maintenance Monthly'!$A$5,"Period",DATE(YEAR(DG$19),MONTH(DG$19),1),"Status","ECONOMIC LONG TERM","Country",$C31),0)+IFERROR(GETPIVOTDATA("Amount",'[1]Maintenance Monthly'!$A$5,"Period",DATE(YEAR(DG$19),MONTH(DG$19),1),"Status","UNPLANNED","Country",$C31),0)</f>
        <v>0</v>
      </c>
      <c r="DH31" s="24">
        <f>IFERROR(GETPIVOTDATA("Amount",'[1]Maintenance Monthly'!$A$5,"Period",DATE(YEAR(DH$19),MONTH(DH$19),1),"Status","PLANNED","Country",$C31),0)+IFERROR(GETPIVOTDATA("Amount",'[1]Maintenance Monthly'!$A$5,"Period",DATE(YEAR(DH$19),MONTH(DH$19),1),"Status","ECONOMIC LONG TERM","Country",$C31),0)+IFERROR(GETPIVOTDATA("Amount",'[1]Maintenance Monthly'!$A$5,"Period",DATE(YEAR(DH$19),MONTH(DH$19),1),"Status","UNPLANNED","Country",$C31),0)</f>
        <v>0</v>
      </c>
      <c r="DL31" s="31">
        <v>43405</v>
      </c>
      <c r="DM31" s="32" t="e">
        <f t="shared" ca="1" si="2"/>
        <v>#NAME?</v>
      </c>
      <c r="DN31" s="33" t="e">
        <f t="shared" ca="1" si="2"/>
        <v>#NAME?</v>
      </c>
      <c r="DO31" s="33" t="e">
        <f t="shared" ca="1" si="2"/>
        <v>#NAME?</v>
      </c>
      <c r="DP31" s="34" t="e">
        <f t="shared" ca="1" si="2"/>
        <v>#NAME?</v>
      </c>
      <c r="DQ31" s="35" t="e">
        <f t="shared" ca="1" si="3"/>
        <v>#NAME?</v>
      </c>
      <c r="DR31" s="36"/>
    </row>
    <row r="32" spans="1:188" ht="16" thickBot="1" x14ac:dyDescent="0.25">
      <c r="DL32" s="37">
        <v>43435</v>
      </c>
      <c r="DM32" s="38" t="e">
        <f t="shared" ca="1" si="2"/>
        <v>#NAME?</v>
      </c>
      <c r="DN32" s="39" t="e">
        <f t="shared" ca="1" si="2"/>
        <v>#NAME?</v>
      </c>
      <c r="DO32" s="39" t="e">
        <f t="shared" ca="1" si="2"/>
        <v>#NAME?</v>
      </c>
      <c r="DP32" s="40" t="e">
        <f t="shared" ca="1" si="2"/>
        <v>#NAME?</v>
      </c>
      <c r="DQ32" s="41" t="e">
        <f t="shared" ca="1" si="3"/>
        <v>#NAME?</v>
      </c>
      <c r="DR32" s="36"/>
    </row>
    <row r="33" spans="1:123" ht="16" thickBot="1" x14ac:dyDescent="0.25">
      <c r="Q33" s="42" t="s">
        <v>27</v>
      </c>
      <c r="R33" s="43">
        <f>ROW(Q37)</f>
        <v>37</v>
      </c>
      <c r="S33" s="44">
        <f>COUNTIF($C$37:$C$48,"*")+R33-1</f>
        <v>48</v>
      </c>
      <c r="U33" s="45" t="s">
        <v>28</v>
      </c>
      <c r="V33" s="46" t="str">
        <f>IF(V35&lt;T35,"Invalid Upload Interval", "Valid Upload Interval")</f>
        <v>Valid Upload Interval</v>
      </c>
      <c r="X33" s="47"/>
      <c r="Y33" s="47"/>
      <c r="Z33" s="47"/>
      <c r="AA33" s="47"/>
      <c r="AB33" s="47"/>
      <c r="AC33" s="47"/>
      <c r="AD33" s="47"/>
      <c r="AE33" s="47"/>
      <c r="DL33" s="48" t="s">
        <v>29</v>
      </c>
      <c r="DM33" s="49" t="e">
        <f ca="1">AVERAGE(DM21:DM32)</f>
        <v>#NAME?</v>
      </c>
      <c r="DN33" s="49" t="e">
        <f t="shared" ref="DN33:DQ33" ca="1" si="4">AVERAGE(DN21:DN32)</f>
        <v>#NAME?</v>
      </c>
      <c r="DO33" s="50" t="e">
        <f t="shared" ca="1" si="4"/>
        <v>#NAME?</v>
      </c>
      <c r="DP33" s="51" t="e">
        <f t="shared" ca="1" si="4"/>
        <v>#NAME?</v>
      </c>
      <c r="DQ33" s="52" t="e">
        <f t="shared" ca="1" si="4"/>
        <v>#NAME?</v>
      </c>
      <c r="DR33" s="53"/>
    </row>
    <row r="34" spans="1:123" ht="16" thickBot="1" x14ac:dyDescent="0.25">
      <c r="Q34" s="54" t="s">
        <v>30</v>
      </c>
      <c r="R34" s="55">
        <f xml:space="preserve"> COUNTIF(Q36:DH36,"&lt;="&amp;$T$35)+16</f>
        <v>17</v>
      </c>
      <c r="S34" s="56">
        <f>COUNTIF(Q36:DH36,"&lt;="&amp;$V$35)+16</f>
        <v>88</v>
      </c>
      <c r="DR34" s="57"/>
    </row>
    <row r="35" spans="1:123" ht="16" thickBot="1" x14ac:dyDescent="0.25">
      <c r="C35" s="3" t="s">
        <v>12</v>
      </c>
      <c r="O35" s="2"/>
      <c r="P35" s="2"/>
      <c r="Q35" s="58" t="s">
        <v>31</v>
      </c>
      <c r="R35" s="59">
        <f ca="1">TODAY()</f>
        <v>44798</v>
      </c>
      <c r="S35" s="60" t="s">
        <v>32</v>
      </c>
      <c r="T35" s="59">
        <v>43101</v>
      </c>
      <c r="U35" s="60" t="s">
        <v>33</v>
      </c>
      <c r="V35" s="61">
        <v>45261</v>
      </c>
      <c r="DR35" s="57"/>
    </row>
    <row r="36" spans="1:123" x14ac:dyDescent="0.2">
      <c r="E36" s="4">
        <v>42736</v>
      </c>
      <c r="F36" s="4">
        <v>42767</v>
      </c>
      <c r="G36" s="4">
        <v>42795</v>
      </c>
      <c r="H36" s="4">
        <v>42826</v>
      </c>
      <c r="I36" s="4">
        <v>42856</v>
      </c>
      <c r="J36" s="4">
        <v>42887</v>
      </c>
      <c r="K36" s="4">
        <v>42917</v>
      </c>
      <c r="L36" s="4">
        <v>42948</v>
      </c>
      <c r="M36" s="4">
        <v>42979</v>
      </c>
      <c r="N36" s="4">
        <v>43009</v>
      </c>
      <c r="O36" s="4">
        <v>43040</v>
      </c>
      <c r="P36" s="4">
        <v>43070</v>
      </c>
      <c r="Q36" s="4">
        <v>43101</v>
      </c>
      <c r="R36" s="4">
        <v>43132</v>
      </c>
      <c r="S36" s="4">
        <v>43160</v>
      </c>
      <c r="T36" s="4">
        <v>43191</v>
      </c>
      <c r="U36" s="4">
        <v>43221</v>
      </c>
      <c r="V36" s="4">
        <v>43252</v>
      </c>
      <c r="W36" s="4">
        <v>43282</v>
      </c>
      <c r="X36" s="4">
        <v>43313</v>
      </c>
      <c r="Y36" s="4">
        <v>43344</v>
      </c>
      <c r="Z36" s="4">
        <v>43374</v>
      </c>
      <c r="AA36" s="4">
        <v>43405</v>
      </c>
      <c r="AB36" s="4">
        <v>43435</v>
      </c>
      <c r="AC36" s="4">
        <v>43466</v>
      </c>
      <c r="AD36" s="4">
        <v>43497</v>
      </c>
      <c r="AE36" s="4">
        <v>43525</v>
      </c>
      <c r="AF36" s="4">
        <v>43556</v>
      </c>
      <c r="AG36" s="4">
        <v>43586</v>
      </c>
      <c r="AH36" s="4">
        <v>43617</v>
      </c>
      <c r="AI36" s="4">
        <v>43647</v>
      </c>
      <c r="AJ36" s="4">
        <v>43678</v>
      </c>
      <c r="AK36" s="4">
        <v>43709</v>
      </c>
      <c r="AL36" s="4">
        <v>43739</v>
      </c>
      <c r="AM36" s="4">
        <v>43770</v>
      </c>
      <c r="AN36" s="4">
        <v>43800</v>
      </c>
      <c r="AO36" s="4">
        <v>43831</v>
      </c>
      <c r="AP36" s="4">
        <v>43862</v>
      </c>
      <c r="AQ36" s="4">
        <v>43891</v>
      </c>
      <c r="AR36" s="4">
        <v>43922</v>
      </c>
      <c r="AS36" s="4">
        <v>43952</v>
      </c>
      <c r="AT36" s="4">
        <v>43983</v>
      </c>
      <c r="AU36" s="4">
        <v>44013</v>
      </c>
      <c r="AV36" s="4">
        <v>44044</v>
      </c>
      <c r="AW36" s="4">
        <v>44075</v>
      </c>
      <c r="AX36" s="4">
        <v>44105</v>
      </c>
      <c r="AY36" s="4">
        <v>44136</v>
      </c>
      <c r="AZ36" s="4">
        <v>44166</v>
      </c>
      <c r="BA36" s="4">
        <v>44197</v>
      </c>
      <c r="BB36" s="4">
        <v>44228</v>
      </c>
      <c r="BC36" s="4">
        <v>44256</v>
      </c>
      <c r="BD36" s="4">
        <v>44287</v>
      </c>
      <c r="BE36" s="4">
        <v>44317</v>
      </c>
      <c r="BF36" s="4">
        <v>44348</v>
      </c>
      <c r="BG36" s="4">
        <v>44378</v>
      </c>
      <c r="BH36" s="4">
        <v>44409</v>
      </c>
      <c r="BI36" s="4">
        <v>44440</v>
      </c>
      <c r="BJ36" s="4">
        <v>44470</v>
      </c>
      <c r="BK36" s="4">
        <v>44501</v>
      </c>
      <c r="BL36" s="4">
        <v>44531</v>
      </c>
      <c r="BM36" s="4">
        <v>44562</v>
      </c>
      <c r="BN36" s="4">
        <v>44593</v>
      </c>
      <c r="BO36" s="4">
        <v>44621</v>
      </c>
      <c r="BP36" s="4">
        <v>44652</v>
      </c>
      <c r="BQ36" s="4">
        <v>44682</v>
      </c>
      <c r="BR36" s="4">
        <v>44713</v>
      </c>
      <c r="BS36" s="4">
        <v>44743</v>
      </c>
      <c r="BT36" s="4">
        <v>44774</v>
      </c>
      <c r="BU36" s="4">
        <v>44805</v>
      </c>
      <c r="BV36" s="4">
        <v>44835</v>
      </c>
      <c r="BW36" s="4">
        <v>44866</v>
      </c>
      <c r="BX36" s="4">
        <v>44896</v>
      </c>
      <c r="BY36" s="4">
        <v>44927</v>
      </c>
      <c r="BZ36" s="4">
        <v>44958</v>
      </c>
      <c r="CA36" s="4">
        <v>44986</v>
      </c>
      <c r="CB36" s="4">
        <v>45017</v>
      </c>
      <c r="CC36" s="4">
        <v>45047</v>
      </c>
      <c r="CD36" s="4">
        <v>45078</v>
      </c>
      <c r="CE36" s="4">
        <v>45108</v>
      </c>
      <c r="CF36" s="4">
        <v>45139</v>
      </c>
      <c r="CG36" s="4">
        <v>45170</v>
      </c>
      <c r="CH36" s="4">
        <v>45200</v>
      </c>
      <c r="CI36" s="4">
        <v>45231</v>
      </c>
      <c r="CJ36" s="4">
        <v>45261</v>
      </c>
      <c r="CK36" s="4">
        <v>45292</v>
      </c>
      <c r="CL36" s="4">
        <v>45323</v>
      </c>
      <c r="CM36" s="4">
        <v>45352</v>
      </c>
      <c r="CN36" s="4">
        <v>45383</v>
      </c>
      <c r="CO36" s="4">
        <v>45413</v>
      </c>
      <c r="CP36" s="4">
        <v>45444</v>
      </c>
      <c r="CQ36" s="4">
        <v>45474</v>
      </c>
      <c r="CR36" s="4">
        <v>45505</v>
      </c>
      <c r="CS36" s="4">
        <v>45536</v>
      </c>
      <c r="CT36" s="4">
        <v>45566</v>
      </c>
      <c r="CU36" s="4">
        <v>45597</v>
      </c>
      <c r="CV36" s="4">
        <v>45627</v>
      </c>
      <c r="CW36" s="4">
        <v>45658</v>
      </c>
      <c r="CX36" s="4">
        <v>45689</v>
      </c>
      <c r="CY36" s="4">
        <v>45717</v>
      </c>
      <c r="CZ36" s="4">
        <v>45748</v>
      </c>
      <c r="DA36" s="4">
        <v>45778</v>
      </c>
      <c r="DB36" s="4">
        <v>45809</v>
      </c>
      <c r="DC36" s="4">
        <v>45839</v>
      </c>
      <c r="DD36" s="4">
        <v>45870</v>
      </c>
      <c r="DE36" s="4">
        <v>45901</v>
      </c>
      <c r="DF36" s="4">
        <v>45931</v>
      </c>
      <c r="DG36" s="4">
        <v>45962</v>
      </c>
      <c r="DH36" s="4">
        <v>45992</v>
      </c>
      <c r="DL36" s="9"/>
      <c r="DM36" s="10"/>
      <c r="DN36" s="11"/>
      <c r="DR36" s="62"/>
    </row>
    <row r="37" spans="1:123" x14ac:dyDescent="0.2">
      <c r="A37" t="s">
        <v>1</v>
      </c>
      <c r="B37" t="s">
        <v>2</v>
      </c>
      <c r="C37" t="s">
        <v>34</v>
      </c>
      <c r="E37" s="24">
        <v>0</v>
      </c>
      <c r="F37" s="24">
        <v>0</v>
      </c>
      <c r="G37" s="24">
        <f>IFERROR(GETPIVOTDATA("Quantity",'[1]JODI Runs'!$N$5,"Country",$C37,"Column1",DATE(YEAR(G$36),MONTH(G$36),1)),0)</f>
        <v>706.04449999999997</v>
      </c>
      <c r="H37" s="24">
        <f>IFERROR(GETPIVOTDATA("Quantity",'[1]JODI Runs'!$N$5,"Country",$C37,"Column1",DATE(YEAR(H$36),MONTH(H$36),1)),0)</f>
        <v>672.16099999999994</v>
      </c>
      <c r="I37" s="24">
        <f>IFERROR(GETPIVOTDATA("Quantity",'[1]JODI Runs'!$N$5,"Country",$C37,"Column1",DATE(YEAR(I$36),MONTH(I$36),1)),0)</f>
        <v>660.64580000000001</v>
      </c>
      <c r="J37" s="24">
        <f>IFERROR(GETPIVOTDATA("Quantity",'[1]JODI Runs'!$N$5,"Country",$C37,"Column1",DATE(YEAR(J$36),MONTH(J$36),1)),0)</f>
        <v>702.45830000000001</v>
      </c>
      <c r="K37" s="24">
        <f>IFERROR(GETPIVOTDATA("Quantity",'[1]JODI Runs'!$N$5,"Country",$C37,"Column1",DATE(YEAR(K$36),MONTH(K$36),1)),0)</f>
        <v>718.10350000000005</v>
      </c>
      <c r="L37" s="24">
        <f>IFERROR(GETPIVOTDATA("Quantity",'[1]JODI Runs'!$N$5,"Country",$C37,"Column1",DATE(YEAR(L$36),MONTH(L$36),1)),0)</f>
        <v>725.43349999999998</v>
      </c>
      <c r="M37" s="24">
        <f>IFERROR(GETPIVOTDATA("Quantity",'[1]JODI Runs'!$N$5,"Country",$C37,"Column1",DATE(YEAR(M$36),MONTH(M$36),1)),0)</f>
        <v>702.70270000000005</v>
      </c>
      <c r="N37" s="24">
        <f>IFERROR(GETPIVOTDATA("Quantity",'[1]JODI Runs'!$N$5,"Country",$C37,"Column1",DATE(YEAR(N$36),MONTH(N$36),1)),0)</f>
        <v>680.5077</v>
      </c>
      <c r="O37" s="24">
        <f>IFERROR(GETPIVOTDATA("Quantity",'[1]JODI Runs'!$N$5,"Country",$C37,"Column1",DATE(YEAR(O$36),MONTH(O$36),1)),0)</f>
        <v>676.55899999999997</v>
      </c>
      <c r="P37" s="24">
        <f>IFERROR(GETPIVOTDATA("Quantity",'[1]JODI Runs'!$N$5,"Country",$C37,"Column1",DATE(YEAR(P$36),MONTH(P$36),1)),0)</f>
        <v>705.80809999999997</v>
      </c>
      <c r="Q37" s="24">
        <f>IFERROR(GETPIVOTDATA("Quantity",'[1]JODI RUNS AZURE'!$J$5,"Country",$C37,"Date",Q$36),0)</f>
        <v>641.72969999999998</v>
      </c>
      <c r="R37" s="24">
        <f>IFERROR(GETPIVOTDATA("Quantity",'[1]JODI RUNS AZURE'!$J$5,"Country",$C37,"Date",R$36),0)</f>
        <v>641.11320000000001</v>
      </c>
      <c r="S37" s="24">
        <f>IFERROR(GETPIVOTDATA("Quantity",'[1]JODI RUNS AZURE'!$J$5,"Country",$C37,"Date",S$36),0)</f>
        <v>535.32650000000001</v>
      </c>
      <c r="T37" s="24">
        <f>IFERROR(GETPIVOTDATA("Quantity",'[1]JODI RUNS AZURE'!$J$5,"Country",$C37,"Date",T$36),0)</f>
        <v>505.52569999999997</v>
      </c>
      <c r="U37" s="24">
        <f>IFERROR(GETPIVOTDATA("Quantity",'[1]JODI RUNS AZURE'!$J$5,"Country",$C37,"Date",U$36),0)</f>
        <v>559.91740000000004</v>
      </c>
      <c r="V37" s="24">
        <f>IFERROR(GETPIVOTDATA("Quantity",'[1]JODI RUNS AZURE'!$J$5,"Country",$C37,"Date",V$36),0)</f>
        <v>653.34730000000002</v>
      </c>
      <c r="W37" s="24">
        <f>IFERROR(GETPIVOTDATA("Quantity",'[1]JODI RUNS AZURE'!$J$5,"Country",$C37,"Date",W$36),0)</f>
        <v>691.85739999999998</v>
      </c>
      <c r="X37" s="24">
        <f>IFERROR(GETPIVOTDATA("Quantity",'[1]JODI RUNS AZURE'!$J$5,"Country",$C37,"Date",X$36),0)</f>
        <v>757.35450000000003</v>
      </c>
      <c r="Y37" s="24">
        <f>IFERROR(GETPIVOTDATA("Quantity",'[1]JODI RUNS AZURE'!$J$5,"Country",$C37,"Date",Y$36),0)</f>
        <v>728.35770000000002</v>
      </c>
      <c r="Z37" s="24">
        <f>IFERROR(GETPIVOTDATA("Quantity",'[1]JODI RUNS AZURE'!$J$5,"Country",$C37,"Date",Z$36),0)</f>
        <v>716.6848</v>
      </c>
      <c r="AA37" s="24">
        <f>IFERROR(GETPIVOTDATA("Quantity",'[1]JODI RUNS AZURE'!$J$5,"Country",$C37,"Date",AA$36),0)</f>
        <v>778.69029999999998</v>
      </c>
      <c r="AB37" s="24">
        <f>IFERROR(GETPIVOTDATA("Quantity",'[1]JODI RUNS AZURE'!$J$5,"Country",$C37,"Date",AB$36),0)</f>
        <v>746.95060000000001</v>
      </c>
      <c r="AC37" s="24">
        <f>IFERROR(GETPIVOTDATA("Quantity",'[1]JODI RUNS AZURE'!$J$5,"Country",$C37,"Date",AC$36),0)</f>
        <v>737.25609999999995</v>
      </c>
      <c r="AD37" s="24">
        <f>IFERROR(GETPIVOTDATA("Quantity",'[1]JODI RUNS AZURE'!$J$5,"Country",$C37,"Date",AD$36),0)</f>
        <v>740.33</v>
      </c>
      <c r="AE37" s="24">
        <f>IFERROR(GETPIVOTDATA("Quantity",'[1]JODI RUNS AZURE'!$J$5,"Country",$C37,"Date",AE$36),0)</f>
        <v>711.01</v>
      </c>
      <c r="AF37" s="24">
        <f>IFERROR(GETPIVOTDATA("Quantity",'[1]JODI RUNS AZURE'!$J$5,"Country",$C37,"Date",AF$36),0)</f>
        <v>720.05029999999999</v>
      </c>
      <c r="AG37" s="24">
        <f>IFERROR(GETPIVOTDATA("Quantity",'[1]JODI RUNS AZURE'!$J$5,"Country",$C37,"Date",AG$36),0)</f>
        <v>678.85260000000005</v>
      </c>
      <c r="AH37" s="24">
        <f>IFERROR(GETPIVOTDATA("Quantity",'[1]JODI RUNS AZURE'!$J$5,"Country",$C37,"Date",AH$36),0)</f>
        <v>692.92930000000001</v>
      </c>
      <c r="AI37" s="24">
        <f>IFERROR(GETPIVOTDATA("Quantity",'[1]JODI RUNS AZURE'!$J$5,"Country",$C37,"Date",AI$36),0)</f>
        <v>683.34519999999998</v>
      </c>
      <c r="AJ37" s="24">
        <f>IFERROR(GETPIVOTDATA("Quantity",'[1]JODI RUNS AZURE'!$J$5,"Country",$C37,"Date",AJ$36),0)</f>
        <v>701.78840000000002</v>
      </c>
      <c r="AK37" s="24">
        <f>IFERROR(GETPIVOTDATA("Quantity",'[1]JODI RUNS AZURE'!$J$5,"Country",$C37,"Date",AK$36),0)</f>
        <v>664.34230000000002</v>
      </c>
      <c r="AL37" s="24">
        <f>IFERROR(GETPIVOTDATA("Quantity",'[1]JODI RUNS AZURE'!$J$5,"Country",$C37,"Date",AL$36),0)</f>
        <v>662.30100000000004</v>
      </c>
      <c r="AM37" s="24">
        <f>IFERROR(GETPIVOTDATA("Quantity",'[1]JODI RUNS AZURE'!$J$5,"Country",$C37,"Date",AM$36),0)</f>
        <v>684.86630000000002</v>
      </c>
      <c r="AN37" s="24">
        <f>IFERROR(GETPIVOTDATA("Quantity",'[1]JODI RUNS AZURE'!$J$5,"Country",$C37,"Date",AN$36),0)</f>
        <v>647.16809999999998</v>
      </c>
      <c r="AO37" s="24">
        <f>IFERROR(GETPIVOTDATA("Quantity",'[1]JODI RUNS AZURE'!$J$5,"Country",$C37,"Date",AO$36),0)</f>
        <v>683.58159999999998</v>
      </c>
      <c r="AP37" s="24">
        <f>IFERROR(GETPIVOTDATA("Quantity",'[1]JODI RUNS AZURE'!$J$5,"Country",$C37,"Date",AP$36),0)</f>
        <v>705.95479999999998</v>
      </c>
      <c r="AQ37" s="24">
        <f>IFERROR(GETPIVOTDATA("Quantity",'[1]JODI RUNS AZURE'!$J$5,"Country",$C37,"Date",AQ$36),0)</f>
        <v>701.55190000000005</v>
      </c>
      <c r="AR37" s="24">
        <f>IFERROR(GETPIVOTDATA("Quantity",'[1]JODI RUNS AZURE'!$J$5,"Country",$C37,"Date",AR$36),0)</f>
        <v>670.20630000000006</v>
      </c>
      <c r="AS37" s="24">
        <f>IFERROR(GETPIVOTDATA("Quantity",'[1]JODI RUNS AZURE'!$J$5,"Country",$C37,"Date",AS$36),0)</f>
        <v>643.62130000000002</v>
      </c>
      <c r="AT37" s="24">
        <f>IFERROR(GETPIVOTDATA("Quantity",'[1]JODI RUNS AZURE'!$J$5,"Country",$C37,"Date",AT$36),0)</f>
        <v>458.858</v>
      </c>
      <c r="AU37" s="24">
        <f>IFERROR(GETPIVOTDATA("Quantity",'[1]JODI RUNS AZURE'!$J$5,"Country",$C37,"Date",AU$36),0)</f>
        <v>481.41550000000001</v>
      </c>
      <c r="AV37" s="24">
        <f>IFERROR(GETPIVOTDATA("Quantity",'[1]JODI RUNS AZURE'!$J$5,"Country",$C37,"Date",AV$36),0)</f>
        <v>514.04579999999999</v>
      </c>
      <c r="AW37" s="24">
        <f>IFERROR(GETPIVOTDATA("Quantity",'[1]JODI RUNS AZURE'!$J$5,"Country",$C37,"Date",AW$36),0)</f>
        <v>477.916</v>
      </c>
      <c r="AX37" s="24">
        <f>IFERROR(GETPIVOTDATA("Quantity",'[1]JODI RUNS AZURE'!$J$5,"Country",$C37,"Date",AX$36),0)</f>
        <v>202.40260000000001</v>
      </c>
      <c r="AY37" s="24">
        <f>IFERROR(GETPIVOTDATA("Quantity",'[1]JODI RUNS AZURE'!$J$5,"Country",$C37,"Date",AY$36),0)</f>
        <v>428.31630000000001</v>
      </c>
      <c r="AZ37" s="24">
        <f>IFERROR(GETPIVOTDATA("Quantity",'[1]JODI RUNS AZURE'!$J$5,"Country",$C37,"Date",AZ$36),0)</f>
        <v>572.21289999999999</v>
      </c>
      <c r="BA37" s="24">
        <f>IFERROR(GETPIVOTDATA("Quantity",'[1]JODI RUNS AZURE'!$J$5,"Country",$C37,"Date",BA$36),0)</f>
        <v>626.36030000000005</v>
      </c>
      <c r="BB37" s="24">
        <f>IFERROR(GETPIVOTDATA("Quantity",'[1]JODI RUNS AZURE'!$J$5,"Country",$C37,"Date",BB$36),0)</f>
        <v>613.88750000000005</v>
      </c>
      <c r="BC37" s="24">
        <f>IFERROR(GETPIVOTDATA("Quantity",'[1]JODI RUNS AZURE'!$J$5,"Country",$C37,"Date",BC$36),0)</f>
        <v>597.27679999999998</v>
      </c>
      <c r="BD37" s="24">
        <f>IFERROR(GETPIVOTDATA("Quantity",'[1]JODI RUNS AZURE'!$J$5,"Country",$C37,"Date",BD$36),0)</f>
        <v>556.10270000000003</v>
      </c>
      <c r="BE37" s="24">
        <f>IFERROR(GETPIVOTDATA("Quantity",'[1]JODI RUNS AZURE'!$J$5,"Country",$C37,"Date",BE$36),0)</f>
        <v>558.0258</v>
      </c>
      <c r="BF37" s="24">
        <f>IFERROR(GETPIVOTDATA("Quantity",'[1]JODI RUNS AZURE'!$J$5,"Country",$C37,"Date",BF$36),0)</f>
        <v>563.92129999999997</v>
      </c>
      <c r="BG37" s="24">
        <f>IFERROR(GETPIVOTDATA("Quantity",'[1]JODI RUNS AZURE'!$J$5,"Country",$C37,"Date",BG$36),0)</f>
        <v>551.40520000000004</v>
      </c>
      <c r="BH37" s="24">
        <f>IFERROR(GETPIVOTDATA("Quantity",'[1]JODI RUNS AZURE'!$J$5,"Country",$C37,"Date",BH$36),0)</f>
        <v>569.37549999999999</v>
      </c>
      <c r="BI37" s="24">
        <f>IFERROR(GETPIVOTDATA("Quantity",'[1]JODI RUNS AZURE'!$J$5,"Country",$C37,"Date",BI$36),0)</f>
        <v>556.59130000000005</v>
      </c>
      <c r="BJ37" s="24">
        <f>IFERROR(GETPIVOTDATA("Quantity",'[1]JODI RUNS AZURE'!$J$5,"Country",$C37,"Date",BJ$36),0)</f>
        <v>578.83349999999996</v>
      </c>
      <c r="BK37" s="24">
        <f>IFERROR(GETPIVOTDATA("Quantity",'[1]JODI RUNS AZURE'!$J$5,"Country",$C37,"Date",BK$36),0)</f>
        <v>603.74770000000001</v>
      </c>
      <c r="BL37" s="24">
        <f>IFERROR(GETPIVOTDATA("Quantity",'[1]JODI RUNS AZURE'!$J$5,"Country",$C37,"Date",BL$36),0)</f>
        <v>552.11450000000002</v>
      </c>
      <c r="BM37" s="24">
        <f>IFERROR(GETPIVOTDATA("Quantity",'[1]JODI RUNS AZURE'!$J$5,"Country",$C37,"Date",BM$36),0)</f>
        <v>566.0652</v>
      </c>
      <c r="BN37" s="24">
        <f>IFERROR(GETPIVOTDATA("Quantity",'[1]JODI RUNS AZURE'!$J$5,"Country",$C37,"Date",BN$36),0)</f>
        <v>566.24249999999995</v>
      </c>
      <c r="BO37" s="24">
        <f>IFERROR(GETPIVOTDATA("Quantity",'[1]JODI RUNS AZURE'!$J$5,"Country",$C37,"Date",BO$36),0)</f>
        <v>454.2235</v>
      </c>
      <c r="BP37" s="24">
        <f>IFERROR(GETPIVOTDATA("Quantity",'[1]JODI RUNS AZURE'!$J$5,"Country",$C37,"Date",BP$36),0)</f>
        <v>335.95830000000001</v>
      </c>
      <c r="BQ37" s="24">
        <f>IFERROR(GETPIVOTDATA("Quantity",'[1]JODI RUNS AZURE'!$J$5,"Country",$C37,"Date",BQ$36),0)</f>
        <v>516.1739</v>
      </c>
      <c r="BR37" s="24">
        <f>IFERROR(GETPIVOTDATA("Quantity",'[1]JODI RUNS AZURE'!$J$5,"Country",$C37,"Date",BR$36),0)</f>
        <v>611.322</v>
      </c>
      <c r="BS37" s="63">
        <f t="shared" ref="BS37:CH48" si="5">AVERAGE($BF37:$BL37)/AVERAGE($BF$52:$BL$52)*BS$52</f>
        <v>597.39078638339402</v>
      </c>
      <c r="BT37" s="63">
        <f t="shared" si="5"/>
        <v>610.11949786380922</v>
      </c>
      <c r="BU37" s="63">
        <f t="shared" si="5"/>
        <v>581.02479960625374</v>
      </c>
      <c r="BV37" s="63">
        <f t="shared" si="5"/>
        <v>591.44354137537368</v>
      </c>
      <c r="BW37" s="63">
        <f t="shared" si="5"/>
        <v>604.50639191796438</v>
      </c>
      <c r="BX37" s="63">
        <f t="shared" si="5"/>
        <v>605.76965854083176</v>
      </c>
      <c r="BY37" s="63">
        <f t="shared" si="5"/>
        <v>604.26277488787002</v>
      </c>
      <c r="BZ37" s="63">
        <f t="shared" si="5"/>
        <v>602.28117055498103</v>
      </c>
      <c r="CA37" s="63">
        <f t="shared" si="5"/>
        <v>591.99520565412661</v>
      </c>
      <c r="CB37" s="63">
        <f t="shared" si="5"/>
        <v>579.56384127090757</v>
      </c>
      <c r="CC37" s="63">
        <f t="shared" si="5"/>
        <v>589.16369301792668</v>
      </c>
      <c r="CD37" s="63">
        <f t="shared" si="5"/>
        <v>591.01597606223379</v>
      </c>
      <c r="CE37" s="63">
        <f t="shared" si="5"/>
        <v>606.69595946539164</v>
      </c>
      <c r="CF37" s="63">
        <f t="shared" si="5"/>
        <v>609.16030457465411</v>
      </c>
      <c r="CG37" s="63">
        <f t="shared" si="5"/>
        <v>587.90285270711649</v>
      </c>
      <c r="CH37" s="63">
        <f t="shared" si="5"/>
        <v>572.45951384138061</v>
      </c>
      <c r="CI37" s="63">
        <f t="shared" ref="CI37:CJ48" si="6">AVERAGE($BF37:$BL37)/AVERAGE($BF$52:$BL$52)*CI$52</f>
        <v>599.96425189685749</v>
      </c>
      <c r="CJ37" s="63">
        <f t="shared" si="6"/>
        <v>605.975532347843</v>
      </c>
      <c r="CK37" s="24">
        <f>IFERROR(GETPIVOTDATA("Quantity",'[1]JODI RUNS STUKLS022'!$I$5,"Country",$C37,"Date",CK$36),0)</f>
        <v>0</v>
      </c>
      <c r="CL37" s="24">
        <f>IFERROR(GETPIVOTDATA("Quantity",'[1]JODI RUNS STUKLS022'!$I$5,"Country",$C37,"Date",CL$36),0)</f>
        <v>0</v>
      </c>
      <c r="CM37" s="24">
        <f>IFERROR(GETPIVOTDATA("Quantity",'[1]JODI RUNS STUKLS022'!$I$5,"Country",$C37,"Date",CM$36),0)</f>
        <v>0</v>
      </c>
      <c r="CN37" s="24">
        <f>IFERROR(GETPIVOTDATA("Quantity",'[1]JODI RUNS STUKLS022'!$I$5,"Country",$C37,"Date",CN$36),0)</f>
        <v>0</v>
      </c>
      <c r="CO37" s="24">
        <f>IFERROR(GETPIVOTDATA("Quantity",'[1]JODI RUNS STUKLS022'!$I$5,"Country",$C37,"Date",CO$36),0)</f>
        <v>0</v>
      </c>
      <c r="CP37" s="24">
        <f>IFERROR(GETPIVOTDATA("Quantity",'[1]JODI RUNS STUKLS022'!$I$5,"Country",$C37,"Date",CP$36),0)</f>
        <v>0</v>
      </c>
      <c r="CQ37" s="24">
        <f>IFERROR(GETPIVOTDATA("Quantity",'[1]JODI RUNS STUKLS022'!$I$5,"Country",$C37,"Date",CQ$36),0)</f>
        <v>0</v>
      </c>
      <c r="CR37" s="24">
        <f>IFERROR(GETPIVOTDATA("Quantity",'[1]JODI RUNS STUKLS022'!$I$5,"Country",$C37,"Date",CR$36),0)</f>
        <v>0</v>
      </c>
      <c r="CS37" s="24">
        <f>IFERROR(GETPIVOTDATA("Quantity",'[1]JODI RUNS STUKLS022'!$I$5,"Country",$C37,"Date",CS$36),0)</f>
        <v>0</v>
      </c>
      <c r="CT37" s="24">
        <f>IFERROR(GETPIVOTDATA("Quantity",'[1]JODI RUNS STUKLS022'!$I$5,"Country",$C37,"Date",CT$36),0)</f>
        <v>0</v>
      </c>
      <c r="CU37" s="24">
        <f>IFERROR(GETPIVOTDATA("Quantity",'[1]JODI RUNS STUKLS022'!$I$5,"Country",$C37,"Date",CU$36),0)</f>
        <v>0</v>
      </c>
      <c r="CV37" s="24">
        <f>IFERROR(GETPIVOTDATA("Quantity",'[1]JODI RUNS STUKLS022'!$I$5,"Country",$C37,"Date",CV$36),0)</f>
        <v>0</v>
      </c>
      <c r="CW37" s="24">
        <f>IFERROR(GETPIVOTDATA("Quantity",'[1]JODI RUNS STUKLS022'!$I$5,"Country",$C37,"Date",CW$36),0)</f>
        <v>0</v>
      </c>
      <c r="CX37" s="24">
        <f>IFERROR(GETPIVOTDATA("Quantity",'[1]JODI RUNS STUKLS022'!$I$5,"Country",$C37,"Date",CX$36),0)</f>
        <v>0</v>
      </c>
      <c r="CY37" s="24">
        <f>IFERROR(GETPIVOTDATA("Quantity",'[1]JODI RUNS STUKLS022'!$I$5,"Country",$C37,"Date",CY$36),0)</f>
        <v>0</v>
      </c>
      <c r="CZ37" s="24">
        <f>IFERROR(GETPIVOTDATA("Quantity",'[1]JODI RUNS STUKLS022'!$I$5,"Country",$C37,"Date",CZ$36),0)</f>
        <v>0</v>
      </c>
      <c r="DA37" s="24">
        <f>IFERROR(GETPIVOTDATA("Quantity",'[1]JODI RUNS STUKLS022'!$I$5,"Country",$C37,"Date",DA$36),0)</f>
        <v>0</v>
      </c>
      <c r="DB37" s="24">
        <f>IFERROR(GETPIVOTDATA("Quantity",'[1]JODI RUNS STUKLS022'!$I$5,"Country",$C37,"Date",DB$36),0)</f>
        <v>0</v>
      </c>
      <c r="DC37" s="24">
        <f>IFERROR(GETPIVOTDATA("Quantity",'[1]JODI RUNS STUKLS022'!$I$5,"Country",$C37,"Date",DC$36),0)</f>
        <v>0</v>
      </c>
      <c r="DD37" s="24">
        <f>IFERROR(GETPIVOTDATA("Quantity",'[1]JODI RUNS STUKLS022'!$I$5,"Country",$C37,"Date",DD$36),0)</f>
        <v>0</v>
      </c>
      <c r="DE37" s="24">
        <f>IFERROR(GETPIVOTDATA("Quantity",'[1]JODI RUNS STUKLS022'!$I$5,"Country",$C37,"Date",DE$36),0)</f>
        <v>0</v>
      </c>
      <c r="DF37" s="24">
        <f>IFERROR(GETPIVOTDATA("Quantity",'[1]JODI RUNS STUKLS022'!$I$5,"Country",$C37,"Date",DF$36),0)</f>
        <v>0</v>
      </c>
      <c r="DG37" s="24">
        <f>IFERROR(GETPIVOTDATA("Quantity",'[1]JODI RUNS STUKLS022'!$I$5,"Country",$C37,"Date",DG$36),0)</f>
        <v>0</v>
      </c>
      <c r="DH37" s="24">
        <f>IFERROR(GETPIVOTDATA("Quantity",'[1]JODI RUNS STUKLS022'!$I$5,"Country",$C37,"Date",DH$36),0)</f>
        <v>0</v>
      </c>
      <c r="DL37" s="19"/>
      <c r="DM37" s="20"/>
      <c r="DN37" s="21"/>
      <c r="DO37" s="22">
        <v>1</v>
      </c>
    </row>
    <row r="38" spans="1:123" ht="16" thickBot="1" x14ac:dyDescent="0.25">
      <c r="A38" t="s">
        <v>1</v>
      </c>
      <c r="B38" t="s">
        <v>2</v>
      </c>
      <c r="C38" t="s">
        <v>35</v>
      </c>
      <c r="E38" s="24">
        <f>IFERROR(GETPIVOTDATA("Quantity",'[1]JODI Runs'!$N$5,"Country",$C38,"Column1",DATE(YEAR(E$36),MONTH(E$36),1)),0)</f>
        <v>158.9813</v>
      </c>
      <c r="F38" s="24">
        <f>IFERROR(GETPIVOTDATA("Quantity",'[1]JODI Runs'!$N$5,"Country",$C38,"Column1",DATE(YEAR(F$36),MONTH(F$36),1)),0)</f>
        <v>161.30250000000001</v>
      </c>
      <c r="G38" s="24">
        <f>IFERROR(GETPIVOTDATA("Quantity",'[1]JODI Runs'!$N$5,"Country",$C38,"Column1",DATE(YEAR(G$36),MONTH(G$36),1)),0)</f>
        <v>157.7732</v>
      </c>
      <c r="H38" s="24">
        <f>IFERROR(GETPIVOTDATA("Quantity",'[1]JODI Runs'!$N$5,"Country",$C38,"Column1",DATE(YEAR(H$36),MONTH(H$36),1)),0)</f>
        <v>159.28729999999999</v>
      </c>
      <c r="I38" s="24">
        <f>IFERROR(GETPIVOTDATA("Quantity",'[1]JODI Runs'!$N$5,"Country",$C38,"Column1",DATE(YEAR(I$36),MONTH(I$36),1)),0)</f>
        <v>163.33029999999999</v>
      </c>
      <c r="J38" s="24">
        <f>IFERROR(GETPIVOTDATA("Quantity",'[1]JODI Runs'!$N$5,"Country",$C38,"Column1",DATE(YEAR(J$36),MONTH(J$36),1)),0)</f>
        <v>160.03630000000001</v>
      </c>
      <c r="K38" s="24">
        <f>IFERROR(GETPIVOTDATA("Quantity",'[1]JODI Runs'!$N$5,"Country",$C38,"Column1",DATE(YEAR(K$36),MONTH(K$36),1)),0)</f>
        <v>168.88740000000001</v>
      </c>
      <c r="L38" s="24">
        <f>IFERROR(GETPIVOTDATA("Quantity",'[1]JODI Runs'!$N$5,"Country",$C38,"Column1",DATE(YEAR(L$36),MONTH(L$36),1)),0)</f>
        <v>165.26320000000001</v>
      </c>
      <c r="M38" s="24">
        <f>IFERROR(GETPIVOTDATA("Quantity",'[1]JODI Runs'!$N$5,"Country",$C38,"Column1",DATE(YEAR(M$36),MONTH(M$36),1)),0)</f>
        <v>108.1057</v>
      </c>
      <c r="N38" s="24">
        <f>IFERROR(GETPIVOTDATA("Quantity",'[1]JODI Runs'!$N$5,"Country",$C38,"Column1",DATE(YEAR(N$36),MONTH(N$36),1)),0)</f>
        <v>126.6052</v>
      </c>
      <c r="O38" s="24">
        <f>IFERROR(GETPIVOTDATA("Quantity",'[1]JODI Runs'!$N$5,"Country",$C38,"Column1",DATE(YEAR(O$36),MONTH(O$36),1)),0)</f>
        <v>156.79069999999999</v>
      </c>
      <c r="P38" s="24">
        <f>IFERROR(GETPIVOTDATA("Quantity",'[1]JODI Runs'!$N$5,"Country",$C38,"Column1",DATE(YEAR(P$36),MONTH(P$36),1)),0)</f>
        <v>162.3639</v>
      </c>
      <c r="Q38" s="24">
        <f>IFERROR(GETPIVOTDATA("Quantity",'[1]JODI RUNS AZURE'!$J$5,"Country",$C38,"Date",Q$36),0)</f>
        <v>158.7397</v>
      </c>
      <c r="R38" s="24">
        <f>IFERROR(GETPIVOTDATA("Quantity",'[1]JODI RUNS AZURE'!$J$5,"Country",$C38,"Date",R$36),0)</f>
        <v>161.57</v>
      </c>
      <c r="S38" s="24">
        <f>IFERROR(GETPIVOTDATA("Quantity",'[1]JODI RUNS AZURE'!$J$5,"Country",$C38,"Date",S$36),0)</f>
        <v>150.04159999999999</v>
      </c>
      <c r="T38" s="24">
        <f>IFERROR(GETPIVOTDATA("Quantity",'[1]JODI RUNS AZURE'!$J$5,"Country",$C38,"Date",T$36),0)</f>
        <v>158.03899999999999</v>
      </c>
      <c r="U38" s="24">
        <f>IFERROR(GETPIVOTDATA("Quantity",'[1]JODI RUNS AZURE'!$J$5,"Country",$C38,"Date",U$36),0)</f>
        <v>157.29</v>
      </c>
      <c r="V38" s="24">
        <f>IFERROR(GETPIVOTDATA("Quantity",'[1]JODI RUNS AZURE'!$J$5,"Country",$C38,"Date",V$36),0)</f>
        <v>161.5343</v>
      </c>
      <c r="W38" s="24">
        <f>IFERROR(GETPIVOTDATA("Quantity",'[1]JODI RUNS AZURE'!$J$5,"Country",$C38,"Date",W$36),0)</f>
        <v>161.3974</v>
      </c>
      <c r="X38" s="24">
        <f>IFERROR(GETPIVOTDATA("Quantity",'[1]JODI RUNS AZURE'!$J$5,"Country",$C38,"Date",X$36),0)</f>
        <v>161.63900000000001</v>
      </c>
      <c r="Y38" s="24">
        <f>IFERROR(GETPIVOTDATA("Quantity",'[1]JODI RUNS AZURE'!$J$5,"Country",$C38,"Date",Y$36),0)</f>
        <v>132.8227</v>
      </c>
      <c r="Z38" s="24">
        <f>IFERROR(GETPIVOTDATA("Quantity",'[1]JODI RUNS AZURE'!$J$5,"Country",$C38,"Date",Z$36),0)</f>
        <v>139.8939</v>
      </c>
      <c r="AA38" s="24">
        <f>IFERROR(GETPIVOTDATA("Quantity",'[1]JODI RUNS AZURE'!$J$5,"Country",$C38,"Date",AA$36),0)</f>
        <v>161.78399999999999</v>
      </c>
      <c r="AB38" s="24">
        <f>IFERROR(GETPIVOTDATA("Quantity",'[1]JODI RUNS AZURE'!$J$5,"Country",$C38,"Date",AB$36),0)</f>
        <v>163.5719</v>
      </c>
      <c r="AC38" s="24">
        <f>IFERROR(GETPIVOTDATA("Quantity",'[1]JODI RUNS AZURE'!$J$5,"Country",$C38,"Date",AC$36),0)</f>
        <v>165.02160000000001</v>
      </c>
      <c r="AD38" s="24">
        <f>IFERROR(GETPIVOTDATA("Quantity",'[1]JODI RUNS AZURE'!$J$5,"Country",$C38,"Date",AD$36),0)</f>
        <v>166.38499999999999</v>
      </c>
      <c r="AE38" s="24">
        <f>IFERROR(GETPIVOTDATA("Quantity",'[1]JODI RUNS AZURE'!$J$5,"Country",$C38,"Date",AE$36),0)</f>
        <v>161.63900000000001</v>
      </c>
      <c r="AF38" s="24">
        <f>IFERROR(GETPIVOTDATA("Quantity",'[1]JODI RUNS AZURE'!$J$5,"Country",$C38,"Date",AF$36),0)</f>
        <v>162.53299999999999</v>
      </c>
      <c r="AG38" s="24">
        <f>IFERROR(GETPIVOTDATA("Quantity",'[1]JODI RUNS AZURE'!$J$5,"Country",$C38,"Date",AG$36),0)</f>
        <v>160.43100000000001</v>
      </c>
      <c r="AH38" s="24">
        <f>IFERROR(GETPIVOTDATA("Quantity",'[1]JODI RUNS AZURE'!$J$5,"Country",$C38,"Date",AH$36),0)</f>
        <v>150.0497</v>
      </c>
      <c r="AI38" s="24">
        <f>IFERROR(GETPIVOTDATA("Quantity",'[1]JODI RUNS AZURE'!$J$5,"Country",$C38,"Date",AI$36),0)</f>
        <v>158.49809999999999</v>
      </c>
      <c r="AJ38" s="24">
        <f>IFERROR(GETPIVOTDATA("Quantity",'[1]JODI RUNS AZURE'!$J$5,"Country",$C38,"Date",AJ$36),0)</f>
        <v>151.7329</v>
      </c>
      <c r="AK38" s="24">
        <f>IFERROR(GETPIVOTDATA("Quantity",'[1]JODI RUNS AZURE'!$J$5,"Country",$C38,"Date",AK$36),0)</f>
        <v>124.334</v>
      </c>
      <c r="AL38" s="24">
        <f>IFERROR(GETPIVOTDATA("Quantity",'[1]JODI RUNS AZURE'!$J$5,"Country",$C38,"Date",AL$36),0)</f>
        <v>161.3974</v>
      </c>
      <c r="AM38" s="24">
        <f>IFERROR(GETPIVOTDATA("Quantity",'[1]JODI RUNS AZURE'!$J$5,"Country",$C38,"Date",AM$36),0)</f>
        <v>159.53700000000001</v>
      </c>
      <c r="AN38" s="24">
        <f>IFERROR(GETPIVOTDATA("Quantity",'[1]JODI RUNS AZURE'!$J$5,"Country",$C38,"Date",AN$36),0)</f>
        <v>160.67259999999999</v>
      </c>
      <c r="AO38" s="24">
        <f>IFERROR(GETPIVOTDATA("Quantity",'[1]JODI RUNS AZURE'!$J$5,"Country",$C38,"Date",AO$36),0)</f>
        <v>170.09549999999999</v>
      </c>
      <c r="AP38" s="24">
        <f>IFERROR(GETPIVOTDATA("Quantity",'[1]JODI RUNS AZURE'!$J$5,"Country",$C38,"Date",AP$36),0)</f>
        <v>164.0052</v>
      </c>
      <c r="AQ38" s="24">
        <f>IFERROR(GETPIVOTDATA("Quantity",'[1]JODI RUNS AZURE'!$J$5,"Country",$C38,"Date",AQ$36),0)</f>
        <v>137.96100000000001</v>
      </c>
      <c r="AR38" s="24">
        <f>IFERROR(GETPIVOTDATA("Quantity",'[1]JODI RUNS AZURE'!$J$5,"Country",$C38,"Date",AR$36),0)</f>
        <v>150.54900000000001</v>
      </c>
      <c r="AS38" s="24">
        <f>IFERROR(GETPIVOTDATA("Quantity",'[1]JODI RUNS AZURE'!$J$5,"Country",$C38,"Date",AS$36),0)</f>
        <v>148.1087</v>
      </c>
      <c r="AT38" s="24">
        <f>IFERROR(GETPIVOTDATA("Quantity",'[1]JODI RUNS AZURE'!$J$5,"Country",$C38,"Date",AT$36),0)</f>
        <v>152.79599999999999</v>
      </c>
      <c r="AU38" s="24">
        <f>IFERROR(GETPIVOTDATA("Quantity",'[1]JODI RUNS AZURE'!$J$5,"Country",$C38,"Date",AU$36),0)</f>
        <v>154.87389999999999</v>
      </c>
      <c r="AV38" s="24">
        <f>IFERROR(GETPIVOTDATA("Quantity",'[1]JODI RUNS AZURE'!$J$5,"Country",$C38,"Date",AV$36),0)</f>
        <v>142.31</v>
      </c>
      <c r="AW38" s="24">
        <f>IFERROR(GETPIVOTDATA("Quantity",'[1]JODI RUNS AZURE'!$J$5,"Country",$C38,"Date",AW$36),0)</f>
        <v>79.144300000000001</v>
      </c>
      <c r="AX38" s="24">
        <f>IFERROR(GETPIVOTDATA("Quantity",'[1]JODI RUNS AZURE'!$J$5,"Country",$C38,"Date",AX$36),0)</f>
        <v>144.4845</v>
      </c>
      <c r="AY38" s="24">
        <f>IFERROR(GETPIVOTDATA("Quantity",'[1]JODI RUNS AZURE'!$J$5,"Country",$C38,"Date",AY$36),0)</f>
        <v>148.0523</v>
      </c>
      <c r="AZ38" s="24">
        <f>IFERROR(GETPIVOTDATA("Quantity",'[1]JODI RUNS AZURE'!$J$5,"Country",$C38,"Date",AZ$36),0)</f>
        <v>151.97450000000001</v>
      </c>
      <c r="BA38" s="24">
        <f>IFERROR(GETPIVOTDATA("Quantity",'[1]JODI RUNS AZURE'!$J$5,"Country",$C38,"Date",BA$36),0)</f>
        <v>154.149</v>
      </c>
      <c r="BB38" s="24">
        <f>IFERROR(GETPIVOTDATA("Quantity",'[1]JODI RUNS AZURE'!$J$5,"Country",$C38,"Date",BB$36),0)</f>
        <v>153.2775</v>
      </c>
      <c r="BC38" s="24">
        <f>IFERROR(GETPIVOTDATA("Quantity",'[1]JODI RUNS AZURE'!$J$5,"Country",$C38,"Date",BC$36),0)</f>
        <v>157.29</v>
      </c>
      <c r="BD38" s="24">
        <f>IFERROR(GETPIVOTDATA("Quantity",'[1]JODI RUNS AZURE'!$J$5,"Country",$C38,"Date",BD$36),0)</f>
        <v>159.7867</v>
      </c>
      <c r="BE38" s="24">
        <f>IFERROR(GETPIVOTDATA("Quantity",'[1]JODI RUNS AZURE'!$J$5,"Country",$C38,"Date",BE$36),0)</f>
        <v>155.3571</v>
      </c>
      <c r="BF38" s="24">
        <f>IFERROR(GETPIVOTDATA("Quantity",'[1]JODI RUNS AZURE'!$J$5,"Country",$C38,"Date",BF$36),0)</f>
        <v>150.54900000000001</v>
      </c>
      <c r="BG38" s="24">
        <f>IFERROR(GETPIVOTDATA("Quantity",'[1]JODI RUNS AZURE'!$J$5,"Country",$C38,"Date",BG$36),0)</f>
        <v>151.4913</v>
      </c>
      <c r="BH38" s="24">
        <f>IFERROR(GETPIVOTDATA("Quantity",'[1]JODI RUNS AZURE'!$J$5,"Country",$C38,"Date",BH$36),0)</f>
        <v>155.59870000000001</v>
      </c>
      <c r="BI38" s="24">
        <f>IFERROR(GETPIVOTDATA("Quantity",'[1]JODI RUNS AZURE'!$J$5,"Country",$C38,"Date",BI$36),0)</f>
        <v>138.31530000000001</v>
      </c>
      <c r="BJ38" s="24">
        <f>IFERROR(GETPIVOTDATA("Quantity",'[1]JODI RUNS AZURE'!$J$5,"Country",$C38,"Date",BJ$36),0)</f>
        <v>151.97450000000001</v>
      </c>
      <c r="BK38" s="24">
        <f>IFERROR(GETPIVOTDATA("Quantity",'[1]JODI RUNS AZURE'!$J$5,"Country",$C38,"Date",BK$36),0)</f>
        <v>160.53569999999999</v>
      </c>
      <c r="BL38" s="24">
        <f>IFERROR(GETPIVOTDATA("Quantity",'[1]JODI RUNS AZURE'!$J$5,"Country",$C38,"Date",BL$36),0)</f>
        <v>156.5652</v>
      </c>
      <c r="BM38" s="24">
        <f>IFERROR(GETPIVOTDATA("Quantity",'[1]JODI RUNS AZURE'!$J$5,"Country",$C38,"Date",BM$36),0)</f>
        <v>158.9813</v>
      </c>
      <c r="BN38" s="24">
        <f>IFERROR(GETPIVOTDATA("Quantity",'[1]JODI RUNS AZURE'!$J$5,"Country",$C38,"Date",BN$36),0)</f>
        <v>158.0925</v>
      </c>
      <c r="BO38" s="24">
        <f>IFERROR(GETPIVOTDATA("Quantity",'[1]JODI RUNS AZURE'!$J$5,"Country",$C38,"Date",BO$36),0)</f>
        <v>145.45099999999999</v>
      </c>
      <c r="BP38" s="24">
        <f>IFERROR(GETPIVOTDATA("Quantity",'[1]JODI RUNS AZURE'!$J$5,"Country",$C38,"Date",BP$36),0)</f>
        <v>159.0377</v>
      </c>
      <c r="BQ38" s="24">
        <f>IFERROR(GETPIVOTDATA("Quantity",'[1]JODI RUNS AZURE'!$J$5,"Country",$C38,"Date",BQ$36),0)</f>
        <v>164.78</v>
      </c>
      <c r="BR38" s="24">
        <f>IFERROR(GETPIVOTDATA("Quantity",'[1]JODI RUNS AZURE'!$J$5,"Country",$C38,"Date",BR$36),0)</f>
        <v>165.529</v>
      </c>
      <c r="BS38" s="63">
        <f t="shared" si="5"/>
        <v>160.02029432291442</v>
      </c>
      <c r="BT38" s="63">
        <f t="shared" si="5"/>
        <v>163.42987512642597</v>
      </c>
      <c r="BU38" s="63">
        <f t="shared" si="5"/>
        <v>155.63641348535131</v>
      </c>
      <c r="BV38" s="63">
        <f t="shared" si="5"/>
        <v>158.42723343498983</v>
      </c>
      <c r="BW38" s="63">
        <f t="shared" si="5"/>
        <v>161.92631851659345</v>
      </c>
      <c r="BX38" s="63">
        <f t="shared" si="5"/>
        <v>162.26470387741125</v>
      </c>
      <c r="BY38" s="63">
        <f t="shared" si="5"/>
        <v>161.86106195464717</v>
      </c>
      <c r="BZ38" s="63">
        <f t="shared" si="5"/>
        <v>161.3302588090209</v>
      </c>
      <c r="CA38" s="63">
        <f t="shared" si="5"/>
        <v>158.57500518217046</v>
      </c>
      <c r="CB38" s="63">
        <f t="shared" si="5"/>
        <v>155.24507336403653</v>
      </c>
      <c r="CC38" s="63">
        <f t="shared" si="5"/>
        <v>157.81654104822081</v>
      </c>
      <c r="CD38" s="63">
        <f t="shared" si="5"/>
        <v>158.31270350113343</v>
      </c>
      <c r="CE38" s="63">
        <f t="shared" si="5"/>
        <v>162.51282780224949</v>
      </c>
      <c r="CF38" s="63">
        <f t="shared" si="5"/>
        <v>163.17294047670967</v>
      </c>
      <c r="CG38" s="63">
        <f t="shared" si="5"/>
        <v>157.47880561234058</v>
      </c>
      <c r="CH38" s="63">
        <f t="shared" si="5"/>
        <v>153.34207018395458</v>
      </c>
      <c r="CI38" s="63">
        <f t="shared" si="6"/>
        <v>160.7096365730475</v>
      </c>
      <c r="CJ38" s="63">
        <f t="shared" si="6"/>
        <v>162.31985033755464</v>
      </c>
      <c r="CK38" s="24">
        <f>IFERROR(GETPIVOTDATA("Quantity",'[1]JODI RUNS AZURE'!$J$5,"Country",$C38,"Date",CK$36),0)</f>
        <v>0</v>
      </c>
      <c r="CL38" s="24">
        <f>IFERROR(GETPIVOTDATA("Quantity",'[1]JODI RUNS AZURE'!$J$5,"Country",$C38,"Date",CL$36),0)</f>
        <v>0</v>
      </c>
      <c r="CM38" s="24">
        <f>IFERROR(GETPIVOTDATA("Quantity",'[1]JODI RUNS AZURE'!$J$5,"Country",$C38,"Date",CM$36),0)</f>
        <v>0</v>
      </c>
      <c r="CN38" s="24">
        <f>IFERROR(GETPIVOTDATA("Quantity",'[1]JODI RUNS AZURE'!$J$5,"Country",$C38,"Date",CN$36),0)</f>
        <v>0</v>
      </c>
      <c r="CO38" s="24">
        <f>IFERROR(GETPIVOTDATA("Quantity",'[1]JODI RUNS AZURE'!$J$5,"Country",$C38,"Date",CO$36),0)</f>
        <v>0</v>
      </c>
      <c r="CP38" s="24">
        <f>IFERROR(GETPIVOTDATA("Quantity",'[1]JODI RUNS AZURE'!$J$5,"Country",$C38,"Date",CP$36),0)</f>
        <v>0</v>
      </c>
      <c r="CQ38" s="24">
        <f>IFERROR(GETPIVOTDATA("Quantity",'[1]JODI RUNS AZURE'!$J$5,"Country",$C38,"Date",CQ$36),0)</f>
        <v>0</v>
      </c>
      <c r="CR38" s="24">
        <f>IFERROR(GETPIVOTDATA("Quantity",'[1]JODI RUNS AZURE'!$J$5,"Country",$C38,"Date",CR$36),0)</f>
        <v>0</v>
      </c>
      <c r="CS38" s="24">
        <f>IFERROR(GETPIVOTDATA("Quantity",'[1]JODI RUNS AZURE'!$J$5,"Country",$C38,"Date",CS$36),0)</f>
        <v>0</v>
      </c>
      <c r="CT38" s="24">
        <f>IFERROR(GETPIVOTDATA("Quantity",'[1]JODI RUNS AZURE'!$J$5,"Country",$C38,"Date",CT$36),0)</f>
        <v>0</v>
      </c>
      <c r="CU38" s="24">
        <f>IFERROR(GETPIVOTDATA("Quantity",'[1]JODI RUNS AZURE'!$J$5,"Country",$C38,"Date",CU$36),0)</f>
        <v>0</v>
      </c>
      <c r="CV38" s="24">
        <f>IFERROR(GETPIVOTDATA("Quantity",'[1]JODI RUNS AZURE'!$J$5,"Country",$C38,"Date",CV$36),0)</f>
        <v>0</v>
      </c>
      <c r="CW38" s="24">
        <f>IFERROR(GETPIVOTDATA("Quantity",'[1]JODI RUNS AZURE'!$J$5,"Country",$C38,"Date",CW$36),0)</f>
        <v>0</v>
      </c>
      <c r="CX38" s="24">
        <f>IFERROR(GETPIVOTDATA("Quantity",'[1]JODI RUNS AZURE'!$J$5,"Country",$C38,"Date",CX$36),0)</f>
        <v>0</v>
      </c>
      <c r="CY38" s="24">
        <f>IFERROR(GETPIVOTDATA("Quantity",'[1]JODI RUNS AZURE'!$J$5,"Country",$C38,"Date",CY$36),0)</f>
        <v>0</v>
      </c>
      <c r="CZ38" s="24">
        <f>IFERROR(GETPIVOTDATA("Quantity",'[1]JODI RUNS AZURE'!$J$5,"Country",$C38,"Date",CZ$36),0)</f>
        <v>0</v>
      </c>
      <c r="DA38" s="24">
        <f>IFERROR(GETPIVOTDATA("Quantity",'[1]JODI RUNS AZURE'!$J$5,"Country",$C38,"Date",DA$36),0)</f>
        <v>0</v>
      </c>
      <c r="DB38" s="24">
        <f>IFERROR(GETPIVOTDATA("Quantity",'[1]JODI RUNS AZURE'!$J$5,"Country",$C38,"Date",DB$36),0)</f>
        <v>0</v>
      </c>
      <c r="DC38" s="24">
        <f>IFERROR(GETPIVOTDATA("Quantity",'[1]JODI RUNS AZURE'!$J$5,"Country",$C38,"Date",DC$36),0)</f>
        <v>0</v>
      </c>
      <c r="DD38" s="24">
        <f>IFERROR(GETPIVOTDATA("Quantity",'[1]JODI RUNS AZURE'!$J$5,"Country",$C38,"Date",DD$36),0)</f>
        <v>0</v>
      </c>
      <c r="DE38" s="24">
        <f>IFERROR(GETPIVOTDATA("Quantity",'[1]JODI RUNS AZURE'!$J$5,"Country",$C38,"Date",DE$36),0)</f>
        <v>0</v>
      </c>
      <c r="DF38" s="24">
        <f>IFERROR(GETPIVOTDATA("Quantity",'[1]JODI RUNS AZURE'!$J$5,"Country",$C38,"Date",DF$36),0)</f>
        <v>0</v>
      </c>
      <c r="DG38" s="24">
        <f>IFERROR(GETPIVOTDATA("Quantity",'[1]JODI RUNS AZURE'!$J$5,"Country",$C38,"Date",DG$36),0)</f>
        <v>0</v>
      </c>
      <c r="DH38" s="24">
        <f>IFERROR(GETPIVOTDATA("Quantity",'[1]JODI RUNS AZURE'!$J$5,"Country",$C38,"Date",DH$36),0)</f>
        <v>0</v>
      </c>
      <c r="DL38" s="23"/>
      <c r="DR38" s="62"/>
    </row>
    <row r="39" spans="1:123" x14ac:dyDescent="0.2">
      <c r="A39" t="s">
        <v>1</v>
      </c>
      <c r="B39" t="s">
        <v>2</v>
      </c>
      <c r="C39" t="s">
        <v>36</v>
      </c>
      <c r="E39" s="24">
        <f>IFERROR(GETPIVOTDATA("Quantity",'[1]JODI Runs'!$N$5,"Country",$C39,"Column1",DATE(YEAR(E$36),MONTH(E$36),1)),0)</f>
        <v>241.68870000000001</v>
      </c>
      <c r="F39" s="24">
        <f>IFERROR(GETPIVOTDATA("Quantity",'[1]JODI Runs'!$N$5,"Country",$C39,"Column1",DATE(YEAR(F$36),MONTH(F$36),1)),0)</f>
        <v>235.3125</v>
      </c>
      <c r="G39" s="24">
        <f>IFERROR(GETPIVOTDATA("Quantity",'[1]JODI Runs'!$N$5,"Country",$C39,"Column1",DATE(YEAR(G$36),MONTH(G$36),1)),0)</f>
        <v>249.4616</v>
      </c>
      <c r="H39" s="24">
        <f>IFERROR(GETPIVOTDATA("Quantity",'[1]JODI Runs'!$N$5,"Country",$C39,"Column1",DATE(YEAR(H$36),MONTH(H$36),1)),0)</f>
        <v>234.93600000000001</v>
      </c>
      <c r="I39" s="24">
        <f>IFERROR(GETPIVOTDATA("Quantity",'[1]JODI Runs'!$N$5,"Country",$C39,"Column1",DATE(YEAR(I$36),MONTH(I$36),1)),0)</f>
        <v>243.38900000000001</v>
      </c>
      <c r="J39" s="24">
        <f>IFERROR(GETPIVOTDATA("Quantity",'[1]JODI Runs'!$N$5,"Country",$C39,"Column1",DATE(YEAR(J$36),MONTH(J$36),1)),0)</f>
        <v>244.976</v>
      </c>
      <c r="K39" s="24">
        <f>IFERROR(GETPIVOTDATA("Quantity",'[1]JODI Runs'!$N$5,"Country",$C39,"Column1",DATE(YEAR(K$36),MONTH(K$36),1)),0)</f>
        <v>241.68870000000001</v>
      </c>
      <c r="L39" s="24">
        <f>IFERROR(GETPIVOTDATA("Quantity",'[1]JODI Runs'!$N$5,"Country",$C39,"Column1",DATE(YEAR(L$36),MONTH(L$36),1)),0)</f>
        <v>222.7423</v>
      </c>
      <c r="M39" s="24">
        <f>IFERROR(GETPIVOTDATA("Quantity",'[1]JODI Runs'!$N$5,"Country",$C39,"Column1",DATE(YEAR(M$36),MONTH(M$36),1)),0)</f>
        <v>195.02699999999999</v>
      </c>
      <c r="N39" s="24">
        <f>IFERROR(GETPIVOTDATA("Quantity",'[1]JODI Runs'!$N$5,"Country",$C39,"Column1",DATE(YEAR(N$36),MONTH(N$36),1)),0)</f>
        <v>186.5497</v>
      </c>
      <c r="O39" s="24">
        <f>IFERROR(GETPIVOTDATA("Quantity",'[1]JODI Runs'!$N$5,"Country",$C39,"Column1",DATE(YEAR(O$36),MONTH(O$36),1)),0)</f>
        <v>238.19900000000001</v>
      </c>
      <c r="P39" s="24">
        <f>IFERROR(GETPIVOTDATA("Quantity",'[1]JODI Runs'!$N$5,"Country",$C39,"Column1",DATE(YEAR(P$36),MONTH(P$36),1)),0)</f>
        <v>249.94739999999999</v>
      </c>
      <c r="Q39" s="24">
        <f>IFERROR(GETPIVOTDATA("Quantity",'[1]JODI RUNS AZURE'!$J$5,"Country",$C39,"Date",Q$36),0)</f>
        <v>238.28809999999999</v>
      </c>
      <c r="R39" s="24">
        <f>IFERROR(GETPIVOTDATA("Quantity",'[1]JODI RUNS AZURE'!$J$5,"Country",$C39,"Date",R$36),0)</f>
        <v>239.34639999999999</v>
      </c>
      <c r="S39" s="24">
        <f>IFERROR(GETPIVOTDATA("Quantity",'[1]JODI RUNS AZURE'!$J$5,"Country",$C39,"Date",S$36),0)</f>
        <v>245.81809999999999</v>
      </c>
      <c r="T39" s="24">
        <f>IFERROR(GETPIVOTDATA("Quantity",'[1]JODI RUNS AZURE'!$J$5,"Country",$C39,"Date",T$36),0)</f>
        <v>230.92</v>
      </c>
      <c r="U39" s="24">
        <f>IFERROR(GETPIVOTDATA("Quantity",'[1]JODI RUNS AZURE'!$J$5,"Country",$C39,"Date",U$36),0)</f>
        <v>246.06100000000001</v>
      </c>
      <c r="V39" s="24">
        <f>IFERROR(GETPIVOTDATA("Quantity",'[1]JODI RUNS AZURE'!$J$5,"Country",$C39,"Date",V$36),0)</f>
        <v>258.279</v>
      </c>
      <c r="W39" s="24">
        <f>IFERROR(GETPIVOTDATA("Quantity",'[1]JODI RUNS AZURE'!$J$5,"Country",$C39,"Date",W$36),0)</f>
        <v>254.5626</v>
      </c>
      <c r="X39" s="24">
        <f>IFERROR(GETPIVOTDATA("Quantity",'[1]JODI RUNS AZURE'!$J$5,"Country",$C39,"Date",X$36),0)</f>
        <v>265.00740000000002</v>
      </c>
      <c r="Y39" s="24">
        <f>IFERROR(GETPIVOTDATA("Quantity",'[1]JODI RUNS AZURE'!$J$5,"Country",$C39,"Date",Y$36),0)</f>
        <v>246.482</v>
      </c>
      <c r="Z39" s="24">
        <f>IFERROR(GETPIVOTDATA("Quantity",'[1]JODI RUNS AZURE'!$J$5,"Country",$C39,"Date",Z$36),0)</f>
        <v>204.2816</v>
      </c>
      <c r="AA39" s="24">
        <f>IFERROR(GETPIVOTDATA("Quantity",'[1]JODI RUNS AZURE'!$J$5,"Country",$C39,"Date",AA$36),0)</f>
        <v>206.57300000000001</v>
      </c>
      <c r="AB39" s="24">
        <f>IFERROR(GETPIVOTDATA("Quantity",'[1]JODI RUNS AZURE'!$J$5,"Country",$C39,"Date",AB$36),0)</f>
        <v>232.21549999999999</v>
      </c>
      <c r="AC39" s="24">
        <f>IFERROR(GETPIVOTDATA("Quantity",'[1]JODI RUNS AZURE'!$J$5,"Country",$C39,"Date",AC$36),0)</f>
        <v>249.21870000000001</v>
      </c>
      <c r="AD39" s="24">
        <f>IFERROR(GETPIVOTDATA("Quantity",'[1]JODI RUNS AZURE'!$J$5,"Country",$C39,"Date",AD$36),0)</f>
        <v>226.70679999999999</v>
      </c>
      <c r="AE39" s="24">
        <f>IFERROR(GETPIVOTDATA("Quantity",'[1]JODI RUNS AZURE'!$J$5,"Country",$C39,"Date",AE$36),0)</f>
        <v>247.76130000000001</v>
      </c>
      <c r="AF39" s="24">
        <f>IFERROR(GETPIVOTDATA("Quantity",'[1]JODI RUNS AZURE'!$J$5,"Country",$C39,"Date",AF$36),0)</f>
        <v>249.745</v>
      </c>
      <c r="AG39" s="24">
        <f>IFERROR(GETPIVOTDATA("Quantity",'[1]JODI RUNS AZURE'!$J$5,"Country",$C39,"Date",AG$36),0)</f>
        <v>259.90649999999999</v>
      </c>
      <c r="AH39" s="24">
        <f>IFERROR(GETPIVOTDATA("Quantity",'[1]JODI RUNS AZURE'!$J$5,"Country",$C39,"Date",AH$36),0)</f>
        <v>245.47800000000001</v>
      </c>
      <c r="AI39" s="24">
        <f>IFERROR(GETPIVOTDATA("Quantity",'[1]JODI RUNS AZURE'!$J$5,"Country",$C39,"Date",AI$36),0)</f>
        <v>250.67609999999999</v>
      </c>
      <c r="AJ39" s="24">
        <f>IFERROR(GETPIVOTDATA("Quantity",'[1]JODI RUNS AZURE'!$J$5,"Country",$C39,"Date",AJ$36),0)</f>
        <v>260.6352</v>
      </c>
      <c r="AK39" s="24">
        <f>IFERROR(GETPIVOTDATA("Quantity",'[1]JODI RUNS AZURE'!$J$5,"Country",$C39,"Date",AK$36),0)</f>
        <v>229.16300000000001</v>
      </c>
      <c r="AL39" s="24">
        <f>IFERROR(GETPIVOTDATA("Quantity",'[1]JODI RUNS AZURE'!$J$5,"Country",$C39,"Date",AL$36),0)</f>
        <v>256.02</v>
      </c>
      <c r="AM39" s="24">
        <f>IFERROR(GETPIVOTDATA("Quantity",'[1]JODI RUNS AZURE'!$J$5,"Country",$C39,"Date",AM$36),0)</f>
        <v>239.70500000000001</v>
      </c>
      <c r="AN39" s="24">
        <f>IFERROR(GETPIVOTDATA("Quantity",'[1]JODI RUNS AZURE'!$J$5,"Country",$C39,"Date",AN$36),0)</f>
        <v>238.28809999999999</v>
      </c>
      <c r="AO39" s="24">
        <f>IFERROR(GETPIVOTDATA("Quantity",'[1]JODI RUNS AZURE'!$J$5,"Country",$C39,"Date",AO$36),0)</f>
        <v>253.59100000000001</v>
      </c>
      <c r="AP39" s="24">
        <f>IFERROR(GETPIVOTDATA("Quantity",'[1]JODI RUNS AZURE'!$J$5,"Country",$C39,"Date",AP$36),0)</f>
        <v>249.52860000000001</v>
      </c>
      <c r="AQ39" s="24">
        <f>IFERROR(GETPIVOTDATA("Quantity",'[1]JODI RUNS AZURE'!$J$5,"Country",$C39,"Date",AQ$36),0)</f>
        <v>241.44579999999999</v>
      </c>
      <c r="AR39" s="24">
        <f>IFERROR(GETPIVOTDATA("Quantity",'[1]JODI RUNS AZURE'!$J$5,"Country",$C39,"Date",AR$36),0)</f>
        <v>224.89599999999999</v>
      </c>
      <c r="AS39" s="24">
        <f>IFERROR(GETPIVOTDATA("Quantity",'[1]JODI RUNS AZURE'!$J$5,"Country",$C39,"Date",AS$36),0)</f>
        <v>198.209</v>
      </c>
      <c r="AT39" s="24">
        <f>IFERROR(GETPIVOTDATA("Quantity",'[1]JODI RUNS AZURE'!$J$5,"Country",$C39,"Date",AT$36),0)</f>
        <v>178.71199999999999</v>
      </c>
      <c r="AU39" s="24">
        <f>IFERROR(GETPIVOTDATA("Quantity",'[1]JODI RUNS AZURE'!$J$5,"Country",$C39,"Date",AU$36),0)</f>
        <v>221.7706</v>
      </c>
      <c r="AV39" s="24">
        <f>IFERROR(GETPIVOTDATA("Quantity",'[1]JODI RUNS AZURE'!$J$5,"Country",$C39,"Date",AV$36),0)</f>
        <v>242.66030000000001</v>
      </c>
      <c r="AW39" s="24">
        <f>IFERROR(GETPIVOTDATA("Quantity",'[1]JODI RUNS AZURE'!$J$5,"Country",$C39,"Date",AW$36),0)</f>
        <v>235.68899999999999</v>
      </c>
      <c r="AX39" s="24">
        <f>IFERROR(GETPIVOTDATA("Quantity",'[1]JODI RUNS AZURE'!$J$5,"Country",$C39,"Date",AX$36),0)</f>
        <v>231.001</v>
      </c>
      <c r="AY39" s="24">
        <f>IFERROR(GETPIVOTDATA("Quantity",'[1]JODI RUNS AZURE'!$J$5,"Country",$C39,"Date",AY$36),0)</f>
        <v>220.12700000000001</v>
      </c>
      <c r="AZ39" s="24">
        <f>IFERROR(GETPIVOTDATA("Quantity",'[1]JODI RUNS AZURE'!$J$5,"Country",$C39,"Date",AZ$36),0)</f>
        <v>204.52449999999999</v>
      </c>
      <c r="BA39" s="24">
        <f>IFERROR(GETPIVOTDATA("Quantity",'[1]JODI RUNS AZURE'!$J$5,"Country",$C39,"Date",BA$36),0)</f>
        <v>209.1397</v>
      </c>
      <c r="BB39" s="24">
        <f>IFERROR(GETPIVOTDATA("Quantity",'[1]JODI RUNS AZURE'!$J$5,"Country",$C39,"Date",BB$36),0)</f>
        <v>214.87389999999999</v>
      </c>
      <c r="BC39" s="24">
        <f>IFERROR(GETPIVOTDATA("Quantity",'[1]JODI RUNS AZURE'!$J$5,"Country",$C39,"Date",BC$36),0)</f>
        <v>190.679</v>
      </c>
      <c r="BD39" s="24">
        <f>IFERROR(GETPIVOTDATA("Quantity",'[1]JODI RUNS AZURE'!$J$5,"Country",$C39,"Date",BD$36),0)</f>
        <v>79.566999999999993</v>
      </c>
      <c r="BE39" s="24">
        <f>IFERROR(GETPIVOTDATA("Quantity",'[1]JODI RUNS AZURE'!$J$5,"Country",$C39,"Date",BE$36),0)</f>
        <v>0</v>
      </c>
      <c r="BF39" s="24">
        <f>IFERROR(GETPIVOTDATA("Quantity",'[1]JODI RUNS AZURE'!$J$5,"Country",$C39,"Date",BF$36),0)</f>
        <v>79.817999999999998</v>
      </c>
      <c r="BG39" s="24">
        <f>IFERROR(GETPIVOTDATA("Quantity",'[1]JODI RUNS AZURE'!$J$5,"Country",$C39,"Date",BG$36),0)</f>
        <v>184.8494</v>
      </c>
      <c r="BH39" s="24">
        <f>IFERROR(GETPIVOTDATA("Quantity",'[1]JODI RUNS AZURE'!$J$5,"Country",$C39,"Date",BH$36),0)</f>
        <v>197.96610000000001</v>
      </c>
      <c r="BI39" s="24">
        <f>IFERROR(GETPIVOTDATA("Quantity",'[1]JODI RUNS AZURE'!$J$5,"Country",$C39,"Date",BI$36),0)</f>
        <v>206.071</v>
      </c>
      <c r="BJ39" s="24">
        <f>IFERROR(GETPIVOTDATA("Quantity",'[1]JODI RUNS AZURE'!$J$5,"Country",$C39,"Date",BJ$36),0)</f>
        <v>194.80840000000001</v>
      </c>
      <c r="BK39" s="24">
        <f>IFERROR(GETPIVOTDATA("Quantity",'[1]JODI RUNS AZURE'!$J$5,"Country",$C39,"Date",BK$36),0)</f>
        <v>200.8</v>
      </c>
      <c r="BL39" s="24">
        <f>IFERROR(GETPIVOTDATA("Quantity",'[1]JODI RUNS AZURE'!$J$5,"Country",$C39,"Date",BL$36),0)</f>
        <v>203.31</v>
      </c>
      <c r="BM39" s="24">
        <f>IFERROR(GETPIVOTDATA("Quantity",'[1]JODI RUNS AZURE'!$J$5,"Country",$C39,"Date",BM$36),0)</f>
        <v>185.821</v>
      </c>
      <c r="BN39" s="24">
        <f>IFERROR(GETPIVOTDATA("Quantity",'[1]JODI RUNS AZURE'!$J$5,"Country",$C39,"Date",BN$36),0)</f>
        <v>196.58680000000001</v>
      </c>
      <c r="BO39" s="24">
        <f>IFERROR(GETPIVOTDATA("Quantity",'[1]JODI RUNS AZURE'!$J$5,"Country",$C39,"Date",BO$36),0)</f>
        <v>195.53710000000001</v>
      </c>
      <c r="BP39" s="24">
        <f>IFERROR(GETPIVOTDATA("Quantity",'[1]JODI RUNS AZURE'!$J$5,"Country",$C39,"Date",BP$36),0)</f>
        <v>194.77600000000001</v>
      </c>
      <c r="BQ39" s="24">
        <f>IFERROR(GETPIVOTDATA("Quantity",'[1]JODI RUNS AZURE'!$J$5,"Country",$C39,"Date",BQ$36),0)</f>
        <v>191.40770000000001</v>
      </c>
      <c r="BR39" s="24">
        <f>IFERROR(GETPIVOTDATA("Quantity",'[1]JODI RUNS AZURE'!$J$5,"Country",$C39,"Date",BR$36),0)</f>
        <v>186.744</v>
      </c>
      <c r="BS39" s="63">
        <f t="shared" si="5"/>
        <v>190.45984309025965</v>
      </c>
      <c r="BT39" s="63">
        <f t="shared" si="5"/>
        <v>194.51800476024093</v>
      </c>
      <c r="BU39" s="63">
        <f t="shared" si="5"/>
        <v>185.24204706019012</v>
      </c>
      <c r="BV39" s="63">
        <f t="shared" si="5"/>
        <v>188.56374529821917</v>
      </c>
      <c r="BW39" s="63">
        <f t="shared" si="5"/>
        <v>192.72843702323786</v>
      </c>
      <c r="BX39" s="63">
        <f t="shared" si="5"/>
        <v>193.13119108014104</v>
      </c>
      <c r="BY39" s="63">
        <f t="shared" si="5"/>
        <v>192.65076715891541</v>
      </c>
      <c r="BZ39" s="63">
        <f t="shared" si="5"/>
        <v>192.01899301891922</v>
      </c>
      <c r="CA39" s="63">
        <f t="shared" si="5"/>
        <v>188.73962663814723</v>
      </c>
      <c r="CB39" s="63">
        <f t="shared" si="5"/>
        <v>184.77626502663048</v>
      </c>
      <c r="CC39" s="63">
        <f t="shared" si="5"/>
        <v>187.83688514180847</v>
      </c>
      <c r="CD39" s="63">
        <f t="shared" si="5"/>
        <v>188.42742913079974</v>
      </c>
      <c r="CE39" s="63">
        <f t="shared" si="5"/>
        <v>193.42651389523516</v>
      </c>
      <c r="CF39" s="63">
        <f t="shared" si="5"/>
        <v>194.21219521729216</v>
      </c>
      <c r="CG39" s="63">
        <f t="shared" si="5"/>
        <v>187.43490464054798</v>
      </c>
      <c r="CH39" s="63">
        <f t="shared" si="5"/>
        <v>182.51126677367591</v>
      </c>
      <c r="CI39" s="63">
        <f t="shared" si="6"/>
        <v>191.28031412708259</v>
      </c>
      <c r="CJ39" s="63">
        <f t="shared" si="6"/>
        <v>193.19682766823968</v>
      </c>
      <c r="CK39" s="24">
        <f>IFERROR(GETPIVOTDATA("Quantity",'[1]JODI RUNS AZURE'!$J$5,"Country",$C39,"Date",CK$36),0)</f>
        <v>0</v>
      </c>
      <c r="CL39" s="24">
        <f>IFERROR(GETPIVOTDATA("Quantity",'[1]JODI RUNS AZURE'!$J$5,"Country",$C39,"Date",CL$36),0)</f>
        <v>0</v>
      </c>
      <c r="CM39" s="24">
        <f>IFERROR(GETPIVOTDATA("Quantity",'[1]JODI RUNS AZURE'!$J$5,"Country",$C39,"Date",CM$36),0)</f>
        <v>0</v>
      </c>
      <c r="CN39" s="24">
        <f>IFERROR(GETPIVOTDATA("Quantity",'[1]JODI RUNS AZURE'!$J$5,"Country",$C39,"Date",CN$36),0)</f>
        <v>0</v>
      </c>
      <c r="CO39" s="24">
        <f>IFERROR(GETPIVOTDATA("Quantity",'[1]JODI RUNS AZURE'!$J$5,"Country",$C39,"Date",CO$36),0)</f>
        <v>0</v>
      </c>
      <c r="CP39" s="24">
        <f>IFERROR(GETPIVOTDATA("Quantity",'[1]JODI RUNS AZURE'!$J$5,"Country",$C39,"Date",CP$36),0)</f>
        <v>0</v>
      </c>
      <c r="CQ39" s="24">
        <f>IFERROR(GETPIVOTDATA("Quantity",'[1]JODI RUNS AZURE'!$J$5,"Country",$C39,"Date",CQ$36),0)</f>
        <v>0</v>
      </c>
      <c r="CR39" s="24">
        <f>IFERROR(GETPIVOTDATA("Quantity",'[1]JODI RUNS AZURE'!$J$5,"Country",$C39,"Date",CR$36),0)</f>
        <v>0</v>
      </c>
      <c r="CS39" s="24">
        <f>IFERROR(GETPIVOTDATA("Quantity",'[1]JODI RUNS AZURE'!$J$5,"Country",$C39,"Date",CS$36),0)</f>
        <v>0</v>
      </c>
      <c r="CT39" s="24">
        <f>IFERROR(GETPIVOTDATA("Quantity",'[1]JODI RUNS AZURE'!$J$5,"Country",$C39,"Date",CT$36),0)</f>
        <v>0</v>
      </c>
      <c r="CU39" s="24">
        <f>IFERROR(GETPIVOTDATA("Quantity",'[1]JODI RUNS AZURE'!$J$5,"Country",$C39,"Date",CU$36),0)</f>
        <v>0</v>
      </c>
      <c r="CV39" s="24">
        <f>IFERROR(GETPIVOTDATA("Quantity",'[1]JODI RUNS AZURE'!$J$5,"Country",$C39,"Date",CV$36),0)</f>
        <v>0</v>
      </c>
      <c r="CW39" s="24">
        <f>IFERROR(GETPIVOTDATA("Quantity",'[1]JODI RUNS AZURE'!$J$5,"Country",$C39,"Date",CW$36),0)</f>
        <v>0</v>
      </c>
      <c r="CX39" s="24">
        <f>IFERROR(GETPIVOTDATA("Quantity",'[1]JODI RUNS AZURE'!$J$5,"Country",$C39,"Date",CX$36),0)</f>
        <v>0</v>
      </c>
      <c r="CY39" s="24">
        <f>IFERROR(GETPIVOTDATA("Quantity",'[1]JODI RUNS AZURE'!$J$5,"Country",$C39,"Date",CY$36),0)</f>
        <v>0</v>
      </c>
      <c r="CZ39" s="24">
        <f>IFERROR(GETPIVOTDATA("Quantity",'[1]JODI RUNS AZURE'!$J$5,"Country",$C39,"Date",CZ$36),0)</f>
        <v>0</v>
      </c>
      <c r="DA39" s="24">
        <f>IFERROR(GETPIVOTDATA("Quantity",'[1]JODI RUNS AZURE'!$J$5,"Country",$C39,"Date",DA$36),0)</f>
        <v>0</v>
      </c>
      <c r="DB39" s="24">
        <f>IFERROR(GETPIVOTDATA("Quantity",'[1]JODI RUNS AZURE'!$J$5,"Country",$C39,"Date",DB$36),0)</f>
        <v>0</v>
      </c>
      <c r="DC39" s="24">
        <f>IFERROR(GETPIVOTDATA("Quantity",'[1]JODI RUNS AZURE'!$J$5,"Country",$C39,"Date",DC$36),0)</f>
        <v>0</v>
      </c>
      <c r="DD39" s="24">
        <f>IFERROR(GETPIVOTDATA("Quantity",'[1]JODI RUNS AZURE'!$J$5,"Country",$C39,"Date",DD$36),0)</f>
        <v>0</v>
      </c>
      <c r="DE39" s="24">
        <f>IFERROR(GETPIVOTDATA("Quantity",'[1]JODI RUNS AZURE'!$J$5,"Country",$C39,"Date",DE$36),0)</f>
        <v>0</v>
      </c>
      <c r="DF39" s="24">
        <f>IFERROR(GETPIVOTDATA("Quantity",'[1]JODI RUNS AZURE'!$J$5,"Country",$C39,"Date",DF$36),0)</f>
        <v>0</v>
      </c>
      <c r="DG39" s="24">
        <f>IFERROR(GETPIVOTDATA("Quantity",'[1]JODI RUNS AZURE'!$J$5,"Country",$C39,"Date",DG$36),0)</f>
        <v>0</v>
      </c>
      <c r="DH39" s="24">
        <f>IFERROR(GETPIVOTDATA("Quantity",'[1]JODI RUNS AZURE'!$J$5,"Country",$C39,"Date",DH$36),0)</f>
        <v>0</v>
      </c>
      <c r="DL39" s="25"/>
      <c r="DM39" s="26">
        <v>43466</v>
      </c>
      <c r="DN39" s="26">
        <v>43831</v>
      </c>
      <c r="DO39" s="27">
        <v>44197</v>
      </c>
      <c r="DP39" s="28">
        <v>44562</v>
      </c>
      <c r="DQ39" s="29">
        <v>44927</v>
      </c>
    </row>
    <row r="40" spans="1:123" x14ac:dyDescent="0.2">
      <c r="A40" t="s">
        <v>1</v>
      </c>
      <c r="B40" t="s">
        <v>2</v>
      </c>
      <c r="C40" t="s">
        <v>37</v>
      </c>
      <c r="E40" s="24">
        <f>IFERROR(GETPIVOTDATA("Quantity",'[1]JODI Runs'!$N$5,"Country",$C40,"Column1",DATE(YEAR(E$36),MONTH(E$36),1)),0)*0.6134</f>
        <v>698.94157431999997</v>
      </c>
      <c r="F40" s="24">
        <f>IFERROR(GETPIVOTDATA("Quantity",'[1]JODI Runs'!$N$5,"Country",$C40,"Column1",DATE(YEAR(F$36),MONTH(F$36),1)),0)*0.6134</f>
        <v>655.99713362</v>
      </c>
      <c r="G40" s="24">
        <f>IFERROR(GETPIVOTDATA("Quantity",'[1]JODI Runs'!$N$5,"Country",$C40,"Column1",DATE(YEAR(G$36),MONTH(G$36),1)),0)*0.6134</f>
        <v>642.55392055999994</v>
      </c>
      <c r="H40" s="24">
        <f>IFERROR(GETPIVOTDATA("Quantity",'[1]JODI Runs'!$N$5,"Country",$C40,"Column1",DATE(YEAR(H$36),MONTH(H$36),1)),0)*0.6134</f>
        <v>707.29148181999994</v>
      </c>
      <c r="I40" s="24">
        <f>IFERROR(GETPIVOTDATA("Quantity",'[1]JODI Runs'!$N$5,"Country",$C40,"Column1",DATE(YEAR(I$36),MONTH(I$36),1)),0)*0.6134</f>
        <v>679.01398717999984</v>
      </c>
      <c r="J40" s="24">
        <f>IFERROR(GETPIVOTDATA("Quantity",'[1]JODI Runs'!$N$5,"Country",$C40,"Column1",DATE(YEAR(J$36),MONTH(J$36),1)),0)*0.6134</f>
        <v>712.32504222</v>
      </c>
      <c r="K40" s="24">
        <f>IFERROR(GETPIVOTDATA("Quantity",'[1]JODI Runs'!$N$5,"Country",$C40,"Column1",DATE(YEAR(K$36),MONTH(K$36),1)),0)*0.6134</f>
        <v>728.75919367999995</v>
      </c>
      <c r="L40" s="24">
        <f>IFERROR(GETPIVOTDATA("Quantity",'[1]JODI Runs'!$N$5,"Country",$C40,"Column1",DATE(YEAR(L$36),MONTH(L$36),1)),0)*0.6134</f>
        <v>753.85314231999996</v>
      </c>
      <c r="M40" s="24">
        <f>IFERROR(GETPIVOTDATA("Quantity",'[1]JODI Runs'!$N$5,"Country",$C40,"Column1",DATE(YEAR(M$36),MONTH(M$36),1)),0)*0.6134</f>
        <v>758.69483119999984</v>
      </c>
      <c r="N40" s="24">
        <f>IFERROR(GETPIVOTDATA("Quantity",'[1]JODI Runs'!$N$5,"Country",$C40,"Column1",DATE(YEAR(N$36),MONTH(N$36),1)),0)*0.6134</f>
        <v>756.51020709999989</v>
      </c>
      <c r="O40" s="24">
        <f>IFERROR(GETPIVOTDATA("Quantity",'[1]JODI Runs'!$N$5,"Country",$C40,"Column1",DATE(YEAR(O$36),MONTH(O$36),1)),0)*0.6134</f>
        <v>767.84675919999995</v>
      </c>
      <c r="P40" s="24">
        <f>IFERROR(GETPIVOTDATA("Quantity",'[1]JODI Runs'!$N$5,"Country",$C40,"Column1",DATE(YEAR(P$36),MONTH(P$36),1)),0)*0.6134</f>
        <v>739.23962340000003</v>
      </c>
      <c r="Q40" s="24">
        <f>IFERROR(GETPIVOTDATA("Quantity",'[1]JODI RUNS AZURE'!$J$5,"Country",$C40,"Date",Q$36),0)*0.6134</f>
        <v>715.62169917999995</v>
      </c>
      <c r="R40" s="24">
        <f>IFERROR(GETPIVOTDATA("Quantity",'[1]JODI RUNS AZURE'!$J$5,"Country",$C40,"Date",R$36),0)*0.6134</f>
        <v>719.24345814000003</v>
      </c>
      <c r="S40" s="24">
        <f>IFERROR(GETPIVOTDATA("Quantity",'[1]JODI RUNS AZURE'!$J$5,"Country",$C40,"Date",S$36),0)*0.6134</f>
        <v>630.74498912000001</v>
      </c>
      <c r="T40" s="24">
        <f>IFERROR(GETPIVOTDATA("Quantity",'[1]JODI RUNS AZURE'!$J$5,"Country",$C40,"Date",T$36),0)*0.6134</f>
        <v>606.62027381999997</v>
      </c>
      <c r="U40" s="24">
        <f>IFERROR(GETPIVOTDATA("Quantity",'[1]JODI RUNS AZURE'!$J$5,"Country",$C40,"Date",U$36),0)*0.6134</f>
        <v>479.44294769999993</v>
      </c>
      <c r="V40" s="24">
        <f>IFERROR(GETPIVOTDATA("Quantity",'[1]JODI RUNS AZURE'!$J$5,"Country",$C40,"Date",V$36),0)*0.6134</f>
        <v>638.95712698</v>
      </c>
      <c r="W40" s="24">
        <f>IFERROR(GETPIVOTDATA("Quantity",'[1]JODI RUNS AZURE'!$J$5,"Country",$C40,"Date",W$36),0)*0.6134</f>
        <v>726.10212889999991</v>
      </c>
      <c r="X40" s="24">
        <f>IFERROR(GETPIVOTDATA("Quantity",'[1]JODI RUNS AZURE'!$J$5,"Country",$C40,"Date",X$36),0)*0.6134</f>
        <v>747.65344717999994</v>
      </c>
      <c r="Y40" s="24">
        <f>IFERROR(GETPIVOTDATA("Quantity",'[1]JODI RUNS AZURE'!$J$5,"Country",$C40,"Date",Y$36),0)*0.6134</f>
        <v>758.54227861999993</v>
      </c>
      <c r="Z40" s="24">
        <f>IFERROR(GETPIVOTDATA("Quantity",'[1]JODI RUNS AZURE'!$J$5,"Country",$C40,"Date",Z$36),0)*0.6134</f>
        <v>745.14408911999999</v>
      </c>
      <c r="AA40" s="24">
        <f>IFERROR(GETPIVOTDATA("Quantity",'[1]JODI RUNS AZURE'!$J$5,"Country",$C40,"Date",AA$36),0)*0.6134</f>
        <v>668.70089297999994</v>
      </c>
      <c r="AB40" s="24">
        <f>IFERROR(GETPIVOTDATA("Quantity",'[1]JODI RUNS AZURE'!$J$5,"Country",$C40,"Date",AB$36),0)*0.6134</f>
        <v>693.33233801999995</v>
      </c>
      <c r="AC40" s="24">
        <f>IFERROR(GETPIVOTDATA("Quantity",'[1]JODI RUNS AZURE'!$J$5,"Country",$C40,"Date",AC$36),0)*0.6134</f>
        <v>706.1746030999999</v>
      </c>
      <c r="AD40" s="24">
        <f>IFERROR(GETPIVOTDATA("Quantity",'[1]JODI RUNS AZURE'!$J$5,"Country",$C40,"Date",AD$36),0)*0.6134</f>
        <v>716.95547613999997</v>
      </c>
      <c r="AE40" s="24">
        <f>IFERROR(GETPIVOTDATA("Quantity",'[1]JODI RUNS AZURE'!$J$5,"Country",$C40,"Date",AE$36),0)*0.6134</f>
        <v>636.79703887999995</v>
      </c>
      <c r="AF40" s="24">
        <f>IFERROR(GETPIVOTDATA("Quantity",'[1]JODI RUNS AZURE'!$J$5,"Country",$C40,"Date",AF$36),0)*0.6134</f>
        <v>638.34697800000004</v>
      </c>
      <c r="AG40" s="24">
        <f>IFERROR(GETPIVOTDATA("Quantity",'[1]JODI RUNS AZURE'!$J$5,"Country",$C40,"Date",AG$36),0)*0.6134</f>
        <v>605.35574971999995</v>
      </c>
      <c r="AH40" s="24">
        <f>IFERROR(GETPIVOTDATA("Quantity",'[1]JODI RUNS AZURE'!$J$5,"Country",$C40,"Date",AH$36),0)*0.6134</f>
        <v>550.94606559999988</v>
      </c>
      <c r="AI40" s="24">
        <f>IFERROR(GETPIVOTDATA("Quantity",'[1]JODI RUNS AZURE'!$J$5,"Country",$C40,"Date",AI$36),0)*0.6134</f>
        <v>662.77673711999989</v>
      </c>
      <c r="AJ40" s="24">
        <f>IFERROR(GETPIVOTDATA("Quantity",'[1]JODI RUNS AZURE'!$J$5,"Country",$C40,"Date",AJ$36),0)*0.6134</f>
        <v>695.84175741999991</v>
      </c>
      <c r="AK40" s="24">
        <f>IFERROR(GETPIVOTDATA("Quantity",'[1]JODI RUNS AZURE'!$J$5,"Country",$C40,"Date",AK$36),0)*0.6134</f>
        <v>599.75632781999991</v>
      </c>
      <c r="AL40" s="24">
        <f>IFERROR(GETPIVOTDATA("Quantity",'[1]JODI RUNS AZURE'!$J$5,"Country",$C40,"Date",AL$36),0)*0.6134</f>
        <v>508.37481745999992</v>
      </c>
      <c r="AM40" s="24">
        <f>IFERROR(GETPIVOTDATA("Quantity",'[1]JODI RUNS AZURE'!$J$5,"Country",$C40,"Date",AM$36),0)*0.6134</f>
        <v>496.94969039999995</v>
      </c>
      <c r="AN40" s="24">
        <f>IFERROR(GETPIVOTDATA("Quantity",'[1]JODI RUNS AZURE'!$J$5,"Country",$C40,"Date",AN$36),0)*0.6134</f>
        <v>511.91750915999995</v>
      </c>
      <c r="AO40" s="24">
        <f>IFERROR(GETPIVOTDATA("Quantity",'[1]JODI RUNS AZURE'!$J$5,"Country",$C40,"Date",AO$36),0)*0.6134</f>
        <v>459.22013113999998</v>
      </c>
      <c r="AP40" s="24">
        <f>IFERROR(GETPIVOTDATA("Quantity",'[1]JODI RUNS AZURE'!$J$5,"Country",$C40,"Date",AP$36),0)*0.6134</f>
        <v>454.12498537999994</v>
      </c>
      <c r="AQ40" s="24">
        <f>IFERROR(GETPIVOTDATA("Quantity",'[1]JODI RUNS AZURE'!$J$5,"Country",$C40,"Date",AQ$36),0)*0.6134</f>
        <v>291.68077831999994</v>
      </c>
      <c r="AR40" s="24">
        <f>IFERROR(GETPIVOTDATA("Quantity",'[1]JODI RUNS AZURE'!$J$5,"Country",$C40,"Date",AR$36),0)*0.6134</f>
        <v>307.04718439999994</v>
      </c>
      <c r="AS40" s="24">
        <f>IFERROR(GETPIVOTDATA("Quantity",'[1]JODI RUNS AZURE'!$J$5,"Country",$C40,"Date",AS$36),0)*0.6134</f>
        <v>338.03087715999999</v>
      </c>
      <c r="AT40" s="24">
        <f>IFERROR(GETPIVOTDATA("Quantity",'[1]JODI RUNS AZURE'!$J$5,"Country",$C40,"Date",AT$36),0)*0.6134</f>
        <v>422.97162617999993</v>
      </c>
      <c r="AU40" s="24">
        <f>IFERROR(GETPIVOTDATA("Quantity",'[1]JODI RUNS AZURE'!$J$5,"Country",$C40,"Date",AU$36),0)*0.6134</f>
        <v>470.14337431999996</v>
      </c>
      <c r="AV40" s="24">
        <f>IFERROR(GETPIVOTDATA("Quantity",'[1]JODI RUNS AZURE'!$J$5,"Country",$C40,"Date",AV$36),0)*0.6134</f>
        <v>436.63554055999998</v>
      </c>
      <c r="AW40" s="24">
        <f>IFERROR(GETPIVOTDATA("Quantity",'[1]JODI RUNS AZURE'!$J$5,"Country",$C40,"Date",AW$36),0)*0.6134</f>
        <v>483.37435097999997</v>
      </c>
      <c r="AX40" s="24">
        <f>IFERROR(GETPIVOTDATA("Quantity",'[1]JODI RUNS AZURE'!$J$5,"Country",$C40,"Date",AX$36),0)*0.6134</f>
        <v>506.89873169999993</v>
      </c>
      <c r="AY40" s="24">
        <f>IFERROR(GETPIVOTDATA("Quantity",'[1]JODI RUNS AZURE'!$J$5,"Country",$C40,"Date",AY$36),0)*0.6134</f>
        <v>458.96918920000002</v>
      </c>
      <c r="AZ40" s="24">
        <f>IFERROR(GETPIVOTDATA("Quantity",'[1]JODI RUNS AZURE'!$J$5,"Country",$C40,"Date",AZ$36),0)*0.6134</f>
        <v>332.12641143999997</v>
      </c>
      <c r="BA40" s="24">
        <f>IFERROR(GETPIVOTDATA("Quantity",'[1]JODI RUNS AZURE'!$J$5,"Country",$C40,"Date",BA$36),0)*0.6134</f>
        <v>334.78341487999995</v>
      </c>
      <c r="BB40" s="24">
        <f>IFERROR(GETPIVOTDATA("Quantity",'[1]JODI RUNS AZURE'!$J$5,"Country",$C40,"Date",BB$36),0)*0.6134</f>
        <v>352.34922799999993</v>
      </c>
      <c r="BC40" s="24">
        <f>IFERROR(GETPIVOTDATA("Quantity",'[1]JODI RUNS AZURE'!$J$5,"Country",$C40,"Date",BC$36),0)*0.6134</f>
        <v>374.19577569999996</v>
      </c>
      <c r="BD40" s="24">
        <f>IFERROR(GETPIVOTDATA("Quantity",'[1]JODI RUNS AZURE'!$J$5,"Country",$C40,"Date",BD$36),0)*0.6134</f>
        <v>379.95756458</v>
      </c>
      <c r="BE40" s="24">
        <f>IFERROR(GETPIVOTDATA("Quantity",'[1]JODI RUNS AZURE'!$J$5,"Country",$C40,"Date",BE$36),0)*0.6134</f>
        <v>380.69070025999997</v>
      </c>
      <c r="BF40" s="24">
        <f>IFERROR(GETPIVOTDATA("Quantity",'[1]JODI RUNS AZURE'!$J$5,"Country",$C40,"Date",BF$36),0)*0.6134</f>
        <v>439.44509657999993</v>
      </c>
      <c r="BG40" s="24">
        <f>IFERROR(GETPIVOTDATA("Quantity",'[1]JODI RUNS AZURE'!$J$5,"Country",$C40,"Date",BG$36),0)*0.6134</f>
        <v>483.42845285999994</v>
      </c>
      <c r="BH40" s="24">
        <f>IFERROR(GETPIVOTDATA("Quantity",'[1]JODI RUNS AZURE'!$J$5,"Country",$C40,"Date",BH$36),0)*0.6134</f>
        <v>502.91322653999998</v>
      </c>
      <c r="BI40" s="24">
        <f>IFERROR(GETPIVOTDATA("Quantity",'[1]JODI RUNS AZURE'!$J$5,"Country",$C40,"Date",BI$36),0)*0.6134</f>
        <v>458.96918920000002</v>
      </c>
      <c r="BJ40" s="24">
        <f>IFERROR(GETPIVOTDATA("Quantity",'[1]JODI RUNS AZURE'!$J$5,"Country",$C40,"Date",BJ$36),0)*0.6134</f>
        <v>442.24477685999994</v>
      </c>
      <c r="BK40" s="24">
        <f>IFERROR(GETPIVOTDATA("Quantity",'[1]JODI RUNS AZURE'!$J$5,"Country",$C40,"Date",BK$36),0)*0.6134</f>
        <v>484.59458759999995</v>
      </c>
      <c r="BL40" s="24">
        <f>IFERROR(GETPIVOTDATA("Quantity",'[1]JODI RUNS AZURE'!$J$5,"Country",$C40,"Date",BL$36),0)*0.6134</f>
        <v>478.26203001999994</v>
      </c>
      <c r="BM40" s="24">
        <f>IFERROR(GETPIVOTDATA("Quantity",'[1]JODI RUNS AZURE'!$J$5,"Country",$C40,"Date",BM$36),0)*0.6134</f>
        <v>489.77573203999998</v>
      </c>
      <c r="BN40" s="24">
        <f>IFERROR(GETPIVOTDATA("Quantity",'[1]JODI RUNS AZURE'!$J$5,"Country",$C40,"Date",BN$36),0)*0.6134</f>
        <v>481.12992037999993</v>
      </c>
      <c r="BO40" s="24">
        <f>IFERROR(GETPIVOTDATA("Quantity",'[1]JODI RUNS AZURE'!$J$5,"Country",$C40,"Date",BO$36),0)*0.6134</f>
        <v>488.59487569999993</v>
      </c>
      <c r="BP40" s="24">
        <f>IFERROR(GETPIVOTDATA("Quantity",'[1]JODI RUNS AZURE'!$J$5,"Country",$C40,"Date",BP$36),0)*0.6134</f>
        <v>506.25417097999997</v>
      </c>
      <c r="BQ40" s="24">
        <f>IFERROR(GETPIVOTDATA("Quantity",'[1]JODI RUNS AZURE'!$J$5,"Country",$C40,"Date",BQ$36),0)*0.6134</f>
        <v>519.44570601999999</v>
      </c>
      <c r="BR40" s="24">
        <f>IFERROR(GETPIVOTDATA("Quantity",'[1]JODI RUNS AZURE'!$J$5,"Country",$C40,"Date",BR$36),0)*0.6134</f>
        <v>518.45672119999995</v>
      </c>
      <c r="BS40" s="63">
        <f t="shared" si="5"/>
        <v>494.29977677918214</v>
      </c>
      <c r="BT40" s="63">
        <f t="shared" si="5"/>
        <v>504.83190982654031</v>
      </c>
      <c r="BU40" s="63">
        <f t="shared" si="5"/>
        <v>480.75804865899039</v>
      </c>
      <c r="BV40" s="63">
        <f t="shared" si="5"/>
        <v>489.37884069024005</v>
      </c>
      <c r="BW40" s="63">
        <f t="shared" si="5"/>
        <v>500.18745082363836</v>
      </c>
      <c r="BX40" s="63">
        <f t="shared" si="5"/>
        <v>501.23271704455937</v>
      </c>
      <c r="BY40" s="63">
        <f t="shared" si="5"/>
        <v>499.9858744914618</v>
      </c>
      <c r="BZ40" s="63">
        <f t="shared" si="5"/>
        <v>498.34623323528905</v>
      </c>
      <c r="CA40" s="63">
        <f t="shared" si="5"/>
        <v>489.83530492782137</v>
      </c>
      <c r="CB40" s="63">
        <f t="shared" si="5"/>
        <v>479.54920614667571</v>
      </c>
      <c r="CC40" s="63">
        <f t="shared" si="5"/>
        <v>487.49242302216902</v>
      </c>
      <c r="CD40" s="63">
        <f t="shared" si="5"/>
        <v>489.0250598090131</v>
      </c>
      <c r="CE40" s="63">
        <f t="shared" si="5"/>
        <v>501.99916733250609</v>
      </c>
      <c r="CF40" s="63">
        <f t="shared" si="5"/>
        <v>504.03824336980131</v>
      </c>
      <c r="CG40" s="63">
        <f t="shared" si="5"/>
        <v>486.44916440755139</v>
      </c>
      <c r="CH40" s="63">
        <f t="shared" si="5"/>
        <v>473.67086395823816</v>
      </c>
      <c r="CI40" s="63">
        <f t="shared" si="6"/>
        <v>496.42914244374987</v>
      </c>
      <c r="CJ40" s="63">
        <f t="shared" si="6"/>
        <v>501.40306345627158</v>
      </c>
      <c r="CK40" s="24">
        <f>IFERROR(GETPIVOTDATA("Quantity",'[1]JODI RUNS AZURE'!$J$5,"Country",$C40,"Date",CK$36),0)*0.6134</f>
        <v>0</v>
      </c>
      <c r="CL40" s="24">
        <f>IFERROR(GETPIVOTDATA("Quantity",'[1]JODI RUNS AZURE'!$J$5,"Country",$C40,"Date",CL$36),0)*0.6134</f>
        <v>0</v>
      </c>
      <c r="CM40" s="24">
        <f>IFERROR(GETPIVOTDATA("Quantity",'[1]JODI RUNS AZURE'!$J$5,"Country",$C40,"Date",CM$36),0)*0.6134</f>
        <v>0</v>
      </c>
      <c r="CN40" s="24">
        <f>IFERROR(GETPIVOTDATA("Quantity",'[1]JODI RUNS AZURE'!$J$5,"Country",$C40,"Date",CN$36),0)*0.6134</f>
        <v>0</v>
      </c>
      <c r="CO40" s="24">
        <f>IFERROR(GETPIVOTDATA("Quantity",'[1]JODI RUNS AZURE'!$J$5,"Country",$C40,"Date",CO$36),0)*0.6134</f>
        <v>0</v>
      </c>
      <c r="CP40" s="24">
        <f>IFERROR(GETPIVOTDATA("Quantity",'[1]JODI RUNS AZURE'!$J$5,"Country",$C40,"Date",CP$36),0)*0.6134</f>
        <v>0</v>
      </c>
      <c r="CQ40" s="24">
        <f>IFERROR(GETPIVOTDATA("Quantity",'[1]JODI RUNS AZURE'!$J$5,"Country",$C40,"Date",CQ$36),0)*0.6134</f>
        <v>0</v>
      </c>
      <c r="CR40" s="24">
        <f>IFERROR(GETPIVOTDATA("Quantity",'[1]JODI RUNS AZURE'!$J$5,"Country",$C40,"Date",CR$36),0)*0.6134</f>
        <v>0</v>
      </c>
      <c r="CS40" s="24">
        <f>IFERROR(GETPIVOTDATA("Quantity",'[1]JODI RUNS AZURE'!$J$5,"Country",$C40,"Date",CS$36),0)*0.6134</f>
        <v>0</v>
      </c>
      <c r="CT40" s="24">
        <f>IFERROR(GETPIVOTDATA("Quantity",'[1]JODI RUNS AZURE'!$J$5,"Country",$C40,"Date",CT$36),0)*0.6134</f>
        <v>0</v>
      </c>
      <c r="CU40" s="24">
        <f>IFERROR(GETPIVOTDATA("Quantity",'[1]JODI RUNS AZURE'!$J$5,"Country",$C40,"Date",CU$36),0)*0.6134</f>
        <v>0</v>
      </c>
      <c r="CV40" s="24">
        <f>IFERROR(GETPIVOTDATA("Quantity",'[1]JODI RUNS AZURE'!$J$5,"Country",$C40,"Date",CV$36),0)*0.6134</f>
        <v>0</v>
      </c>
      <c r="CW40" s="24">
        <f>IFERROR(GETPIVOTDATA("Quantity",'[1]JODI RUNS AZURE'!$J$5,"Country",$C40,"Date",CW$36),0)*0.6134</f>
        <v>0</v>
      </c>
      <c r="CX40" s="24">
        <f>IFERROR(GETPIVOTDATA("Quantity",'[1]JODI RUNS AZURE'!$J$5,"Country",$C40,"Date",CX$36),0)*0.6134</f>
        <v>0</v>
      </c>
      <c r="CY40" s="24">
        <f>IFERROR(GETPIVOTDATA("Quantity",'[1]JODI RUNS AZURE'!$J$5,"Country",$C40,"Date",CY$36),0)*0.6134</f>
        <v>0</v>
      </c>
      <c r="CZ40" s="24">
        <f>IFERROR(GETPIVOTDATA("Quantity",'[1]JODI RUNS AZURE'!$J$5,"Country",$C40,"Date",CZ$36),0)*0.6134</f>
        <v>0</v>
      </c>
      <c r="DA40" s="24">
        <f>IFERROR(GETPIVOTDATA("Quantity",'[1]JODI RUNS AZURE'!$J$5,"Country",$C40,"Date",DA$36),0)*0.6134</f>
        <v>0</v>
      </c>
      <c r="DB40" s="24">
        <f>IFERROR(GETPIVOTDATA("Quantity",'[1]JODI RUNS AZURE'!$J$5,"Country",$C40,"Date",DB$36),0)*0.6134</f>
        <v>0</v>
      </c>
      <c r="DC40" s="24">
        <f>IFERROR(GETPIVOTDATA("Quantity",'[1]JODI RUNS AZURE'!$J$5,"Country",$C40,"Date",DC$36),0)*0.6134</f>
        <v>0</v>
      </c>
      <c r="DD40" s="24">
        <f>IFERROR(GETPIVOTDATA("Quantity",'[1]JODI RUNS AZURE'!$J$5,"Country",$C40,"Date",DD$36),0)*0.6134</f>
        <v>0</v>
      </c>
      <c r="DE40" s="24">
        <f>IFERROR(GETPIVOTDATA("Quantity",'[1]JODI RUNS AZURE'!$J$5,"Country",$C40,"Date",DE$36),0)*0.6134</f>
        <v>0</v>
      </c>
      <c r="DF40" s="24">
        <f>IFERROR(GETPIVOTDATA("Quantity",'[1]JODI RUNS AZURE'!$J$5,"Country",$C40,"Date",DF$36),0)*0.6134</f>
        <v>0</v>
      </c>
      <c r="DG40" s="24">
        <f>IFERROR(GETPIVOTDATA("Quantity",'[1]JODI RUNS AZURE'!$J$5,"Country",$C40,"Date",DG$36),0)*0.6134</f>
        <v>0</v>
      </c>
      <c r="DH40" s="24">
        <f>IFERROR(GETPIVOTDATA("Quantity",'[1]JODI RUNS AZURE'!$J$5,"Country",$C40,"Date",DH$36),0)*0.6134</f>
        <v>0</v>
      </c>
      <c r="DL40" s="31">
        <v>43101</v>
      </c>
      <c r="DM40" s="32" t="e">
        <f ca="1">HLOOKUP(DATE(YEAR(DM$39), MONTH($DL40), DAY($DL40)), OFFSET(_xlfn.IFS($DO$37=1, IF($DO$16=13, $C$51, $C$36), $DO$37=2, IF($DO$16=13, $C$70, $LB$53)), 0,0, IF($DO$16=13, 2, 13), 74), IF($DO$16=13, 2, $DO$16+1), FALSE)</f>
        <v>#NAME?</v>
      </c>
      <c r="DN40" s="33" t="e">
        <f t="shared" ref="DN40:DP40" ca="1" si="7">HLOOKUP(DATE(YEAR(DN$39), MONTH($DL40), DAY($DL40)), OFFSET(_xlfn.IFS($DO$37=1, IF($DO$16=13, $C$51, $C$36), $DO$37=2, IF($DO$16=13, $C$70, $LB$53)), 0,0, IF($DO$16=13, 2, 13), 74), IF($DO$16=13, 2, $DO$16+1), FALSE)</f>
        <v>#NAME?</v>
      </c>
      <c r="DO40" s="33" t="e">
        <f t="shared" ca="1" si="7"/>
        <v>#NAME?</v>
      </c>
      <c r="DP40" s="34" t="e">
        <f t="shared" ca="1" si="7"/>
        <v>#NAME?</v>
      </c>
      <c r="DQ40" s="35" t="e">
        <f ca="1">HLOOKUP(DATE(YEAR(DQ$39), MONTH($DL40), DAY($DL40)), OFFSET(_xlfn.IFS($DO$37=1, IF($DO$16=13, $C$51, $C$36), $DO$37=2, IF($DO$16=13, $C$70, $LB$53)), 0,0, IF($DO$16=13, 2, 13), 86), IF($DO$16=13, 2, $DO$16+1), FALSE)</f>
        <v>#NAME?</v>
      </c>
      <c r="DR40" s="30"/>
      <c r="DS40" s="30"/>
    </row>
    <row r="41" spans="1:123" x14ac:dyDescent="0.2">
      <c r="A41" t="s">
        <v>1</v>
      </c>
      <c r="B41" t="s">
        <v>2</v>
      </c>
      <c r="C41" t="s">
        <v>38</v>
      </c>
      <c r="E41" s="24">
        <f>IFERROR(GETPIVOTDATA("Quantity",'[1]JODI Runs'!$N$5,"Country",$C41,"Column1",DATE(YEAR(E$36),MONTH(E$36),1)),0)*0.67</f>
        <v>1285.7178730000001</v>
      </c>
      <c r="F41" s="24">
        <f>IFERROR(GETPIVOTDATA("Quantity",'[1]JODI Runs'!$N$5,"Country",$C41,"Column1",DATE(YEAR(F$36),MONTH(F$36),1)),0)*0.67</f>
        <v>1235.7173810000002</v>
      </c>
      <c r="G41" s="24">
        <f>IFERROR(GETPIVOTDATA("Quantity",'[1]JODI Runs'!$N$5,"Country",$C41,"Column1",DATE(YEAR(G$36),MONTH(G$36),1)),0)*0.67</f>
        <v>1233.3386130000001</v>
      </c>
      <c r="H41" s="24">
        <f>IFERROR(GETPIVOTDATA("Quantity",'[1]JODI Runs'!$N$5,"Country",$C41,"Column1",DATE(YEAR(H$36),MONTH(H$36),1)),0)*0.67</f>
        <v>1303.5171600000001</v>
      </c>
      <c r="I41" s="24">
        <f>IFERROR(GETPIVOTDATA("Quantity",'[1]JODI Runs'!$N$5,"Country",$C41,"Column1",DATE(YEAR(I$36),MONTH(I$36),1)),0)*0.67</f>
        <v>1168.5111549999999</v>
      </c>
      <c r="J41" s="24">
        <f>IFERROR(GETPIVOTDATA("Quantity",'[1]JODI Runs'!$N$5,"Country",$C41,"Column1",DATE(YEAR(J$36),MONTH(J$36),1)),0)*0.67</f>
        <v>1186.4127510000001</v>
      </c>
      <c r="K41" s="24">
        <f>IFERROR(GETPIVOTDATA("Quantity",'[1]JODI Runs'!$N$5,"Country",$C41,"Column1",DATE(YEAR(K$36),MONTH(K$36),1)),0)*0.67</f>
        <v>1265.994815</v>
      </c>
      <c r="L41" s="24">
        <f>IFERROR(GETPIVOTDATA("Quantity",'[1]JODI Runs'!$N$5,"Country",$C41,"Column1",DATE(YEAR(L$36),MONTH(L$36),1)),0)*0.67</f>
        <v>1334.0555590000001</v>
      </c>
      <c r="M41" s="24">
        <f>IFERROR(GETPIVOTDATA("Quantity",'[1]JODI Runs'!$N$5,"Country",$C41,"Column1",DATE(YEAR(M$36),MONTH(M$36),1)),0)*0.67</f>
        <v>1361.317591</v>
      </c>
      <c r="N41" s="24">
        <f>IFERROR(GETPIVOTDATA("Quantity",'[1]JODI Runs'!$N$5,"Country",$C41,"Column1",DATE(YEAR(N$36),MONTH(N$36),1)),0)*0.67</f>
        <v>1331.1456150000001</v>
      </c>
      <c r="O41" s="24">
        <f>IFERROR(GETPIVOTDATA("Quantity",'[1]JODI Runs'!$N$5,"Country",$C41,"Column1",DATE(YEAR(O$36),MONTH(O$36),1)),0)*0.67</f>
        <v>1290.3199690000001</v>
      </c>
      <c r="P41" s="24">
        <f>IFERROR(GETPIVOTDATA("Quantity",'[1]JODI Runs'!$N$5,"Country",$C41,"Column1",DATE(YEAR(P$36),MONTH(P$36),1)),0)*0.67</f>
        <v>1340.8454730000001</v>
      </c>
      <c r="Q41" s="24">
        <f>IFERROR(GETPIVOTDATA("Quantity",'[1]JODI RUNS AZURE'!$J$5,"Country",$C41,"Date",Q$36),0)*0.67</f>
        <v>1306.0876149999999</v>
      </c>
      <c r="R41" s="24">
        <f>IFERROR(GETPIVOTDATA("Quantity",'[1]JODI RUNS AZURE'!$J$5,"Country",$C41,"Date",R$36),0)*0.67</f>
        <v>1292.0978810000001</v>
      </c>
      <c r="S41" s="24">
        <f>IFERROR(GETPIVOTDATA("Quantity",'[1]JODI RUNS AZURE'!$J$5,"Country",$C41,"Date",S$36),0)*0.67</f>
        <v>1197.7724000000001</v>
      </c>
      <c r="T41" s="24">
        <f>IFERROR(GETPIVOTDATA("Quantity",'[1]JODI RUNS AZURE'!$J$5,"Country",$C41,"Date",T$36),0)*0.67</f>
        <v>1228.1761290000002</v>
      </c>
      <c r="U41" s="24">
        <f>IFERROR(GETPIVOTDATA("Quantity",'[1]JODI RUNS AZURE'!$J$5,"Country",$C41,"Date",U$36),0)*0.67</f>
        <v>1224.1237010000002</v>
      </c>
      <c r="V41" s="24">
        <f>IFERROR(GETPIVOTDATA("Quantity",'[1]JODI RUNS AZURE'!$J$5,"Country",$C41,"Date",V$36),0)*0.67</f>
        <v>1295.6656310000001</v>
      </c>
      <c r="W41" s="24">
        <f>IFERROR(GETPIVOTDATA("Quantity",'[1]JODI RUNS AZURE'!$J$5,"Country",$C41,"Date",W$36),0)*0.67</f>
        <v>1276.0180150000001</v>
      </c>
      <c r="X41" s="24">
        <f>IFERROR(GETPIVOTDATA("Quantity",'[1]JODI RUNS AZURE'!$J$5,"Country",$C41,"Date",X$36),0)*0.67</f>
        <v>1268.419813</v>
      </c>
      <c r="Y41" s="24">
        <f>IFERROR(GETPIVOTDATA("Quantity",'[1]JODI RUNS AZURE'!$J$5,"Country",$C41,"Date",Y$36),0)*0.67</f>
        <v>1041.577511</v>
      </c>
      <c r="Z41" s="24">
        <f>IFERROR(GETPIVOTDATA("Quantity",'[1]JODI RUNS AZURE'!$J$5,"Country",$C41,"Date",Z$36),0)*0.67</f>
        <v>1021.7197160000001</v>
      </c>
      <c r="AA41" s="24">
        <f>IFERROR(GETPIVOTDATA("Quantity",'[1]JODI RUNS AZURE'!$J$5,"Country",$C41,"Date",AA$36),0)*0.67</f>
        <v>1129.2805110000002</v>
      </c>
      <c r="AB41" s="24">
        <f>IFERROR(GETPIVOTDATA("Quantity",'[1]JODI RUNS AZURE'!$J$5,"Country",$C41,"Date",AB$36),0)*0.67</f>
        <v>1169.4811140000002</v>
      </c>
      <c r="AC41" s="24">
        <f>IFERROR(GETPIVOTDATA("Quantity",'[1]JODI RUNS AZURE'!$J$5,"Country",$C41,"Date",AC$36),0)*0.67</f>
        <v>1218.1421419999999</v>
      </c>
      <c r="AD41" s="24">
        <f>IFERROR(GETPIVOTDATA("Quantity",'[1]JODI RUNS AZURE'!$J$5,"Country",$C41,"Date",AD$36),0)*0.67</f>
        <v>1163.7651430000001</v>
      </c>
      <c r="AE41" s="24">
        <f>IFERROR(GETPIVOTDATA("Quantity",'[1]JODI RUNS AZURE'!$J$5,"Country",$C41,"Date",AE$36),0)*0.67</f>
        <v>1160.751215</v>
      </c>
      <c r="AF41" s="24">
        <f>IFERROR(GETPIVOTDATA("Quantity",'[1]JODI RUNS AZURE'!$J$5,"Country",$C41,"Date",AF$36),0)*0.67</f>
        <v>1147.6564000000001</v>
      </c>
      <c r="AG41" s="24">
        <f>IFERROR(GETPIVOTDATA("Quantity",'[1]JODI RUNS AZURE'!$J$5,"Country",$C41,"Date",AG$36),0)*0.67</f>
        <v>1107.078587</v>
      </c>
      <c r="AH41" s="24">
        <f>IFERROR(GETPIVOTDATA("Quantity",'[1]JODI RUNS AZURE'!$J$5,"Country",$C41,"Date",AH$36),0)*0.67</f>
        <v>1170.70976</v>
      </c>
      <c r="AI41" s="24">
        <f>IFERROR(GETPIVOTDATA("Quantity",'[1]JODI RUNS AZURE'!$J$5,"Country",$C41,"Date",AI$36),0)*0.67</f>
        <v>1261.468228</v>
      </c>
      <c r="AJ41" s="24">
        <f>IFERROR(GETPIVOTDATA("Quantity",'[1]JODI RUNS AZURE'!$J$5,"Country",$C41,"Date",AJ$36),0)*0.67</f>
        <v>1213.2922130000002</v>
      </c>
      <c r="AK41" s="24">
        <f>IFERROR(GETPIVOTDATA("Quantity",'[1]JODI RUNS AZURE'!$J$5,"Country",$C41,"Date",AK$36),0)*0.67</f>
        <v>1202.9510310000001</v>
      </c>
      <c r="AL41" s="24">
        <f>IFERROR(GETPIVOTDATA("Quantity",'[1]JODI RUNS AZURE'!$J$5,"Country",$C41,"Date",AL$36),0)*0.67</f>
        <v>1237.380187</v>
      </c>
      <c r="AM41" s="24">
        <f>IFERROR(GETPIVOTDATA("Quantity",'[1]JODI RUNS AZURE'!$J$5,"Country",$C41,"Date",AM$36),0)*0.67</f>
        <v>1218.31996</v>
      </c>
      <c r="AN41" s="24">
        <f>IFERROR(GETPIVOTDATA("Quantity",'[1]JODI RUNS AZURE'!$J$5,"Country",$C41,"Date",AN$36),0)*0.67</f>
        <v>1230.7519440000001</v>
      </c>
      <c r="AO41" s="24">
        <f>IFERROR(GETPIVOTDATA("Quantity",'[1]JODI RUNS AZURE'!$J$5,"Country",$C41,"Date",AO$36),0)*0.67</f>
        <v>1242.391787</v>
      </c>
      <c r="AP41" s="24">
        <f>IFERROR(GETPIVOTDATA("Quantity",'[1]JODI RUNS AZURE'!$J$5,"Country",$C41,"Date",AP$36),0)*0.67</f>
        <v>1259.2940780000001</v>
      </c>
      <c r="AQ41" s="24">
        <f>IFERROR(GETPIVOTDATA("Quantity",'[1]JODI RUNS AZURE'!$J$5,"Country",$C41,"Date",AQ$36),0)*0.67</f>
        <v>1102.875342</v>
      </c>
      <c r="AR41" s="24">
        <f>IFERROR(GETPIVOTDATA("Quantity",'[1]JODI RUNS AZURE'!$J$5,"Country",$C41,"Date",AR$36),0)*0.67</f>
        <v>1045.252729</v>
      </c>
      <c r="AS41" s="24">
        <f>IFERROR(GETPIVOTDATA("Quantity",'[1]JODI RUNS AZURE'!$J$5,"Country",$C41,"Date",AS$36),0)*0.67</f>
        <v>1182.0909160000001</v>
      </c>
      <c r="AT41" s="24">
        <f>IFERROR(GETPIVOTDATA("Quantity",'[1]JODI RUNS AZURE'!$J$5,"Country",$C41,"Date",AT$36),0)*0.67</f>
        <v>1168.0369290000001</v>
      </c>
      <c r="AU41" s="24">
        <f>IFERROR(GETPIVOTDATA("Quantity",'[1]JODI RUNS AZURE'!$J$5,"Country",$C41,"Date",AU$36),0)*0.67</f>
        <v>1168.0261419999999</v>
      </c>
      <c r="AV41" s="24">
        <f>IFERROR(GETPIVOTDATA("Quantity",'[1]JODI RUNS AZURE'!$J$5,"Country",$C41,"Date",AV$36),0)*0.67</f>
        <v>1171.097757</v>
      </c>
      <c r="AW41" s="24">
        <f>IFERROR(GETPIVOTDATA("Quantity",'[1]JODI RUNS AZURE'!$J$5,"Country",$C41,"Date",AW$36),0)*0.67</f>
        <v>1114.4128090000002</v>
      </c>
      <c r="AX41" s="24">
        <f>IFERROR(GETPIVOTDATA("Quantity",'[1]JODI RUNS AZURE'!$J$5,"Country",$C41,"Date",AX$36),0)*0.67</f>
        <v>1164.792856</v>
      </c>
      <c r="AY41" s="24">
        <f>IFERROR(GETPIVOTDATA("Quantity",'[1]JODI RUNS AZURE'!$J$5,"Country",$C41,"Date",AY$36),0)*0.67</f>
        <v>1123.433689</v>
      </c>
      <c r="AZ41" s="24">
        <f>IFERROR(GETPIVOTDATA("Quantity",'[1]JODI RUNS AZURE'!$J$5,"Country",$C41,"Date",AZ$36),0)*0.67</f>
        <v>1061.3275699999999</v>
      </c>
      <c r="BA41" s="24">
        <f>IFERROR(GETPIVOTDATA("Quantity",'[1]JODI RUNS AZURE'!$J$5,"Country",$C41,"Date",BA$36),0)*0.67</f>
        <v>1071.9973870000001</v>
      </c>
      <c r="BB41" s="24">
        <f>IFERROR(GETPIVOTDATA("Quantity",'[1]JODI RUNS AZURE'!$J$5,"Country",$C41,"Date",BB$36),0)*0.67</f>
        <v>1073.556343</v>
      </c>
      <c r="BC41" s="24">
        <f>IFERROR(GETPIVOTDATA("Quantity",'[1]JODI RUNS AZURE'!$J$5,"Country",$C41,"Date",BC$36),0)*0.67</f>
        <v>1031.5812450000001</v>
      </c>
      <c r="BD41" s="24">
        <f>IFERROR(GETPIVOTDATA("Quantity",'[1]JODI RUNS AZURE'!$J$5,"Country",$C41,"Date",BD$36),0)*0.67</f>
        <v>1152.1668400000001</v>
      </c>
      <c r="BE41" s="24">
        <f>IFERROR(GETPIVOTDATA("Quantity",'[1]JODI RUNS AZURE'!$J$5,"Country",$C41,"Date",BE$36),0)*0.67</f>
        <v>1113.7068300000001</v>
      </c>
      <c r="BF41" s="24">
        <f>IFERROR(GETPIVOTDATA("Quantity",'[1]JODI RUNS AZURE'!$J$5,"Country",$C41,"Date",BF$36),0)*0.67</f>
        <v>1061.6239110000001</v>
      </c>
      <c r="BG41" s="24">
        <f>IFERROR(GETPIVOTDATA("Quantity",'[1]JODI RUNS AZURE'!$J$5,"Country",$C41,"Date",BG$36),0)*0.67</f>
        <v>1143.2914840000001</v>
      </c>
      <c r="BH41" s="24">
        <f>IFERROR(GETPIVOTDATA("Quantity",'[1]JODI RUNS AZURE'!$J$5,"Country",$C41,"Date",BH$36),0)*0.67</f>
        <v>1213.777159</v>
      </c>
      <c r="BI41" s="24">
        <f>IFERROR(GETPIVOTDATA("Quantity",'[1]JODI RUNS AZURE'!$J$5,"Country",$C41,"Date",BI$36),0)*0.67</f>
        <v>1161.5218490000002</v>
      </c>
      <c r="BJ41" s="24">
        <f>IFERROR(GETPIVOTDATA("Quantity",'[1]JODI RUNS AZURE'!$J$5,"Country",$C41,"Date",BJ$36),0)*0.67</f>
        <v>1270.3597980000002</v>
      </c>
      <c r="BK41" s="24">
        <f>IFERROR(GETPIVOTDATA("Quantity",'[1]JODI RUNS AZURE'!$J$5,"Country",$C41,"Date",BK$36),0)*0.67</f>
        <v>1290.8211290000002</v>
      </c>
      <c r="BL41" s="24">
        <f>IFERROR(GETPIVOTDATA("Quantity",'[1]JODI RUNS AZURE'!$J$5,"Country",$C41,"Date",BL$36),0)*0.67</f>
        <v>1260.0132560000002</v>
      </c>
      <c r="BM41" s="24">
        <f>IFERROR(GETPIVOTDATA("Quantity",'[1]JODI RUNS AZURE'!$J$5,"Country",$C41,"Date",BM$36),0)*0.67</f>
        <v>1147.8180710000001</v>
      </c>
      <c r="BN41" s="24">
        <f>IFERROR(GETPIVOTDATA("Quantity",'[1]JODI RUNS AZURE'!$J$5,"Country",$C41,"Date",BN$36),0)*0.67</f>
        <v>1218.8927430000001</v>
      </c>
      <c r="BO41" s="24">
        <f>IFERROR(GETPIVOTDATA("Quantity",'[1]JODI RUNS AZURE'!$J$5,"Country",$C41,"Date",BO$36),0)*0.67</f>
        <v>1150.2430020000002</v>
      </c>
      <c r="BP41" s="24">
        <f>IFERROR(GETPIVOTDATA("Quantity",'[1]JODI RUNS AZURE'!$J$5,"Country",$C41,"Date",BP$36),0)*0.67</f>
        <v>1270.273569</v>
      </c>
      <c r="BQ41" s="24">
        <f>IFERROR(GETPIVOTDATA("Quantity",'[1]JODI RUNS AZURE'!$J$5,"Country",$C41,"Date",BQ$36),0)*0.67</f>
        <v>1205.3706020000002</v>
      </c>
      <c r="BR41" s="24">
        <f>IFERROR(GETPIVOTDATA("Quantity",'[1]JODI RUNS AZURE'!$J$5,"Country",$C41,"Date",BR$36),0)*0.67</f>
        <v>1283.1366310000001</v>
      </c>
      <c r="BS41" s="63">
        <f t="shared" si="5"/>
        <v>1262.3083418788983</v>
      </c>
      <c r="BT41" s="63">
        <f t="shared" si="5"/>
        <v>1289.2045696904634</v>
      </c>
      <c r="BU41" s="63">
        <f t="shared" si="5"/>
        <v>1227.7264197891168</v>
      </c>
      <c r="BV41" s="63">
        <f t="shared" si="5"/>
        <v>1249.7415980389562</v>
      </c>
      <c r="BW41" s="63">
        <f t="shared" si="5"/>
        <v>1277.3438737761767</v>
      </c>
      <c r="BX41" s="63">
        <f t="shared" si="5"/>
        <v>1280.0132018482025</v>
      </c>
      <c r="BY41" s="63">
        <f t="shared" si="5"/>
        <v>1276.8291021788884</v>
      </c>
      <c r="BZ41" s="63">
        <f t="shared" si="5"/>
        <v>1272.6419005401544</v>
      </c>
      <c r="CA41" s="63">
        <f t="shared" si="5"/>
        <v>1250.9072846160832</v>
      </c>
      <c r="CB41" s="63">
        <f t="shared" si="5"/>
        <v>1224.639361977245</v>
      </c>
      <c r="CC41" s="63">
        <f t="shared" si="5"/>
        <v>1244.9241959875337</v>
      </c>
      <c r="CD41" s="63">
        <f t="shared" si="5"/>
        <v>1248.8381370653747</v>
      </c>
      <c r="CE41" s="63">
        <f t="shared" si="5"/>
        <v>1281.970509210174</v>
      </c>
      <c r="CF41" s="63">
        <f t="shared" si="5"/>
        <v>1287.177759572241</v>
      </c>
      <c r="CG41" s="63">
        <f t="shared" si="5"/>
        <v>1242.2599948006552</v>
      </c>
      <c r="CH41" s="63">
        <f t="shared" si="5"/>
        <v>1209.6276611239018</v>
      </c>
      <c r="CI41" s="63">
        <f t="shared" si="6"/>
        <v>1267.7461676024068</v>
      </c>
      <c r="CJ41" s="63">
        <f t="shared" si="6"/>
        <v>1280.448220649778</v>
      </c>
      <c r="CK41" s="24">
        <f>IFERROR(GETPIVOTDATA("Quantity",'[1]JODI RUNS STUKLS022'!$I$5,"Country",$C41,"Date",CK$36),0)*0.67</f>
        <v>0</v>
      </c>
      <c r="CL41" s="24">
        <f>IFERROR(GETPIVOTDATA("Quantity",'[1]JODI RUNS STUKLS022'!$I$5,"Country",$C41,"Date",CL$36),0)*0.67</f>
        <v>0</v>
      </c>
      <c r="CM41" s="24">
        <f>IFERROR(GETPIVOTDATA("Quantity",'[1]JODI RUNS STUKLS022'!$I$5,"Country",$C41,"Date",CM$36),0)*0.67</f>
        <v>0</v>
      </c>
      <c r="CN41" s="24">
        <f>IFERROR(GETPIVOTDATA("Quantity",'[1]JODI RUNS STUKLS022'!$I$5,"Country",$C41,"Date",CN$36),0)*0.67</f>
        <v>0</v>
      </c>
      <c r="CO41" s="24">
        <f>IFERROR(GETPIVOTDATA("Quantity",'[1]JODI RUNS STUKLS022'!$I$5,"Country",$C41,"Date",CO$36),0)*0.67</f>
        <v>0</v>
      </c>
      <c r="CP41" s="24">
        <f>IFERROR(GETPIVOTDATA("Quantity",'[1]JODI RUNS STUKLS022'!$I$5,"Country",$C41,"Date",CP$36),0)*0.67</f>
        <v>0</v>
      </c>
      <c r="CQ41" s="24">
        <f>IFERROR(GETPIVOTDATA("Quantity",'[1]JODI RUNS STUKLS022'!$I$5,"Country",$C41,"Date",CQ$36),0)*0.67</f>
        <v>0</v>
      </c>
      <c r="CR41" s="24">
        <f>IFERROR(GETPIVOTDATA("Quantity",'[1]JODI RUNS STUKLS022'!$I$5,"Country",$C41,"Date",CR$36),0)*0.67</f>
        <v>0</v>
      </c>
      <c r="CS41" s="24">
        <f>IFERROR(GETPIVOTDATA("Quantity",'[1]JODI RUNS STUKLS022'!$I$5,"Country",$C41,"Date",CS$36),0)*0.67</f>
        <v>0</v>
      </c>
      <c r="CT41" s="24">
        <f>IFERROR(GETPIVOTDATA("Quantity",'[1]JODI RUNS STUKLS022'!$I$5,"Country",$C41,"Date",CT$36),0)*0.67</f>
        <v>0</v>
      </c>
      <c r="CU41" s="24">
        <f>IFERROR(GETPIVOTDATA("Quantity",'[1]JODI RUNS STUKLS022'!$I$5,"Country",$C41,"Date",CU$36),0)*0.67</f>
        <v>0</v>
      </c>
      <c r="CV41" s="24">
        <f>IFERROR(GETPIVOTDATA("Quantity",'[1]JODI RUNS STUKLS022'!$I$5,"Country",$C41,"Date",CV$36),0)*0.67</f>
        <v>0</v>
      </c>
      <c r="CW41" s="24">
        <f>IFERROR(GETPIVOTDATA("Quantity",'[1]JODI RUNS STUKLS022'!$I$5,"Country",$C41,"Date",CW$36),0)*0.67</f>
        <v>0</v>
      </c>
      <c r="CX41" s="24">
        <f>IFERROR(GETPIVOTDATA("Quantity",'[1]JODI RUNS STUKLS022'!$I$5,"Country",$C41,"Date",CX$36),0)*0.67</f>
        <v>0</v>
      </c>
      <c r="CY41" s="24">
        <f>IFERROR(GETPIVOTDATA("Quantity",'[1]JODI RUNS STUKLS022'!$I$5,"Country",$C41,"Date",CY$36),0)*0.67</f>
        <v>0</v>
      </c>
      <c r="CZ41" s="24">
        <f>IFERROR(GETPIVOTDATA("Quantity",'[1]JODI RUNS STUKLS022'!$I$5,"Country",$C41,"Date",CZ$36),0)*0.67</f>
        <v>0</v>
      </c>
      <c r="DA41" s="24">
        <f>IFERROR(GETPIVOTDATA("Quantity",'[1]JODI RUNS STUKLS022'!$I$5,"Country",$C41,"Date",DA$36),0)*0.67</f>
        <v>0</v>
      </c>
      <c r="DB41" s="24">
        <f>IFERROR(GETPIVOTDATA("Quantity",'[1]JODI RUNS STUKLS022'!$I$5,"Country",$C41,"Date",DB$36),0)*0.67</f>
        <v>0</v>
      </c>
      <c r="DC41" s="24">
        <f>IFERROR(GETPIVOTDATA("Quantity",'[1]JODI RUNS STUKLS022'!$I$5,"Country",$C41,"Date",DC$36),0)*0.67</f>
        <v>0</v>
      </c>
      <c r="DD41" s="24">
        <f>IFERROR(GETPIVOTDATA("Quantity",'[1]JODI RUNS STUKLS022'!$I$5,"Country",$C41,"Date",DD$36),0)*0.67</f>
        <v>0</v>
      </c>
      <c r="DE41" s="24">
        <f>IFERROR(GETPIVOTDATA("Quantity",'[1]JODI RUNS STUKLS022'!$I$5,"Country",$C41,"Date",DE$36),0)*0.67</f>
        <v>0</v>
      </c>
      <c r="DF41" s="24">
        <f>IFERROR(GETPIVOTDATA("Quantity",'[1]JODI RUNS STUKLS022'!$I$5,"Country",$C41,"Date",DF$36),0)*0.67</f>
        <v>0</v>
      </c>
      <c r="DG41" s="24">
        <f>IFERROR(GETPIVOTDATA("Quantity",'[1]JODI RUNS STUKLS022'!$I$5,"Country",$C41,"Date",DG$36),0)*0.67</f>
        <v>0</v>
      </c>
      <c r="DH41" s="24">
        <f>IFERROR(GETPIVOTDATA("Quantity",'[1]JODI RUNS STUKLS022'!$I$5,"Country",$C41,"Date",DH$36),0)*0.67</f>
        <v>0</v>
      </c>
      <c r="DL41" s="31">
        <v>43132</v>
      </c>
      <c r="DM41" s="32" t="e">
        <f t="shared" ref="DM41:DP51" ca="1" si="8">HLOOKUP(DATE(YEAR(DM$39), MONTH($DL41), DAY($DL41)), OFFSET(_xlfn.IFS($DO$37=1, IF($DO$16=13, $C$51, $C$36), $DO$37=2, IF($DO$16=13, $C$70, $LB$53)), 0,0, IF($DO$16=13, 2, 13), 74), IF($DO$16=13, 2, $DO$16+1), FALSE)</f>
        <v>#NAME?</v>
      </c>
      <c r="DN41" s="33" t="e">
        <f t="shared" ca="1" si="8"/>
        <v>#NAME?</v>
      </c>
      <c r="DO41" s="33" t="e">
        <f t="shared" ca="1" si="8"/>
        <v>#NAME?</v>
      </c>
      <c r="DP41" s="34" t="e">
        <f t="shared" ca="1" si="8"/>
        <v>#NAME?</v>
      </c>
      <c r="DQ41" s="35" t="e">
        <f t="shared" ref="DQ41:DQ51" ca="1" si="9">HLOOKUP(DATE(YEAR(DQ$39), MONTH($DL41), DAY($DL41)), OFFSET(_xlfn.IFS($DO$37=1, IF($DO$16=13, $C$51, $C$36), $DO$37=2, IF($DO$16=13, $C$70, $LB$53)), 0,0, IF($DO$16=13, 2, 13), 86), IF($DO$16=13, 2, $DO$16+1), FALSE)</f>
        <v>#NAME?</v>
      </c>
      <c r="DR41" s="36"/>
      <c r="DS41" s="36"/>
    </row>
    <row r="42" spans="1:123" x14ac:dyDescent="0.2">
      <c r="A42" t="s">
        <v>1</v>
      </c>
      <c r="B42" t="s">
        <v>2</v>
      </c>
      <c r="C42" t="s">
        <v>39</v>
      </c>
      <c r="E42" s="24">
        <f>IFERROR(GETPIVOTDATA("Quantity",'[1]JODI Runs'!$N$5,"Country",$C42,"Column1",DATE(YEAR(E$36),MONTH(E$36),1)),0)</f>
        <v>69.101299999999995</v>
      </c>
      <c r="F42" s="24">
        <f>IFERROR(GETPIVOTDATA("Quantity",'[1]JODI Runs'!$N$5,"Country",$C42,"Column1",DATE(YEAR(F$36),MONTH(F$36),1)),0)</f>
        <v>66.34</v>
      </c>
      <c r="G42" s="24">
        <f>IFERROR(GETPIVOTDATA("Quantity",'[1]JODI Runs'!$N$5,"Country",$C42,"Column1",DATE(YEAR(G$36),MONTH(G$36),1)),0)</f>
        <v>69.826099999999997</v>
      </c>
      <c r="H42" s="24">
        <f>IFERROR(GETPIVOTDATA("Quantity",'[1]JODI Runs'!$N$5,"Country",$C42,"Column1",DATE(YEAR(H$36),MONTH(H$36),1)),0)</f>
        <v>66.910700000000006</v>
      </c>
      <c r="I42" s="24">
        <f>IFERROR(GETPIVOTDATA("Quantity",'[1]JODI Runs'!$N$5,"Country",$C42,"Column1",DATE(YEAR(I$36),MONTH(I$36),1)),0)</f>
        <v>48.5642</v>
      </c>
      <c r="J42" s="24">
        <f>IFERROR(GETPIVOTDATA("Quantity",'[1]JODI Runs'!$N$5,"Country",$C42,"Column1",DATE(YEAR(J$36),MONTH(J$36),1)),0)</f>
        <v>68.408699999999996</v>
      </c>
      <c r="K42" s="24">
        <f>IFERROR(GETPIVOTDATA("Quantity",'[1]JODI Runs'!$N$5,"Country",$C42,"Column1",DATE(YEAR(K$36),MONTH(K$36),1)),0)</f>
        <v>68.859700000000004</v>
      </c>
      <c r="L42" s="24">
        <f>IFERROR(GETPIVOTDATA("Quantity",'[1]JODI Runs'!$N$5,"Country",$C42,"Column1",DATE(YEAR(L$36),MONTH(L$36),1)),0)</f>
        <v>65.718699999999998</v>
      </c>
      <c r="M42" s="24">
        <f>IFERROR(GETPIVOTDATA("Quantity",'[1]JODI Runs'!$N$5,"Country",$C42,"Column1",DATE(YEAR(M$36),MONTH(M$36),1)),0)</f>
        <v>68.159000000000006</v>
      </c>
      <c r="N42" s="24">
        <f>IFERROR(GETPIVOTDATA("Quantity",'[1]JODI Runs'!$N$5,"Country",$C42,"Column1",DATE(YEAR(N$36),MONTH(N$36),1)),0)</f>
        <v>58.7119</v>
      </c>
      <c r="O42" s="24">
        <f>IFERROR(GETPIVOTDATA("Quantity",'[1]JODI Runs'!$N$5,"Country",$C42,"Column1",DATE(YEAR(O$36),MONTH(O$36),1)),0)</f>
        <v>68.658299999999997</v>
      </c>
      <c r="P42" s="24">
        <f>IFERROR(GETPIVOTDATA("Quantity",'[1]JODI Runs'!$N$5,"Country",$C42,"Column1",DATE(YEAR(P$36),MONTH(P$36),1)),0)</f>
        <v>68.134799999999998</v>
      </c>
      <c r="Q42" s="24">
        <f>IFERROR(GETPIVOTDATA("Quantity",'[1]JODI RUNS AZURE'!$J$5,"Country",$C42,"Date",Q$36),0)</f>
        <v>62.5777</v>
      </c>
      <c r="R42" s="24">
        <f>IFERROR(GETPIVOTDATA("Quantity",'[1]JODI RUNS AZURE'!$J$5,"Country",$C42,"Date",R$36),0)</f>
        <v>69.015000000000001</v>
      </c>
      <c r="S42" s="24">
        <f>IFERROR(GETPIVOTDATA("Quantity",'[1]JODI RUNS AZURE'!$J$5,"Country",$C42,"Date",S$36),0)</f>
        <v>59.1952</v>
      </c>
      <c r="T42" s="24">
        <f>IFERROR(GETPIVOTDATA("Quantity",'[1]JODI RUNS AZURE'!$J$5,"Country",$C42,"Date",T$36),0)</f>
        <v>54.677</v>
      </c>
      <c r="U42" s="24">
        <f>IFERROR(GETPIVOTDATA("Quantity",'[1]JODI RUNS AZURE'!$J$5,"Country",$C42,"Date",U$36),0)</f>
        <v>65.235500000000002</v>
      </c>
      <c r="V42" s="24">
        <f>IFERROR(GETPIVOTDATA("Quantity",'[1]JODI RUNS AZURE'!$J$5,"Country",$C42,"Date",V$36),0)</f>
        <v>63.914700000000003</v>
      </c>
      <c r="W42" s="24">
        <f>IFERROR(GETPIVOTDATA("Quantity",'[1]JODI RUNS AZURE'!$J$5,"Country",$C42,"Date",W$36),0)</f>
        <v>62.5777</v>
      </c>
      <c r="X42" s="24">
        <f>IFERROR(GETPIVOTDATA("Quantity",'[1]JODI RUNS AZURE'!$J$5,"Country",$C42,"Date",X$36),0)</f>
        <v>64.0274</v>
      </c>
      <c r="Y42" s="24">
        <f>IFERROR(GETPIVOTDATA("Quantity",'[1]JODI RUNS AZURE'!$J$5,"Country",$C42,"Date",Y$36),0)</f>
        <v>64.164299999999997</v>
      </c>
      <c r="Z42" s="24">
        <f>IFERROR(GETPIVOTDATA("Quantity",'[1]JODI RUNS AZURE'!$J$5,"Country",$C42,"Date",Z$36),0)</f>
        <v>63.302599999999998</v>
      </c>
      <c r="AA42" s="24">
        <f>IFERROR(GETPIVOTDATA("Quantity",'[1]JODI RUNS AZURE'!$J$5,"Country",$C42,"Date",AA$36),0)</f>
        <v>59.420699999999997</v>
      </c>
      <c r="AB42" s="24">
        <f>IFERROR(GETPIVOTDATA("Quantity",'[1]JODI RUNS AZURE'!$J$5,"Country",$C42,"Date",AB$36),0)</f>
        <v>58.953499999999998</v>
      </c>
      <c r="AC42" s="24">
        <f>IFERROR(GETPIVOTDATA("Quantity",'[1]JODI RUNS AZURE'!$J$5,"Country",$C42,"Date",AC$36),0)</f>
        <v>58.953499999999998</v>
      </c>
      <c r="AD42" s="24">
        <f>IFERROR(GETPIVOTDATA("Quantity",'[1]JODI RUNS AZURE'!$J$5,"Country",$C42,"Date",AD$36),0)</f>
        <v>54.302500000000002</v>
      </c>
      <c r="AE42" s="24">
        <f>IFERROR(GETPIVOTDATA("Quantity",'[1]JODI RUNS AZURE'!$J$5,"Country",$C42,"Date",AE$36),0)</f>
        <v>55.570999999999998</v>
      </c>
      <c r="AF42" s="24">
        <f>IFERROR(GETPIVOTDATA("Quantity",'[1]JODI RUNS AZURE'!$J$5,"Country",$C42,"Date",AF$36),0)</f>
        <v>50.682299999999998</v>
      </c>
      <c r="AG42" s="24">
        <f>IFERROR(GETPIVOTDATA("Quantity",'[1]JODI RUNS AZURE'!$J$5,"Country",$C42,"Date",AG$36),0)</f>
        <v>11.5974</v>
      </c>
      <c r="AH42" s="24">
        <f>IFERROR(GETPIVOTDATA("Quantity",'[1]JODI RUNS AZURE'!$J$5,"Country",$C42,"Date",AH$36),0)</f>
        <v>18.475300000000001</v>
      </c>
      <c r="AI42" s="24">
        <f>IFERROR(GETPIVOTDATA("Quantity",'[1]JODI RUNS AZURE'!$J$5,"Country",$C42,"Date",AI$36),0)</f>
        <v>55.570999999999998</v>
      </c>
      <c r="AJ42" s="24">
        <f>IFERROR(GETPIVOTDATA("Quantity",'[1]JODI RUNS AZURE'!$J$5,"Country",$C42,"Date",AJ$36),0)</f>
        <v>62.094499999999996</v>
      </c>
      <c r="AK42" s="24">
        <f>IFERROR(GETPIVOTDATA("Quantity",'[1]JODI RUNS AZURE'!$J$5,"Country",$C42,"Date",AK$36),0)</f>
        <v>67.41</v>
      </c>
      <c r="AL42" s="24">
        <f>IFERROR(GETPIVOTDATA("Quantity",'[1]JODI RUNS AZURE'!$J$5,"Country",$C42,"Date",AL$36),0)</f>
        <v>62.336100000000002</v>
      </c>
      <c r="AM42" s="24">
        <f>IFERROR(GETPIVOTDATA("Quantity",'[1]JODI RUNS AZURE'!$J$5,"Country",$C42,"Date",AM$36),0)</f>
        <v>61.917299999999997</v>
      </c>
      <c r="AN42" s="24">
        <f>IFERROR(GETPIVOTDATA("Quantity",'[1]JODI RUNS AZURE'!$J$5,"Country",$C42,"Date",AN$36),0)</f>
        <v>64.0274</v>
      </c>
      <c r="AO42" s="24">
        <f>IFERROR(GETPIVOTDATA("Quantity",'[1]JODI RUNS AZURE'!$J$5,"Country",$C42,"Date",AO$36),0)</f>
        <v>63.302599999999998</v>
      </c>
      <c r="AP42" s="24">
        <f>IFERROR(GETPIVOTDATA("Quantity",'[1]JODI RUNS AZURE'!$J$5,"Country",$C42,"Date",AP$36),0)</f>
        <v>64.052400000000006</v>
      </c>
      <c r="AQ42" s="24">
        <f>IFERROR(GETPIVOTDATA("Quantity",'[1]JODI RUNS AZURE'!$J$5,"Country",$C42,"Date",AQ$36),0)</f>
        <v>63.302599999999998</v>
      </c>
      <c r="AR42" s="24">
        <f>IFERROR(GETPIVOTDATA("Quantity",'[1]JODI RUNS AZURE'!$J$5,"Country",$C42,"Date",AR$36),0)</f>
        <v>51.680999999999997</v>
      </c>
      <c r="AS42" s="24">
        <f>IFERROR(GETPIVOTDATA("Quantity",'[1]JODI RUNS AZURE'!$J$5,"Country",$C42,"Date",AS$36),0)</f>
        <v>55.812600000000003</v>
      </c>
      <c r="AT42" s="24">
        <f>IFERROR(GETPIVOTDATA("Quantity",'[1]JODI RUNS AZURE'!$J$5,"Country",$C42,"Date",AT$36),0)</f>
        <v>52.43</v>
      </c>
      <c r="AU42" s="24">
        <f>IFERROR(GETPIVOTDATA("Quantity",'[1]JODI RUNS AZURE'!$J$5,"Country",$C42,"Date",AU$36),0)</f>
        <v>53.8797</v>
      </c>
      <c r="AV42" s="24">
        <f>IFERROR(GETPIVOTDATA("Quantity",'[1]JODI RUNS AZURE'!$J$5,"Country",$C42,"Date",AV$36),0)</f>
        <v>57.987099999999998</v>
      </c>
      <c r="AW42" s="24">
        <f>IFERROR(GETPIVOTDATA("Quantity",'[1]JODI RUNS AZURE'!$J$5,"Country",$C42,"Date",AW$36),0)</f>
        <v>58.1723</v>
      </c>
      <c r="AX42" s="24">
        <f>IFERROR(GETPIVOTDATA("Quantity",'[1]JODI RUNS AZURE'!$J$5,"Country",$C42,"Date",AX$36),0)</f>
        <v>56.537399999999998</v>
      </c>
      <c r="AY42" s="24">
        <f>IFERROR(GETPIVOTDATA("Quantity",'[1]JODI RUNS AZURE'!$J$5,"Country",$C42,"Date",AY$36),0)</f>
        <v>57.673000000000002</v>
      </c>
      <c r="AZ42" s="24">
        <f>IFERROR(GETPIVOTDATA("Quantity",'[1]JODI RUNS AZURE'!$J$5,"Country",$C42,"Date",AZ$36),0)</f>
        <v>61.6113</v>
      </c>
      <c r="BA42" s="24">
        <f>IFERROR(GETPIVOTDATA("Quantity",'[1]JODI RUNS AZURE'!$J$5,"Country",$C42,"Date",BA$36),0)</f>
        <v>62.094499999999996</v>
      </c>
      <c r="BB42" s="24">
        <f>IFERROR(GETPIVOTDATA("Quantity",'[1]JODI RUNS AZURE'!$J$5,"Country",$C42,"Date",BB$36),0)</f>
        <v>61.2575</v>
      </c>
      <c r="BC42" s="24">
        <f>IFERROR(GETPIVOTDATA("Quantity",'[1]JODI RUNS AZURE'!$J$5,"Country",$C42,"Date",BC$36),0)</f>
        <v>69.826099999999997</v>
      </c>
      <c r="BD42" s="24">
        <f>IFERROR(GETPIVOTDATA("Quantity",'[1]JODI RUNS AZURE'!$J$5,"Country",$C42,"Date",BD$36),0)</f>
        <v>70.406000000000006</v>
      </c>
      <c r="BE42" s="24">
        <f>IFERROR(GETPIVOTDATA("Quantity",'[1]JODI RUNS AZURE'!$J$5,"Country",$C42,"Date",BE$36),0)</f>
        <v>67.41</v>
      </c>
      <c r="BF42" s="24">
        <f>IFERROR(GETPIVOTDATA("Quantity",'[1]JODI RUNS AZURE'!$J$5,"Country",$C42,"Date",BF$36),0)</f>
        <v>62.6663</v>
      </c>
      <c r="BG42" s="24">
        <f>IFERROR(GETPIVOTDATA("Quantity",'[1]JODI RUNS AZURE'!$J$5,"Country",$C42,"Date",BG$36),0)</f>
        <v>50.9803</v>
      </c>
      <c r="BH42" s="24">
        <f>IFERROR(GETPIVOTDATA("Quantity",'[1]JODI RUNS AZURE'!$J$5,"Country",$C42,"Date",BH$36),0)</f>
        <v>59.678400000000003</v>
      </c>
      <c r="BI42" s="24">
        <f>IFERROR(GETPIVOTDATA("Quantity",'[1]JODI RUNS AZURE'!$J$5,"Country",$C42,"Date",BI$36),0)</f>
        <v>61.417999999999999</v>
      </c>
      <c r="BJ42" s="24">
        <f>IFERROR(GETPIVOTDATA("Quantity",'[1]JODI RUNS AZURE'!$J$5,"Country",$C42,"Date",BJ$36),0)</f>
        <v>64.752300000000005</v>
      </c>
      <c r="BK42" s="24">
        <f>IFERROR(GETPIVOTDATA("Quantity",'[1]JODI RUNS AZURE'!$J$5,"Country",$C42,"Date",BK$36),0)</f>
        <v>54.926699999999997</v>
      </c>
      <c r="BL42" s="24">
        <f>IFERROR(GETPIVOTDATA("Quantity",'[1]JODI RUNS AZURE'!$J$5,"Country",$C42,"Date",BL$36),0)</f>
        <v>59.436799999999998</v>
      </c>
      <c r="BM42" s="24">
        <f>IFERROR(GETPIVOTDATA("Quantity",'[1]JODI RUNS AZURE'!$J$5,"Country",$C42,"Date",BM$36),0)</f>
        <v>63.061</v>
      </c>
      <c r="BN42" s="24">
        <f>IFERROR(GETPIVOTDATA("Quantity",'[1]JODI RUNS AZURE'!$J$5,"Country",$C42,"Date",BN$36),0)</f>
        <v>60.722499999999997</v>
      </c>
      <c r="BO42" s="24">
        <f>IFERROR(GETPIVOTDATA("Quantity",'[1]JODI RUNS AZURE'!$J$5,"Country",$C42,"Date",BO$36),0)</f>
        <v>61.128100000000003</v>
      </c>
      <c r="BP42" s="24">
        <f>IFERROR(GETPIVOTDATA("Quantity",'[1]JODI RUNS AZURE'!$J$5,"Country",$C42,"Date",BP$36),0)</f>
        <v>61.417999999999999</v>
      </c>
      <c r="BQ42" s="24">
        <f>IFERROR(GETPIVOTDATA("Quantity",'[1]JODI RUNS AZURE'!$J$5,"Country",$C42,"Date",BQ$36),0)</f>
        <v>59.1952</v>
      </c>
      <c r="BR42" s="24">
        <f>IFERROR(GETPIVOTDATA("Quantity",'[1]JODI RUNS AZURE'!$J$5,"Country",$C42,"Date",BR$36),0)</f>
        <v>62.416699999999999</v>
      </c>
      <c r="BS42" s="63">
        <f t="shared" si="5"/>
        <v>62.182122230138908</v>
      </c>
      <c r="BT42" s="63">
        <f t="shared" si="5"/>
        <v>63.507047741459708</v>
      </c>
      <c r="BU42" s="63">
        <f t="shared" si="5"/>
        <v>60.478594466756483</v>
      </c>
      <c r="BV42" s="63">
        <f t="shared" si="5"/>
        <v>61.563076331791287</v>
      </c>
      <c r="BW42" s="63">
        <f t="shared" si="5"/>
        <v>62.922782218838734</v>
      </c>
      <c r="BX42" s="63">
        <f t="shared" si="5"/>
        <v>63.054275039523091</v>
      </c>
      <c r="BY42" s="63">
        <f t="shared" si="5"/>
        <v>62.897424238287378</v>
      </c>
      <c r="BZ42" s="63">
        <f t="shared" si="5"/>
        <v>62.69115998773632</v>
      </c>
      <c r="CA42" s="63">
        <f t="shared" si="5"/>
        <v>61.620498803636032</v>
      </c>
      <c r="CB42" s="63">
        <f t="shared" si="5"/>
        <v>60.326524009942752</v>
      </c>
      <c r="CC42" s="63">
        <f t="shared" si="5"/>
        <v>61.325768002871108</v>
      </c>
      <c r="CD42" s="63">
        <f t="shared" si="5"/>
        <v>61.518571262129946</v>
      </c>
      <c r="CE42" s="63">
        <f t="shared" si="5"/>
        <v>63.150693261273005</v>
      </c>
      <c r="CF42" s="63">
        <f t="shared" si="5"/>
        <v>63.407205769156015</v>
      </c>
      <c r="CG42" s="63">
        <f t="shared" si="5"/>
        <v>61.194527735852375</v>
      </c>
      <c r="CH42" s="63">
        <f t="shared" si="5"/>
        <v>59.587037953821586</v>
      </c>
      <c r="CI42" s="63">
        <f t="shared" si="6"/>
        <v>62.449993028886936</v>
      </c>
      <c r="CJ42" s="63">
        <f t="shared" si="6"/>
        <v>63.07570434597266</v>
      </c>
      <c r="CK42" s="24">
        <f>IFERROR(GETPIVOTDATA("Quantity",'[1]JODI RUNS AZURE'!$J$5,"Country",$C42,"Date",CK$36),0)</f>
        <v>0</v>
      </c>
      <c r="CL42" s="24">
        <f>IFERROR(GETPIVOTDATA("Quantity",'[1]JODI RUNS AZURE'!$J$5,"Country",$C42,"Date",CL$36),0)</f>
        <v>0</v>
      </c>
      <c r="CM42" s="24">
        <f>IFERROR(GETPIVOTDATA("Quantity",'[1]JODI RUNS AZURE'!$J$5,"Country",$C42,"Date",CM$36),0)</f>
        <v>0</v>
      </c>
      <c r="CN42" s="24">
        <f>IFERROR(GETPIVOTDATA("Quantity",'[1]JODI RUNS AZURE'!$J$5,"Country",$C42,"Date",CN$36),0)</f>
        <v>0</v>
      </c>
      <c r="CO42" s="24">
        <f>IFERROR(GETPIVOTDATA("Quantity",'[1]JODI RUNS AZURE'!$J$5,"Country",$C42,"Date",CO$36),0)</f>
        <v>0</v>
      </c>
      <c r="CP42" s="24">
        <f>IFERROR(GETPIVOTDATA("Quantity",'[1]JODI RUNS AZURE'!$J$5,"Country",$C42,"Date",CP$36),0)</f>
        <v>0</v>
      </c>
      <c r="CQ42" s="24">
        <f>IFERROR(GETPIVOTDATA("Quantity",'[1]JODI RUNS AZURE'!$J$5,"Country",$C42,"Date",CQ$36),0)</f>
        <v>0</v>
      </c>
      <c r="CR42" s="24">
        <f>IFERROR(GETPIVOTDATA("Quantity",'[1]JODI RUNS AZURE'!$J$5,"Country",$C42,"Date",CR$36),0)</f>
        <v>0</v>
      </c>
      <c r="CS42" s="24">
        <f>IFERROR(GETPIVOTDATA("Quantity",'[1]JODI RUNS AZURE'!$J$5,"Country",$C42,"Date",CS$36),0)</f>
        <v>0</v>
      </c>
      <c r="CT42" s="24">
        <f>IFERROR(GETPIVOTDATA("Quantity",'[1]JODI RUNS AZURE'!$J$5,"Country",$C42,"Date",CT$36),0)</f>
        <v>0</v>
      </c>
      <c r="CU42" s="24">
        <f>IFERROR(GETPIVOTDATA("Quantity",'[1]JODI RUNS AZURE'!$J$5,"Country",$C42,"Date",CU$36),0)</f>
        <v>0</v>
      </c>
      <c r="CV42" s="24">
        <f>IFERROR(GETPIVOTDATA("Quantity",'[1]JODI RUNS AZURE'!$J$5,"Country",$C42,"Date",CV$36),0)</f>
        <v>0</v>
      </c>
      <c r="CW42" s="24">
        <f>IFERROR(GETPIVOTDATA("Quantity",'[1]JODI RUNS AZURE'!$J$5,"Country",$C42,"Date",CW$36),0)</f>
        <v>0</v>
      </c>
      <c r="CX42" s="24">
        <f>IFERROR(GETPIVOTDATA("Quantity",'[1]JODI RUNS AZURE'!$J$5,"Country",$C42,"Date",CX$36),0)</f>
        <v>0</v>
      </c>
      <c r="CY42" s="24">
        <f>IFERROR(GETPIVOTDATA("Quantity",'[1]JODI RUNS AZURE'!$J$5,"Country",$C42,"Date",CY$36),0)</f>
        <v>0</v>
      </c>
      <c r="CZ42" s="24">
        <f>IFERROR(GETPIVOTDATA("Quantity",'[1]JODI RUNS AZURE'!$J$5,"Country",$C42,"Date",CZ$36),0)</f>
        <v>0</v>
      </c>
      <c r="DA42" s="24">
        <f>IFERROR(GETPIVOTDATA("Quantity",'[1]JODI RUNS AZURE'!$J$5,"Country",$C42,"Date",DA$36),0)</f>
        <v>0</v>
      </c>
      <c r="DB42" s="24">
        <f>IFERROR(GETPIVOTDATA("Quantity",'[1]JODI RUNS AZURE'!$J$5,"Country",$C42,"Date",DB$36),0)</f>
        <v>0</v>
      </c>
      <c r="DC42" s="24">
        <f>IFERROR(GETPIVOTDATA("Quantity",'[1]JODI RUNS AZURE'!$J$5,"Country",$C42,"Date",DC$36),0)</f>
        <v>0</v>
      </c>
      <c r="DD42" s="24">
        <f>IFERROR(GETPIVOTDATA("Quantity",'[1]JODI RUNS AZURE'!$J$5,"Country",$C42,"Date",DD$36),0)</f>
        <v>0</v>
      </c>
      <c r="DE42" s="24">
        <f>IFERROR(GETPIVOTDATA("Quantity",'[1]JODI RUNS AZURE'!$J$5,"Country",$C42,"Date",DE$36),0)</f>
        <v>0</v>
      </c>
      <c r="DF42" s="24">
        <f>IFERROR(GETPIVOTDATA("Quantity",'[1]JODI RUNS AZURE'!$J$5,"Country",$C42,"Date",DF$36),0)</f>
        <v>0</v>
      </c>
      <c r="DG42" s="24">
        <f>IFERROR(GETPIVOTDATA("Quantity",'[1]JODI RUNS AZURE'!$J$5,"Country",$C42,"Date",DG$36),0)</f>
        <v>0</v>
      </c>
      <c r="DH42" s="24">
        <f>IFERROR(GETPIVOTDATA("Quantity",'[1]JODI RUNS AZURE'!$J$5,"Country",$C42,"Date",DH$36),0)</f>
        <v>0</v>
      </c>
      <c r="DL42" s="31">
        <v>43160</v>
      </c>
      <c r="DM42" s="32" t="e">
        <f t="shared" ca="1" si="8"/>
        <v>#NAME?</v>
      </c>
      <c r="DN42" s="33" t="e">
        <f t="shared" ca="1" si="8"/>
        <v>#NAME?</v>
      </c>
      <c r="DO42" s="33" t="e">
        <f t="shared" ca="1" si="8"/>
        <v>#NAME?</v>
      </c>
      <c r="DP42" s="34" t="e">
        <f t="shared" ca="1" si="8"/>
        <v>#NAME?</v>
      </c>
      <c r="DQ42" s="35" t="e">
        <f t="shared" ca="1" si="9"/>
        <v>#NAME?</v>
      </c>
      <c r="DR42" s="36"/>
      <c r="DS42" s="36"/>
    </row>
    <row r="43" spans="1:123" x14ac:dyDescent="0.2">
      <c r="A43" t="s">
        <v>1</v>
      </c>
      <c r="B43" t="s">
        <v>2</v>
      </c>
      <c r="C43" t="s">
        <v>40</v>
      </c>
      <c r="E43" s="24">
        <f>IFERROR(GETPIVOTDATA("Quantity",'[1]JODI Runs'!$N$5,"Country",$C43,"Column1",DATE(YEAR(E$36),MONTH(E$36),1)),0)</f>
        <v>1111.8915999999999</v>
      </c>
      <c r="F43" s="24">
        <f>IFERROR(GETPIVOTDATA("Quantity",'[1]JODI Runs'!$N$5,"Country",$C43,"Column1",DATE(YEAR(F$36),MONTH(F$36),1)),0)</f>
        <v>1121.1849999999999</v>
      </c>
      <c r="G43" s="24">
        <f>IFERROR(GETPIVOTDATA("Quantity",'[1]JODI Runs'!$N$5,"Country",$C43,"Column1",DATE(YEAR(G$36),MONTH(G$36),1)),0)</f>
        <v>1132.9645</v>
      </c>
      <c r="H43" s="24">
        <f>IFERROR(GETPIVOTDATA("Quantity",'[1]JODI Runs'!$N$5,"Country",$C43,"Column1",DATE(YEAR(H$36),MONTH(H$36),1)),0)</f>
        <v>1189.3246999999999</v>
      </c>
      <c r="I43" s="24">
        <f>IFERROR(GETPIVOTDATA("Quantity",'[1]JODI Runs'!$N$5,"Country",$C43,"Column1",DATE(YEAR(I$36),MONTH(I$36),1)),0)</f>
        <v>1125.8613</v>
      </c>
      <c r="J43" s="24">
        <f>IFERROR(GETPIVOTDATA("Quantity",'[1]JODI Runs'!$N$5,"Country",$C43,"Column1",DATE(YEAR(J$36),MONTH(J$36),1)),0)</f>
        <v>1127.424</v>
      </c>
      <c r="K43" s="24">
        <f>IFERROR(GETPIVOTDATA("Quantity",'[1]JODI Runs'!$N$5,"Country",$C43,"Column1",DATE(YEAR(K$36),MONTH(K$36),1)),0)</f>
        <v>1104.0780999999999</v>
      </c>
      <c r="L43" s="24">
        <f>IFERROR(GETPIVOTDATA("Quantity",'[1]JODI Runs'!$N$5,"Country",$C43,"Column1",DATE(YEAR(L$36),MONTH(L$36),1)),0)</f>
        <v>960.11940000000004</v>
      </c>
      <c r="M43" s="24">
        <f>IFERROR(GETPIVOTDATA("Quantity",'[1]JODI Runs'!$N$5,"Country",$C43,"Column1",DATE(YEAR(M$36),MONTH(M$36),1)),0)</f>
        <v>1103.9359999999999</v>
      </c>
      <c r="N43" s="24">
        <f>IFERROR(GETPIVOTDATA("Quantity",'[1]JODI Runs'!$N$5,"Country",$C43,"Column1",DATE(YEAR(N$36),MONTH(N$36),1)),0)</f>
        <v>971.72130000000004</v>
      </c>
      <c r="O43" s="24">
        <f>IFERROR(GETPIVOTDATA("Quantity",'[1]JODI Runs'!$N$5,"Country",$C43,"Column1",DATE(YEAR(O$36),MONTH(O$36),1)),0)</f>
        <v>1029.8019999999999</v>
      </c>
      <c r="P43" s="24">
        <f>IFERROR(GETPIVOTDATA("Quantity",'[1]JODI Runs'!$N$5,"Country",$C43,"Column1",DATE(YEAR(P$36),MONTH(P$36),1)),0)</f>
        <v>1056.0128999999999</v>
      </c>
      <c r="Q43" s="24">
        <f>IFERROR(GETPIVOTDATA("Quantity",'[1]JODI RUNS AZURE'!$J$5,"Country",$C43,"Date",Q$36),0)</f>
        <v>1175.1103000000001</v>
      </c>
      <c r="R43" s="24">
        <f>IFERROR(GETPIVOTDATA("Quantity",'[1]JODI RUNS AZURE'!$J$5,"Country",$C43,"Date",R$36),0)</f>
        <v>1184.0993000000001</v>
      </c>
      <c r="S43" s="24">
        <f>IFERROR(GETPIVOTDATA("Quantity",'[1]JODI RUNS AZURE'!$J$5,"Country",$C43,"Date",S$36),0)</f>
        <v>1052.2245</v>
      </c>
      <c r="T43" s="24">
        <f>IFERROR(GETPIVOTDATA("Quantity",'[1]JODI RUNS AZURE'!$J$5,"Country",$C43,"Date",T$36),0)</f>
        <v>1117.6373000000001</v>
      </c>
      <c r="U43" s="24">
        <f>IFERROR(GETPIVOTDATA("Quantity",'[1]JODI RUNS AZURE'!$J$5,"Country",$C43,"Date",U$36),0)</f>
        <v>1086.7935</v>
      </c>
      <c r="V43" s="24">
        <f>IFERROR(GETPIVOTDATA("Quantity",'[1]JODI RUNS AZURE'!$J$5,"Country",$C43,"Date",V$36),0)</f>
        <v>1067.97</v>
      </c>
      <c r="W43" s="24">
        <f>IFERROR(GETPIVOTDATA("Quantity",'[1]JODI RUNS AZURE'!$J$5,"Country",$C43,"Date",W$36),0)</f>
        <v>1064.0632000000001</v>
      </c>
      <c r="X43" s="24">
        <f>IFERROR(GETPIVOTDATA("Quantity",'[1]JODI RUNS AZURE'!$J$5,"Country",$C43,"Date",X$36),0)</f>
        <v>1127.9922999999999</v>
      </c>
      <c r="Y43" s="24">
        <f>IFERROR(GETPIVOTDATA("Quantity",'[1]JODI RUNS AZURE'!$J$5,"Country",$C43,"Date",Y$36),0)</f>
        <v>1001.4207</v>
      </c>
      <c r="Z43" s="24">
        <f>IFERROR(GETPIVOTDATA("Quantity",'[1]JODI RUNS AZURE'!$J$5,"Country",$C43,"Date",Z$36),0)</f>
        <v>982.37609999999995</v>
      </c>
      <c r="AA43" s="24">
        <f>IFERROR(GETPIVOTDATA("Quantity",'[1]JODI RUNS AZURE'!$J$5,"Country",$C43,"Date",AA$36),0)</f>
        <v>1015.6113</v>
      </c>
      <c r="AB43" s="24">
        <f>IFERROR(GETPIVOTDATA("Quantity",'[1]JODI RUNS AZURE'!$J$5,"Country",$C43,"Date",AB$36),0)</f>
        <v>1172.9793999999999</v>
      </c>
      <c r="AC43" s="24">
        <f>IFERROR(GETPIVOTDATA("Quantity",'[1]JODI RUNS AZURE'!$J$5,"Country",$C43,"Date",AC$36),0)</f>
        <v>1191.4476999999999</v>
      </c>
      <c r="AD43" s="24">
        <f>IFERROR(GETPIVOTDATA("Quantity",'[1]JODI RUNS AZURE'!$J$5,"Country",$C43,"Date",AD$36),0)</f>
        <v>1116.4664</v>
      </c>
      <c r="AE43" s="24">
        <f>IFERROR(GETPIVOTDATA("Quantity",'[1]JODI RUNS AZURE'!$J$5,"Country",$C43,"Date",AE$36),0)</f>
        <v>1162.5613000000001</v>
      </c>
      <c r="AF43" s="24">
        <f>IFERROR(GETPIVOTDATA("Quantity",'[1]JODI RUNS AZURE'!$J$5,"Country",$C43,"Date",AF$36),0)</f>
        <v>1089.2560000000001</v>
      </c>
      <c r="AG43" s="24">
        <f>IFERROR(GETPIVOTDATA("Quantity",'[1]JODI RUNS AZURE'!$J$5,"Country",$C43,"Date",AG$36),0)</f>
        <v>1040.8594000000001</v>
      </c>
      <c r="AH43" s="24">
        <f>IFERROR(GETPIVOTDATA("Quantity",'[1]JODI RUNS AZURE'!$J$5,"Country",$C43,"Date",AH$36),0)</f>
        <v>959.33799999999997</v>
      </c>
      <c r="AI43" s="24">
        <f>IFERROR(GETPIVOTDATA("Quantity",'[1]JODI RUNS AZURE'!$J$5,"Country",$C43,"Date",AI$36),0)</f>
        <v>1152.1432</v>
      </c>
      <c r="AJ43" s="24">
        <f>IFERROR(GETPIVOTDATA("Quantity",'[1]JODI RUNS AZURE'!$J$5,"Country",$C43,"Date",AJ$36),0)</f>
        <v>1159.2465</v>
      </c>
      <c r="AK43" s="24">
        <f>IFERROR(GETPIVOTDATA("Quantity",'[1]JODI RUNS AZURE'!$J$5,"Country",$C43,"Date",AK$36),0)</f>
        <v>1174.1552999999999</v>
      </c>
      <c r="AL43" s="24">
        <f>IFERROR(GETPIVOTDATA("Quantity",'[1]JODI RUNS AZURE'!$J$5,"Country",$C43,"Date",AL$36),0)</f>
        <v>1189.7902999999999</v>
      </c>
      <c r="AM43" s="24">
        <f>IFERROR(GETPIVOTDATA("Quantity",'[1]JODI RUNS AZURE'!$J$5,"Country",$C43,"Date",AM$36),0)</f>
        <v>1095.6172999999999</v>
      </c>
      <c r="AN43" s="24">
        <f>IFERROR(GETPIVOTDATA("Quantity",'[1]JODI RUNS AZURE'!$J$5,"Country",$C43,"Date",AN$36),0)</f>
        <v>1154.0373999999999</v>
      </c>
      <c r="AO43" s="24">
        <f>IFERROR(GETPIVOTDATA("Quantity",'[1]JODI RUNS AZURE'!$J$5,"Country",$C43,"Date",AO$36),0)</f>
        <v>1222.4652000000001</v>
      </c>
      <c r="AP43" s="24">
        <f>IFERROR(GETPIVOTDATA("Quantity",'[1]JODI RUNS AZURE'!$J$5,"Country",$C43,"Date",AP$36),0)</f>
        <v>1140.9902999999999</v>
      </c>
      <c r="AQ43" s="24">
        <f>IFERROR(GETPIVOTDATA("Quantity",'[1]JODI RUNS AZURE'!$J$5,"Country",$C43,"Date",AQ$36),0)</f>
        <v>1022.391</v>
      </c>
      <c r="AR43" s="24">
        <f>IFERROR(GETPIVOTDATA("Quantity",'[1]JODI RUNS AZURE'!$J$5,"Country",$C43,"Date",AR$36),0)</f>
        <v>1069.4380000000001</v>
      </c>
      <c r="AS43" s="24">
        <f>IFERROR(GETPIVOTDATA("Quantity",'[1]JODI RUNS AZURE'!$J$5,"Country",$C43,"Date",AS$36),0)</f>
        <v>857.59609999999998</v>
      </c>
      <c r="AT43" s="24">
        <f>IFERROR(GETPIVOTDATA("Quantity",'[1]JODI RUNS AZURE'!$J$5,"Country",$C43,"Date",AT$36),0)</f>
        <v>769.72130000000004</v>
      </c>
      <c r="AU43" s="24">
        <f>IFERROR(GETPIVOTDATA("Quantity",'[1]JODI RUNS AZURE'!$J$5,"Country",$C43,"Date",AU$36),0)</f>
        <v>849.54579999999999</v>
      </c>
      <c r="AV43" s="24">
        <f>IFERROR(GETPIVOTDATA("Quantity",'[1]JODI RUNS AZURE'!$J$5,"Country",$C43,"Date",AV$36),0)</f>
        <v>904.95100000000002</v>
      </c>
      <c r="AW43" s="24">
        <f>IFERROR(GETPIVOTDATA("Quantity",'[1]JODI RUNS AZURE'!$J$5,"Country",$C43,"Date",AW$36),0)</f>
        <v>1008.7607</v>
      </c>
      <c r="AX43" s="24">
        <f>IFERROR(GETPIVOTDATA("Quantity",'[1]JODI RUNS AZURE'!$J$5,"Country",$C43,"Date",AX$36),0)</f>
        <v>956.33100000000002</v>
      </c>
      <c r="AY43" s="24">
        <f>IFERROR(GETPIVOTDATA("Quantity",'[1]JODI RUNS AZURE'!$J$5,"Country",$C43,"Date",AY$36),0)</f>
        <v>1074.3313000000001</v>
      </c>
      <c r="AZ43" s="24">
        <f>IFERROR(GETPIVOTDATA("Quantity",'[1]JODI RUNS AZURE'!$J$5,"Country",$C43,"Date",AZ$36),0)</f>
        <v>1024.9955</v>
      </c>
      <c r="BA43" s="24">
        <f>IFERROR(GETPIVOTDATA("Quantity",'[1]JODI RUNS AZURE'!$J$5,"Country",$C43,"Date",BA$36),0)</f>
        <v>951.12189999999998</v>
      </c>
      <c r="BB43" s="24">
        <f>IFERROR(GETPIVOTDATA("Quantity",'[1]JODI RUNS AZURE'!$J$5,"Country",$C43,"Date",BB$36),0)</f>
        <v>1150.2828999999999</v>
      </c>
      <c r="BC43" s="24">
        <f>IFERROR(GETPIVOTDATA("Quantity",'[1]JODI RUNS AZURE'!$J$5,"Country",$C43,"Date",BC$36),0)</f>
        <v>1123.02</v>
      </c>
      <c r="BD43" s="24">
        <f>IFERROR(GETPIVOTDATA("Quantity",'[1]JODI RUNS AZURE'!$J$5,"Country",$C43,"Date",BD$36),0)</f>
        <v>1044.7266999999999</v>
      </c>
      <c r="BE43" s="24">
        <f>IFERROR(GETPIVOTDATA("Quantity",'[1]JODI RUNS AZURE'!$J$5,"Country",$C43,"Date",BE$36),0)</f>
        <v>1077.5594000000001</v>
      </c>
      <c r="BF43" s="24">
        <f>IFERROR(GETPIVOTDATA("Quantity",'[1]JODI RUNS AZURE'!$J$5,"Country",$C43,"Date",BF$36),0)</f>
        <v>982.33669999999995</v>
      </c>
      <c r="BG43" s="24">
        <f>IFERROR(GETPIVOTDATA("Quantity",'[1]JODI RUNS AZURE'!$J$5,"Country",$C43,"Date",BG$36),0)</f>
        <v>994.21479999999997</v>
      </c>
      <c r="BH43" s="24">
        <f>IFERROR(GETPIVOTDATA("Quantity",'[1]JODI RUNS AZURE'!$J$5,"Country",$C43,"Date",BH$36),0)</f>
        <v>1012.2097</v>
      </c>
      <c r="BI43" s="24">
        <f>IFERROR(GETPIVOTDATA("Quantity",'[1]JODI RUNS AZURE'!$J$5,"Country",$C43,"Date",BI$36),0)</f>
        <v>1039.8333</v>
      </c>
      <c r="BJ43" s="24">
        <f>IFERROR(GETPIVOTDATA("Quantity",'[1]JODI RUNS AZURE'!$J$5,"Country",$C43,"Date",BJ$36),0)</f>
        <v>1126.0980999999999</v>
      </c>
      <c r="BK43" s="24">
        <f>IFERROR(GETPIVOTDATA("Quantity",'[1]JODI RUNS AZURE'!$J$5,"Country",$C43,"Date",BK$36),0)</f>
        <v>1046.684</v>
      </c>
      <c r="BL43" s="24">
        <f>IFERROR(GETPIVOTDATA("Quantity",'[1]JODI RUNS AZURE'!$J$5,"Country",$C43,"Date",BL$36),0)</f>
        <v>951.12189999999998</v>
      </c>
      <c r="BM43" s="24">
        <f>IFERROR(GETPIVOTDATA("Quantity",'[1]JODI RUNS AZURE'!$J$5,"Country",$C43,"Date",BM$36),0)</f>
        <v>962.01350000000002</v>
      </c>
      <c r="BN43" s="24">
        <f>IFERROR(GETPIVOTDATA("Quantity",'[1]JODI RUNS AZURE'!$J$5,"Country",$C43,"Date",BN$36),0)</f>
        <v>897.57709999999997</v>
      </c>
      <c r="BO43" s="24">
        <f>IFERROR(GETPIVOTDATA("Quantity",'[1]JODI RUNS AZURE'!$J$5,"Country",$C43,"Date",BO$36),0)</f>
        <v>877.95870000000002</v>
      </c>
      <c r="BP43" s="24">
        <f>IFERROR(GETPIVOTDATA("Quantity",'[1]JODI RUNS AZURE'!$J$5,"Country",$C43,"Date",BP$36),0)</f>
        <v>1019.526</v>
      </c>
      <c r="BQ43" s="24">
        <f>IFERROR(GETPIVOTDATA("Quantity",'[1]JODI RUNS AZURE'!$J$5,"Country",$C43,"Date",BQ$36),0)</f>
        <v>1056.96</v>
      </c>
      <c r="BR43" s="24">
        <f>IFERROR(GETPIVOTDATA("Quantity",'[1]JODI RUNS AZURE'!$J$5,"Country",$C43,"Date",BR$36),0)</f>
        <v>1098.5533</v>
      </c>
      <c r="BS43" s="63">
        <f t="shared" si="5"/>
        <v>1074.6600917459898</v>
      </c>
      <c r="BT43" s="63">
        <f t="shared" si="5"/>
        <v>1097.5580649975764</v>
      </c>
      <c r="BU43" s="63">
        <f t="shared" si="5"/>
        <v>1045.2189399031363</v>
      </c>
      <c r="BV43" s="63">
        <f t="shared" si="5"/>
        <v>1063.9614552560504</v>
      </c>
      <c r="BW43" s="63">
        <f t="shared" si="5"/>
        <v>1087.4605189887727</v>
      </c>
      <c r="BX43" s="63">
        <f t="shared" si="5"/>
        <v>1089.7330385116286</v>
      </c>
      <c r="BY43" s="63">
        <f t="shared" si="5"/>
        <v>1087.0222706831753</v>
      </c>
      <c r="BZ43" s="63">
        <f t="shared" si="5"/>
        <v>1083.4575168524725</v>
      </c>
      <c r="CA43" s="63">
        <f t="shared" si="5"/>
        <v>1064.9538568764481</v>
      </c>
      <c r="CB43" s="63">
        <f t="shared" si="5"/>
        <v>1042.5907881899082</v>
      </c>
      <c r="CC43" s="63">
        <f t="shared" si="5"/>
        <v>1059.860183356941</v>
      </c>
      <c r="CD43" s="63">
        <f t="shared" si="5"/>
        <v>1063.192298132908</v>
      </c>
      <c r="CE43" s="63">
        <f t="shared" si="5"/>
        <v>1091.3993826522847</v>
      </c>
      <c r="CF43" s="63">
        <f t="shared" si="5"/>
        <v>1095.8325500220842</v>
      </c>
      <c r="CG43" s="63">
        <f t="shared" si="5"/>
        <v>1057.5920285829188</v>
      </c>
      <c r="CH43" s="63">
        <f t="shared" si="5"/>
        <v>1029.8106493909324</v>
      </c>
      <c r="CI43" s="63">
        <f t="shared" si="6"/>
        <v>1079.2895583327559</v>
      </c>
      <c r="CJ43" s="63">
        <f t="shared" si="6"/>
        <v>1090.1033896609495</v>
      </c>
      <c r="CK43" s="24">
        <f>IFERROR(GETPIVOTDATA("Quantity",'[1]JODI RUNS AZURE'!$J$5,"Country",$C43,"Date",CK$36),0)</f>
        <v>0</v>
      </c>
      <c r="CL43" s="24">
        <f>IFERROR(GETPIVOTDATA("Quantity",'[1]JODI RUNS AZURE'!$J$5,"Country",$C43,"Date",CL$36),0)</f>
        <v>0</v>
      </c>
      <c r="CM43" s="24">
        <f>IFERROR(GETPIVOTDATA("Quantity",'[1]JODI RUNS AZURE'!$J$5,"Country",$C43,"Date",CM$36),0)</f>
        <v>0</v>
      </c>
      <c r="CN43" s="24">
        <f>IFERROR(GETPIVOTDATA("Quantity",'[1]JODI RUNS AZURE'!$J$5,"Country",$C43,"Date",CN$36),0)</f>
        <v>0</v>
      </c>
      <c r="CO43" s="24">
        <f>IFERROR(GETPIVOTDATA("Quantity",'[1]JODI RUNS AZURE'!$J$5,"Country",$C43,"Date",CO$36),0)</f>
        <v>0</v>
      </c>
      <c r="CP43" s="24">
        <f>IFERROR(GETPIVOTDATA("Quantity",'[1]JODI RUNS AZURE'!$J$5,"Country",$C43,"Date",CP$36),0)</f>
        <v>0</v>
      </c>
      <c r="CQ43" s="24">
        <f>IFERROR(GETPIVOTDATA("Quantity",'[1]JODI RUNS AZURE'!$J$5,"Country",$C43,"Date",CQ$36),0)</f>
        <v>0</v>
      </c>
      <c r="CR43" s="24">
        <f>IFERROR(GETPIVOTDATA("Quantity",'[1]JODI RUNS AZURE'!$J$5,"Country",$C43,"Date",CR$36),0)</f>
        <v>0</v>
      </c>
      <c r="CS43" s="24">
        <f>IFERROR(GETPIVOTDATA("Quantity",'[1]JODI RUNS AZURE'!$J$5,"Country",$C43,"Date",CS$36),0)</f>
        <v>0</v>
      </c>
      <c r="CT43" s="24">
        <f>IFERROR(GETPIVOTDATA("Quantity",'[1]JODI RUNS AZURE'!$J$5,"Country",$C43,"Date",CT$36),0)</f>
        <v>0</v>
      </c>
      <c r="CU43" s="24">
        <f>IFERROR(GETPIVOTDATA("Quantity",'[1]JODI RUNS AZURE'!$J$5,"Country",$C43,"Date",CU$36),0)</f>
        <v>0</v>
      </c>
      <c r="CV43" s="24">
        <f>IFERROR(GETPIVOTDATA("Quantity",'[1]JODI RUNS AZURE'!$J$5,"Country",$C43,"Date",CV$36),0)</f>
        <v>0</v>
      </c>
      <c r="CW43" s="24">
        <f>IFERROR(GETPIVOTDATA("Quantity",'[1]JODI RUNS AZURE'!$J$5,"Country",$C43,"Date",CW$36),0)</f>
        <v>0</v>
      </c>
      <c r="CX43" s="24">
        <f>IFERROR(GETPIVOTDATA("Quantity",'[1]JODI RUNS AZURE'!$J$5,"Country",$C43,"Date",CX$36),0)</f>
        <v>0</v>
      </c>
      <c r="CY43" s="24">
        <f>IFERROR(GETPIVOTDATA("Quantity",'[1]JODI RUNS AZURE'!$J$5,"Country",$C43,"Date",CY$36),0)</f>
        <v>0</v>
      </c>
      <c r="CZ43" s="24">
        <f>IFERROR(GETPIVOTDATA("Quantity",'[1]JODI RUNS AZURE'!$J$5,"Country",$C43,"Date",CZ$36),0)</f>
        <v>0</v>
      </c>
      <c r="DA43" s="24">
        <f>IFERROR(GETPIVOTDATA("Quantity",'[1]JODI RUNS AZURE'!$J$5,"Country",$C43,"Date",DA$36),0)</f>
        <v>0</v>
      </c>
      <c r="DB43" s="24">
        <f>IFERROR(GETPIVOTDATA("Quantity",'[1]JODI RUNS AZURE'!$J$5,"Country",$C43,"Date",DB$36),0)</f>
        <v>0</v>
      </c>
      <c r="DC43" s="24">
        <f>IFERROR(GETPIVOTDATA("Quantity",'[1]JODI RUNS AZURE'!$J$5,"Country",$C43,"Date",DC$36),0)</f>
        <v>0</v>
      </c>
      <c r="DD43" s="24">
        <f>IFERROR(GETPIVOTDATA("Quantity",'[1]JODI RUNS AZURE'!$J$5,"Country",$C43,"Date",DD$36),0)</f>
        <v>0</v>
      </c>
      <c r="DE43" s="24">
        <f>IFERROR(GETPIVOTDATA("Quantity",'[1]JODI RUNS AZURE'!$J$5,"Country",$C43,"Date",DE$36),0)</f>
        <v>0</v>
      </c>
      <c r="DF43" s="24">
        <f>IFERROR(GETPIVOTDATA("Quantity",'[1]JODI RUNS AZURE'!$J$5,"Country",$C43,"Date",DF$36),0)</f>
        <v>0</v>
      </c>
      <c r="DG43" s="24">
        <f>IFERROR(GETPIVOTDATA("Quantity",'[1]JODI RUNS AZURE'!$J$5,"Country",$C43,"Date",DG$36),0)</f>
        <v>0</v>
      </c>
      <c r="DH43" s="24">
        <f>IFERROR(GETPIVOTDATA("Quantity",'[1]JODI RUNS AZURE'!$J$5,"Country",$C43,"Date",DH$36),0)</f>
        <v>0</v>
      </c>
      <c r="DL43" s="31">
        <v>43191</v>
      </c>
      <c r="DM43" s="32" t="e">
        <f t="shared" ca="1" si="8"/>
        <v>#NAME?</v>
      </c>
      <c r="DN43" s="33" t="e">
        <f t="shared" ca="1" si="8"/>
        <v>#NAME?</v>
      </c>
      <c r="DO43" s="33" t="e">
        <f t="shared" ca="1" si="8"/>
        <v>#NAME?</v>
      </c>
      <c r="DP43" s="34" t="e">
        <f t="shared" ca="1" si="8"/>
        <v>#NAME?</v>
      </c>
      <c r="DQ43" s="35" t="e">
        <f t="shared" ca="1" si="9"/>
        <v>#NAME?</v>
      </c>
      <c r="DR43" s="36"/>
      <c r="DS43" s="36"/>
    </row>
    <row r="44" spans="1:123" x14ac:dyDescent="0.2">
      <c r="A44" t="s">
        <v>1</v>
      </c>
      <c r="B44" t="s">
        <v>2</v>
      </c>
      <c r="C44" t="s">
        <v>41</v>
      </c>
      <c r="E44" s="24">
        <f>IFERROR(GETPIVOTDATA("Quantity",'[1]JODI Runs'!$N$5,"Country",$C44,"Column1",DATE(YEAR(E$36),MONTH(E$36),1)),0)</f>
        <v>302.2577</v>
      </c>
      <c r="F44" s="24">
        <f>IFERROR(GETPIVOTDATA("Quantity",'[1]JODI Runs'!$N$5,"Country",$C44,"Column1",DATE(YEAR(F$36),MONTH(F$36),1)),0)</f>
        <v>332.77</v>
      </c>
      <c r="G44" s="24">
        <f>IFERROR(GETPIVOTDATA("Quantity",'[1]JODI Runs'!$N$5,"Country",$C44,"Column1",DATE(YEAR(G$36),MONTH(G$36),1)),0)</f>
        <v>336.08350000000002</v>
      </c>
      <c r="H44" s="24">
        <f>IFERROR(GETPIVOTDATA("Quantity",'[1]JODI Runs'!$N$5,"Country",$C44,"Column1",DATE(YEAR(H$36),MONTH(H$36),1)),0)</f>
        <v>323.31830000000002</v>
      </c>
      <c r="I44" s="24">
        <f>IFERROR(GETPIVOTDATA("Quantity",'[1]JODI Runs'!$N$5,"Country",$C44,"Column1",DATE(YEAR(I$36),MONTH(I$36),1)),0)</f>
        <v>328.59350000000001</v>
      </c>
      <c r="J44" s="24">
        <f>IFERROR(GETPIVOTDATA("Quantity",'[1]JODI Runs'!$N$5,"Country",$C44,"Column1",DATE(YEAR(J$36),MONTH(J$36),1)),0)</f>
        <v>308.3383</v>
      </c>
      <c r="K44" s="24">
        <f>IFERROR(GETPIVOTDATA("Quantity",'[1]JODI Runs'!$N$5,"Country",$C44,"Column1",DATE(YEAR(K$36),MONTH(K$36),1)),0)</f>
        <v>329.80160000000001</v>
      </c>
      <c r="L44" s="24">
        <f>IFERROR(GETPIVOTDATA("Quantity",'[1]JODI Runs'!$N$5,"Country",$C44,"Column1",DATE(YEAR(L$36),MONTH(L$36),1)),0)</f>
        <v>359.52</v>
      </c>
      <c r="M44" s="24">
        <f>IFERROR(GETPIVOTDATA("Quantity",'[1]JODI Runs'!$N$5,"Country",$C44,"Column1",DATE(YEAR(M$36),MONTH(M$36),1)),0)</f>
        <v>265.39569999999998</v>
      </c>
      <c r="N44" s="24">
        <f>IFERROR(GETPIVOTDATA("Quantity",'[1]JODI Runs'!$N$5,"Country",$C44,"Column1",DATE(YEAR(N$36),MONTH(N$36),1)),0)</f>
        <v>288.24419999999998</v>
      </c>
      <c r="O44" s="24">
        <f>IFERROR(GETPIVOTDATA("Quantity",'[1]JODI Runs'!$N$5,"Country",$C44,"Column1",DATE(YEAR(O$36),MONTH(O$36),1)),0)</f>
        <v>309.33699999999999</v>
      </c>
      <c r="P44" s="24">
        <f>IFERROR(GETPIVOTDATA("Quantity",'[1]JODI Runs'!$N$5,"Country",$C44,"Column1",DATE(YEAR(P$36),MONTH(P$36),1)),0)</f>
        <v>348.4058</v>
      </c>
      <c r="Q44" s="24">
        <f>IFERROR(GETPIVOTDATA("Quantity",'[1]JODI RUNS AZURE'!$J$5,"Country",$C44,"Date",Q$36),0)</f>
        <v>356.8623</v>
      </c>
      <c r="R44" s="24">
        <f>IFERROR(GETPIVOTDATA("Quantity",'[1]JODI RUNS AZURE'!$J$5,"Country",$C44,"Date",R$36),0)</f>
        <v>342.13249999999999</v>
      </c>
      <c r="S44" s="24">
        <f>IFERROR(GETPIVOTDATA("Quantity",'[1]JODI RUNS AZURE'!$J$5,"Country",$C44,"Date",S$36),0)</f>
        <v>337.53320000000002</v>
      </c>
      <c r="T44" s="24">
        <f>IFERROR(GETPIVOTDATA("Quantity",'[1]JODI RUNS AZURE'!$J$5,"Country",$C44,"Date",T$36),0)</f>
        <v>352.52929999999998</v>
      </c>
      <c r="U44" s="24">
        <f>IFERROR(GETPIVOTDATA("Quantity",'[1]JODI RUNS AZURE'!$J$5,"Country",$C44,"Date",U$36),0)</f>
        <v>325.93579999999997</v>
      </c>
      <c r="V44" s="24">
        <f>IFERROR(GETPIVOTDATA("Quantity",'[1]JODI RUNS AZURE'!$J$5,"Country",$C44,"Date",V$36),0)</f>
        <v>335.55200000000002</v>
      </c>
      <c r="W44" s="24">
        <f>IFERROR(GETPIVOTDATA("Quantity",'[1]JODI RUNS AZURE'!$J$5,"Country",$C44,"Date",W$36),0)</f>
        <v>337.77480000000003</v>
      </c>
      <c r="X44" s="24">
        <f>IFERROR(GETPIVOTDATA("Quantity",'[1]JODI RUNS AZURE'!$J$5,"Country",$C44,"Date",X$36),0)</f>
        <v>320.37869999999998</v>
      </c>
      <c r="Y44" s="24">
        <f>IFERROR(GETPIVOTDATA("Quantity",'[1]JODI RUNS AZURE'!$J$5,"Country",$C44,"Date",Y$36),0)</f>
        <v>298.60129999999998</v>
      </c>
      <c r="Z44" s="24">
        <f>IFERROR(GETPIVOTDATA("Quantity",'[1]JODI RUNS AZURE'!$J$5,"Country",$C44,"Date",Z$36),0)</f>
        <v>257.80099999999999</v>
      </c>
      <c r="AA44" s="24">
        <f>IFERROR(GETPIVOTDATA("Quantity",'[1]JODI RUNS AZURE'!$J$5,"Country",$C44,"Date",AA$36),0)</f>
        <v>307.08999999999997</v>
      </c>
      <c r="AB44" s="24">
        <f>IFERROR(GETPIVOTDATA("Quantity",'[1]JODI RUNS AZURE'!$J$5,"Country",$C44,"Date",AB$36),0)</f>
        <v>304.19060000000002</v>
      </c>
      <c r="AC44" s="24">
        <f>IFERROR(GETPIVOTDATA("Quantity",'[1]JODI RUNS AZURE'!$J$5,"Country",$C44,"Date",AC$36),0)</f>
        <v>299.84160000000003</v>
      </c>
      <c r="AD44" s="24">
        <f>IFERROR(GETPIVOTDATA("Quantity",'[1]JODI RUNS AZURE'!$J$5,"Country",$C44,"Date",AD$36),0)</f>
        <v>314.3125</v>
      </c>
      <c r="AE44" s="24">
        <f>IFERROR(GETPIVOTDATA("Quantity",'[1]JODI RUNS AZURE'!$J$5,"Country",$C44,"Date",AE$36),0)</f>
        <v>297.6671</v>
      </c>
      <c r="AF44" s="24">
        <f>IFERROR(GETPIVOTDATA("Quantity",'[1]JODI RUNS AZURE'!$J$5,"Country",$C44,"Date",AF$36),0)</f>
        <v>306.84030000000001</v>
      </c>
      <c r="AG44" s="24">
        <f>IFERROR(GETPIVOTDATA("Quantity",'[1]JODI RUNS AZURE'!$J$5,"Country",$C44,"Date",AG$36),0)</f>
        <v>301.29129999999998</v>
      </c>
      <c r="AH44" s="24">
        <f>IFERROR(GETPIVOTDATA("Quantity",'[1]JODI RUNS AZURE'!$J$5,"Country",$C44,"Date",AH$36),0)</f>
        <v>318.82429999999999</v>
      </c>
      <c r="AI44" s="24">
        <f>IFERROR(GETPIVOTDATA("Quantity",'[1]JODI RUNS AZURE'!$J$5,"Country",$C44,"Date",AI$36),0)</f>
        <v>323.5197</v>
      </c>
      <c r="AJ44" s="24">
        <f>IFERROR(GETPIVOTDATA("Quantity",'[1]JODI RUNS AZURE'!$J$5,"Country",$C44,"Date",AJ$36),0)</f>
        <v>292.59320000000002</v>
      </c>
      <c r="AK44" s="24">
        <f>IFERROR(GETPIVOTDATA("Quantity",'[1]JODI RUNS AZURE'!$J$5,"Country",$C44,"Date",AK$36),0)</f>
        <v>260.90170000000001</v>
      </c>
      <c r="AL44" s="24">
        <f>IFERROR(GETPIVOTDATA("Quantity",'[1]JODI RUNS AZURE'!$J$5,"Country",$C44,"Date",AL$36),0)</f>
        <v>248.37809999999999</v>
      </c>
      <c r="AM44" s="24">
        <f>IFERROR(GETPIVOTDATA("Quantity",'[1]JODI RUNS AZURE'!$J$5,"Country",$C44,"Date",AM$36),0)</f>
        <v>312.58269999999999</v>
      </c>
      <c r="AN44" s="24">
        <f>IFERROR(GETPIVOTDATA("Quantity",'[1]JODI RUNS AZURE'!$J$5,"Country",$C44,"Date",AN$36),0)</f>
        <v>301.53289999999998</v>
      </c>
      <c r="AO44" s="24">
        <f>IFERROR(GETPIVOTDATA("Quantity",'[1]JODI RUNS AZURE'!$J$5,"Country",$C44,"Date",AO$36),0)</f>
        <v>320.62029999999999</v>
      </c>
      <c r="AP44" s="24">
        <f>IFERROR(GETPIVOTDATA("Quantity",'[1]JODI RUNS AZURE'!$J$5,"Country",$C44,"Date",AP$36),0)</f>
        <v>327.49380000000002</v>
      </c>
      <c r="AQ44" s="24">
        <f>IFERROR(GETPIVOTDATA("Quantity",'[1]JODI RUNS AZURE'!$J$5,"Country",$C44,"Date",AQ$36),0)</f>
        <v>305.64030000000002</v>
      </c>
      <c r="AR44" s="24">
        <f>IFERROR(GETPIVOTDATA("Quantity",'[1]JODI RUNS AZURE'!$J$5,"Country",$C44,"Date",AR$36),0)</f>
        <v>267.89229999999998</v>
      </c>
      <c r="AS44" s="24">
        <f>IFERROR(GETPIVOTDATA("Quantity",'[1]JODI RUNS AZURE'!$J$5,"Country",$C44,"Date",AS$36),0)</f>
        <v>245.72030000000001</v>
      </c>
      <c r="AT44" s="24">
        <f>IFERROR(GETPIVOTDATA("Quantity",'[1]JODI RUNS AZURE'!$J$5,"Country",$C44,"Date",AT$36),0)</f>
        <v>280.875</v>
      </c>
      <c r="AU44" s="24">
        <f>IFERROR(GETPIVOTDATA("Quantity",'[1]JODI RUNS AZURE'!$J$5,"Country",$C44,"Date",AU$36),0)</f>
        <v>290.1771</v>
      </c>
      <c r="AV44" s="24">
        <f>IFERROR(GETPIVOTDATA("Quantity",'[1]JODI RUNS AZURE'!$J$5,"Country",$C44,"Date",AV$36),0)</f>
        <v>270.84809999999999</v>
      </c>
      <c r="AW44" s="24">
        <f>IFERROR(GETPIVOTDATA("Quantity",'[1]JODI RUNS AZURE'!$J$5,"Country",$C44,"Date",AW$36),0)</f>
        <v>281.87369999999999</v>
      </c>
      <c r="AX44" s="24">
        <f>IFERROR(GETPIVOTDATA("Quantity",'[1]JODI RUNS AZURE'!$J$5,"Country",$C44,"Date",AX$36),0)</f>
        <v>136.99449999999999</v>
      </c>
      <c r="AY44" s="24">
        <f>IFERROR(GETPIVOTDATA("Quantity",'[1]JODI RUNS AZURE'!$J$5,"Country",$C44,"Date",AY$36),0)</f>
        <v>289.11399999999998</v>
      </c>
      <c r="AZ44" s="24">
        <f>IFERROR(GETPIVOTDATA("Quantity",'[1]JODI RUNS AZURE'!$J$5,"Country",$C44,"Date",AZ$36),0)</f>
        <v>311.19740000000002</v>
      </c>
      <c r="BA44" s="24">
        <f>IFERROR(GETPIVOTDATA("Quantity",'[1]JODI RUNS AZURE'!$J$5,"Country",$C44,"Date",BA$36),0)</f>
        <v>321.82839999999999</v>
      </c>
      <c r="BB44" s="24">
        <f>IFERROR(GETPIVOTDATA("Quantity",'[1]JODI RUNS AZURE'!$J$5,"Country",$C44,"Date",BB$36),0)</f>
        <v>325.27999999999997</v>
      </c>
      <c r="BC44" s="24">
        <f>IFERROR(GETPIVOTDATA("Quantity",'[1]JODI RUNS AZURE'!$J$5,"Country",$C44,"Date",BC$36),0)</f>
        <v>325.45260000000002</v>
      </c>
      <c r="BD44" s="24">
        <f>IFERROR(GETPIVOTDATA("Quantity",'[1]JODI RUNS AZURE'!$J$5,"Country",$C44,"Date",BD$36),0)</f>
        <v>314.33030000000002</v>
      </c>
      <c r="BE44" s="24">
        <f>IFERROR(GETPIVOTDATA("Quantity",'[1]JODI RUNS AZURE'!$J$5,"Country",$C44,"Date",BE$36),0)</f>
        <v>325.21100000000001</v>
      </c>
      <c r="BF44" s="24">
        <f>IFERROR(GETPIVOTDATA("Quantity",'[1]JODI RUNS AZURE'!$J$5,"Country",$C44,"Date",BF$36),0)</f>
        <v>208.22200000000001</v>
      </c>
      <c r="BG44" s="24">
        <f>IFERROR(GETPIVOTDATA("Quantity",'[1]JODI RUNS AZURE'!$J$5,"Country",$C44,"Date",BG$36),0)</f>
        <v>221.8006</v>
      </c>
      <c r="BH44" s="24">
        <f>IFERROR(GETPIVOTDATA("Quantity",'[1]JODI RUNS AZURE'!$J$5,"Country",$C44,"Date",BH$36),0)</f>
        <v>221.8006</v>
      </c>
      <c r="BI44" s="24">
        <f>IFERROR(GETPIVOTDATA("Quantity",'[1]JODI RUNS AZURE'!$J$5,"Country",$C44,"Date",BI$36),0)</f>
        <v>210.2193</v>
      </c>
      <c r="BJ44" s="24">
        <f>IFERROR(GETPIVOTDATA("Quantity",'[1]JODI RUNS AZURE'!$J$5,"Country",$C44,"Date",BJ$36),0)</f>
        <v>222.7671</v>
      </c>
      <c r="BK44" s="24">
        <f>IFERROR(GETPIVOTDATA("Quantity",'[1]JODI RUNS AZURE'!$J$5,"Country",$C44,"Date",BK$36),0)</f>
        <v>226.19800000000001</v>
      </c>
      <c r="BL44" s="24">
        <f>IFERROR(GETPIVOTDATA("Quantity",'[1]JODI RUNS AZURE'!$J$5,"Country",$C44,"Date",BL$36),0)</f>
        <v>224.7</v>
      </c>
      <c r="BM44" s="24">
        <f>IFERROR(GETPIVOTDATA("Quantity",'[1]JODI RUNS AZURE'!$J$5,"Country",$C44,"Date",BM$36),0)</f>
        <v>221.559</v>
      </c>
      <c r="BN44" s="24">
        <f>IFERROR(GETPIVOTDATA("Quantity",'[1]JODI RUNS AZURE'!$J$5,"Country",$C44,"Date",BN$36),0)</f>
        <v>221.75749999999999</v>
      </c>
      <c r="BO44" s="24">
        <f>IFERROR(GETPIVOTDATA("Quantity",'[1]JODI RUNS AZURE'!$J$5,"Country",$C44,"Date",BO$36),0)</f>
        <v>212.86099999999999</v>
      </c>
      <c r="BP44" s="24">
        <f>IFERROR(GETPIVOTDATA("Quantity",'[1]JODI RUNS AZURE'!$J$5,"Country",$C44,"Date",BP$36),0)</f>
        <v>164.53030000000001</v>
      </c>
      <c r="BQ44" s="24">
        <f>IFERROR(GETPIVOTDATA("Quantity",'[1]JODI RUNS AZURE'!$J$5,"Country",$C44,"Date",BQ$36),0)</f>
        <v>17.8794</v>
      </c>
      <c r="BR44" s="24">
        <f>IFERROR(GETPIVOTDATA("Quantity",'[1]JODI RUNS AZURE'!$J$5,"Country",$C44,"Date",BR$36),0)</f>
        <v>64.414000000000001</v>
      </c>
      <c r="BS44" s="63">
        <f t="shared" si="5"/>
        <v>230.73946402239918</v>
      </c>
      <c r="BT44" s="63">
        <f t="shared" si="5"/>
        <v>235.65587072238773</v>
      </c>
      <c r="BU44" s="63">
        <f t="shared" si="5"/>
        <v>224.41817634399919</v>
      </c>
      <c r="BV44" s="63">
        <f t="shared" si="5"/>
        <v>228.44236778851149</v>
      </c>
      <c r="BW44" s="63">
        <f t="shared" si="5"/>
        <v>233.48783417584821</v>
      </c>
      <c r="BX44" s="63">
        <f t="shared" si="5"/>
        <v>233.9757651418453</v>
      </c>
      <c r="BY44" s="63">
        <f t="shared" si="5"/>
        <v>233.39373821013871</v>
      </c>
      <c r="BZ44" s="63">
        <f t="shared" si="5"/>
        <v>232.62835258301283</v>
      </c>
      <c r="CA44" s="63">
        <f t="shared" si="5"/>
        <v>228.655445597713</v>
      </c>
      <c r="CB44" s="63">
        <f t="shared" si="5"/>
        <v>223.85388785656261</v>
      </c>
      <c r="CC44" s="63">
        <f t="shared" si="5"/>
        <v>227.56178676844857</v>
      </c>
      <c r="CD44" s="63">
        <f t="shared" si="5"/>
        <v>228.27722263823935</v>
      </c>
      <c r="CE44" s="63">
        <f t="shared" si="5"/>
        <v>234.33354464519243</v>
      </c>
      <c r="CF44" s="63">
        <f t="shared" si="5"/>
        <v>235.28538669337647</v>
      </c>
      <c r="CG44" s="63">
        <f t="shared" si="5"/>
        <v>227.07479295440692</v>
      </c>
      <c r="CH44" s="63">
        <f t="shared" si="5"/>
        <v>221.10987381969957</v>
      </c>
      <c r="CI44" s="63">
        <f t="shared" si="6"/>
        <v>231.7334533285476</v>
      </c>
      <c r="CJ44" s="63">
        <f t="shared" si="6"/>
        <v>234.05528295994495</v>
      </c>
      <c r="CK44" s="24">
        <f>IFERROR(GETPIVOTDATA("Quantity",'[1]JODI RUNS AZURE'!$J$5,"Country",$C44,"Date",CK$36),0)</f>
        <v>0</v>
      </c>
      <c r="CL44" s="24">
        <f>IFERROR(GETPIVOTDATA("Quantity",'[1]JODI RUNS AZURE'!$J$5,"Country",$C44,"Date",CL$36),0)</f>
        <v>0</v>
      </c>
      <c r="CM44" s="24">
        <f>IFERROR(GETPIVOTDATA("Quantity",'[1]JODI RUNS AZURE'!$J$5,"Country",$C44,"Date",CM$36),0)</f>
        <v>0</v>
      </c>
      <c r="CN44" s="24">
        <f>IFERROR(GETPIVOTDATA("Quantity",'[1]JODI RUNS AZURE'!$J$5,"Country",$C44,"Date",CN$36),0)</f>
        <v>0</v>
      </c>
      <c r="CO44" s="24">
        <f>IFERROR(GETPIVOTDATA("Quantity",'[1]JODI RUNS AZURE'!$J$5,"Country",$C44,"Date",CO$36),0)</f>
        <v>0</v>
      </c>
      <c r="CP44" s="24">
        <f>IFERROR(GETPIVOTDATA("Quantity",'[1]JODI RUNS AZURE'!$J$5,"Country",$C44,"Date",CP$36),0)</f>
        <v>0</v>
      </c>
      <c r="CQ44" s="24">
        <f>IFERROR(GETPIVOTDATA("Quantity",'[1]JODI RUNS AZURE'!$J$5,"Country",$C44,"Date",CQ$36),0)</f>
        <v>0</v>
      </c>
      <c r="CR44" s="24">
        <f>IFERROR(GETPIVOTDATA("Quantity",'[1]JODI RUNS AZURE'!$J$5,"Country",$C44,"Date",CR$36),0)</f>
        <v>0</v>
      </c>
      <c r="CS44" s="24">
        <f>IFERROR(GETPIVOTDATA("Quantity",'[1]JODI RUNS AZURE'!$J$5,"Country",$C44,"Date",CS$36),0)</f>
        <v>0</v>
      </c>
      <c r="CT44" s="24">
        <f>IFERROR(GETPIVOTDATA("Quantity",'[1]JODI RUNS AZURE'!$J$5,"Country",$C44,"Date",CT$36),0)</f>
        <v>0</v>
      </c>
      <c r="CU44" s="24">
        <f>IFERROR(GETPIVOTDATA("Quantity",'[1]JODI RUNS AZURE'!$J$5,"Country",$C44,"Date",CU$36),0)</f>
        <v>0</v>
      </c>
      <c r="CV44" s="24">
        <f>IFERROR(GETPIVOTDATA("Quantity",'[1]JODI RUNS AZURE'!$J$5,"Country",$C44,"Date",CV$36),0)</f>
        <v>0</v>
      </c>
      <c r="CW44" s="24">
        <f>IFERROR(GETPIVOTDATA("Quantity",'[1]JODI RUNS AZURE'!$J$5,"Country",$C44,"Date",CW$36),0)</f>
        <v>0</v>
      </c>
      <c r="CX44" s="24">
        <f>IFERROR(GETPIVOTDATA("Quantity",'[1]JODI RUNS AZURE'!$J$5,"Country",$C44,"Date",CX$36),0)</f>
        <v>0</v>
      </c>
      <c r="CY44" s="24">
        <f>IFERROR(GETPIVOTDATA("Quantity",'[1]JODI RUNS AZURE'!$J$5,"Country",$C44,"Date",CY$36),0)</f>
        <v>0</v>
      </c>
      <c r="CZ44" s="24">
        <f>IFERROR(GETPIVOTDATA("Quantity",'[1]JODI RUNS AZURE'!$J$5,"Country",$C44,"Date",CZ$36),0)</f>
        <v>0</v>
      </c>
      <c r="DA44" s="24">
        <f>IFERROR(GETPIVOTDATA("Quantity",'[1]JODI RUNS AZURE'!$J$5,"Country",$C44,"Date",DA$36),0)</f>
        <v>0</v>
      </c>
      <c r="DB44" s="24">
        <f>IFERROR(GETPIVOTDATA("Quantity",'[1]JODI RUNS AZURE'!$J$5,"Country",$C44,"Date",DB$36),0)</f>
        <v>0</v>
      </c>
      <c r="DC44" s="24">
        <f>IFERROR(GETPIVOTDATA("Quantity",'[1]JODI RUNS AZURE'!$J$5,"Country",$C44,"Date",DC$36),0)</f>
        <v>0</v>
      </c>
      <c r="DD44" s="24">
        <f>IFERROR(GETPIVOTDATA("Quantity",'[1]JODI RUNS AZURE'!$J$5,"Country",$C44,"Date",DD$36),0)</f>
        <v>0</v>
      </c>
      <c r="DE44" s="24">
        <f>IFERROR(GETPIVOTDATA("Quantity",'[1]JODI RUNS AZURE'!$J$5,"Country",$C44,"Date",DE$36),0)</f>
        <v>0</v>
      </c>
      <c r="DF44" s="24">
        <f>IFERROR(GETPIVOTDATA("Quantity",'[1]JODI RUNS AZURE'!$J$5,"Country",$C44,"Date",DF$36),0)</f>
        <v>0</v>
      </c>
      <c r="DG44" s="24">
        <f>IFERROR(GETPIVOTDATA("Quantity",'[1]JODI RUNS AZURE'!$J$5,"Country",$C44,"Date",DG$36),0)</f>
        <v>0</v>
      </c>
      <c r="DH44" s="24">
        <f>IFERROR(GETPIVOTDATA("Quantity",'[1]JODI RUNS AZURE'!$J$5,"Country",$C44,"Date",DH$36),0)</f>
        <v>0</v>
      </c>
      <c r="DL44" s="31">
        <v>43221</v>
      </c>
      <c r="DM44" s="32" t="e">
        <f t="shared" ca="1" si="8"/>
        <v>#NAME?</v>
      </c>
      <c r="DN44" s="33" t="e">
        <f t="shared" ca="1" si="8"/>
        <v>#NAME?</v>
      </c>
      <c r="DO44" s="33" t="e">
        <f t="shared" ca="1" si="8"/>
        <v>#NAME?</v>
      </c>
      <c r="DP44" s="34" t="e">
        <f t="shared" ca="1" si="8"/>
        <v>#NAME?</v>
      </c>
      <c r="DQ44" s="35" t="e">
        <f t="shared" ca="1" si="9"/>
        <v>#NAME?</v>
      </c>
      <c r="DR44" s="36"/>
      <c r="DS44" s="36"/>
    </row>
    <row r="45" spans="1:123" x14ac:dyDescent="0.2">
      <c r="A45" t="s">
        <v>1</v>
      </c>
      <c r="B45" t="s">
        <v>2</v>
      </c>
      <c r="C45" t="s">
        <v>42</v>
      </c>
      <c r="E45" s="24">
        <f>IFERROR(GETPIVOTDATA("Quantity",'[1]JODI Runs'!$N$5,"Country",$C45,"Column1",DATE(YEAR(E$36),MONTH(E$36),1)),0)</f>
        <v>540.52840000000003</v>
      </c>
      <c r="F45" s="24">
        <f>IFERROR(GETPIVOTDATA("Quantity",'[1]JODI Runs'!$N$5,"Country",$C45,"Column1",DATE(YEAR(F$36),MONTH(F$36),1)),0)</f>
        <v>440.84710000000001</v>
      </c>
      <c r="G45" s="24">
        <f>IFERROR(GETPIVOTDATA("Quantity",'[1]JODI Runs'!$N$5,"Country",$C45,"Column1",DATE(YEAR(G$36),MONTH(G$36),1)),0)</f>
        <v>406.6968</v>
      </c>
      <c r="H45" s="24">
        <f>IFERROR(GETPIVOTDATA("Quantity",'[1]JODI Runs'!$N$5,"Country",$C45,"Column1",DATE(YEAR(H$36),MONTH(H$36),1)),0)</f>
        <v>425.14</v>
      </c>
      <c r="I45" s="24">
        <f>IFERROR(GETPIVOTDATA("Quantity",'[1]JODI Runs'!$N$5,"Country",$C45,"Column1",DATE(YEAR(I$36),MONTH(I$36),1)),0)</f>
        <v>451.62259999999998</v>
      </c>
      <c r="J45" s="24">
        <f>IFERROR(GETPIVOTDATA("Quantity",'[1]JODI Runs'!$N$5,"Country",$C45,"Column1",DATE(YEAR(J$36),MONTH(J$36),1)),0)</f>
        <v>452.50529999999998</v>
      </c>
      <c r="K45" s="24">
        <f>IFERROR(GETPIVOTDATA("Quantity",'[1]JODI Runs'!$N$5,"Country",$C45,"Column1",DATE(YEAR(K$36),MONTH(K$36),1)),0)</f>
        <v>532.01610000000005</v>
      </c>
      <c r="L45" s="24">
        <f>IFERROR(GETPIVOTDATA("Quantity",'[1]JODI Runs'!$N$5,"Country",$C45,"Column1",DATE(YEAR(L$36),MONTH(L$36),1)),0)</f>
        <v>575.99609999999996</v>
      </c>
      <c r="M45" s="24">
        <f>IFERROR(GETPIVOTDATA("Quantity",'[1]JODI Runs'!$N$5,"Country",$C45,"Column1",DATE(YEAR(M$36),MONTH(M$36),1)),0)</f>
        <v>547.7953</v>
      </c>
      <c r="N45" s="24">
        <f>IFERROR(GETPIVOTDATA("Quantity",'[1]JODI Runs'!$N$5,"Country",$C45,"Column1",DATE(YEAR(N$36),MONTH(N$36),1)),0)</f>
        <v>580.01580000000001</v>
      </c>
      <c r="O45" s="24">
        <f>IFERROR(GETPIVOTDATA("Quantity",'[1]JODI Runs'!$N$5,"Country",$C45,"Column1",DATE(YEAR(O$36),MONTH(O$36),1)),0)</f>
        <v>566.60900000000004</v>
      </c>
      <c r="P45" s="24">
        <f>IFERROR(GETPIVOTDATA("Quantity",'[1]JODI Runs'!$N$5,"Country",$C45,"Column1",DATE(YEAR(P$36),MONTH(P$36),1)),0)</f>
        <v>531.07029999999997</v>
      </c>
      <c r="Q45" s="24">
        <f>IFERROR(GETPIVOTDATA("Quantity",'[1]JODI RUNS AZURE'!$J$5,"Country",$C45,"Date",Q$36),0)</f>
        <v>537.21810000000005</v>
      </c>
      <c r="R45" s="24">
        <f>IFERROR(GETPIVOTDATA("Quantity",'[1]JODI RUNS AZURE'!$J$5,"Country",$C45,"Date",R$36),0)</f>
        <v>555.50930000000005</v>
      </c>
      <c r="S45" s="24">
        <f>IFERROR(GETPIVOTDATA("Quantity",'[1]JODI RUNS AZURE'!$J$5,"Country",$C45,"Date",S$36),0)</f>
        <v>559.20809999999994</v>
      </c>
      <c r="T45" s="24">
        <f>IFERROR(GETPIVOTDATA("Quantity",'[1]JODI RUNS AZURE'!$J$5,"Country",$C45,"Date",T$36),0)</f>
        <v>556.10270000000003</v>
      </c>
      <c r="U45" s="24">
        <f>IFERROR(GETPIVOTDATA("Quantity",'[1]JODI RUNS AZURE'!$J$5,"Country",$C45,"Date",U$36),0)</f>
        <v>551.64160000000004</v>
      </c>
      <c r="V45" s="24">
        <f>IFERROR(GETPIVOTDATA("Quantity",'[1]JODI RUNS AZURE'!$J$5,"Country",$C45,"Date",V$36),0)</f>
        <v>463.50029999999998</v>
      </c>
      <c r="W45" s="24">
        <f>IFERROR(GETPIVOTDATA("Quantity",'[1]JODI RUNS AZURE'!$J$5,"Country",$C45,"Date",W$36),0)</f>
        <v>514.28229999999996</v>
      </c>
      <c r="X45" s="24">
        <f>IFERROR(GETPIVOTDATA("Quantity",'[1]JODI RUNS AZURE'!$J$5,"Country",$C45,"Date",X$36),0)</f>
        <v>561.80899999999997</v>
      </c>
      <c r="Y45" s="24">
        <f>IFERROR(GETPIVOTDATA("Quantity",'[1]JODI RUNS AZURE'!$J$5,"Country",$C45,"Date",Y$36),0)</f>
        <v>557.32429999999999</v>
      </c>
      <c r="Z45" s="24">
        <f>IFERROR(GETPIVOTDATA("Quantity",'[1]JODI RUNS AZURE'!$J$5,"Country",$C45,"Date",Z$36),0)</f>
        <v>537.69100000000003</v>
      </c>
      <c r="AA45" s="24">
        <f>IFERROR(GETPIVOTDATA("Quantity",'[1]JODI RUNS AZURE'!$J$5,"Country",$C45,"Date",AA$36),0)</f>
        <v>557.81299999999999</v>
      </c>
      <c r="AB45" s="24">
        <f>IFERROR(GETPIVOTDATA("Quantity",'[1]JODI RUNS AZURE'!$J$5,"Country",$C45,"Date",AB$36),0)</f>
        <v>530.36099999999999</v>
      </c>
      <c r="AC45" s="24">
        <f>IFERROR(GETPIVOTDATA("Quantity",'[1]JODI RUNS AZURE'!$J$5,"Country",$C45,"Date",AC$36),0)</f>
        <v>536.03579999999999</v>
      </c>
      <c r="AD45" s="24">
        <f>IFERROR(GETPIVOTDATA("Quantity",'[1]JODI RUNS AZURE'!$J$5,"Country",$C45,"Date",AD$36),0)</f>
        <v>563.88639999999998</v>
      </c>
      <c r="AE45" s="24">
        <f>IFERROR(GETPIVOTDATA("Quantity",'[1]JODI RUNS AZURE'!$J$5,"Country",$C45,"Date",AE$36),0)</f>
        <v>554.47900000000004</v>
      </c>
      <c r="AF45" s="24">
        <f>IFERROR(GETPIVOTDATA("Quantity",'[1]JODI RUNS AZURE'!$J$5,"Country",$C45,"Date",AF$36),0)</f>
        <v>555.36969999999997</v>
      </c>
      <c r="AG45" s="24">
        <f>IFERROR(GETPIVOTDATA("Quantity",'[1]JODI RUNS AZURE'!$J$5,"Country",$C45,"Date",AG$36),0)</f>
        <v>521.13940000000002</v>
      </c>
      <c r="AH45" s="24">
        <f>IFERROR(GETPIVOTDATA("Quantity",'[1]JODI RUNS AZURE'!$J$5,"Country",$C45,"Date",AH$36),0)</f>
        <v>554.88099999999997</v>
      </c>
      <c r="AI45" s="24">
        <f>IFERROR(GETPIVOTDATA("Quantity",'[1]JODI RUNS AZURE'!$J$5,"Country",$C45,"Date",AI$36),0)</f>
        <v>566.77449999999999</v>
      </c>
      <c r="AJ45" s="24">
        <f>IFERROR(GETPIVOTDATA("Quantity",'[1]JODI RUNS AZURE'!$J$5,"Country",$C45,"Date",AJ$36),0)</f>
        <v>558.26229999999998</v>
      </c>
      <c r="AK45" s="24">
        <f>IFERROR(GETPIVOTDATA("Quantity",'[1]JODI RUNS AZURE'!$J$5,"Country",$C45,"Date",AK$36),0)</f>
        <v>550.48299999999995</v>
      </c>
      <c r="AL45" s="24">
        <f>IFERROR(GETPIVOTDATA("Quantity",'[1]JODI RUNS AZURE'!$J$5,"Country",$C45,"Date",AL$36),0)</f>
        <v>532.48900000000003</v>
      </c>
      <c r="AM45" s="24">
        <f>IFERROR(GETPIVOTDATA("Quantity",'[1]JODI RUNS AZURE'!$J$5,"Country",$C45,"Date",AM$36),0)</f>
        <v>555.36969999999997</v>
      </c>
      <c r="AN45" s="24">
        <f>IFERROR(GETPIVOTDATA("Quantity",'[1]JODI RUNS AZURE'!$J$5,"Country",$C45,"Date",AN$36),0)</f>
        <v>505.06060000000002</v>
      </c>
      <c r="AO45" s="24">
        <f>IFERROR(GETPIVOTDATA("Quantity",'[1]JODI RUNS AZURE'!$J$5,"Country",$C45,"Date",AO$36),0)</f>
        <v>538.8732</v>
      </c>
      <c r="AP45" s="24">
        <f>IFERROR(GETPIVOTDATA("Quantity",'[1]JODI RUNS AZURE'!$J$5,"Country",$C45,"Date",AP$36),0)</f>
        <v>549.24450000000002</v>
      </c>
      <c r="AQ45" s="24">
        <f>IFERROR(GETPIVOTDATA("Quantity",'[1]JODI RUNS AZURE'!$J$5,"Country",$C45,"Date",AQ$36),0)</f>
        <v>509.5532</v>
      </c>
      <c r="AR45" s="24">
        <f>IFERROR(GETPIVOTDATA("Quantity",'[1]JODI RUNS AZURE'!$J$5,"Country",$C45,"Date",AR$36),0)</f>
        <v>479.1377</v>
      </c>
      <c r="AS45" s="24">
        <f>IFERROR(GETPIVOTDATA("Quantity",'[1]JODI RUNS AZURE'!$J$5,"Country",$C45,"Date",AS$36),0)</f>
        <v>494.89319999999998</v>
      </c>
      <c r="AT45" s="24">
        <f>IFERROR(GETPIVOTDATA("Quantity",'[1]JODI RUNS AZURE'!$J$5,"Country",$C45,"Date",AT$36),0)</f>
        <v>504.05970000000002</v>
      </c>
      <c r="AU45" s="24">
        <f>IFERROR(GETPIVOTDATA("Quantity",'[1]JODI RUNS AZURE'!$J$5,"Country",$C45,"Date",AU$36),0)</f>
        <v>509.78969999999998</v>
      </c>
      <c r="AV45" s="24">
        <f>IFERROR(GETPIVOTDATA("Quantity",'[1]JODI RUNS AZURE'!$J$5,"Country",$C45,"Date",AV$36),0)</f>
        <v>548.09479999999996</v>
      </c>
      <c r="AW45" s="24">
        <f>IFERROR(GETPIVOTDATA("Quantity",'[1]JODI RUNS AZURE'!$J$5,"Country",$C45,"Date",AW$36),0)</f>
        <v>567.34199999999998</v>
      </c>
      <c r="AX45" s="24">
        <f>IFERROR(GETPIVOTDATA("Quantity",'[1]JODI RUNS AZURE'!$J$5,"Country",$C45,"Date",AX$36),0)</f>
        <v>517.82899999999995</v>
      </c>
      <c r="AY45" s="24">
        <f>IFERROR(GETPIVOTDATA("Quantity",'[1]JODI RUNS AZURE'!$J$5,"Country",$C45,"Date",AY$36),0)</f>
        <v>486.71199999999999</v>
      </c>
      <c r="AZ45" s="24">
        <f>IFERROR(GETPIVOTDATA("Quantity",'[1]JODI RUNS AZURE'!$J$5,"Country",$C45,"Date",AZ$36),0)</f>
        <v>448.78519999999997</v>
      </c>
      <c r="BA45" s="24">
        <f>IFERROR(GETPIVOTDATA("Quantity",'[1]JODI RUNS AZURE'!$J$5,"Country",$C45,"Date",BA$36),0)</f>
        <v>491.5829</v>
      </c>
      <c r="BB45" s="24">
        <f>IFERROR(GETPIVOTDATA("Quantity",'[1]JODI RUNS AZURE'!$J$5,"Country",$C45,"Date",BB$36),0)</f>
        <v>405.5061</v>
      </c>
      <c r="BC45" s="24">
        <f>IFERROR(GETPIVOTDATA("Quantity",'[1]JODI RUNS AZURE'!$J$5,"Country",$C45,"Date",BC$36),0)</f>
        <v>348.05680000000001</v>
      </c>
      <c r="BD45" s="24">
        <f>IFERROR(GETPIVOTDATA("Quantity",'[1]JODI RUNS AZURE'!$J$5,"Country",$C45,"Date",BD$36),0)</f>
        <v>476.45</v>
      </c>
      <c r="BE45" s="24">
        <f>IFERROR(GETPIVOTDATA("Quantity",'[1]JODI RUNS AZURE'!$J$5,"Country",$C45,"Date",BE$36),0)</f>
        <v>453.51420000000002</v>
      </c>
      <c r="BF45" s="24">
        <f>IFERROR(GETPIVOTDATA("Quantity",'[1]JODI RUNS AZURE'!$J$5,"Country",$C45,"Date",BF$36),0)</f>
        <v>519.697</v>
      </c>
      <c r="BG45" s="24">
        <f>IFERROR(GETPIVOTDATA("Quantity",'[1]JODI RUNS AZURE'!$J$5,"Country",$C45,"Date",BG$36),0)</f>
        <v>561.80899999999997</v>
      </c>
      <c r="BH45" s="24">
        <f>IFERROR(GETPIVOTDATA("Quantity",'[1]JODI RUNS AZURE'!$J$5,"Country",$C45,"Date",BH$36),0)</f>
        <v>562.04549999999995</v>
      </c>
      <c r="BI45" s="24">
        <f>IFERROR(GETPIVOTDATA("Quantity",'[1]JODI RUNS AZURE'!$J$5,"Country",$C45,"Date",BI$36),0)</f>
        <v>524.09500000000003</v>
      </c>
      <c r="BJ45" s="24">
        <f>IFERROR(GETPIVOTDATA("Quantity",'[1]JODI RUNS AZURE'!$J$5,"Country",$C45,"Date",BJ$36),0)</f>
        <v>532.01610000000005</v>
      </c>
      <c r="BK45" s="24">
        <f>IFERROR(GETPIVOTDATA("Quantity",'[1]JODI RUNS AZURE'!$J$5,"Country",$C45,"Date",BK$36),0)</f>
        <v>558.7903</v>
      </c>
      <c r="BL45" s="24">
        <f>IFERROR(GETPIVOTDATA("Quantity",'[1]JODI RUNS AZURE'!$J$5,"Country",$C45,"Date",BL$36),0)</f>
        <v>525.86839999999995</v>
      </c>
      <c r="BM45" s="24">
        <f>IFERROR(GETPIVOTDATA("Quantity",'[1]JODI RUNS AZURE'!$J$5,"Country",$C45,"Date",BM$36),0)</f>
        <v>512.39059999999995</v>
      </c>
      <c r="BN45" s="24">
        <f>IFERROR(GETPIVOTDATA("Quantity",'[1]JODI RUNS AZURE'!$J$5,"Country",$C45,"Date",BN$36),0)</f>
        <v>537.4461</v>
      </c>
      <c r="BO45" s="24">
        <f>IFERROR(GETPIVOTDATA("Quantity",'[1]JODI RUNS AZURE'!$J$5,"Country",$C45,"Date",BO$36),0)</f>
        <v>454.2235</v>
      </c>
      <c r="BP45" s="24">
        <f>IFERROR(GETPIVOTDATA("Quantity",'[1]JODI RUNS AZURE'!$J$5,"Country",$C45,"Date",BP$36),0)</f>
        <v>480.35930000000002</v>
      </c>
      <c r="BQ45" s="24">
        <f>IFERROR(GETPIVOTDATA("Quantity",'[1]JODI RUNS AZURE'!$J$5,"Country",$C45,"Date",BQ$36),0)</f>
        <v>567.95680000000004</v>
      </c>
      <c r="BR45" s="24">
        <f>IFERROR(GETPIVOTDATA("Quantity",'[1]JODI RUNS AZURE'!$J$5,"Country",$C45,"Date",BR$36),0)</f>
        <v>586.4</v>
      </c>
      <c r="BS45" s="63">
        <f t="shared" si="5"/>
        <v>568.59278970199057</v>
      </c>
      <c r="BT45" s="63">
        <f t="shared" si="5"/>
        <v>580.70789715749152</v>
      </c>
      <c r="BU45" s="63">
        <f t="shared" si="5"/>
        <v>553.01574651694898</v>
      </c>
      <c r="BV45" s="63">
        <f t="shared" si="5"/>
        <v>562.93223934328239</v>
      </c>
      <c r="BW45" s="63">
        <f t="shared" si="5"/>
        <v>575.36537825464302</v>
      </c>
      <c r="BX45" s="63">
        <f t="shared" si="5"/>
        <v>576.56774747359623</v>
      </c>
      <c r="BY45" s="63">
        <f t="shared" si="5"/>
        <v>575.13350509905115</v>
      </c>
      <c r="BZ45" s="63">
        <f t="shared" si="5"/>
        <v>573.24742656987917</v>
      </c>
      <c r="CA45" s="63">
        <f t="shared" si="5"/>
        <v>563.45730993088546</v>
      </c>
      <c r="CB45" s="63">
        <f t="shared" si="5"/>
        <v>551.62521557059495</v>
      </c>
      <c r="CC45" s="63">
        <f t="shared" si="5"/>
        <v>560.76229402908325</v>
      </c>
      <c r="CD45" s="63">
        <f t="shared" si="5"/>
        <v>562.52528536990451</v>
      </c>
      <c r="CE45" s="63">
        <f t="shared" si="5"/>
        <v>577.44939486221369</v>
      </c>
      <c r="CF45" s="63">
        <f t="shared" si="5"/>
        <v>579.79494302332091</v>
      </c>
      <c r="CG45" s="63">
        <f t="shared" si="5"/>
        <v>559.5622341586718</v>
      </c>
      <c r="CH45" s="63">
        <f t="shared" si="5"/>
        <v>544.8633614473232</v>
      </c>
      <c r="CI45" s="63">
        <f t="shared" si="6"/>
        <v>571.04219797686642</v>
      </c>
      <c r="CJ45" s="63">
        <f t="shared" si="6"/>
        <v>576.76369686706403</v>
      </c>
      <c r="CK45" s="24">
        <f>IFERROR(GETPIVOTDATA("Quantity",'[1]JODI RUNS AZURE'!$J$5,"Country",$C45,"Date",CK$36),0)</f>
        <v>0</v>
      </c>
      <c r="CL45" s="24">
        <f>IFERROR(GETPIVOTDATA("Quantity",'[1]JODI RUNS AZURE'!$J$5,"Country",$C45,"Date",CL$36),0)</f>
        <v>0</v>
      </c>
      <c r="CM45" s="24">
        <f>IFERROR(GETPIVOTDATA("Quantity",'[1]JODI RUNS AZURE'!$J$5,"Country",$C45,"Date",CM$36),0)</f>
        <v>0</v>
      </c>
      <c r="CN45" s="24">
        <f>IFERROR(GETPIVOTDATA("Quantity",'[1]JODI RUNS AZURE'!$J$5,"Country",$C45,"Date",CN$36),0)</f>
        <v>0</v>
      </c>
      <c r="CO45" s="24">
        <f>IFERROR(GETPIVOTDATA("Quantity",'[1]JODI RUNS AZURE'!$J$5,"Country",$C45,"Date",CO$36),0)</f>
        <v>0</v>
      </c>
      <c r="CP45" s="24">
        <f>IFERROR(GETPIVOTDATA("Quantity",'[1]JODI RUNS AZURE'!$J$5,"Country",$C45,"Date",CP$36),0)</f>
        <v>0</v>
      </c>
      <c r="CQ45" s="24">
        <f>IFERROR(GETPIVOTDATA("Quantity",'[1]JODI RUNS AZURE'!$J$5,"Country",$C45,"Date",CQ$36),0)</f>
        <v>0</v>
      </c>
      <c r="CR45" s="24">
        <f>IFERROR(GETPIVOTDATA("Quantity",'[1]JODI RUNS AZURE'!$J$5,"Country",$C45,"Date",CR$36),0)</f>
        <v>0</v>
      </c>
      <c r="CS45" s="24">
        <f>IFERROR(GETPIVOTDATA("Quantity",'[1]JODI RUNS AZURE'!$J$5,"Country",$C45,"Date",CS$36),0)</f>
        <v>0</v>
      </c>
      <c r="CT45" s="24">
        <f>IFERROR(GETPIVOTDATA("Quantity",'[1]JODI RUNS AZURE'!$J$5,"Country",$C45,"Date",CT$36),0)</f>
        <v>0</v>
      </c>
      <c r="CU45" s="24">
        <f>IFERROR(GETPIVOTDATA("Quantity",'[1]JODI RUNS AZURE'!$J$5,"Country",$C45,"Date",CU$36),0)</f>
        <v>0</v>
      </c>
      <c r="CV45" s="24">
        <f>IFERROR(GETPIVOTDATA("Quantity",'[1]JODI RUNS AZURE'!$J$5,"Country",$C45,"Date",CV$36),0)</f>
        <v>0</v>
      </c>
      <c r="CW45" s="24">
        <f>IFERROR(GETPIVOTDATA("Quantity",'[1]JODI RUNS AZURE'!$J$5,"Country",$C45,"Date",CW$36),0)</f>
        <v>0</v>
      </c>
      <c r="CX45" s="24">
        <f>IFERROR(GETPIVOTDATA("Quantity",'[1]JODI RUNS AZURE'!$J$5,"Country",$C45,"Date",CX$36),0)</f>
        <v>0</v>
      </c>
      <c r="CY45" s="24">
        <f>IFERROR(GETPIVOTDATA("Quantity",'[1]JODI RUNS AZURE'!$J$5,"Country",$C45,"Date",CY$36),0)</f>
        <v>0</v>
      </c>
      <c r="CZ45" s="24">
        <f>IFERROR(GETPIVOTDATA("Quantity",'[1]JODI RUNS AZURE'!$J$5,"Country",$C45,"Date",CZ$36),0)</f>
        <v>0</v>
      </c>
      <c r="DA45" s="24">
        <f>IFERROR(GETPIVOTDATA("Quantity",'[1]JODI RUNS AZURE'!$J$5,"Country",$C45,"Date",DA$36),0)</f>
        <v>0</v>
      </c>
      <c r="DB45" s="24">
        <f>IFERROR(GETPIVOTDATA("Quantity",'[1]JODI RUNS AZURE'!$J$5,"Country",$C45,"Date",DB$36),0)</f>
        <v>0</v>
      </c>
      <c r="DC45" s="24">
        <f>IFERROR(GETPIVOTDATA("Quantity",'[1]JODI RUNS AZURE'!$J$5,"Country",$C45,"Date",DC$36),0)</f>
        <v>0</v>
      </c>
      <c r="DD45" s="24">
        <f>IFERROR(GETPIVOTDATA("Quantity",'[1]JODI RUNS AZURE'!$J$5,"Country",$C45,"Date",DD$36),0)</f>
        <v>0</v>
      </c>
      <c r="DE45" s="24">
        <f>IFERROR(GETPIVOTDATA("Quantity",'[1]JODI RUNS AZURE'!$J$5,"Country",$C45,"Date",DE$36),0)</f>
        <v>0</v>
      </c>
      <c r="DF45" s="24">
        <f>IFERROR(GETPIVOTDATA("Quantity",'[1]JODI RUNS AZURE'!$J$5,"Country",$C45,"Date",DF$36),0)</f>
        <v>0</v>
      </c>
      <c r="DG45" s="24">
        <f>IFERROR(GETPIVOTDATA("Quantity",'[1]JODI RUNS AZURE'!$J$5,"Country",$C45,"Date",DG$36),0)</f>
        <v>0</v>
      </c>
      <c r="DH45" s="24">
        <f>IFERROR(GETPIVOTDATA("Quantity",'[1]JODI RUNS AZURE'!$J$5,"Country",$C45,"Date",DH$36),0)</f>
        <v>0</v>
      </c>
      <c r="DL45" s="31">
        <v>43252</v>
      </c>
      <c r="DM45" s="32" t="e">
        <f t="shared" ca="1" si="8"/>
        <v>#NAME?</v>
      </c>
      <c r="DN45" s="33" t="e">
        <f t="shared" ca="1" si="8"/>
        <v>#NAME?</v>
      </c>
      <c r="DO45" s="33" t="e">
        <f t="shared" ca="1" si="8"/>
        <v>#NAME?</v>
      </c>
      <c r="DP45" s="34" t="e">
        <f t="shared" ca="1" si="8"/>
        <v>#NAME?</v>
      </c>
      <c r="DQ45" s="35" t="e">
        <f t="shared" ca="1" si="9"/>
        <v>#NAME?</v>
      </c>
      <c r="DR45" s="36"/>
      <c r="DS45" s="36"/>
    </row>
    <row r="46" spans="1:123" x14ac:dyDescent="0.2">
      <c r="A46" t="s">
        <v>1</v>
      </c>
      <c r="B46" t="s">
        <v>2</v>
      </c>
      <c r="C46" t="s">
        <v>43</v>
      </c>
      <c r="E46" s="24">
        <f>IFERROR(GETPIVOTDATA("Quantity",'[1]JODI Runs'!$N$5,"Country",$C46,"Column1",DATE(YEAR(E$36),MONTH(E$36),1)),0)</f>
        <v>413.68389999999999</v>
      </c>
      <c r="F46" s="24">
        <f>IFERROR(GETPIVOTDATA("Quantity",'[1]JODI Runs'!$N$5,"Country",$C46,"Column1",DATE(YEAR(F$36),MONTH(F$36),1)),0)</f>
        <v>414.13569999999999</v>
      </c>
      <c r="G46" s="24">
        <f>IFERROR(GETPIVOTDATA("Quantity",'[1]JODI Runs'!$N$5,"Country",$C46,"Column1",DATE(YEAR(G$36),MONTH(G$36),1)),0)</f>
        <v>391.00650000000002</v>
      </c>
      <c r="H46" s="24">
        <f>IFERROR(GETPIVOTDATA("Quantity",'[1]JODI Runs'!$N$5,"Country",$C46,"Column1",DATE(YEAR(H$36),MONTH(H$36),1)),0)</f>
        <v>232.11330000000001</v>
      </c>
      <c r="I46" s="24">
        <f>IFERROR(GETPIVOTDATA("Quantity",'[1]JODI Runs'!$N$5,"Country",$C46,"Column1",DATE(YEAR(I$36),MONTH(I$36),1)),0)</f>
        <v>398.16770000000002</v>
      </c>
      <c r="J46" s="24">
        <f>IFERROR(GETPIVOTDATA("Quantity",'[1]JODI Runs'!$N$5,"Country",$C46,"Column1",DATE(YEAR(J$36),MONTH(J$36),1)),0)</f>
        <v>442.52</v>
      </c>
      <c r="K46" s="24">
        <f>IFERROR(GETPIVOTDATA("Quantity",'[1]JODI Runs'!$N$5,"Country",$C46,"Column1",DATE(YEAR(K$36),MONTH(K$36),1)),0)</f>
        <v>447.5806</v>
      </c>
      <c r="L46" s="24">
        <f>IFERROR(GETPIVOTDATA("Quantity",'[1]JODI Runs'!$N$5,"Country",$C46,"Column1",DATE(YEAR(L$36),MONTH(L$36),1)),0)</f>
        <v>437.79349999999999</v>
      </c>
      <c r="M46" s="24">
        <f>IFERROR(GETPIVOTDATA("Quantity",'[1]JODI Runs'!$N$5,"Country",$C46,"Column1",DATE(YEAR(M$36),MONTH(M$36),1)),0)</f>
        <v>345.08670000000001</v>
      </c>
      <c r="N46" s="24">
        <f>IFERROR(GETPIVOTDATA("Quantity",'[1]JODI Runs'!$N$5,"Country",$C46,"Column1",DATE(YEAR(N$36),MONTH(N$36),1)),0)</f>
        <v>365.94189999999998</v>
      </c>
      <c r="O46" s="24">
        <f>IFERROR(GETPIVOTDATA("Quantity",'[1]JODI Runs'!$N$5,"Country",$C46,"Column1",DATE(YEAR(O$36),MONTH(O$36),1)),0)</f>
        <v>434.38</v>
      </c>
      <c r="P46" s="24">
        <f>IFERROR(GETPIVOTDATA("Quantity",'[1]JODI Runs'!$N$5,"Country",$C46,"Column1",DATE(YEAR(P$36),MONTH(P$36),1)),0)</f>
        <v>418.21940000000001</v>
      </c>
      <c r="Q46" s="24">
        <f>IFERROR(GETPIVOTDATA("Quantity",'[1]JODI RUNS AZURE'!$J$5,"Country",$C46,"Date",Q$36),0)</f>
        <v>424.42579999999998</v>
      </c>
      <c r="R46" s="24">
        <f>IFERROR(GETPIVOTDATA("Quantity",'[1]JODI RUNS AZURE'!$J$5,"Country",$C46,"Date",R$36),0)</f>
        <v>411.49290000000002</v>
      </c>
      <c r="S46" s="24">
        <f>IFERROR(GETPIVOTDATA("Quantity",'[1]JODI RUNS AZURE'!$J$5,"Country",$C46,"Date",S$36),0)</f>
        <v>345.41289999999998</v>
      </c>
      <c r="T46" s="24">
        <f>IFERROR(GETPIVOTDATA("Quantity",'[1]JODI RUNS AZURE'!$J$5,"Country",$C46,"Date",T$36),0)</f>
        <v>430.68</v>
      </c>
      <c r="U46" s="24">
        <f>IFERROR(GETPIVOTDATA("Quantity",'[1]JODI RUNS AZURE'!$J$5,"Country",$C46,"Date",U$36),0)</f>
        <v>440.4194</v>
      </c>
      <c r="V46" s="24">
        <f>IFERROR(GETPIVOTDATA("Quantity",'[1]JODI RUNS AZURE'!$J$5,"Country",$C46,"Date",V$36),0)</f>
        <v>384.06</v>
      </c>
      <c r="W46" s="24">
        <f>IFERROR(GETPIVOTDATA("Quantity",'[1]JODI RUNS AZURE'!$J$5,"Country",$C46,"Date",W$36),0)</f>
        <v>432.06450000000001</v>
      </c>
      <c r="X46" s="24">
        <f>IFERROR(GETPIVOTDATA("Quantity",'[1]JODI RUNS AZURE'!$J$5,"Country",$C46,"Date",X$36),0)</f>
        <v>430.39350000000002</v>
      </c>
      <c r="Y46" s="24">
        <f>IFERROR(GETPIVOTDATA("Quantity",'[1]JODI RUNS AZURE'!$J$5,"Country",$C46,"Date",Y$36),0)</f>
        <v>407.98669999999998</v>
      </c>
      <c r="Z46" s="24">
        <f>IFERROR(GETPIVOTDATA("Quantity",'[1]JODI RUNS AZURE'!$J$5,"Country",$C46,"Date",Z$36),0)</f>
        <v>387.42579999999998</v>
      </c>
      <c r="AA46" s="24">
        <f>IFERROR(GETPIVOTDATA("Quantity",'[1]JODI RUNS AZURE'!$J$5,"Country",$C46,"Date",AA$36),0)</f>
        <v>431.66669999999999</v>
      </c>
      <c r="AB46" s="24">
        <f>IFERROR(GETPIVOTDATA("Quantity",'[1]JODI RUNS AZURE'!$J$5,"Country",$C46,"Date",AB$36),0)</f>
        <v>387.42579999999998</v>
      </c>
      <c r="AC46" s="24">
        <f>IFERROR(GETPIVOTDATA("Quantity",'[1]JODI RUNS AZURE'!$J$5,"Country",$C46,"Date",AC$36),0)</f>
        <v>366.4194</v>
      </c>
      <c r="AD46" s="24">
        <f>IFERROR(GETPIVOTDATA("Quantity",'[1]JODI RUNS AZURE'!$J$5,"Country",$C46,"Date",AD$36),0)</f>
        <v>370.79289999999997</v>
      </c>
      <c r="AE46" s="24">
        <f>IFERROR(GETPIVOTDATA("Quantity",'[1]JODI RUNS AZURE'!$J$5,"Country",$C46,"Date",AE$36),0)</f>
        <v>310.32260000000002</v>
      </c>
      <c r="AF46" s="24">
        <f>IFERROR(GETPIVOTDATA("Quantity",'[1]JODI RUNS AZURE'!$J$5,"Country",$C46,"Date",AF$36),0)</f>
        <v>295.26</v>
      </c>
      <c r="AG46" s="24">
        <f>IFERROR(GETPIVOTDATA("Quantity",'[1]JODI RUNS AZURE'!$J$5,"Country",$C46,"Date",AG$36),0)</f>
        <v>286.45159999999998</v>
      </c>
      <c r="AH46" s="24">
        <f>IFERROR(GETPIVOTDATA("Quantity",'[1]JODI RUNS AZURE'!$J$5,"Country",$C46,"Date",AH$36),0)</f>
        <v>428.2133</v>
      </c>
      <c r="AI46" s="24">
        <f>IFERROR(GETPIVOTDATA("Quantity",'[1]JODI RUNS AZURE'!$J$5,"Country",$C46,"Date",AI$36),0)</f>
        <v>432.3032</v>
      </c>
      <c r="AJ46" s="24">
        <f>IFERROR(GETPIVOTDATA("Quantity",'[1]JODI RUNS AZURE'!$J$5,"Country",$C46,"Date",AJ$36),0)</f>
        <v>417.98059999999998</v>
      </c>
      <c r="AK46" s="24">
        <f>IFERROR(GETPIVOTDATA("Quantity",'[1]JODI RUNS AZURE'!$J$5,"Country",$C46,"Date",AK$36),0)</f>
        <v>276.26670000000001</v>
      </c>
      <c r="AL46" s="24">
        <f>IFERROR(GETPIVOTDATA("Quantity",'[1]JODI RUNS AZURE'!$J$5,"Country",$C46,"Date",AL$36),0)</f>
        <v>225.5806</v>
      </c>
      <c r="AM46" s="24">
        <f>IFERROR(GETPIVOTDATA("Quantity",'[1]JODI RUNS AZURE'!$J$5,"Country",$C46,"Date",AM$36),0)</f>
        <v>299.45330000000001</v>
      </c>
      <c r="AN46" s="24">
        <f>IFERROR(GETPIVOTDATA("Quantity",'[1]JODI RUNS AZURE'!$J$5,"Country",$C46,"Date",AN$36),0)</f>
        <v>371.19349999999997</v>
      </c>
      <c r="AO46" s="24">
        <f>IFERROR(GETPIVOTDATA("Quantity",'[1]JODI RUNS AZURE'!$J$5,"Country",$C46,"Date",AO$36),0)</f>
        <v>394.10969999999998</v>
      </c>
      <c r="AP46" s="24">
        <f>IFERROR(GETPIVOTDATA("Quantity",'[1]JODI RUNS AZURE'!$J$5,"Country",$C46,"Date",AP$36),0)</f>
        <v>407</v>
      </c>
      <c r="AQ46" s="24">
        <f>IFERROR(GETPIVOTDATA("Quantity",'[1]JODI RUNS AZURE'!$J$5,"Country",$C46,"Date",AQ$36),0)</f>
        <v>389.33550000000002</v>
      </c>
      <c r="AR46" s="24">
        <f>IFERROR(GETPIVOTDATA("Quantity",'[1]JODI RUNS AZURE'!$J$5,"Country",$C46,"Date",AR$36),0)</f>
        <v>396.14670000000001</v>
      </c>
      <c r="AS46" s="24">
        <f>IFERROR(GETPIVOTDATA("Quantity",'[1]JODI RUNS AZURE'!$J$5,"Country",$C46,"Date",AS$36),0)</f>
        <v>333</v>
      </c>
      <c r="AT46" s="24">
        <f>IFERROR(GETPIVOTDATA("Quantity",'[1]JODI RUNS AZURE'!$J$5,"Country",$C46,"Date",AT$36),0)</f>
        <v>320.42</v>
      </c>
      <c r="AU46" s="24">
        <f>IFERROR(GETPIVOTDATA("Quantity",'[1]JODI RUNS AZURE'!$J$5,"Country",$C46,"Date",AU$36),0)</f>
        <v>318.2</v>
      </c>
      <c r="AV46" s="24">
        <f>IFERROR(GETPIVOTDATA("Quantity",'[1]JODI RUNS AZURE'!$J$5,"Country",$C46,"Date",AV$36),0)</f>
        <v>321.78059999999999</v>
      </c>
      <c r="AW46" s="24">
        <f>IFERROR(GETPIVOTDATA("Quantity",'[1]JODI RUNS AZURE'!$J$5,"Country",$C46,"Date",AW$36),0)</f>
        <v>326.83330000000001</v>
      </c>
      <c r="AX46" s="24">
        <f>IFERROR(GETPIVOTDATA("Quantity",'[1]JODI RUNS AZURE'!$J$5,"Country",$C46,"Date",AX$36),0)</f>
        <v>320.58710000000002</v>
      </c>
      <c r="AY46" s="24">
        <f>IFERROR(GETPIVOTDATA("Quantity",'[1]JODI RUNS AZURE'!$J$5,"Country",$C46,"Date",AY$36),0)</f>
        <v>338.42669999999998</v>
      </c>
      <c r="AZ46" s="24">
        <f>IFERROR(GETPIVOTDATA("Quantity",'[1]JODI RUNS AZURE'!$J$5,"Country",$C46,"Date",AZ$36),0)</f>
        <v>361.16770000000002</v>
      </c>
      <c r="BA46" s="24">
        <f>IFERROR(GETPIVOTDATA("Quantity",'[1]JODI RUNS AZURE'!$J$5,"Country",$C46,"Date",BA$36),0)</f>
        <v>373.10320000000002</v>
      </c>
      <c r="BB46" s="24">
        <f>IFERROR(GETPIVOTDATA("Quantity",'[1]JODI RUNS AZURE'!$J$5,"Country",$C46,"Date",BB$36),0)</f>
        <v>365.50709999999998</v>
      </c>
      <c r="BC46" s="24">
        <f>IFERROR(GETPIVOTDATA("Quantity",'[1]JODI RUNS AZURE'!$J$5,"Country",$C46,"Date",BC$36),0)</f>
        <v>364.27100000000002</v>
      </c>
      <c r="BD46" s="24">
        <f>IFERROR(GETPIVOTDATA("Quantity",'[1]JODI RUNS AZURE'!$J$5,"Country",$C46,"Date",BD$36),0)</f>
        <v>352.98</v>
      </c>
      <c r="BE46" s="24">
        <f>IFERROR(GETPIVOTDATA("Quantity",'[1]JODI RUNS AZURE'!$J$5,"Country",$C46,"Date",BE$36),0)</f>
        <v>380.50319999999999</v>
      </c>
      <c r="BF46" s="24">
        <f>IFERROR(GETPIVOTDATA("Quantity",'[1]JODI RUNS AZURE'!$J$5,"Country",$C46,"Date",BF$36),0)</f>
        <v>373.45330000000001</v>
      </c>
      <c r="BG46" s="24">
        <f>IFERROR(GETPIVOTDATA("Quantity",'[1]JODI RUNS AZURE'!$J$5,"Country",$C46,"Date",BG$36),0)</f>
        <v>356.39350000000002</v>
      </c>
      <c r="BH46" s="24">
        <f>IFERROR(GETPIVOTDATA("Quantity",'[1]JODI RUNS AZURE'!$J$5,"Country",$C46,"Date",BH$36),0)</f>
        <v>380.74189999999999</v>
      </c>
      <c r="BI46" s="24">
        <f>IFERROR(GETPIVOTDATA("Quantity",'[1]JODI RUNS AZURE'!$J$5,"Country",$C46,"Date",BI$36),0)</f>
        <v>394.66669999999999</v>
      </c>
      <c r="BJ46" s="24">
        <f>IFERROR(GETPIVOTDATA("Quantity",'[1]JODI RUNS AZURE'!$J$5,"Country",$C46,"Date",BJ$36),0)</f>
        <v>331.09030000000001</v>
      </c>
      <c r="BK46" s="24">
        <f>IFERROR(GETPIVOTDATA("Quantity",'[1]JODI RUNS AZURE'!$J$5,"Country",$C46,"Date",BK$36),0)</f>
        <v>349.0333</v>
      </c>
      <c r="BL46" s="24">
        <f>IFERROR(GETPIVOTDATA("Quantity",'[1]JODI RUNS AZURE'!$J$5,"Country",$C46,"Date",BL$36),0)</f>
        <v>417.0258</v>
      </c>
      <c r="BM46" s="24">
        <f>IFERROR(GETPIVOTDATA("Quantity",'[1]JODI RUNS AZURE'!$J$5,"Country",$C46,"Date",BM$36),0)</f>
        <v>396.49680000000001</v>
      </c>
      <c r="BN46" s="24">
        <f>IFERROR(GETPIVOTDATA("Quantity",'[1]JODI RUNS AZURE'!$J$5,"Country",$C46,"Date",BN$36),0)</f>
        <v>381.62860000000001</v>
      </c>
      <c r="BO46" s="24">
        <f>IFERROR(GETPIVOTDATA("Quantity",'[1]JODI RUNS AZURE'!$J$5,"Country",$C46,"Date",BO$36),0)</f>
        <v>388.61939999999998</v>
      </c>
      <c r="BP46" s="24">
        <f>IFERROR(GETPIVOTDATA("Quantity",'[1]JODI RUNS AZURE'!$J$5,"Country",$C46,"Date",BP$36),0)</f>
        <v>413.16669999999999</v>
      </c>
      <c r="BQ46" s="24">
        <f>IFERROR(GETPIVOTDATA("Quantity",'[1]JODI RUNS AZURE'!$J$5,"Country",$C46,"Date",BQ$36),0)</f>
        <v>415.11610000000002</v>
      </c>
      <c r="BR46" s="24">
        <f>IFERROR(GETPIVOTDATA("Quantity",'[1]JODI RUNS AZURE'!$J$5,"Country",$C46,"Date",BR$36),0)</f>
        <v>398.12</v>
      </c>
      <c r="BS46" s="63">
        <f t="shared" si="5"/>
        <v>391.01029956569778</v>
      </c>
      <c r="BT46" s="63">
        <f t="shared" si="5"/>
        <v>399.34162539543416</v>
      </c>
      <c r="BU46" s="63">
        <f t="shared" si="5"/>
        <v>380.29826727748815</v>
      </c>
      <c r="BV46" s="63">
        <f t="shared" si="5"/>
        <v>387.11764821388368</v>
      </c>
      <c r="BW46" s="63">
        <f t="shared" si="5"/>
        <v>395.66767814447962</v>
      </c>
      <c r="BX46" s="63">
        <f t="shared" si="5"/>
        <v>396.49452427585226</v>
      </c>
      <c r="BY46" s="63">
        <f t="shared" si="5"/>
        <v>395.50822344566654</v>
      </c>
      <c r="BZ46" s="63">
        <f t="shared" si="5"/>
        <v>394.21120360290257</v>
      </c>
      <c r="CA46" s="63">
        <f t="shared" si="5"/>
        <v>387.47872913413147</v>
      </c>
      <c r="CB46" s="63">
        <f t="shared" si="5"/>
        <v>379.34202595375586</v>
      </c>
      <c r="CC46" s="63">
        <f t="shared" si="5"/>
        <v>385.62541865573036</v>
      </c>
      <c r="CD46" s="63">
        <f t="shared" si="5"/>
        <v>386.83779381206597</v>
      </c>
      <c r="CE46" s="63">
        <f t="shared" si="5"/>
        <v>397.1008161877059</v>
      </c>
      <c r="CF46" s="63">
        <f t="shared" si="5"/>
        <v>398.71380443822699</v>
      </c>
      <c r="CG46" s="63">
        <f t="shared" si="5"/>
        <v>384.80016061882787</v>
      </c>
      <c r="CH46" s="63">
        <f t="shared" si="5"/>
        <v>374.69202923510989</v>
      </c>
      <c r="CI46" s="63">
        <f t="shared" si="6"/>
        <v>392.69471041413618</v>
      </c>
      <c r="CJ46" s="63">
        <f t="shared" si="6"/>
        <v>396.6292748960276</v>
      </c>
      <c r="CK46" s="24">
        <f>IFERROR(GETPIVOTDATA("Quantity",'[1]JODI RUNS AZURE'!$J$5,"Country",$C46,"Date",CK$36),0)</f>
        <v>0</v>
      </c>
      <c r="CL46" s="24">
        <f>IFERROR(GETPIVOTDATA("Quantity",'[1]JODI RUNS AZURE'!$J$5,"Country",$C46,"Date",CL$36),0)</f>
        <v>0</v>
      </c>
      <c r="CM46" s="24">
        <f>IFERROR(GETPIVOTDATA("Quantity",'[1]JODI RUNS AZURE'!$J$5,"Country",$C46,"Date",CM$36),0)</f>
        <v>0</v>
      </c>
      <c r="CN46" s="24">
        <f>IFERROR(GETPIVOTDATA("Quantity",'[1]JODI RUNS AZURE'!$J$5,"Country",$C46,"Date",CN$36),0)</f>
        <v>0</v>
      </c>
      <c r="CO46" s="24">
        <f>IFERROR(GETPIVOTDATA("Quantity",'[1]JODI RUNS AZURE'!$J$5,"Country",$C46,"Date",CO$36),0)</f>
        <v>0</v>
      </c>
      <c r="CP46" s="24">
        <f>IFERROR(GETPIVOTDATA("Quantity",'[1]JODI RUNS AZURE'!$J$5,"Country",$C46,"Date",CP$36),0)</f>
        <v>0</v>
      </c>
      <c r="CQ46" s="24">
        <f>IFERROR(GETPIVOTDATA("Quantity",'[1]JODI RUNS AZURE'!$J$5,"Country",$C46,"Date",CQ$36),0)</f>
        <v>0</v>
      </c>
      <c r="CR46" s="24">
        <f>IFERROR(GETPIVOTDATA("Quantity",'[1]JODI RUNS AZURE'!$J$5,"Country",$C46,"Date",CR$36),0)</f>
        <v>0</v>
      </c>
      <c r="CS46" s="24">
        <f>IFERROR(GETPIVOTDATA("Quantity",'[1]JODI RUNS AZURE'!$J$5,"Country",$C46,"Date",CS$36),0)</f>
        <v>0</v>
      </c>
      <c r="CT46" s="24">
        <f>IFERROR(GETPIVOTDATA("Quantity",'[1]JODI RUNS AZURE'!$J$5,"Country",$C46,"Date",CT$36),0)</f>
        <v>0</v>
      </c>
      <c r="CU46" s="24">
        <f>IFERROR(GETPIVOTDATA("Quantity",'[1]JODI RUNS AZURE'!$J$5,"Country",$C46,"Date",CU$36),0)</f>
        <v>0</v>
      </c>
      <c r="CV46" s="24">
        <f>IFERROR(GETPIVOTDATA("Quantity",'[1]JODI RUNS AZURE'!$J$5,"Country",$C46,"Date",CV$36),0)</f>
        <v>0</v>
      </c>
      <c r="CW46" s="24">
        <f>IFERROR(GETPIVOTDATA("Quantity",'[1]JODI RUNS AZURE'!$J$5,"Country",$C46,"Date",CW$36),0)</f>
        <v>0</v>
      </c>
      <c r="CX46" s="24">
        <f>IFERROR(GETPIVOTDATA("Quantity",'[1]JODI RUNS AZURE'!$J$5,"Country",$C46,"Date",CX$36),0)</f>
        <v>0</v>
      </c>
      <c r="CY46" s="24">
        <f>IFERROR(GETPIVOTDATA("Quantity",'[1]JODI RUNS AZURE'!$J$5,"Country",$C46,"Date",CY$36),0)</f>
        <v>0</v>
      </c>
      <c r="CZ46" s="24">
        <f>IFERROR(GETPIVOTDATA("Quantity",'[1]JODI RUNS AZURE'!$J$5,"Country",$C46,"Date",CZ$36),0)</f>
        <v>0</v>
      </c>
      <c r="DA46" s="24">
        <f>IFERROR(GETPIVOTDATA("Quantity",'[1]JODI RUNS AZURE'!$J$5,"Country",$C46,"Date",DA$36),0)</f>
        <v>0</v>
      </c>
      <c r="DB46" s="24">
        <f>IFERROR(GETPIVOTDATA("Quantity",'[1]JODI RUNS AZURE'!$J$5,"Country",$C46,"Date",DB$36),0)</f>
        <v>0</v>
      </c>
      <c r="DC46" s="24">
        <f>IFERROR(GETPIVOTDATA("Quantity",'[1]JODI RUNS AZURE'!$J$5,"Country",$C46,"Date",DC$36),0)</f>
        <v>0</v>
      </c>
      <c r="DD46" s="24">
        <f>IFERROR(GETPIVOTDATA("Quantity",'[1]JODI RUNS AZURE'!$J$5,"Country",$C46,"Date",DD$36),0)</f>
        <v>0</v>
      </c>
      <c r="DE46" s="24">
        <f>IFERROR(GETPIVOTDATA("Quantity",'[1]JODI RUNS AZURE'!$J$5,"Country",$C46,"Date",DE$36),0)</f>
        <v>0</v>
      </c>
      <c r="DF46" s="24">
        <f>IFERROR(GETPIVOTDATA("Quantity",'[1]JODI RUNS AZURE'!$J$5,"Country",$C46,"Date",DF$36),0)</f>
        <v>0</v>
      </c>
      <c r="DG46" s="24">
        <f>IFERROR(GETPIVOTDATA("Quantity",'[1]JODI RUNS AZURE'!$J$5,"Country",$C46,"Date",DG$36),0)</f>
        <v>0</v>
      </c>
      <c r="DH46" s="24">
        <f>IFERROR(GETPIVOTDATA("Quantity",'[1]JODI RUNS AZURE'!$J$5,"Country",$C46,"Date",DH$36),0)</f>
        <v>0</v>
      </c>
      <c r="DL46" s="31">
        <v>43282</v>
      </c>
      <c r="DM46" s="32" t="e">
        <f t="shared" ca="1" si="8"/>
        <v>#NAME?</v>
      </c>
      <c r="DN46" s="33" t="e">
        <f t="shared" ca="1" si="8"/>
        <v>#NAME?</v>
      </c>
      <c r="DO46" s="33" t="e">
        <f t="shared" ca="1" si="8"/>
        <v>#NAME?</v>
      </c>
      <c r="DP46" s="34" t="e">
        <f t="shared" ca="1" si="8"/>
        <v>#NAME?</v>
      </c>
      <c r="DQ46" s="35" t="e">
        <f t="shared" ca="1" si="9"/>
        <v>#NAME?</v>
      </c>
      <c r="DR46" s="36"/>
      <c r="DS46" s="36"/>
    </row>
    <row r="47" spans="1:123" x14ac:dyDescent="0.2">
      <c r="A47" t="s">
        <v>1</v>
      </c>
      <c r="B47" t="s">
        <v>2</v>
      </c>
      <c r="C47" t="s">
        <v>44</v>
      </c>
      <c r="E47" s="24">
        <f>IFERROR(GETPIVOTDATA("Quantity",'[1]JODI Runs'!$N$5,"Country",$C47,"Column1",DATE(YEAR(E$36),MONTH(E$36),1)),0)</f>
        <v>1094.2728999999999</v>
      </c>
      <c r="F47" s="24">
        <f>IFERROR(GETPIVOTDATA("Quantity",'[1]JODI Runs'!$N$5,"Country",$C47,"Column1",DATE(YEAR(F$36),MONTH(F$36),1)),0)</f>
        <v>1029.4793</v>
      </c>
      <c r="G47" s="24">
        <f>IFERROR(GETPIVOTDATA("Quantity",'[1]JODI Runs'!$N$5,"Country",$C47,"Column1",DATE(YEAR(G$36),MONTH(G$36),1)),0)</f>
        <v>1093.3</v>
      </c>
      <c r="H47" s="24">
        <f>IFERROR(GETPIVOTDATA("Quantity",'[1]JODI Runs'!$N$5,"Country",$C47,"Column1",DATE(YEAR(H$36),MONTH(H$36),1)),0)</f>
        <v>1116.4227000000001</v>
      </c>
      <c r="I47" s="24">
        <f>IFERROR(GETPIVOTDATA("Quantity",'[1]JODI Runs'!$N$5,"Country",$C47,"Column1",DATE(YEAR(I$36),MONTH(I$36),1)),0)</f>
        <v>1080.6523</v>
      </c>
      <c r="J47" s="24">
        <f>IFERROR(GETPIVOTDATA("Quantity",'[1]JODI Runs'!$N$5,"Country",$C47,"Column1",DATE(YEAR(J$36),MONTH(J$36),1)),0)</f>
        <v>1131.2512999999999</v>
      </c>
      <c r="K47" s="24">
        <f>IFERROR(GETPIVOTDATA("Quantity",'[1]JODI Runs'!$N$5,"Country",$C47,"Column1",DATE(YEAR(K$36),MONTH(K$36),1)),0)</f>
        <v>1091.8406</v>
      </c>
      <c r="L47" s="24">
        <f>IFERROR(GETPIVOTDATA("Quantity",'[1]JODI Runs'!$N$5,"Country",$C47,"Column1",DATE(YEAR(L$36),MONTH(L$36),1)),0)</f>
        <v>1150.9445000000001</v>
      </c>
      <c r="M47" s="24">
        <f>IFERROR(GETPIVOTDATA("Quantity",'[1]JODI Runs'!$N$5,"Country",$C47,"Column1",DATE(YEAR(M$36),MONTH(M$36),1)),0)</f>
        <v>1150.3526999999999</v>
      </c>
      <c r="N47" s="24">
        <f>IFERROR(GETPIVOTDATA("Quantity",'[1]JODI Runs'!$N$5,"Country",$C47,"Column1",DATE(YEAR(N$36),MONTH(N$36),1)),0)</f>
        <v>1117.6225999999999</v>
      </c>
      <c r="O47" s="24">
        <f>IFERROR(GETPIVOTDATA("Quantity",'[1]JODI Runs'!$N$5,"Country",$C47,"Column1",DATE(YEAR(O$36),MONTH(O$36),1)),0)</f>
        <v>1061.8833</v>
      </c>
      <c r="P47" s="24">
        <f>IFERROR(GETPIVOTDATA("Quantity",'[1]JODI Runs'!$N$5,"Country",$C47,"Column1",DATE(YEAR(P$36),MONTH(P$36),1)),0)</f>
        <v>1079.9226000000001</v>
      </c>
      <c r="Q47" s="24">
        <f>IFERROR(GETPIVOTDATA("Quantity",'[1]JODI RUNS AZURE'!$J$5,"Country",$C47,"Date",Q$36),0)</f>
        <v>1048.3032000000001</v>
      </c>
      <c r="R47" s="24">
        <f>IFERROR(GETPIVOTDATA("Quantity",'[1]JODI RUNS AZURE'!$J$5,"Country",$C47,"Date",R$36),0)</f>
        <v>819.1671</v>
      </c>
      <c r="S47" s="24">
        <f>IFERROR(GETPIVOTDATA("Quantity",'[1]JODI RUNS AZURE'!$J$5,"Country",$C47,"Date",S$36),0)</f>
        <v>935.44650000000001</v>
      </c>
      <c r="T47" s="24">
        <f>IFERROR(GETPIVOTDATA("Quantity",'[1]JODI RUNS AZURE'!$J$5,"Country",$C47,"Date",T$36),0)</f>
        <v>1073.9473</v>
      </c>
      <c r="U47" s="24">
        <f>IFERROR(GETPIVOTDATA("Quantity",'[1]JODI RUNS AZURE'!$J$5,"Country",$C47,"Date",U$36),0)</f>
        <v>974.84900000000005</v>
      </c>
      <c r="V47" s="24">
        <f>IFERROR(GETPIVOTDATA("Quantity",'[1]JODI RUNS AZURE'!$J$5,"Country",$C47,"Date",V$36),0)</f>
        <v>1070.1773000000001</v>
      </c>
      <c r="W47" s="24">
        <f>IFERROR(GETPIVOTDATA("Quantity",'[1]JODI RUNS AZURE'!$J$5,"Country",$C47,"Date",W$36),0)</f>
        <v>1089.4084</v>
      </c>
      <c r="X47" s="24">
        <f>IFERROR(GETPIVOTDATA("Quantity",'[1]JODI RUNS AZURE'!$J$5,"Country",$C47,"Date",X$36),0)</f>
        <v>1164.8083999999999</v>
      </c>
      <c r="Y47" s="24">
        <f>IFERROR(GETPIVOTDATA("Quantity",'[1]JODI RUNS AZURE'!$J$5,"Country",$C47,"Date",Y$36),0)</f>
        <v>1155.8820000000001</v>
      </c>
      <c r="Z47" s="24">
        <f>IFERROR(GETPIVOTDATA("Quantity",'[1]JODI RUNS AZURE'!$J$5,"Country",$C47,"Date",Z$36),0)</f>
        <v>1145.1070999999999</v>
      </c>
      <c r="AA47" s="24">
        <f>IFERROR(GETPIVOTDATA("Quantity",'[1]JODI RUNS AZURE'!$J$5,"Country",$C47,"Date",AA$36),0)</f>
        <v>1110.3906999999999</v>
      </c>
      <c r="AB47" s="24">
        <f>IFERROR(GETPIVOTDATA("Quantity",'[1]JODI RUNS AZURE'!$J$5,"Country",$C47,"Date",AB$36),0)</f>
        <v>1152.4039</v>
      </c>
      <c r="AC47" s="24">
        <f>IFERROR(GETPIVOTDATA("Quantity",'[1]JODI RUNS AZURE'!$J$5,"Country",$C47,"Date",AC$36),0)</f>
        <v>1131.9729</v>
      </c>
      <c r="AD47" s="24">
        <f>IFERROR(GETPIVOTDATA("Quantity",'[1]JODI RUNS AZURE'!$J$5,"Country",$C47,"Date",AD$36),0)</f>
        <v>1089.2607</v>
      </c>
      <c r="AE47" s="24">
        <f>IFERROR(GETPIVOTDATA("Quantity",'[1]JODI RUNS AZURE'!$J$5,"Country",$C47,"Date",AE$36),0)</f>
        <v>1019.1161</v>
      </c>
      <c r="AF47" s="24">
        <f>IFERROR(GETPIVOTDATA("Quantity",'[1]JODI RUNS AZURE'!$J$5,"Country",$C47,"Date",AF$36),0)</f>
        <v>1080.7333000000001</v>
      </c>
      <c r="AG47" s="24">
        <f>IFERROR(GETPIVOTDATA("Quantity",'[1]JODI RUNS AZURE'!$J$5,"Country",$C47,"Date",AG$36),0)</f>
        <v>1027.3858</v>
      </c>
      <c r="AH47" s="24">
        <f>IFERROR(GETPIVOTDATA("Quantity",'[1]JODI RUNS AZURE'!$J$5,"Country",$C47,"Date",AH$36),0)</f>
        <v>978.94330000000002</v>
      </c>
      <c r="AI47" s="24">
        <f>IFERROR(GETPIVOTDATA("Quantity",'[1]JODI RUNS AZURE'!$J$5,"Country",$C47,"Date",AI$36),0)</f>
        <v>1065.0858000000001</v>
      </c>
      <c r="AJ47" s="24">
        <f>IFERROR(GETPIVOTDATA("Quantity",'[1]JODI RUNS AZURE'!$J$5,"Country",$C47,"Date",AJ$36),0)</f>
        <v>1111.0554999999999</v>
      </c>
      <c r="AK47" s="24">
        <f>IFERROR(GETPIVOTDATA("Quantity",'[1]JODI RUNS AZURE'!$J$5,"Country",$C47,"Date",AK$36),0)</f>
        <v>1045.2953</v>
      </c>
      <c r="AL47" s="24">
        <f>IFERROR(GETPIVOTDATA("Quantity",'[1]JODI RUNS AZURE'!$J$5,"Country",$C47,"Date",AL$36),0)</f>
        <v>1122.7302999999999</v>
      </c>
      <c r="AM47" s="24">
        <f>IFERROR(GETPIVOTDATA("Quantity",'[1]JODI RUNS AZURE'!$J$5,"Country",$C47,"Date",AM$36),0)</f>
        <v>1127.4812999999999</v>
      </c>
      <c r="AN47" s="24">
        <f>IFERROR(GETPIVOTDATA("Quantity",'[1]JODI RUNS AZURE'!$J$5,"Country",$C47,"Date",AN$36),0)</f>
        <v>1164.0787</v>
      </c>
      <c r="AO47" s="24">
        <f>IFERROR(GETPIVOTDATA("Quantity",'[1]JODI RUNS AZURE'!$J$5,"Country",$C47,"Date",AO$36),0)</f>
        <v>1179.8884</v>
      </c>
      <c r="AP47" s="24">
        <f>IFERROR(GETPIVOTDATA("Quantity",'[1]JODI RUNS AZURE'!$J$5,"Country",$C47,"Date",AP$36),0)</f>
        <v>1119.04</v>
      </c>
      <c r="AQ47" s="24">
        <f>IFERROR(GETPIVOTDATA("Quantity",'[1]JODI RUNS AZURE'!$J$5,"Country",$C47,"Date",AQ$36),0)</f>
        <v>1021.5484</v>
      </c>
      <c r="AR47" s="24">
        <f>IFERROR(GETPIVOTDATA("Quantity",'[1]JODI RUNS AZURE'!$J$5,"Country",$C47,"Date",AR$36),0)</f>
        <v>826.38400000000001</v>
      </c>
      <c r="AS47" s="24">
        <f>IFERROR(GETPIVOTDATA("Quantity",'[1]JODI RUNS AZURE'!$J$5,"Country",$C47,"Date",AS$36),0)</f>
        <v>825.02189999999996</v>
      </c>
      <c r="AT47" s="24">
        <f>IFERROR(GETPIVOTDATA("Quantity",'[1]JODI RUNS AZURE'!$J$5,"Country",$C47,"Date",AT$36),0)</f>
        <v>774.86069999999995</v>
      </c>
      <c r="AU47" s="24">
        <f>IFERROR(GETPIVOTDATA("Quantity",'[1]JODI RUNS AZURE'!$J$5,"Country",$C47,"Date",AU$36),0)</f>
        <v>864.91099999999994</v>
      </c>
      <c r="AV47" s="24">
        <f>IFERROR(GETPIVOTDATA("Quantity",'[1]JODI RUNS AZURE'!$J$5,"Country",$C47,"Date",AV$36),0)</f>
        <v>836.69680000000005</v>
      </c>
      <c r="AW47" s="24">
        <f>IFERROR(GETPIVOTDATA("Quantity",'[1]JODI RUNS AZURE'!$J$5,"Country",$C47,"Date",AW$36),0)</f>
        <v>896.25469999999996</v>
      </c>
      <c r="AX47" s="24">
        <f>IFERROR(GETPIVOTDATA("Quantity",'[1]JODI RUNS AZURE'!$J$5,"Country",$C47,"Date",AX$36),0)</f>
        <v>902.36770000000001</v>
      </c>
      <c r="AY47" s="24">
        <f>IFERROR(GETPIVOTDATA("Quantity",'[1]JODI RUNS AZURE'!$J$5,"Country",$C47,"Date",AY$36),0)</f>
        <v>866.84870000000001</v>
      </c>
      <c r="AZ47" s="24">
        <f>IFERROR(GETPIVOTDATA("Quantity",'[1]JODI RUNS AZURE'!$J$5,"Country",$C47,"Date",AZ$36),0)</f>
        <v>895.31420000000003</v>
      </c>
      <c r="BA47" s="24">
        <f>IFERROR(GETPIVOTDATA("Quantity",'[1]JODI RUNS AZURE'!$J$5,"Country",$C47,"Date",BA$36),0)</f>
        <v>836.45349999999996</v>
      </c>
      <c r="BB47" s="24">
        <f>IFERROR(GETPIVOTDATA("Quantity",'[1]JODI RUNS AZURE'!$J$5,"Country",$C47,"Date",BB$36),0)</f>
        <v>694.75710000000004</v>
      </c>
      <c r="BC47" s="24">
        <f>IFERROR(GETPIVOTDATA("Quantity",'[1]JODI RUNS AZURE'!$J$5,"Country",$C47,"Date",BC$36),0)</f>
        <v>703.89549999999997</v>
      </c>
      <c r="BD47" s="24">
        <f>IFERROR(GETPIVOTDATA("Quantity",'[1]JODI RUNS AZURE'!$J$5,"Country",$C47,"Date",BD$36),0)</f>
        <v>902.03530000000001</v>
      </c>
      <c r="BE47" s="24">
        <f>IFERROR(GETPIVOTDATA("Quantity",'[1]JODI RUNS AZURE'!$J$5,"Country",$C47,"Date",BE$36),0)</f>
        <v>942.98649999999998</v>
      </c>
      <c r="BF47" s="24">
        <f>IFERROR(GETPIVOTDATA("Quantity",'[1]JODI RUNS AZURE'!$J$5,"Country",$C47,"Date",BF$36),0)</f>
        <v>964.86869999999999</v>
      </c>
      <c r="BG47" s="24">
        <f>IFERROR(GETPIVOTDATA("Quantity",'[1]JODI RUNS AZURE'!$J$5,"Country",$C47,"Date",BG$36),0)</f>
        <v>1013.7652</v>
      </c>
      <c r="BH47" s="24">
        <f>IFERROR(GETPIVOTDATA("Quantity",'[1]JODI RUNS AZURE'!$J$5,"Country",$C47,"Date",BH$36),0)</f>
        <v>1027.1425999999999</v>
      </c>
      <c r="BI47" s="24">
        <f>IFERROR(GETPIVOTDATA("Quantity",'[1]JODI RUNS AZURE'!$J$5,"Country",$C47,"Date",BI$36),0)</f>
        <v>943.25400000000002</v>
      </c>
      <c r="BJ47" s="24">
        <f>IFERROR(GETPIVOTDATA("Quantity",'[1]JODI RUNS AZURE'!$J$5,"Country",$C47,"Date",BJ$36),0)</f>
        <v>909.42129999999997</v>
      </c>
      <c r="BK47" s="24">
        <f>IFERROR(GETPIVOTDATA("Quantity",'[1]JODI RUNS AZURE'!$J$5,"Country",$C47,"Date",BK$36),0)</f>
        <v>1038.5092999999999</v>
      </c>
      <c r="BL47" s="24">
        <f>IFERROR(GETPIVOTDATA("Quantity",'[1]JODI RUNS AZURE'!$J$5,"Country",$C47,"Date",BL$36),0)</f>
        <v>1031.5206000000001</v>
      </c>
      <c r="BM47" s="24">
        <f>IFERROR(GETPIVOTDATA("Quantity",'[1]JODI RUNS AZURE'!$J$5,"Country",$C47,"Date",BM$36),0)</f>
        <v>1044.6548</v>
      </c>
      <c r="BN47" s="24">
        <f>IFERROR(GETPIVOTDATA("Quantity",'[1]JODI RUNS AZURE'!$J$5,"Country",$C47,"Date",BN$36),0)</f>
        <v>1021.9393</v>
      </c>
      <c r="BO47" s="24">
        <f>IFERROR(GETPIVOTDATA("Quantity",'[1]JODI RUNS AZURE'!$J$5,"Country",$C47,"Date",BO$36),0)</f>
        <v>1048.7897</v>
      </c>
      <c r="BP47" s="24">
        <f>IFERROR(GETPIVOTDATA("Quantity",'[1]JODI RUNS AZURE'!$J$5,"Country",$C47,"Date",BP$36),0)</f>
        <v>1100.8399999999999</v>
      </c>
      <c r="BQ47" s="24">
        <f>IFERROR(GETPIVOTDATA("Quantity",'[1]JODI RUNS AZURE'!$J$5,"Country",$C47,"Date",BQ$36),0)</f>
        <v>1081.8684000000001</v>
      </c>
      <c r="BR47" s="24">
        <f>IFERROR(GETPIVOTDATA("Quantity",'[1]JODI RUNS AZURE'!$J$5,"Country",$C47,"Date",BR$36),0)</f>
        <v>991.51</v>
      </c>
      <c r="BS47" s="63">
        <f t="shared" si="5"/>
        <v>1041.0016554889748</v>
      </c>
      <c r="BT47" s="63">
        <f t="shared" si="5"/>
        <v>1063.1824624672226</v>
      </c>
      <c r="BU47" s="63">
        <f t="shared" si="5"/>
        <v>1012.4826027733216</v>
      </c>
      <c r="BV47" s="63">
        <f t="shared" si="5"/>
        <v>1030.6381011120677</v>
      </c>
      <c r="BW47" s="63">
        <f t="shared" si="5"/>
        <v>1053.4011723716144</v>
      </c>
      <c r="BX47" s="63">
        <f t="shared" si="5"/>
        <v>1055.6025164092257</v>
      </c>
      <c r="BY47" s="63">
        <f t="shared" si="5"/>
        <v>1052.9766500364628</v>
      </c>
      <c r="BZ47" s="63">
        <f t="shared" si="5"/>
        <v>1049.5235445683486</v>
      </c>
      <c r="CA47" s="63">
        <f t="shared" si="5"/>
        <v>1031.5994206378216</v>
      </c>
      <c r="CB47" s="63">
        <f t="shared" si="5"/>
        <v>1009.9367649727368</v>
      </c>
      <c r="CC47" s="63">
        <f t="shared" si="5"/>
        <v>1026.6652813624792</v>
      </c>
      <c r="CD47" s="63">
        <f t="shared" si="5"/>
        <v>1029.8930340488428</v>
      </c>
      <c r="CE47" s="63">
        <f t="shared" si="5"/>
        <v>1057.2166705239645</v>
      </c>
      <c r="CF47" s="63">
        <f t="shared" si="5"/>
        <v>1061.5109907527201</v>
      </c>
      <c r="CG47" s="63">
        <f t="shared" si="5"/>
        <v>1024.4681653694342</v>
      </c>
      <c r="CH47" s="63">
        <f t="shared" si="5"/>
        <v>997.55690109829311</v>
      </c>
      <c r="CI47" s="63">
        <f t="shared" si="6"/>
        <v>1045.4861268282098</v>
      </c>
      <c r="CJ47" s="63">
        <f t="shared" si="6"/>
        <v>1055.9612681322276</v>
      </c>
      <c r="CK47" s="24">
        <f>IFERROR(GETPIVOTDATA("Quantity",'[1]JODI RUNS AZURE'!$J$5,"Country",$C47,"Date",CK$36),0)</f>
        <v>0</v>
      </c>
      <c r="CL47" s="24">
        <f>IFERROR(GETPIVOTDATA("Quantity",'[1]JODI RUNS AZURE'!$J$5,"Country",$C47,"Date",CL$36),0)</f>
        <v>0</v>
      </c>
      <c r="CM47" s="24">
        <f>IFERROR(GETPIVOTDATA("Quantity",'[1]JODI RUNS AZURE'!$J$5,"Country",$C47,"Date",CM$36),0)</f>
        <v>0</v>
      </c>
      <c r="CN47" s="24">
        <f>IFERROR(GETPIVOTDATA("Quantity",'[1]JODI RUNS AZURE'!$J$5,"Country",$C47,"Date",CN$36),0)</f>
        <v>0</v>
      </c>
      <c r="CO47" s="24">
        <f>IFERROR(GETPIVOTDATA("Quantity",'[1]JODI RUNS AZURE'!$J$5,"Country",$C47,"Date",CO$36),0)</f>
        <v>0</v>
      </c>
      <c r="CP47" s="24">
        <f>IFERROR(GETPIVOTDATA("Quantity",'[1]JODI RUNS AZURE'!$J$5,"Country",$C47,"Date",CP$36),0)</f>
        <v>0</v>
      </c>
      <c r="CQ47" s="24">
        <f>IFERROR(GETPIVOTDATA("Quantity",'[1]JODI RUNS AZURE'!$J$5,"Country",$C47,"Date",CQ$36),0)</f>
        <v>0</v>
      </c>
      <c r="CR47" s="24">
        <f>IFERROR(GETPIVOTDATA("Quantity",'[1]JODI RUNS AZURE'!$J$5,"Country",$C47,"Date",CR$36),0)</f>
        <v>0</v>
      </c>
      <c r="CS47" s="24">
        <f>IFERROR(GETPIVOTDATA("Quantity",'[1]JODI RUNS AZURE'!$J$5,"Country",$C47,"Date",CS$36),0)</f>
        <v>0</v>
      </c>
      <c r="CT47" s="24">
        <f>IFERROR(GETPIVOTDATA("Quantity",'[1]JODI RUNS AZURE'!$J$5,"Country",$C47,"Date",CT$36),0)</f>
        <v>0</v>
      </c>
      <c r="CU47" s="24">
        <f>IFERROR(GETPIVOTDATA("Quantity",'[1]JODI RUNS AZURE'!$J$5,"Country",$C47,"Date",CU$36),0)</f>
        <v>0</v>
      </c>
      <c r="CV47" s="24">
        <f>IFERROR(GETPIVOTDATA("Quantity",'[1]JODI RUNS AZURE'!$J$5,"Country",$C47,"Date",CV$36),0)</f>
        <v>0</v>
      </c>
      <c r="CW47" s="24">
        <f>IFERROR(GETPIVOTDATA("Quantity",'[1]JODI RUNS AZURE'!$J$5,"Country",$C47,"Date",CW$36),0)</f>
        <v>0</v>
      </c>
      <c r="CX47" s="24">
        <f>IFERROR(GETPIVOTDATA("Quantity",'[1]JODI RUNS AZURE'!$J$5,"Country",$C47,"Date",CX$36),0)</f>
        <v>0</v>
      </c>
      <c r="CY47" s="24">
        <f>IFERROR(GETPIVOTDATA("Quantity",'[1]JODI RUNS AZURE'!$J$5,"Country",$C47,"Date",CY$36),0)</f>
        <v>0</v>
      </c>
      <c r="CZ47" s="24">
        <f>IFERROR(GETPIVOTDATA("Quantity",'[1]JODI RUNS AZURE'!$J$5,"Country",$C47,"Date",CZ$36),0)</f>
        <v>0</v>
      </c>
      <c r="DA47" s="24">
        <f>IFERROR(GETPIVOTDATA("Quantity",'[1]JODI RUNS AZURE'!$J$5,"Country",$C47,"Date",DA$36),0)</f>
        <v>0</v>
      </c>
      <c r="DB47" s="24">
        <f>IFERROR(GETPIVOTDATA("Quantity",'[1]JODI RUNS AZURE'!$J$5,"Country",$C47,"Date",DB$36),0)</f>
        <v>0</v>
      </c>
      <c r="DC47" s="24">
        <f>IFERROR(GETPIVOTDATA("Quantity",'[1]JODI RUNS AZURE'!$J$5,"Country",$C47,"Date",DC$36),0)</f>
        <v>0</v>
      </c>
      <c r="DD47" s="24">
        <f>IFERROR(GETPIVOTDATA("Quantity",'[1]JODI RUNS AZURE'!$J$5,"Country",$C47,"Date",DD$36),0)</f>
        <v>0</v>
      </c>
      <c r="DE47" s="24">
        <f>IFERROR(GETPIVOTDATA("Quantity",'[1]JODI RUNS AZURE'!$J$5,"Country",$C47,"Date",DE$36),0)</f>
        <v>0</v>
      </c>
      <c r="DF47" s="24">
        <f>IFERROR(GETPIVOTDATA("Quantity",'[1]JODI RUNS AZURE'!$J$5,"Country",$C47,"Date",DF$36),0)</f>
        <v>0</v>
      </c>
      <c r="DG47" s="24">
        <f>IFERROR(GETPIVOTDATA("Quantity",'[1]JODI RUNS AZURE'!$J$5,"Country",$C47,"Date",DG$36),0)</f>
        <v>0</v>
      </c>
      <c r="DH47" s="24">
        <f>IFERROR(GETPIVOTDATA("Quantity",'[1]JODI RUNS AZURE'!$J$5,"Country",$C47,"Date",DH$36),0)</f>
        <v>0</v>
      </c>
      <c r="DL47" s="31">
        <v>43313</v>
      </c>
      <c r="DM47" s="32" t="e">
        <f t="shared" ca="1" si="8"/>
        <v>#NAME?</v>
      </c>
      <c r="DN47" s="33" t="e">
        <f t="shared" ca="1" si="8"/>
        <v>#NAME?</v>
      </c>
      <c r="DO47" s="33" t="e">
        <f t="shared" ca="1" si="8"/>
        <v>#NAME?</v>
      </c>
      <c r="DP47" s="34" t="e">
        <f t="shared" ca="1" si="8"/>
        <v>#NAME?</v>
      </c>
      <c r="DQ47" s="35" t="e">
        <f t="shared" ca="1" si="9"/>
        <v>#NAME?</v>
      </c>
      <c r="DR47" s="36"/>
      <c r="DS47" s="36"/>
    </row>
    <row r="48" spans="1:123" x14ac:dyDescent="0.2">
      <c r="A48" t="s">
        <v>1</v>
      </c>
      <c r="B48" t="s">
        <v>2</v>
      </c>
      <c r="C48" t="s">
        <v>45</v>
      </c>
      <c r="E48" s="24">
        <f>IFERROR(GETPIVOTDATA("Quantity",'[1]JODI Runs'!$N$5,"Country",$C48,"Column1",DATE(YEAR(E$36),MONTH(E$36),1)),0)</f>
        <v>194.50970000000001</v>
      </c>
      <c r="F48" s="24">
        <f>IFERROR(GETPIVOTDATA("Quantity",'[1]JODI Runs'!$N$5,"Country",$C48,"Column1",DATE(YEAR(F$36),MONTH(F$36),1)),0)</f>
        <v>200.2286</v>
      </c>
      <c r="G48" s="24">
        <f>IFERROR(GETPIVOTDATA("Quantity",'[1]JODI Runs'!$N$5,"Country",$C48,"Column1",DATE(YEAR(G$36),MONTH(G$36),1)),0)</f>
        <v>143.64519999999999</v>
      </c>
      <c r="H48" s="24">
        <f>IFERROR(GETPIVOTDATA("Quantity",'[1]JODI Runs'!$N$5,"Country",$C48,"Column1",DATE(YEAR(H$36),MONTH(H$36),1)),0)</f>
        <v>154.76</v>
      </c>
      <c r="I48" s="24">
        <f>IFERROR(GETPIVOTDATA("Quantity",'[1]JODI Runs'!$N$5,"Country",$C48,"Column1",DATE(YEAR(I$36),MONTH(I$36),1)),0)</f>
        <v>184.61940000000001</v>
      </c>
      <c r="J48" s="24">
        <f>IFERROR(GETPIVOTDATA("Quantity",'[1]JODI Runs'!$N$5,"Country",$C48,"Column1",DATE(YEAR(J$36),MONTH(J$36),1)),0)</f>
        <v>203.42670000000001</v>
      </c>
      <c r="K48" s="24">
        <f>IFERROR(GETPIVOTDATA("Quantity",'[1]JODI Runs'!$N$5,"Country",$C48,"Column1",DATE(YEAR(K$36),MONTH(K$36),1)),0)</f>
        <v>207.6968</v>
      </c>
      <c r="L48" s="24">
        <f>IFERROR(GETPIVOTDATA("Quantity",'[1]JODI Runs'!$N$5,"Country",$C48,"Column1",DATE(YEAR(L$36),MONTH(L$36),1)),0)</f>
        <v>218.0581</v>
      </c>
      <c r="M48" s="24">
        <f>IFERROR(GETPIVOTDATA("Quantity",'[1]JODI Runs'!$N$5,"Country",$C48,"Column1",DATE(YEAR(M$36),MONTH(M$36),1)),0)</f>
        <v>217.7833</v>
      </c>
      <c r="N48" s="24">
        <f>IFERROR(GETPIVOTDATA("Quantity",'[1]JODI Runs'!$N$5,"Country",$C48,"Column1",DATE(YEAR(N$36),MONTH(N$36),1)),0)</f>
        <v>214.0548</v>
      </c>
      <c r="O48" s="24">
        <f>IFERROR(GETPIVOTDATA("Quantity",'[1]JODI Runs'!$N$5,"Country",$C48,"Column1",DATE(YEAR(O$36),MONTH(O$36),1)),0)</f>
        <v>213.4033</v>
      </c>
      <c r="P48" s="24">
        <f>IFERROR(GETPIVOTDATA("Quantity",'[1]JODI Runs'!$N$5,"Country",$C48,"Column1",DATE(YEAR(P$36),MONTH(P$36),1)),0)</f>
        <v>204.87100000000001</v>
      </c>
      <c r="Q48" s="24">
        <f>IFERROR(GETPIVOTDATA("Quantity",'[1]JODI RUNS AZURE'!$J$5,"Country",$C48,"Date",Q$36),0)</f>
        <v>198.7484</v>
      </c>
      <c r="R48" s="24">
        <f>IFERROR(GETPIVOTDATA("Quantity",'[1]JODI RUNS AZURE'!$J$5,"Country",$C48,"Date",R$36),0)</f>
        <v>202.3143</v>
      </c>
      <c r="S48" s="24">
        <f>IFERROR(GETPIVOTDATA("Quantity",'[1]JODI RUNS AZURE'!$J$5,"Country",$C48,"Date",S$36),0)</f>
        <v>201.10319999999999</v>
      </c>
      <c r="T48" s="24">
        <f>IFERROR(GETPIVOTDATA("Quantity",'[1]JODI RUNS AZURE'!$J$5,"Country",$C48,"Date",T$36),0)</f>
        <v>56.21</v>
      </c>
      <c r="U48" s="24">
        <f>IFERROR(GETPIVOTDATA("Quantity",'[1]JODI RUNS AZURE'!$J$5,"Country",$C48,"Date",U$36),0)</f>
        <v>207.22579999999999</v>
      </c>
      <c r="V48" s="24">
        <f>IFERROR(GETPIVOTDATA("Quantity",'[1]JODI RUNS AZURE'!$J$5,"Country",$C48,"Date",V$36),0)</f>
        <v>208.5367</v>
      </c>
      <c r="W48" s="24">
        <f>IFERROR(GETPIVOTDATA("Quantity",'[1]JODI RUNS AZURE'!$J$5,"Country",$C48,"Date",W$36),0)</f>
        <v>208.1677</v>
      </c>
      <c r="X48" s="24">
        <f>IFERROR(GETPIVOTDATA("Quantity",'[1]JODI RUNS AZURE'!$J$5,"Country",$C48,"Date",X$36),0)</f>
        <v>208.8742</v>
      </c>
      <c r="Y48" s="24">
        <f>IFERROR(GETPIVOTDATA("Quantity",'[1]JODI RUNS AZURE'!$J$5,"Country",$C48,"Date",Y$36),0)</f>
        <v>208.78</v>
      </c>
      <c r="Z48" s="24">
        <f>IFERROR(GETPIVOTDATA("Quantity",'[1]JODI RUNS AZURE'!$J$5,"Country",$C48,"Date",Z$36),0)</f>
        <v>208.8742</v>
      </c>
      <c r="AA48" s="24">
        <f>IFERROR(GETPIVOTDATA("Quantity",'[1]JODI RUNS AZURE'!$J$5,"Country",$C48,"Date",AA$36),0)</f>
        <v>206.83330000000001</v>
      </c>
      <c r="AB48" s="24">
        <f>IFERROR(GETPIVOTDATA("Quantity",'[1]JODI RUNS AZURE'!$J$5,"Country",$C48,"Date",AB$36),0)</f>
        <v>207.46129999999999</v>
      </c>
      <c r="AC48" s="24">
        <f>IFERROR(GETPIVOTDATA("Quantity",'[1]JODI RUNS AZURE'!$J$5,"Country",$C48,"Date",AC$36),0)</f>
        <v>205.10650000000001</v>
      </c>
      <c r="AD48" s="24">
        <f>IFERROR(GETPIVOTDATA("Quantity",'[1]JODI RUNS AZURE'!$J$5,"Country",$C48,"Date",AD$36),0)</f>
        <v>157.7321</v>
      </c>
      <c r="AE48" s="24">
        <f>IFERROR(GETPIVOTDATA("Quantity",'[1]JODI RUNS AZURE'!$J$5,"Country",$C48,"Date",AE$36),0)</f>
        <v>175.67099999999999</v>
      </c>
      <c r="AF48" s="24">
        <f>IFERROR(GETPIVOTDATA("Quantity",'[1]JODI RUNS AZURE'!$J$5,"Country",$C48,"Date",AF$36),0)</f>
        <v>174.95670000000001</v>
      </c>
      <c r="AG48" s="24">
        <f>IFERROR(GETPIVOTDATA("Quantity",'[1]JODI RUNS AZURE'!$J$5,"Country",$C48,"Date",AG$36),0)</f>
        <v>197.571</v>
      </c>
      <c r="AH48" s="24">
        <f>IFERROR(GETPIVOTDATA("Quantity",'[1]JODI RUNS AZURE'!$J$5,"Country",$C48,"Date",AH$36),0)</f>
        <v>207.32</v>
      </c>
      <c r="AI48" s="24">
        <f>IFERROR(GETPIVOTDATA("Quantity",'[1]JODI RUNS AZURE'!$J$5,"Country",$C48,"Date",AI$36),0)</f>
        <v>207.22579999999999</v>
      </c>
      <c r="AJ48" s="24">
        <f>IFERROR(GETPIVOTDATA("Quantity",'[1]JODI RUNS AZURE'!$J$5,"Country",$C48,"Date",AJ$36),0)</f>
        <v>207.46129999999999</v>
      </c>
      <c r="AK48" s="24">
        <f>IFERROR(GETPIVOTDATA("Quantity",'[1]JODI RUNS AZURE'!$J$5,"Country",$C48,"Date",AK$36),0)</f>
        <v>203.1833</v>
      </c>
      <c r="AL48" s="24">
        <f>IFERROR(GETPIVOTDATA("Quantity",'[1]JODI RUNS AZURE'!$J$5,"Country",$C48,"Date",AL$36),0)</f>
        <v>191.21289999999999</v>
      </c>
      <c r="AM48" s="24">
        <f>IFERROR(GETPIVOTDATA("Quantity",'[1]JODI RUNS AZURE'!$J$5,"Country",$C48,"Date",AM$36),0)</f>
        <v>194.66669999999999</v>
      </c>
      <c r="AN48" s="24">
        <f>IFERROR(GETPIVOTDATA("Quantity",'[1]JODI RUNS AZURE'!$J$5,"Country",$C48,"Date",AN$36),0)</f>
        <v>158.71610000000001</v>
      </c>
      <c r="AO48" s="24">
        <f>IFERROR(GETPIVOTDATA("Quantity",'[1]JODI RUNS AZURE'!$J$5,"Country",$C48,"Date",AO$36),0)</f>
        <v>141.2903</v>
      </c>
      <c r="AP48" s="24">
        <f>IFERROR(GETPIVOTDATA("Quantity",'[1]JODI RUNS AZURE'!$J$5,"Country",$C48,"Date",AP$36),0)</f>
        <v>176.45859999999999</v>
      </c>
      <c r="AQ48" s="24">
        <f>IFERROR(GETPIVOTDATA("Quantity",'[1]JODI RUNS AZURE'!$J$5,"Country",$C48,"Date",AQ$36),0)</f>
        <v>171.1968</v>
      </c>
      <c r="AR48" s="24">
        <f>IFERROR(GETPIVOTDATA("Quantity",'[1]JODI RUNS AZURE'!$J$5,"Country",$C48,"Date",AR$36),0)</f>
        <v>135.05000000000001</v>
      </c>
      <c r="AS48" s="24">
        <f>IFERROR(GETPIVOTDATA("Quantity",'[1]JODI RUNS AZURE'!$J$5,"Country",$C48,"Date",AS$36),0)</f>
        <v>165.54519999999999</v>
      </c>
      <c r="AT48" s="24">
        <f>IFERROR(GETPIVOTDATA("Quantity",'[1]JODI RUNS AZURE'!$J$5,"Country",$C48,"Date",AT$36),0)</f>
        <v>141.3767</v>
      </c>
      <c r="AU48" s="24">
        <f>IFERROR(GETPIVOTDATA("Quantity",'[1]JODI RUNS AZURE'!$J$5,"Country",$C48,"Date",AU$36),0)</f>
        <v>136.1097</v>
      </c>
      <c r="AV48" s="24">
        <f>IFERROR(GETPIVOTDATA("Quantity",'[1]JODI RUNS AZURE'!$J$5,"Country",$C48,"Date",AV$36),0)</f>
        <v>175.67099999999999</v>
      </c>
      <c r="AW48" s="24">
        <f>IFERROR(GETPIVOTDATA("Quantity",'[1]JODI RUNS AZURE'!$J$5,"Country",$C48,"Date",AW$36),0)</f>
        <v>180.31</v>
      </c>
      <c r="AX48" s="24">
        <f>IFERROR(GETPIVOTDATA("Quantity",'[1]JODI RUNS AZURE'!$J$5,"Country",$C48,"Date",AX$36),0)</f>
        <v>177.7903</v>
      </c>
      <c r="AY48" s="24">
        <f>IFERROR(GETPIVOTDATA("Quantity",'[1]JODI RUNS AZURE'!$J$5,"Country",$C48,"Date",AY$36),0)</f>
        <v>163.76329999999999</v>
      </c>
      <c r="AZ48" s="24">
        <f>IFERROR(GETPIVOTDATA("Quantity",'[1]JODI RUNS AZURE'!$J$5,"Country",$C48,"Date",AZ$36),0)</f>
        <v>114.9161</v>
      </c>
      <c r="BA48" s="24">
        <f>IFERROR(GETPIVOTDATA("Quantity",'[1]JODI RUNS AZURE'!$J$5,"Country",$C48,"Date",BA$36),0)</f>
        <v>105.96769999999999</v>
      </c>
      <c r="BB48" s="24">
        <f>IFERROR(GETPIVOTDATA("Quantity",'[1]JODI RUNS AZURE'!$J$5,"Country",$C48,"Date",BB$36),0)</f>
        <v>115.23569999999999</v>
      </c>
      <c r="BC48" s="24">
        <f>IFERROR(GETPIVOTDATA("Quantity",'[1]JODI RUNS AZURE'!$J$5,"Country",$C48,"Date",BC$36),0)</f>
        <v>136.5806</v>
      </c>
      <c r="BD48" s="24">
        <f>IFERROR(GETPIVOTDATA("Quantity",'[1]JODI RUNS AZURE'!$J$5,"Country",$C48,"Date",BD$36),0)</f>
        <v>87.356700000000004</v>
      </c>
      <c r="BE48" s="24">
        <f>IFERROR(GETPIVOTDATA("Quantity",'[1]JODI RUNS AZURE'!$J$5,"Country",$C48,"Date",BE$36),0)</f>
        <v>174.96449999999999</v>
      </c>
      <c r="BF48" s="24">
        <f>IFERROR(GETPIVOTDATA("Quantity",'[1]JODI RUNS AZURE'!$J$5,"Country",$C48,"Date",BF$36),0)</f>
        <v>176.41669999999999</v>
      </c>
      <c r="BG48" s="24">
        <f>IFERROR(GETPIVOTDATA("Quantity",'[1]JODI RUNS AZURE'!$J$5,"Country",$C48,"Date",BG$36),0)</f>
        <v>142.93870000000001</v>
      </c>
      <c r="BH48" s="24">
        <f>IFERROR(GETPIVOTDATA("Quantity",'[1]JODI RUNS AZURE'!$J$5,"Country",$C48,"Date",BH$36),0)</f>
        <v>182.2645</v>
      </c>
      <c r="BI48" s="24">
        <f>IFERROR(GETPIVOTDATA("Quantity",'[1]JODI RUNS AZURE'!$J$5,"Country",$C48,"Date",BI$36),0)</f>
        <v>195.64</v>
      </c>
      <c r="BJ48" s="24">
        <f>IFERROR(GETPIVOTDATA("Quantity",'[1]JODI RUNS AZURE'!$J$5,"Country",$C48,"Date",BJ$36),0)</f>
        <v>206.75479999999999</v>
      </c>
      <c r="BK48" s="24">
        <f>IFERROR(GETPIVOTDATA("Quantity",'[1]JODI RUNS AZURE'!$J$5,"Country",$C48,"Date",BK$36),0)</f>
        <v>198.80330000000001</v>
      </c>
      <c r="BL48" s="24">
        <f>IFERROR(GETPIVOTDATA("Quantity",'[1]JODI RUNS AZURE'!$J$5,"Country",$C48,"Date",BL$36),0)</f>
        <v>182.7355</v>
      </c>
      <c r="BM48" s="24">
        <f>IFERROR(GETPIVOTDATA("Quantity",'[1]JODI RUNS AZURE'!$J$5,"Country",$C48,"Date",BM$36),0)</f>
        <v>178.26130000000001</v>
      </c>
      <c r="BN48" s="24">
        <f>IFERROR(GETPIVOTDATA("Quantity",'[1]JODI RUNS AZURE'!$J$5,"Country",$C48,"Date",BN$36),0)</f>
        <v>172.3321</v>
      </c>
      <c r="BO48" s="24">
        <f>IFERROR(GETPIVOTDATA("Quantity",'[1]JODI RUNS AZURE'!$J$5,"Country",$C48,"Date",BO$36),0)</f>
        <v>199.21940000000001</v>
      </c>
      <c r="BP48" s="24">
        <f>IFERROR(GETPIVOTDATA("Quantity",'[1]JODI RUNS AZURE'!$J$5,"Country",$C48,"Date",BP$36),0)</f>
        <v>201.23670000000001</v>
      </c>
      <c r="BQ48" s="24">
        <f>IFERROR(GETPIVOTDATA("Quantity",'[1]JODI RUNS AZURE'!$J$5,"Country",$C48,"Date",BQ$36),0)</f>
        <v>33.674199999999999</v>
      </c>
      <c r="BR48" s="64">
        <v>35</v>
      </c>
      <c r="BS48" s="63">
        <f t="shared" si="5"/>
        <v>193.15390870118716</v>
      </c>
      <c r="BT48" s="63">
        <f t="shared" si="5"/>
        <v>197.26947330514807</v>
      </c>
      <c r="BU48" s="63">
        <f t="shared" si="5"/>
        <v>187.86230664134587</v>
      </c>
      <c r="BV48" s="63">
        <f t="shared" si="5"/>
        <v>191.2309904950709</v>
      </c>
      <c r="BW48" s="63">
        <f t="shared" si="5"/>
        <v>195.4545920279233</v>
      </c>
      <c r="BX48" s="63">
        <f t="shared" si="5"/>
        <v>195.86304306449819</v>
      </c>
      <c r="BY48" s="63">
        <f t="shared" si="5"/>
        <v>195.375823518831</v>
      </c>
      <c r="BZ48" s="63">
        <f t="shared" si="5"/>
        <v>194.73511289670387</v>
      </c>
      <c r="CA48" s="63">
        <f t="shared" si="5"/>
        <v>191.40935968683067</v>
      </c>
      <c r="CB48" s="63">
        <f t="shared" si="5"/>
        <v>187.38993609370138</v>
      </c>
      <c r="CC48" s="63">
        <f t="shared" si="5"/>
        <v>190.49384885927026</v>
      </c>
      <c r="CD48" s="63">
        <f t="shared" si="5"/>
        <v>191.09274612749704</v>
      </c>
      <c r="CE48" s="63">
        <f t="shared" si="5"/>
        <v>196.16254323807041</v>
      </c>
      <c r="CF48" s="63">
        <f t="shared" si="5"/>
        <v>196.95933806834287</v>
      </c>
      <c r="CG48" s="63">
        <f t="shared" si="5"/>
        <v>190.08618232032785</v>
      </c>
      <c r="CH48" s="63">
        <f t="shared" si="5"/>
        <v>185.09289930809297</v>
      </c>
      <c r="CI48" s="63">
        <f t="shared" si="6"/>
        <v>193.98598534877405</v>
      </c>
      <c r="CJ48" s="63">
        <f t="shared" si="6"/>
        <v>195.92960808597127</v>
      </c>
      <c r="CK48" s="24">
        <f>IFERROR(GETPIVOTDATA("Quantity",'[1]JODI RUNS AZURE'!$J$5,"Country",$C48,"Date",CK$36),0)</f>
        <v>0</v>
      </c>
      <c r="CL48" s="24">
        <f>IFERROR(GETPIVOTDATA("Quantity",'[1]JODI RUNS AZURE'!$J$5,"Country",$C48,"Date",CL$36),0)</f>
        <v>0</v>
      </c>
      <c r="CM48" s="24">
        <f>IFERROR(GETPIVOTDATA("Quantity",'[1]JODI RUNS AZURE'!$J$5,"Country",$C48,"Date",CM$36),0)</f>
        <v>0</v>
      </c>
      <c r="CN48" s="24">
        <f>IFERROR(GETPIVOTDATA("Quantity",'[1]JODI RUNS AZURE'!$J$5,"Country",$C48,"Date",CN$36),0)</f>
        <v>0</v>
      </c>
      <c r="CO48" s="24">
        <f>IFERROR(GETPIVOTDATA("Quantity",'[1]JODI RUNS AZURE'!$J$5,"Country",$C48,"Date",CO$36),0)</f>
        <v>0</v>
      </c>
      <c r="CP48" s="24">
        <f>IFERROR(GETPIVOTDATA("Quantity",'[1]JODI RUNS AZURE'!$J$5,"Country",$C48,"Date",CP$36),0)</f>
        <v>0</v>
      </c>
      <c r="CQ48" s="24">
        <f>IFERROR(GETPIVOTDATA("Quantity",'[1]JODI RUNS AZURE'!$J$5,"Country",$C48,"Date",CQ$36),0)</f>
        <v>0</v>
      </c>
      <c r="CR48" s="24">
        <f>IFERROR(GETPIVOTDATA("Quantity",'[1]JODI RUNS AZURE'!$J$5,"Country",$C48,"Date",CR$36),0)</f>
        <v>0</v>
      </c>
      <c r="CS48" s="24">
        <f>IFERROR(GETPIVOTDATA("Quantity",'[1]JODI RUNS AZURE'!$J$5,"Country",$C48,"Date",CS$36),0)</f>
        <v>0</v>
      </c>
      <c r="CT48" s="24">
        <f>IFERROR(GETPIVOTDATA("Quantity",'[1]JODI RUNS AZURE'!$J$5,"Country",$C48,"Date",CT$36),0)</f>
        <v>0</v>
      </c>
      <c r="CU48" s="24">
        <f>IFERROR(GETPIVOTDATA("Quantity",'[1]JODI RUNS AZURE'!$J$5,"Country",$C48,"Date",CU$36),0)</f>
        <v>0</v>
      </c>
      <c r="CV48" s="24">
        <f>IFERROR(GETPIVOTDATA("Quantity",'[1]JODI RUNS AZURE'!$J$5,"Country",$C48,"Date",CV$36),0)</f>
        <v>0</v>
      </c>
      <c r="CW48" s="24">
        <f>IFERROR(GETPIVOTDATA("Quantity",'[1]JODI RUNS AZURE'!$J$5,"Country",$C48,"Date",CW$36),0)</f>
        <v>0</v>
      </c>
      <c r="CX48" s="24">
        <f>IFERROR(GETPIVOTDATA("Quantity",'[1]JODI RUNS AZURE'!$J$5,"Country",$C48,"Date",CX$36),0)</f>
        <v>0</v>
      </c>
      <c r="CY48" s="24">
        <f>IFERROR(GETPIVOTDATA("Quantity",'[1]JODI RUNS AZURE'!$J$5,"Country",$C48,"Date",CY$36),0)</f>
        <v>0</v>
      </c>
      <c r="CZ48" s="24">
        <f>IFERROR(GETPIVOTDATA("Quantity",'[1]JODI RUNS AZURE'!$J$5,"Country",$C48,"Date",CZ$36),0)</f>
        <v>0</v>
      </c>
      <c r="DA48" s="24">
        <f>IFERROR(GETPIVOTDATA("Quantity",'[1]JODI RUNS AZURE'!$J$5,"Country",$C48,"Date",DA$36),0)</f>
        <v>0</v>
      </c>
      <c r="DB48" s="24">
        <f>IFERROR(GETPIVOTDATA("Quantity",'[1]JODI RUNS AZURE'!$J$5,"Country",$C48,"Date",DB$36),0)</f>
        <v>0</v>
      </c>
      <c r="DC48" s="24">
        <f>IFERROR(GETPIVOTDATA("Quantity",'[1]JODI RUNS AZURE'!$J$5,"Country",$C48,"Date",DC$36),0)</f>
        <v>0</v>
      </c>
      <c r="DD48" s="24">
        <f>IFERROR(GETPIVOTDATA("Quantity",'[1]JODI RUNS AZURE'!$J$5,"Country",$C48,"Date",DD$36),0)</f>
        <v>0</v>
      </c>
      <c r="DE48" s="24">
        <f>IFERROR(GETPIVOTDATA("Quantity",'[1]JODI RUNS AZURE'!$J$5,"Country",$C48,"Date",DE$36),0)</f>
        <v>0</v>
      </c>
      <c r="DF48" s="24">
        <f>IFERROR(GETPIVOTDATA("Quantity",'[1]JODI RUNS AZURE'!$J$5,"Country",$C48,"Date",DF$36),0)</f>
        <v>0</v>
      </c>
      <c r="DG48" s="24">
        <f>IFERROR(GETPIVOTDATA("Quantity",'[1]JODI RUNS AZURE'!$J$5,"Country",$C48,"Date",DG$36),0)</f>
        <v>0</v>
      </c>
      <c r="DH48" s="24">
        <f>IFERROR(GETPIVOTDATA("Quantity",'[1]JODI RUNS AZURE'!$J$5,"Country",$C48,"Date",DH$36),0)</f>
        <v>0</v>
      </c>
      <c r="DL48" s="31">
        <v>43344</v>
      </c>
      <c r="DM48" s="32" t="e">
        <f t="shared" ca="1" si="8"/>
        <v>#NAME?</v>
      </c>
      <c r="DN48" s="33" t="e">
        <f t="shared" ca="1" si="8"/>
        <v>#NAME?</v>
      </c>
      <c r="DO48" s="33" t="e">
        <f t="shared" ca="1" si="8"/>
        <v>#NAME?</v>
      </c>
      <c r="DP48" s="34" t="e">
        <f t="shared" ca="1" si="8"/>
        <v>#NAME?</v>
      </c>
      <c r="DQ48" s="35" t="e">
        <f t="shared" ca="1" si="9"/>
        <v>#NAME?</v>
      </c>
      <c r="DR48" s="36"/>
      <c r="DS48" s="36"/>
    </row>
    <row r="49" spans="1:497" ht="16" thickBot="1" x14ac:dyDescent="0.25"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6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L49" s="31">
        <v>43374</v>
      </c>
      <c r="DM49" s="32" t="e">
        <f t="shared" ca="1" si="8"/>
        <v>#NAME?</v>
      </c>
      <c r="DN49" s="33" t="e">
        <f t="shared" ca="1" si="8"/>
        <v>#NAME?</v>
      </c>
      <c r="DO49" s="33" t="e">
        <f t="shared" ca="1" si="8"/>
        <v>#NAME?</v>
      </c>
      <c r="DP49" s="34" t="e">
        <f t="shared" ca="1" si="8"/>
        <v>#NAME?</v>
      </c>
      <c r="DQ49" s="35" t="e">
        <f t="shared" ca="1" si="9"/>
        <v>#NAME?</v>
      </c>
      <c r="DR49" s="36"/>
      <c r="DS49" s="36"/>
    </row>
    <row r="50" spans="1:497" ht="16" thickBot="1" x14ac:dyDescent="0.25">
      <c r="Q50" s="58" t="s">
        <v>27</v>
      </c>
      <c r="R50" s="60">
        <f>ROW(Q52)</f>
        <v>52</v>
      </c>
      <c r="S50" s="65">
        <f>COUNTIF(C52:C52,"*")+R50-1</f>
        <v>52</v>
      </c>
      <c r="AI50" s="24"/>
      <c r="AJ50" s="24"/>
      <c r="AK50" s="24"/>
      <c r="AS50" s="2"/>
      <c r="AT50" s="2"/>
      <c r="BI50" s="2"/>
      <c r="BJ50" s="2"/>
      <c r="BK50" s="2"/>
      <c r="BL50" s="2"/>
      <c r="DL50" s="31">
        <v>43405</v>
      </c>
      <c r="DM50" s="32" t="e">
        <f t="shared" ca="1" si="8"/>
        <v>#NAME?</v>
      </c>
      <c r="DN50" s="33" t="e">
        <f t="shared" ca="1" si="8"/>
        <v>#NAME?</v>
      </c>
      <c r="DO50" s="33" t="e">
        <f t="shared" ca="1" si="8"/>
        <v>#NAME?</v>
      </c>
      <c r="DP50" s="34" t="e">
        <f t="shared" ca="1" si="8"/>
        <v>#NAME?</v>
      </c>
      <c r="DQ50" s="35" t="e">
        <f t="shared" ca="1" si="9"/>
        <v>#NAME?</v>
      </c>
      <c r="DR50" s="36"/>
      <c r="DS50" s="36"/>
    </row>
    <row r="51" spans="1:497" s="67" customFormat="1" x14ac:dyDescent="0.2">
      <c r="A51"/>
      <c r="B51">
        <v>1</v>
      </c>
      <c r="C51" s="66" t="s">
        <v>12</v>
      </c>
      <c r="D51"/>
      <c r="E51" s="4">
        <f t="shared" ref="E51:BP51" si="10">E36</f>
        <v>42736</v>
      </c>
      <c r="F51" s="4">
        <f t="shared" si="10"/>
        <v>42767</v>
      </c>
      <c r="G51" s="4">
        <f t="shared" si="10"/>
        <v>42795</v>
      </c>
      <c r="H51" s="4">
        <f t="shared" si="10"/>
        <v>42826</v>
      </c>
      <c r="I51" s="4">
        <f t="shared" si="10"/>
        <v>42856</v>
      </c>
      <c r="J51" s="4">
        <f t="shared" si="10"/>
        <v>42887</v>
      </c>
      <c r="K51" s="4">
        <f t="shared" si="10"/>
        <v>42917</v>
      </c>
      <c r="L51" s="4">
        <f t="shared" si="10"/>
        <v>42948</v>
      </c>
      <c r="M51" s="4">
        <f t="shared" si="10"/>
        <v>42979</v>
      </c>
      <c r="N51" s="4">
        <f t="shared" si="10"/>
        <v>43009</v>
      </c>
      <c r="O51" s="4">
        <f t="shared" si="10"/>
        <v>43040</v>
      </c>
      <c r="P51" s="4">
        <f t="shared" si="10"/>
        <v>43070</v>
      </c>
      <c r="Q51" s="4">
        <f t="shared" si="10"/>
        <v>43101</v>
      </c>
      <c r="R51" s="4">
        <f t="shared" si="10"/>
        <v>43132</v>
      </c>
      <c r="S51" s="4">
        <f t="shared" si="10"/>
        <v>43160</v>
      </c>
      <c r="T51" s="4">
        <f t="shared" si="10"/>
        <v>43191</v>
      </c>
      <c r="U51" s="4">
        <f t="shared" si="10"/>
        <v>43221</v>
      </c>
      <c r="V51" s="4">
        <f t="shared" si="10"/>
        <v>43252</v>
      </c>
      <c r="W51" s="4">
        <f t="shared" si="10"/>
        <v>43282</v>
      </c>
      <c r="X51" s="4">
        <f t="shared" si="10"/>
        <v>43313</v>
      </c>
      <c r="Y51" s="4">
        <f t="shared" si="10"/>
        <v>43344</v>
      </c>
      <c r="Z51" s="4">
        <f t="shared" si="10"/>
        <v>43374</v>
      </c>
      <c r="AA51" s="4">
        <f t="shared" si="10"/>
        <v>43405</v>
      </c>
      <c r="AB51" s="4">
        <f t="shared" si="10"/>
        <v>43435</v>
      </c>
      <c r="AC51" s="4">
        <f t="shared" si="10"/>
        <v>43466</v>
      </c>
      <c r="AD51" s="4">
        <f t="shared" si="10"/>
        <v>43497</v>
      </c>
      <c r="AE51" s="4">
        <f t="shared" si="10"/>
        <v>43525</v>
      </c>
      <c r="AF51" s="4">
        <f t="shared" si="10"/>
        <v>43556</v>
      </c>
      <c r="AG51" s="4">
        <f t="shared" si="10"/>
        <v>43586</v>
      </c>
      <c r="AH51" s="4">
        <f t="shared" si="10"/>
        <v>43617</v>
      </c>
      <c r="AI51" s="4">
        <f t="shared" si="10"/>
        <v>43647</v>
      </c>
      <c r="AJ51" s="4">
        <f t="shared" si="10"/>
        <v>43678</v>
      </c>
      <c r="AK51" s="4">
        <f t="shared" si="10"/>
        <v>43709</v>
      </c>
      <c r="AL51" s="4">
        <f t="shared" si="10"/>
        <v>43739</v>
      </c>
      <c r="AM51" s="4">
        <f t="shared" si="10"/>
        <v>43770</v>
      </c>
      <c r="AN51" s="4">
        <f t="shared" si="10"/>
        <v>43800</v>
      </c>
      <c r="AO51" s="4">
        <f t="shared" si="10"/>
        <v>43831</v>
      </c>
      <c r="AP51" s="4">
        <f t="shared" si="10"/>
        <v>43862</v>
      </c>
      <c r="AQ51" s="4">
        <f t="shared" si="10"/>
        <v>43891</v>
      </c>
      <c r="AR51" s="4">
        <f t="shared" si="10"/>
        <v>43922</v>
      </c>
      <c r="AS51" s="4">
        <f t="shared" si="10"/>
        <v>43952</v>
      </c>
      <c r="AT51" s="4">
        <f t="shared" si="10"/>
        <v>43983</v>
      </c>
      <c r="AU51" s="4">
        <f t="shared" si="10"/>
        <v>44013</v>
      </c>
      <c r="AV51" s="4">
        <f t="shared" si="10"/>
        <v>44044</v>
      </c>
      <c r="AW51" s="4">
        <f t="shared" si="10"/>
        <v>44075</v>
      </c>
      <c r="AX51" s="4">
        <f t="shared" si="10"/>
        <v>44105</v>
      </c>
      <c r="AY51" s="4">
        <f t="shared" si="10"/>
        <v>44136</v>
      </c>
      <c r="AZ51" s="4">
        <f t="shared" si="10"/>
        <v>44166</v>
      </c>
      <c r="BA51" s="4">
        <f t="shared" si="10"/>
        <v>44197</v>
      </c>
      <c r="BB51" s="4">
        <f t="shared" si="10"/>
        <v>44228</v>
      </c>
      <c r="BC51" s="4">
        <f t="shared" si="10"/>
        <v>44256</v>
      </c>
      <c r="BD51" s="4">
        <f t="shared" si="10"/>
        <v>44287</v>
      </c>
      <c r="BE51" s="4">
        <f t="shared" si="10"/>
        <v>44317</v>
      </c>
      <c r="BF51" s="4">
        <f t="shared" si="10"/>
        <v>44348</v>
      </c>
      <c r="BG51" s="4">
        <f t="shared" si="10"/>
        <v>44378</v>
      </c>
      <c r="BH51" s="4">
        <f t="shared" si="10"/>
        <v>44409</v>
      </c>
      <c r="BI51" s="4">
        <f t="shared" si="10"/>
        <v>44440</v>
      </c>
      <c r="BJ51" s="4">
        <f t="shared" si="10"/>
        <v>44470</v>
      </c>
      <c r="BK51" s="4">
        <f t="shared" si="10"/>
        <v>44501</v>
      </c>
      <c r="BL51" s="4">
        <f t="shared" si="10"/>
        <v>44531</v>
      </c>
      <c r="BM51" s="4">
        <f t="shared" si="10"/>
        <v>44562</v>
      </c>
      <c r="BN51" s="4">
        <f t="shared" si="10"/>
        <v>44593</v>
      </c>
      <c r="BO51" s="4">
        <f t="shared" si="10"/>
        <v>44621</v>
      </c>
      <c r="BP51" s="4">
        <f t="shared" si="10"/>
        <v>44652</v>
      </c>
      <c r="BQ51" s="4">
        <f t="shared" ref="BQ51:DH51" si="11">BQ36</f>
        <v>44682</v>
      </c>
      <c r="BR51" s="4">
        <f t="shared" si="11"/>
        <v>44713</v>
      </c>
      <c r="BS51" s="4">
        <f t="shared" si="11"/>
        <v>44743</v>
      </c>
      <c r="BT51" s="4">
        <f t="shared" si="11"/>
        <v>44774</v>
      </c>
      <c r="BU51" s="4">
        <f t="shared" si="11"/>
        <v>44805</v>
      </c>
      <c r="BV51" s="4">
        <f t="shared" si="11"/>
        <v>44835</v>
      </c>
      <c r="BW51" s="4">
        <f t="shared" si="11"/>
        <v>44866</v>
      </c>
      <c r="BX51" s="4">
        <f t="shared" si="11"/>
        <v>44896</v>
      </c>
      <c r="BY51" s="4">
        <f t="shared" si="11"/>
        <v>44927</v>
      </c>
      <c r="BZ51" s="4">
        <f t="shared" si="11"/>
        <v>44958</v>
      </c>
      <c r="CA51" s="4">
        <f t="shared" si="11"/>
        <v>44986</v>
      </c>
      <c r="CB51" s="4">
        <f t="shared" si="11"/>
        <v>45017</v>
      </c>
      <c r="CC51" s="4">
        <f t="shared" si="11"/>
        <v>45047</v>
      </c>
      <c r="CD51" s="4">
        <f t="shared" si="11"/>
        <v>45078</v>
      </c>
      <c r="CE51" s="4">
        <f t="shared" si="11"/>
        <v>45108</v>
      </c>
      <c r="CF51" s="4">
        <f t="shared" si="11"/>
        <v>45139</v>
      </c>
      <c r="CG51" s="4">
        <f t="shared" si="11"/>
        <v>45170</v>
      </c>
      <c r="CH51" s="4">
        <f t="shared" si="11"/>
        <v>45200</v>
      </c>
      <c r="CI51" s="4">
        <f t="shared" si="11"/>
        <v>45231</v>
      </c>
      <c r="CJ51" s="4">
        <f t="shared" si="11"/>
        <v>45261</v>
      </c>
      <c r="CK51" s="4">
        <f t="shared" si="11"/>
        <v>45292</v>
      </c>
      <c r="CL51" s="4">
        <f t="shared" si="11"/>
        <v>45323</v>
      </c>
      <c r="CM51" s="4">
        <f t="shared" si="11"/>
        <v>45352</v>
      </c>
      <c r="CN51" s="4">
        <f t="shared" si="11"/>
        <v>45383</v>
      </c>
      <c r="CO51" s="4">
        <f t="shared" si="11"/>
        <v>45413</v>
      </c>
      <c r="CP51" s="4">
        <f t="shared" si="11"/>
        <v>45444</v>
      </c>
      <c r="CQ51" s="4">
        <f t="shared" si="11"/>
        <v>45474</v>
      </c>
      <c r="CR51" s="4">
        <f t="shared" si="11"/>
        <v>45505</v>
      </c>
      <c r="CS51" s="4">
        <f t="shared" si="11"/>
        <v>45536</v>
      </c>
      <c r="CT51" s="4">
        <f t="shared" si="11"/>
        <v>45566</v>
      </c>
      <c r="CU51" s="4">
        <f t="shared" si="11"/>
        <v>45597</v>
      </c>
      <c r="CV51" s="4">
        <f t="shared" si="11"/>
        <v>45627</v>
      </c>
      <c r="CW51" s="4">
        <f t="shared" si="11"/>
        <v>45658</v>
      </c>
      <c r="CX51" s="4">
        <f t="shared" si="11"/>
        <v>45689</v>
      </c>
      <c r="CY51" s="4">
        <f t="shared" si="11"/>
        <v>45717</v>
      </c>
      <c r="CZ51" s="4">
        <f t="shared" si="11"/>
        <v>45748</v>
      </c>
      <c r="DA51" s="4">
        <f t="shared" si="11"/>
        <v>45778</v>
      </c>
      <c r="DB51" s="4">
        <f t="shared" si="11"/>
        <v>45809</v>
      </c>
      <c r="DC51" s="4">
        <f t="shared" si="11"/>
        <v>45839</v>
      </c>
      <c r="DD51" s="4">
        <f t="shared" si="11"/>
        <v>45870</v>
      </c>
      <c r="DE51" s="4">
        <f t="shared" si="11"/>
        <v>45901</v>
      </c>
      <c r="DF51" s="4">
        <f t="shared" si="11"/>
        <v>45931</v>
      </c>
      <c r="DG51" s="4">
        <f t="shared" si="11"/>
        <v>45962</v>
      </c>
      <c r="DH51" s="4">
        <f t="shared" si="11"/>
        <v>45992</v>
      </c>
      <c r="DI51"/>
      <c r="DJ51"/>
      <c r="DK51"/>
      <c r="DL51" s="37">
        <v>43435</v>
      </c>
      <c r="DM51" s="32" t="e">
        <f t="shared" ca="1" si="8"/>
        <v>#NAME?</v>
      </c>
      <c r="DN51" s="33" t="e">
        <f t="shared" ca="1" si="8"/>
        <v>#NAME?</v>
      </c>
      <c r="DO51" s="33" t="e">
        <f t="shared" ca="1" si="8"/>
        <v>#NAME?</v>
      </c>
      <c r="DP51" s="34" t="e">
        <f t="shared" ca="1" si="8"/>
        <v>#NAME?</v>
      </c>
      <c r="DQ51" s="35" t="e">
        <f t="shared" ca="1" si="9"/>
        <v>#NAME?</v>
      </c>
      <c r="DR51" s="36"/>
      <c r="DS51" s="36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</row>
    <row r="52" spans="1:497" x14ac:dyDescent="0.2">
      <c r="A52" t="s">
        <v>1</v>
      </c>
      <c r="B52" s="67">
        <v>2</v>
      </c>
      <c r="C52" s="68" t="s">
        <v>46</v>
      </c>
      <c r="D52" s="69" t="str">
        <f>C52</f>
        <v>Total RUNS</v>
      </c>
      <c r="E52" s="70">
        <f t="shared" ref="E52:AJ52" si="12">SUM(E37:E48)</f>
        <v>6111.5749473199994</v>
      </c>
      <c r="F52" s="70">
        <f t="shared" si="12"/>
        <v>5893.31521462</v>
      </c>
      <c r="G52" s="70">
        <f t="shared" si="12"/>
        <v>6562.6944335600001</v>
      </c>
      <c r="H52" s="70">
        <f t="shared" si="12"/>
        <v>6585.1826418199998</v>
      </c>
      <c r="I52" s="70">
        <f t="shared" si="12"/>
        <v>6532.9712421799986</v>
      </c>
      <c r="J52" s="70">
        <f t="shared" si="12"/>
        <v>6740.0826932199998</v>
      </c>
      <c r="K52" s="70">
        <f t="shared" si="12"/>
        <v>6905.3071086799991</v>
      </c>
      <c r="L52" s="70">
        <f t="shared" si="12"/>
        <v>6969.4980013200002</v>
      </c>
      <c r="M52" s="70">
        <f t="shared" si="12"/>
        <v>6824.3565221999988</v>
      </c>
      <c r="N52" s="70">
        <f t="shared" si="12"/>
        <v>6677.6309220999992</v>
      </c>
      <c r="O52" s="70">
        <f t="shared" si="12"/>
        <v>6813.7883282000003</v>
      </c>
      <c r="P52" s="70">
        <f t="shared" si="12"/>
        <v>6904.8412963999999</v>
      </c>
      <c r="Q52" s="70">
        <f t="shared" si="12"/>
        <v>6863.7126141799999</v>
      </c>
      <c r="R52" s="70">
        <f t="shared" si="12"/>
        <v>6637.1013391399993</v>
      </c>
      <c r="S52" s="70">
        <f>SUM(S37:S48)</f>
        <v>6249.8271891200002</v>
      </c>
      <c r="T52" s="70">
        <f t="shared" si="12"/>
        <v>6371.064702820001</v>
      </c>
      <c r="U52" s="70">
        <f t="shared" si="12"/>
        <v>6318.9356487000005</v>
      </c>
      <c r="V52" s="70">
        <f t="shared" si="12"/>
        <v>6601.4943579799992</v>
      </c>
      <c r="W52" s="70">
        <f t="shared" si="12"/>
        <v>6818.2761439000005</v>
      </c>
      <c r="X52" s="70">
        <f t="shared" si="12"/>
        <v>7078.3576601800005</v>
      </c>
      <c r="Y52" s="70">
        <f t="shared" si="12"/>
        <v>6601.9414896200005</v>
      </c>
      <c r="Z52" s="70">
        <f t="shared" si="12"/>
        <v>6410.3019051199999</v>
      </c>
      <c r="AA52" s="70">
        <f t="shared" si="12"/>
        <v>6633.8544039799999</v>
      </c>
      <c r="AB52" s="70">
        <f t="shared" si="12"/>
        <v>6819.3269520200001</v>
      </c>
      <c r="AC52" s="70">
        <f t="shared" si="12"/>
        <v>6865.590545099999</v>
      </c>
      <c r="AD52" s="70">
        <f t="shared" si="12"/>
        <v>6680.8959191400008</v>
      </c>
      <c r="AE52" s="70">
        <f t="shared" si="12"/>
        <v>6493.3466538800012</v>
      </c>
      <c r="AF52" s="70">
        <f t="shared" si="12"/>
        <v>6471.4299780000001</v>
      </c>
      <c r="AG52" s="70">
        <f t="shared" si="12"/>
        <v>6197.9203367199998</v>
      </c>
      <c r="AH52" s="70">
        <f t="shared" si="12"/>
        <v>6276.1080256000005</v>
      </c>
      <c r="AI52" s="70">
        <f t="shared" si="12"/>
        <v>6819.3875651200005</v>
      </c>
      <c r="AJ52" s="70">
        <f t="shared" si="12"/>
        <v>6831.9843704200002</v>
      </c>
      <c r="AK52" s="70">
        <f t="shared" ref="AK52:BR52" si="13">SUM(AK37:AK48)</f>
        <v>6398.24195882</v>
      </c>
      <c r="AL52" s="70">
        <f t="shared" si="13"/>
        <v>6397.9907044600004</v>
      </c>
      <c r="AM52" s="70">
        <f t="shared" si="13"/>
        <v>6446.4662504000007</v>
      </c>
      <c r="AN52" s="70">
        <f t="shared" si="13"/>
        <v>6507.4448531600001</v>
      </c>
      <c r="AO52" s="70">
        <f t="shared" si="13"/>
        <v>6669.4297181399997</v>
      </c>
      <c r="AP52" s="70">
        <f t="shared" si="13"/>
        <v>6617.1872633800003</v>
      </c>
      <c r="AQ52" s="70">
        <f t="shared" si="13"/>
        <v>5958.48262032</v>
      </c>
      <c r="AR52" s="70">
        <f t="shared" si="13"/>
        <v>5623.6809134000005</v>
      </c>
      <c r="AS52" s="70">
        <f t="shared" si="13"/>
        <v>5487.6500931599994</v>
      </c>
      <c r="AT52" s="70">
        <f t="shared" si="13"/>
        <v>5225.1179551800005</v>
      </c>
      <c r="AU52" s="70">
        <f t="shared" si="13"/>
        <v>5518.842516319999</v>
      </c>
      <c r="AV52" s="70">
        <f t="shared" si="13"/>
        <v>5622.7787975600004</v>
      </c>
      <c r="AW52" s="70">
        <f t="shared" si="13"/>
        <v>5710.0831599800013</v>
      </c>
      <c r="AX52" s="70">
        <f t="shared" si="13"/>
        <v>5318.0166876999992</v>
      </c>
      <c r="AY52" s="70">
        <f t="shared" si="13"/>
        <v>5655.7674781999985</v>
      </c>
      <c r="AZ52" s="70">
        <f t="shared" si="13"/>
        <v>5540.1532814399998</v>
      </c>
      <c r="BA52" s="70">
        <f t="shared" si="13"/>
        <v>5538.5819018800003</v>
      </c>
      <c r="BB52" s="70">
        <f t="shared" si="13"/>
        <v>5525.7708709999988</v>
      </c>
      <c r="BC52" s="70">
        <f t="shared" si="13"/>
        <v>5422.1254207000002</v>
      </c>
      <c r="BD52" s="70">
        <f t="shared" si="13"/>
        <v>5575.8658045800003</v>
      </c>
      <c r="BE52" s="70">
        <f t="shared" si="13"/>
        <v>5629.9292302599997</v>
      </c>
      <c r="BF52" s="70">
        <f t="shared" si="13"/>
        <v>5583.0180075799999</v>
      </c>
      <c r="BG52" s="70">
        <f t="shared" si="13"/>
        <v>5856.3679368599996</v>
      </c>
      <c r="BH52" s="70">
        <f t="shared" si="13"/>
        <v>6085.51388554</v>
      </c>
      <c r="BI52" s="70">
        <f t="shared" si="13"/>
        <v>5890.5949381999999</v>
      </c>
      <c r="BJ52" s="70">
        <f t="shared" si="13"/>
        <v>6031.1209748599995</v>
      </c>
      <c r="BK52" s="70">
        <f t="shared" si="13"/>
        <v>6213.4440165999995</v>
      </c>
      <c r="BL52" s="70">
        <f t="shared" si="13"/>
        <v>6042.6739860199996</v>
      </c>
      <c r="BM52" s="70">
        <f t="shared" si="13"/>
        <v>5926.8983030400004</v>
      </c>
      <c r="BN52" s="70">
        <f t="shared" si="13"/>
        <v>5914.3476633800001</v>
      </c>
      <c r="BO52" s="70">
        <f t="shared" si="13"/>
        <v>5676.8492777000001</v>
      </c>
      <c r="BP52" s="70">
        <f t="shared" si="13"/>
        <v>5907.3767399799999</v>
      </c>
      <c r="BQ52" s="70">
        <f t="shared" si="13"/>
        <v>5829.8280080200011</v>
      </c>
      <c r="BR52" s="70">
        <f t="shared" si="13"/>
        <v>6001.6023522000005</v>
      </c>
      <c r="BS52" s="63">
        <f t="shared" ref="BS52:CJ52" si="14">BS71*BS67</f>
        <v>6265.8193739110257</v>
      </c>
      <c r="BT52" s="63">
        <f t="shared" si="14"/>
        <v>6399.3262990541989</v>
      </c>
      <c r="BU52" s="63">
        <f t="shared" si="14"/>
        <v>6094.1623625228976</v>
      </c>
      <c r="BV52" s="63">
        <f t="shared" si="14"/>
        <v>6203.4408373784354</v>
      </c>
      <c r="BW52" s="63">
        <f t="shared" si="14"/>
        <v>6340.4524282397297</v>
      </c>
      <c r="BX52" s="63">
        <f t="shared" si="14"/>
        <v>6353.7023823073141</v>
      </c>
      <c r="BY52" s="63">
        <f t="shared" si="14"/>
        <v>6337.8972159033947</v>
      </c>
      <c r="BZ52" s="63">
        <f t="shared" si="14"/>
        <v>6317.1128732194193</v>
      </c>
      <c r="CA52" s="63">
        <f t="shared" si="14"/>
        <v>6209.2270476858139</v>
      </c>
      <c r="CB52" s="63">
        <f t="shared" si="14"/>
        <v>6078.8388904326966</v>
      </c>
      <c r="CC52" s="63">
        <f t="shared" si="14"/>
        <v>6179.5283192524812</v>
      </c>
      <c r="CD52" s="63">
        <f t="shared" si="14"/>
        <v>6198.9562569601412</v>
      </c>
      <c r="CE52" s="63">
        <f t="shared" si="14"/>
        <v>6363.4180230762595</v>
      </c>
      <c r="CF52" s="63">
        <f t="shared" si="14"/>
        <v>6389.2656619779245</v>
      </c>
      <c r="CG52" s="63">
        <f t="shared" si="14"/>
        <v>6166.3038139086502</v>
      </c>
      <c r="CH52" s="63">
        <f t="shared" si="14"/>
        <v>6004.3241281344226</v>
      </c>
      <c r="CI52" s="63">
        <f t="shared" si="14"/>
        <v>6292.8115379013198</v>
      </c>
      <c r="CJ52" s="63">
        <f t="shared" si="14"/>
        <v>6355.8617194078433</v>
      </c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L52" s="48" t="s">
        <v>29</v>
      </c>
      <c r="DM52" s="49" t="e">
        <f ca="1">AVERAGE(DM40:DM51)</f>
        <v>#NAME?</v>
      </c>
      <c r="DN52" s="49" t="e">
        <f t="shared" ref="DN52:DQ52" ca="1" si="15">AVERAGE(DN40:DN51)</f>
        <v>#NAME?</v>
      </c>
      <c r="DO52" s="50" t="e">
        <f t="shared" ca="1" si="15"/>
        <v>#NAME?</v>
      </c>
      <c r="DP52" s="71" t="e">
        <f t="shared" ca="1" si="15"/>
        <v>#NAME?</v>
      </c>
      <c r="DQ52" s="52" t="e">
        <f t="shared" ca="1" si="15"/>
        <v>#NAME?</v>
      </c>
      <c r="DR52" s="36"/>
      <c r="DS52" s="36"/>
    </row>
    <row r="53" spans="1:497" ht="16" thickBot="1" x14ac:dyDescent="0.25">
      <c r="B53">
        <v>3</v>
      </c>
      <c r="D53" s="69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J53" s="2"/>
      <c r="AK53" s="2"/>
      <c r="AL53" s="2"/>
      <c r="AM53" s="2"/>
      <c r="AP53" s="2"/>
      <c r="AQ53" s="2"/>
      <c r="AR53" s="2"/>
      <c r="AT53" s="2"/>
      <c r="BS53" s="83">
        <v>6286</v>
      </c>
      <c r="BT53" s="83">
        <v>6381</v>
      </c>
      <c r="BU53" s="83">
        <v>5969</v>
      </c>
      <c r="BV53" s="83">
        <v>6202</v>
      </c>
      <c r="BW53" s="83">
        <v>6391</v>
      </c>
      <c r="BX53" s="83">
        <v>6380</v>
      </c>
      <c r="BY53" s="83">
        <v>6364</v>
      </c>
      <c r="BZ53" s="83">
        <v>6380</v>
      </c>
      <c r="CA53" s="83">
        <v>6333</v>
      </c>
      <c r="CB53" s="83">
        <v>6020</v>
      </c>
      <c r="CC53" s="83">
        <v>6181</v>
      </c>
      <c r="CD53" s="83">
        <v>6350</v>
      </c>
      <c r="CE53" s="83">
        <v>6391</v>
      </c>
      <c r="CF53" s="83">
        <v>6293</v>
      </c>
      <c r="CG53" s="83">
        <v>6016</v>
      </c>
      <c r="CH53" s="83">
        <v>5983</v>
      </c>
      <c r="CI53" s="83">
        <v>6298</v>
      </c>
      <c r="CJ53" s="83">
        <v>6391</v>
      </c>
      <c r="DL53" s="48" t="s">
        <v>47</v>
      </c>
      <c r="DM53" s="49"/>
      <c r="DN53" s="49" t="e">
        <f ca="1">DN52-DM52</f>
        <v>#NAME?</v>
      </c>
      <c r="DO53" s="50" t="e">
        <f t="shared" ref="DO53:DQ53" ca="1" si="16">DO52-DN52</f>
        <v>#NAME?</v>
      </c>
      <c r="DP53" s="51" t="e">
        <f t="shared" ca="1" si="16"/>
        <v>#NAME?</v>
      </c>
      <c r="DQ53" s="52" t="e">
        <f t="shared" ca="1" si="16"/>
        <v>#NAME?</v>
      </c>
      <c r="DR53" s="53"/>
      <c r="DS53" s="53"/>
    </row>
    <row r="54" spans="1:497" x14ac:dyDescent="0.2">
      <c r="B54" s="67">
        <v>4</v>
      </c>
      <c r="C54" s="66" t="s">
        <v>48</v>
      </c>
      <c r="E54" s="4">
        <f t="shared" ref="E54:BP54" si="17">E36</f>
        <v>42736</v>
      </c>
      <c r="F54" s="4">
        <f t="shared" si="17"/>
        <v>42767</v>
      </c>
      <c r="G54" s="4">
        <f t="shared" si="17"/>
        <v>42795</v>
      </c>
      <c r="H54" s="4">
        <f t="shared" si="17"/>
        <v>42826</v>
      </c>
      <c r="I54" s="4">
        <f t="shared" si="17"/>
        <v>42856</v>
      </c>
      <c r="J54" s="4">
        <f t="shared" si="17"/>
        <v>42887</v>
      </c>
      <c r="K54" s="4">
        <f t="shared" si="17"/>
        <v>42917</v>
      </c>
      <c r="L54" s="4">
        <f t="shared" si="17"/>
        <v>42948</v>
      </c>
      <c r="M54" s="4">
        <f t="shared" si="17"/>
        <v>42979</v>
      </c>
      <c r="N54" s="4">
        <f t="shared" si="17"/>
        <v>43009</v>
      </c>
      <c r="O54" s="4">
        <f t="shared" si="17"/>
        <v>43040</v>
      </c>
      <c r="P54" s="4">
        <f t="shared" si="17"/>
        <v>43070</v>
      </c>
      <c r="Q54" s="4">
        <f t="shared" si="17"/>
        <v>43101</v>
      </c>
      <c r="R54" s="4">
        <f t="shared" si="17"/>
        <v>43132</v>
      </c>
      <c r="S54" s="4">
        <f t="shared" si="17"/>
        <v>43160</v>
      </c>
      <c r="T54" s="4">
        <f t="shared" si="17"/>
        <v>43191</v>
      </c>
      <c r="U54" s="4">
        <f t="shared" si="17"/>
        <v>43221</v>
      </c>
      <c r="V54" s="4">
        <f t="shared" si="17"/>
        <v>43252</v>
      </c>
      <c r="W54" s="4">
        <f t="shared" si="17"/>
        <v>43282</v>
      </c>
      <c r="X54" s="4">
        <f t="shared" si="17"/>
        <v>43313</v>
      </c>
      <c r="Y54" s="4">
        <f t="shared" si="17"/>
        <v>43344</v>
      </c>
      <c r="Z54" s="4">
        <f t="shared" si="17"/>
        <v>43374</v>
      </c>
      <c r="AA54" s="4">
        <f t="shared" si="17"/>
        <v>43405</v>
      </c>
      <c r="AB54" s="4">
        <f t="shared" si="17"/>
        <v>43435</v>
      </c>
      <c r="AC54" s="4">
        <f t="shared" si="17"/>
        <v>43466</v>
      </c>
      <c r="AD54" s="4">
        <f t="shared" si="17"/>
        <v>43497</v>
      </c>
      <c r="AE54" s="4">
        <f t="shared" si="17"/>
        <v>43525</v>
      </c>
      <c r="AF54" s="4">
        <f t="shared" si="17"/>
        <v>43556</v>
      </c>
      <c r="AG54" s="4">
        <f t="shared" si="17"/>
        <v>43586</v>
      </c>
      <c r="AH54" s="4">
        <f t="shared" si="17"/>
        <v>43617</v>
      </c>
      <c r="AI54" s="4">
        <f t="shared" si="17"/>
        <v>43647</v>
      </c>
      <c r="AJ54" s="4">
        <f t="shared" si="17"/>
        <v>43678</v>
      </c>
      <c r="AK54" s="4">
        <f t="shared" si="17"/>
        <v>43709</v>
      </c>
      <c r="AL54" s="4">
        <f t="shared" si="17"/>
        <v>43739</v>
      </c>
      <c r="AM54" s="4">
        <f t="shared" si="17"/>
        <v>43770</v>
      </c>
      <c r="AN54" s="4">
        <f t="shared" si="17"/>
        <v>43800</v>
      </c>
      <c r="AO54" s="4">
        <f t="shared" si="17"/>
        <v>43831</v>
      </c>
      <c r="AP54" s="4">
        <f t="shared" si="17"/>
        <v>43862</v>
      </c>
      <c r="AQ54" s="4">
        <f t="shared" si="17"/>
        <v>43891</v>
      </c>
      <c r="AR54" s="4">
        <f t="shared" si="17"/>
        <v>43922</v>
      </c>
      <c r="AS54" s="4">
        <f t="shared" si="17"/>
        <v>43952</v>
      </c>
      <c r="AT54" s="4">
        <f t="shared" si="17"/>
        <v>43983</v>
      </c>
      <c r="AU54" s="4">
        <f t="shared" si="17"/>
        <v>44013</v>
      </c>
      <c r="AV54" s="4">
        <f t="shared" si="17"/>
        <v>44044</v>
      </c>
      <c r="AW54" s="4">
        <f t="shared" si="17"/>
        <v>44075</v>
      </c>
      <c r="AX54" s="4">
        <f t="shared" si="17"/>
        <v>44105</v>
      </c>
      <c r="AY54" s="4">
        <f t="shared" si="17"/>
        <v>44136</v>
      </c>
      <c r="AZ54" s="4">
        <f t="shared" si="17"/>
        <v>44166</v>
      </c>
      <c r="BA54" s="4">
        <f t="shared" si="17"/>
        <v>44197</v>
      </c>
      <c r="BB54" s="4">
        <f t="shared" si="17"/>
        <v>44228</v>
      </c>
      <c r="BC54" s="4">
        <f t="shared" si="17"/>
        <v>44256</v>
      </c>
      <c r="BD54" s="4">
        <f t="shared" si="17"/>
        <v>44287</v>
      </c>
      <c r="BE54" s="4">
        <f t="shared" si="17"/>
        <v>44317</v>
      </c>
      <c r="BF54" s="4">
        <f t="shared" si="17"/>
        <v>44348</v>
      </c>
      <c r="BG54" s="4">
        <f t="shared" si="17"/>
        <v>44378</v>
      </c>
      <c r="BH54" s="4">
        <f t="shared" si="17"/>
        <v>44409</v>
      </c>
      <c r="BI54" s="4">
        <f t="shared" si="17"/>
        <v>44440</v>
      </c>
      <c r="BJ54" s="4">
        <f t="shared" si="17"/>
        <v>44470</v>
      </c>
      <c r="BK54" s="4">
        <f t="shared" si="17"/>
        <v>44501</v>
      </c>
      <c r="BL54" s="4">
        <f t="shared" si="17"/>
        <v>44531</v>
      </c>
      <c r="BM54" s="4">
        <f t="shared" si="17"/>
        <v>44562</v>
      </c>
      <c r="BN54" s="4">
        <f t="shared" si="17"/>
        <v>44593</v>
      </c>
      <c r="BO54" s="4">
        <f t="shared" si="17"/>
        <v>44621</v>
      </c>
      <c r="BP54" s="4">
        <f t="shared" si="17"/>
        <v>44652</v>
      </c>
      <c r="BQ54" s="4">
        <f t="shared" ref="BQ54:DH54" si="18">BQ36</f>
        <v>44682</v>
      </c>
      <c r="BR54" s="4">
        <f t="shared" si="18"/>
        <v>44713</v>
      </c>
      <c r="BS54" s="4">
        <f t="shared" si="18"/>
        <v>44743</v>
      </c>
      <c r="BT54" s="4">
        <f t="shared" si="18"/>
        <v>44774</v>
      </c>
      <c r="BU54" s="4">
        <f t="shared" si="18"/>
        <v>44805</v>
      </c>
      <c r="BV54" s="4">
        <f t="shared" si="18"/>
        <v>44835</v>
      </c>
      <c r="BW54" s="4">
        <f t="shared" si="18"/>
        <v>44866</v>
      </c>
      <c r="BX54" s="4">
        <f t="shared" si="18"/>
        <v>44896</v>
      </c>
      <c r="BY54" s="4">
        <f t="shared" si="18"/>
        <v>44927</v>
      </c>
      <c r="BZ54" s="4">
        <f t="shared" si="18"/>
        <v>44958</v>
      </c>
      <c r="CA54" s="4">
        <f t="shared" si="18"/>
        <v>44986</v>
      </c>
      <c r="CB54" s="4">
        <f t="shared" si="18"/>
        <v>45017</v>
      </c>
      <c r="CC54" s="4">
        <f t="shared" si="18"/>
        <v>45047</v>
      </c>
      <c r="CD54" s="4">
        <f t="shared" si="18"/>
        <v>45078</v>
      </c>
      <c r="CE54" s="4">
        <f t="shared" si="18"/>
        <v>45108</v>
      </c>
      <c r="CF54" s="4">
        <f t="shared" si="18"/>
        <v>45139</v>
      </c>
      <c r="CG54" s="4">
        <f t="shared" si="18"/>
        <v>45170</v>
      </c>
      <c r="CH54" s="4">
        <f t="shared" si="18"/>
        <v>45200</v>
      </c>
      <c r="CI54" s="4">
        <f t="shared" si="18"/>
        <v>45231</v>
      </c>
      <c r="CJ54" s="4">
        <f t="shared" si="18"/>
        <v>45261</v>
      </c>
      <c r="CK54" s="4">
        <f t="shared" si="18"/>
        <v>45292</v>
      </c>
      <c r="CL54" s="4">
        <f t="shared" si="18"/>
        <v>45323</v>
      </c>
      <c r="CM54" s="4">
        <f t="shared" si="18"/>
        <v>45352</v>
      </c>
      <c r="CN54" s="4">
        <f t="shared" si="18"/>
        <v>45383</v>
      </c>
      <c r="CO54" s="4">
        <f t="shared" si="18"/>
        <v>45413</v>
      </c>
      <c r="CP54" s="4">
        <f t="shared" si="18"/>
        <v>45444</v>
      </c>
      <c r="CQ54" s="4">
        <f t="shared" si="18"/>
        <v>45474</v>
      </c>
      <c r="CR54" s="4">
        <f t="shared" si="18"/>
        <v>45505</v>
      </c>
      <c r="CS54" s="4">
        <f t="shared" si="18"/>
        <v>45536</v>
      </c>
      <c r="CT54" s="4">
        <f t="shared" si="18"/>
        <v>45566</v>
      </c>
      <c r="CU54" s="4">
        <f t="shared" si="18"/>
        <v>45597</v>
      </c>
      <c r="CV54" s="4">
        <f t="shared" si="18"/>
        <v>45627</v>
      </c>
      <c r="CW54" s="4">
        <f t="shared" si="18"/>
        <v>45658</v>
      </c>
      <c r="CX54" s="4">
        <f t="shared" si="18"/>
        <v>45689</v>
      </c>
      <c r="CY54" s="4">
        <f t="shared" si="18"/>
        <v>45717</v>
      </c>
      <c r="CZ54" s="4">
        <f t="shared" si="18"/>
        <v>45748</v>
      </c>
      <c r="DA54" s="4">
        <f t="shared" si="18"/>
        <v>45778</v>
      </c>
      <c r="DB54" s="4">
        <f t="shared" si="18"/>
        <v>45809</v>
      </c>
      <c r="DC54" s="4">
        <f t="shared" si="18"/>
        <v>45839</v>
      </c>
      <c r="DD54" s="4">
        <f t="shared" si="18"/>
        <v>45870</v>
      </c>
      <c r="DE54" s="4">
        <f t="shared" si="18"/>
        <v>45901</v>
      </c>
      <c r="DF54" s="4">
        <f t="shared" si="18"/>
        <v>45931</v>
      </c>
      <c r="DG54" s="4">
        <f t="shared" si="18"/>
        <v>45962</v>
      </c>
      <c r="DH54" s="4">
        <f t="shared" si="18"/>
        <v>45992</v>
      </c>
    </row>
    <row r="55" spans="1:497" x14ac:dyDescent="0.2">
      <c r="A55" t="s">
        <v>1</v>
      </c>
      <c r="B55">
        <v>5</v>
      </c>
      <c r="C55" s="68" t="s">
        <v>49</v>
      </c>
      <c r="D55" s="69" t="str">
        <f>CONCATENATE(C55," ",C54)</f>
        <v>NW EUROPE OUTAGES RAW Outages</v>
      </c>
      <c r="E55" s="24">
        <f t="shared" ref="E55:P55" si="19">SUMIF($A$20:$A$31,$C$55,E20:E31)</f>
        <v>0</v>
      </c>
      <c r="F55" s="24">
        <f t="shared" si="19"/>
        <v>0</v>
      </c>
      <c r="G55" s="24">
        <f t="shared" si="19"/>
        <v>0</v>
      </c>
      <c r="H55" s="24">
        <f t="shared" si="19"/>
        <v>0</v>
      </c>
      <c r="I55" s="24">
        <f t="shared" si="19"/>
        <v>0</v>
      </c>
      <c r="J55" s="24">
        <f t="shared" si="19"/>
        <v>0</v>
      </c>
      <c r="K55" s="24">
        <f t="shared" si="19"/>
        <v>0</v>
      </c>
      <c r="L55" s="24">
        <f t="shared" si="19"/>
        <v>0</v>
      </c>
      <c r="M55" s="24">
        <f t="shared" si="19"/>
        <v>0</v>
      </c>
      <c r="N55" s="24">
        <f t="shared" si="19"/>
        <v>0</v>
      </c>
      <c r="O55" s="24">
        <f t="shared" si="19"/>
        <v>0</v>
      </c>
      <c r="P55" s="24">
        <f t="shared" si="19"/>
        <v>0</v>
      </c>
      <c r="Q55" s="24">
        <f t="shared" ref="Q55:CB55" si="20">SUM(Q20:Q31)</f>
        <v>111</v>
      </c>
      <c r="R55" s="24">
        <f t="shared" si="20"/>
        <v>473</v>
      </c>
      <c r="S55" s="24">
        <f t="shared" si="20"/>
        <v>754</v>
      </c>
      <c r="T55" s="24">
        <f t="shared" si="20"/>
        <v>727</v>
      </c>
      <c r="U55" s="24">
        <f t="shared" si="20"/>
        <v>625</v>
      </c>
      <c r="V55" s="24">
        <f t="shared" si="20"/>
        <v>164</v>
      </c>
      <c r="W55" s="24">
        <f t="shared" si="20"/>
        <v>142</v>
      </c>
      <c r="X55" s="24">
        <f t="shared" si="20"/>
        <v>39</v>
      </c>
      <c r="Y55" s="24">
        <f t="shared" si="20"/>
        <v>613</v>
      </c>
      <c r="Z55" s="24">
        <f t="shared" si="20"/>
        <v>610</v>
      </c>
      <c r="AA55" s="24">
        <f t="shared" si="20"/>
        <v>277</v>
      </c>
      <c r="AB55" s="24">
        <f t="shared" si="20"/>
        <v>22</v>
      </c>
      <c r="AC55" s="24">
        <f t="shared" si="20"/>
        <v>31</v>
      </c>
      <c r="AD55" s="24">
        <f t="shared" si="20"/>
        <v>82</v>
      </c>
      <c r="AE55" s="24">
        <f t="shared" si="20"/>
        <v>502</v>
      </c>
      <c r="AF55" s="24">
        <f t="shared" si="20"/>
        <v>676</v>
      </c>
      <c r="AG55" s="24">
        <f t="shared" si="20"/>
        <v>938</v>
      </c>
      <c r="AH55" s="24">
        <f t="shared" si="20"/>
        <v>1027</v>
      </c>
      <c r="AI55" s="24">
        <f t="shared" si="20"/>
        <v>295</v>
      </c>
      <c r="AJ55" s="24">
        <f t="shared" si="20"/>
        <v>186</v>
      </c>
      <c r="AK55" s="24">
        <f t="shared" si="20"/>
        <v>933</v>
      </c>
      <c r="AL55" s="24">
        <f t="shared" si="20"/>
        <v>669</v>
      </c>
      <c r="AM55" s="24">
        <f t="shared" si="20"/>
        <v>580</v>
      </c>
      <c r="AN55" s="24">
        <f t="shared" si="20"/>
        <v>328</v>
      </c>
      <c r="AO55" s="24">
        <f t="shared" si="20"/>
        <v>456</v>
      </c>
      <c r="AP55" s="24">
        <f t="shared" si="20"/>
        <v>463</v>
      </c>
      <c r="AQ55" s="24">
        <f t="shared" si="20"/>
        <v>668</v>
      </c>
      <c r="AR55" s="24">
        <f t="shared" si="20"/>
        <v>1404</v>
      </c>
      <c r="AS55" s="24">
        <f t="shared" si="20"/>
        <v>1647</v>
      </c>
      <c r="AT55" s="24">
        <f t="shared" si="20"/>
        <v>1321</v>
      </c>
      <c r="AU55" s="24">
        <f t="shared" si="20"/>
        <v>1155</v>
      </c>
      <c r="AV55" s="24">
        <f t="shared" si="20"/>
        <v>1018</v>
      </c>
      <c r="AW55" s="24">
        <f t="shared" si="20"/>
        <v>1500</v>
      </c>
      <c r="AX55" s="24">
        <f t="shared" si="20"/>
        <v>1598</v>
      </c>
      <c r="AY55" s="24">
        <f t="shared" si="20"/>
        <v>1334</v>
      </c>
      <c r="AZ55" s="24">
        <f t="shared" si="20"/>
        <v>1095</v>
      </c>
      <c r="BA55" s="24">
        <f t="shared" si="20"/>
        <v>751</v>
      </c>
      <c r="BB55" s="24">
        <f t="shared" si="20"/>
        <v>1029</v>
      </c>
      <c r="BC55" s="24">
        <f t="shared" si="20"/>
        <v>1256</v>
      </c>
      <c r="BD55" s="24">
        <f t="shared" si="20"/>
        <v>1081</v>
      </c>
      <c r="BE55" s="24">
        <f t="shared" si="20"/>
        <v>1159</v>
      </c>
      <c r="BF55" s="24">
        <f t="shared" si="20"/>
        <v>961</v>
      </c>
      <c r="BG55" s="24">
        <f t="shared" si="20"/>
        <v>486</v>
      </c>
      <c r="BH55" s="24">
        <f t="shared" si="20"/>
        <v>374</v>
      </c>
      <c r="BI55" s="24">
        <f t="shared" si="20"/>
        <v>752</v>
      </c>
      <c r="BJ55" s="24">
        <f t="shared" si="20"/>
        <v>629</v>
      </c>
      <c r="BK55" s="24">
        <f t="shared" si="20"/>
        <v>486</v>
      </c>
      <c r="BL55" s="24">
        <f t="shared" si="20"/>
        <v>323</v>
      </c>
      <c r="BM55" s="24">
        <f t="shared" si="20"/>
        <v>260</v>
      </c>
      <c r="BN55" s="24">
        <f t="shared" si="20"/>
        <v>406</v>
      </c>
      <c r="BO55" s="24">
        <f t="shared" si="20"/>
        <v>1074</v>
      </c>
      <c r="BP55" s="24">
        <f t="shared" si="20"/>
        <v>714</v>
      </c>
      <c r="BQ55" s="24">
        <f t="shared" si="20"/>
        <v>688</v>
      </c>
      <c r="BR55" s="24">
        <f t="shared" si="20"/>
        <v>371</v>
      </c>
      <c r="BS55" s="24">
        <f t="shared" si="20"/>
        <v>113</v>
      </c>
      <c r="BT55" s="24">
        <f>SUM(BT20:BT31)</f>
        <v>11</v>
      </c>
      <c r="BU55" s="24">
        <f t="shared" si="20"/>
        <v>452</v>
      </c>
      <c r="BV55" s="24">
        <f t="shared" si="20"/>
        <v>203</v>
      </c>
      <c r="BW55" s="24">
        <f t="shared" si="20"/>
        <v>0</v>
      </c>
      <c r="BX55" s="24">
        <f t="shared" si="20"/>
        <v>12</v>
      </c>
      <c r="BY55" s="24">
        <f t="shared" si="20"/>
        <v>29</v>
      </c>
      <c r="BZ55" s="24">
        <f t="shared" si="20"/>
        <v>12</v>
      </c>
      <c r="CA55" s="24">
        <f t="shared" si="20"/>
        <v>63</v>
      </c>
      <c r="CB55" s="24">
        <f t="shared" si="20"/>
        <v>398</v>
      </c>
      <c r="CC55" s="24">
        <f t="shared" ref="CC55:DH55" si="21">SUM(CC20:CC31)</f>
        <v>225</v>
      </c>
      <c r="CD55" s="24">
        <f t="shared" si="21"/>
        <v>44</v>
      </c>
      <c r="CE55" s="24">
        <f t="shared" si="21"/>
        <v>0</v>
      </c>
      <c r="CF55" s="24">
        <f t="shared" si="21"/>
        <v>105</v>
      </c>
      <c r="CG55" s="24">
        <f t="shared" si="21"/>
        <v>402</v>
      </c>
      <c r="CH55" s="24">
        <f t="shared" si="21"/>
        <v>437</v>
      </c>
      <c r="CI55" s="24">
        <f t="shared" si="21"/>
        <v>100</v>
      </c>
      <c r="CJ55" s="24">
        <f t="shared" si="21"/>
        <v>0</v>
      </c>
      <c r="CK55" s="24">
        <f t="shared" si="21"/>
        <v>435</v>
      </c>
      <c r="CL55" s="24">
        <f t="shared" si="21"/>
        <v>0</v>
      </c>
      <c r="CM55" s="24">
        <f t="shared" si="21"/>
        <v>0</v>
      </c>
      <c r="CN55" s="24">
        <f t="shared" si="21"/>
        <v>0</v>
      </c>
      <c r="CO55" s="24">
        <f t="shared" si="21"/>
        <v>0</v>
      </c>
      <c r="CP55" s="24">
        <f t="shared" si="21"/>
        <v>0</v>
      </c>
      <c r="CQ55" s="24">
        <f t="shared" si="21"/>
        <v>0</v>
      </c>
      <c r="CR55" s="24">
        <f t="shared" si="21"/>
        <v>0</v>
      </c>
      <c r="CS55" s="24">
        <f t="shared" si="21"/>
        <v>0</v>
      </c>
      <c r="CT55" s="24">
        <f t="shared" si="21"/>
        <v>0</v>
      </c>
      <c r="CU55" s="24">
        <f t="shared" si="21"/>
        <v>0</v>
      </c>
      <c r="CV55" s="24">
        <f t="shared" si="21"/>
        <v>0</v>
      </c>
      <c r="CW55" s="24">
        <f t="shared" si="21"/>
        <v>0</v>
      </c>
      <c r="CX55" s="24">
        <f t="shared" si="21"/>
        <v>0</v>
      </c>
      <c r="CY55" s="24">
        <f t="shared" si="21"/>
        <v>0</v>
      </c>
      <c r="CZ55" s="24">
        <f t="shared" si="21"/>
        <v>0</v>
      </c>
      <c r="DA55" s="24">
        <f t="shared" si="21"/>
        <v>0</v>
      </c>
      <c r="DB55" s="24">
        <f t="shared" si="21"/>
        <v>0</v>
      </c>
      <c r="DC55" s="24">
        <f t="shared" si="21"/>
        <v>0</v>
      </c>
      <c r="DD55" s="24">
        <f t="shared" si="21"/>
        <v>0</v>
      </c>
      <c r="DE55" s="24">
        <f t="shared" si="21"/>
        <v>0</v>
      </c>
      <c r="DF55" s="24">
        <f t="shared" si="21"/>
        <v>0</v>
      </c>
      <c r="DG55" s="24">
        <f t="shared" si="21"/>
        <v>0</v>
      </c>
      <c r="DH55" s="24">
        <f t="shared" si="21"/>
        <v>0</v>
      </c>
    </row>
    <row r="56" spans="1:497" x14ac:dyDescent="0.2">
      <c r="B56" s="67">
        <v>6</v>
      </c>
      <c r="D56" s="69"/>
      <c r="DJ56" s="72"/>
      <c r="DK56" s="73"/>
      <c r="DL56" s="73"/>
      <c r="DM56" s="73"/>
      <c r="DN56" s="73"/>
      <c r="DO56" s="73"/>
      <c r="DP56" s="73"/>
      <c r="DQ56" s="73"/>
    </row>
    <row r="57" spans="1:497" x14ac:dyDescent="0.2">
      <c r="B57">
        <v>7</v>
      </c>
      <c r="C57" s="66" t="s">
        <v>50</v>
      </c>
      <c r="D57" s="69"/>
      <c r="E57" s="4">
        <f t="shared" ref="E57:BP57" si="22">E54</f>
        <v>42736</v>
      </c>
      <c r="F57" s="4">
        <f t="shared" si="22"/>
        <v>42767</v>
      </c>
      <c r="G57" s="4">
        <f t="shared" si="22"/>
        <v>42795</v>
      </c>
      <c r="H57" s="4">
        <f t="shared" si="22"/>
        <v>42826</v>
      </c>
      <c r="I57" s="4">
        <f t="shared" si="22"/>
        <v>42856</v>
      </c>
      <c r="J57" s="4">
        <f t="shared" si="22"/>
        <v>42887</v>
      </c>
      <c r="K57" s="4">
        <f t="shared" si="22"/>
        <v>42917</v>
      </c>
      <c r="L57" s="4">
        <f t="shared" si="22"/>
        <v>42948</v>
      </c>
      <c r="M57" s="4">
        <f t="shared" si="22"/>
        <v>42979</v>
      </c>
      <c r="N57" s="4">
        <f t="shared" si="22"/>
        <v>43009</v>
      </c>
      <c r="O57" s="4">
        <f t="shared" si="22"/>
        <v>43040</v>
      </c>
      <c r="P57" s="4">
        <f t="shared" si="22"/>
        <v>43070</v>
      </c>
      <c r="Q57" s="4">
        <f t="shared" si="22"/>
        <v>43101</v>
      </c>
      <c r="R57" s="4">
        <f t="shared" si="22"/>
        <v>43132</v>
      </c>
      <c r="S57" s="4">
        <f t="shared" si="22"/>
        <v>43160</v>
      </c>
      <c r="T57" s="4">
        <f t="shared" si="22"/>
        <v>43191</v>
      </c>
      <c r="U57" s="4">
        <f t="shared" si="22"/>
        <v>43221</v>
      </c>
      <c r="V57" s="4">
        <f t="shared" si="22"/>
        <v>43252</v>
      </c>
      <c r="W57" s="4">
        <f t="shared" si="22"/>
        <v>43282</v>
      </c>
      <c r="X57" s="4">
        <f t="shared" si="22"/>
        <v>43313</v>
      </c>
      <c r="Y57" s="4">
        <f t="shared" si="22"/>
        <v>43344</v>
      </c>
      <c r="Z57" s="4">
        <f t="shared" si="22"/>
        <v>43374</v>
      </c>
      <c r="AA57" s="4">
        <f t="shared" si="22"/>
        <v>43405</v>
      </c>
      <c r="AB57" s="4">
        <f t="shared" si="22"/>
        <v>43435</v>
      </c>
      <c r="AC57" s="4">
        <f t="shared" si="22"/>
        <v>43466</v>
      </c>
      <c r="AD57" s="4">
        <f t="shared" si="22"/>
        <v>43497</v>
      </c>
      <c r="AE57" s="4">
        <f t="shared" si="22"/>
        <v>43525</v>
      </c>
      <c r="AF57" s="4">
        <f t="shared" si="22"/>
        <v>43556</v>
      </c>
      <c r="AG57" s="4">
        <f t="shared" si="22"/>
        <v>43586</v>
      </c>
      <c r="AH57" s="4">
        <f t="shared" si="22"/>
        <v>43617</v>
      </c>
      <c r="AI57" s="4">
        <f t="shared" si="22"/>
        <v>43647</v>
      </c>
      <c r="AJ57" s="4">
        <f t="shared" si="22"/>
        <v>43678</v>
      </c>
      <c r="AK57" s="4">
        <f t="shared" si="22"/>
        <v>43709</v>
      </c>
      <c r="AL57" s="4">
        <f t="shared" si="22"/>
        <v>43739</v>
      </c>
      <c r="AM57" s="4">
        <f t="shared" si="22"/>
        <v>43770</v>
      </c>
      <c r="AN57" s="4">
        <f t="shared" si="22"/>
        <v>43800</v>
      </c>
      <c r="AO57" s="4">
        <f t="shared" si="22"/>
        <v>43831</v>
      </c>
      <c r="AP57" s="4">
        <f t="shared" si="22"/>
        <v>43862</v>
      </c>
      <c r="AQ57" s="4">
        <f t="shared" si="22"/>
        <v>43891</v>
      </c>
      <c r="AR57" s="4">
        <f t="shared" si="22"/>
        <v>43922</v>
      </c>
      <c r="AS57" s="4">
        <f t="shared" si="22"/>
        <v>43952</v>
      </c>
      <c r="AT57" s="4">
        <f t="shared" si="22"/>
        <v>43983</v>
      </c>
      <c r="AU57" s="4">
        <f t="shared" si="22"/>
        <v>44013</v>
      </c>
      <c r="AV57" s="4">
        <f t="shared" si="22"/>
        <v>44044</v>
      </c>
      <c r="AW57" s="4">
        <f t="shared" si="22"/>
        <v>44075</v>
      </c>
      <c r="AX57" s="4">
        <f t="shared" si="22"/>
        <v>44105</v>
      </c>
      <c r="AY57" s="4">
        <f t="shared" si="22"/>
        <v>44136</v>
      </c>
      <c r="AZ57" s="4">
        <f t="shared" si="22"/>
        <v>44166</v>
      </c>
      <c r="BA57" s="4">
        <f t="shared" si="22"/>
        <v>44197</v>
      </c>
      <c r="BB57" s="4">
        <f t="shared" si="22"/>
        <v>44228</v>
      </c>
      <c r="BC57" s="4">
        <f t="shared" si="22"/>
        <v>44256</v>
      </c>
      <c r="BD57" s="4">
        <f t="shared" si="22"/>
        <v>44287</v>
      </c>
      <c r="BE57" s="4">
        <f t="shared" si="22"/>
        <v>44317</v>
      </c>
      <c r="BF57" s="4">
        <f t="shared" si="22"/>
        <v>44348</v>
      </c>
      <c r="BG57" s="4">
        <f t="shared" si="22"/>
        <v>44378</v>
      </c>
      <c r="BH57" s="4">
        <f t="shared" si="22"/>
        <v>44409</v>
      </c>
      <c r="BI57" s="4">
        <f t="shared" si="22"/>
        <v>44440</v>
      </c>
      <c r="BJ57" s="4">
        <f t="shared" si="22"/>
        <v>44470</v>
      </c>
      <c r="BK57" s="4">
        <f t="shared" si="22"/>
        <v>44501</v>
      </c>
      <c r="BL57" s="4">
        <f t="shared" si="22"/>
        <v>44531</v>
      </c>
      <c r="BM57" s="4">
        <f t="shared" si="22"/>
        <v>44562</v>
      </c>
      <c r="BN57" s="4">
        <f t="shared" si="22"/>
        <v>44593</v>
      </c>
      <c r="BO57" s="4">
        <f t="shared" si="22"/>
        <v>44621</v>
      </c>
      <c r="BP57" s="4">
        <f t="shared" si="22"/>
        <v>44652</v>
      </c>
      <c r="BQ57" s="4">
        <f t="shared" ref="BQ57:DH57" si="23">BQ54</f>
        <v>44682</v>
      </c>
      <c r="BR57" s="4">
        <f t="shared" si="23"/>
        <v>44713</v>
      </c>
      <c r="BS57" s="4">
        <f t="shared" si="23"/>
        <v>44743</v>
      </c>
      <c r="BT57" s="4">
        <f t="shared" si="23"/>
        <v>44774</v>
      </c>
      <c r="BU57" s="4">
        <f t="shared" si="23"/>
        <v>44805</v>
      </c>
      <c r="BV57" s="4">
        <f t="shared" si="23"/>
        <v>44835</v>
      </c>
      <c r="BW57" s="4">
        <f t="shared" si="23"/>
        <v>44866</v>
      </c>
      <c r="BX57" s="4">
        <f t="shared" si="23"/>
        <v>44896</v>
      </c>
      <c r="BY57" s="4">
        <f t="shared" si="23"/>
        <v>44927</v>
      </c>
      <c r="BZ57" s="4">
        <f t="shared" si="23"/>
        <v>44958</v>
      </c>
      <c r="CA57" s="4">
        <f t="shared" si="23"/>
        <v>44986</v>
      </c>
      <c r="CB57" s="4">
        <f t="shared" si="23"/>
        <v>45017</v>
      </c>
      <c r="CC57" s="4">
        <f t="shared" si="23"/>
        <v>45047</v>
      </c>
      <c r="CD57" s="4">
        <f t="shared" si="23"/>
        <v>45078</v>
      </c>
      <c r="CE57" s="4">
        <f t="shared" si="23"/>
        <v>45108</v>
      </c>
      <c r="CF57" s="4">
        <f t="shared" si="23"/>
        <v>45139</v>
      </c>
      <c r="CG57" s="4">
        <f t="shared" si="23"/>
        <v>45170</v>
      </c>
      <c r="CH57" s="4">
        <f t="shared" si="23"/>
        <v>45200</v>
      </c>
      <c r="CI57" s="4">
        <f t="shared" si="23"/>
        <v>45231</v>
      </c>
      <c r="CJ57" s="4">
        <f t="shared" si="23"/>
        <v>45261</v>
      </c>
      <c r="CK57" s="4">
        <f t="shared" si="23"/>
        <v>45292</v>
      </c>
      <c r="CL57" s="4">
        <f t="shared" si="23"/>
        <v>45323</v>
      </c>
      <c r="CM57" s="4">
        <f t="shared" si="23"/>
        <v>45352</v>
      </c>
      <c r="CN57" s="4">
        <f t="shared" si="23"/>
        <v>45383</v>
      </c>
      <c r="CO57" s="4">
        <f t="shared" si="23"/>
        <v>45413</v>
      </c>
      <c r="CP57" s="4">
        <f t="shared" si="23"/>
        <v>45444</v>
      </c>
      <c r="CQ57" s="4">
        <f t="shared" si="23"/>
        <v>45474</v>
      </c>
      <c r="CR57" s="4">
        <f t="shared" si="23"/>
        <v>45505</v>
      </c>
      <c r="CS57" s="4">
        <f t="shared" si="23"/>
        <v>45536</v>
      </c>
      <c r="CT57" s="4">
        <f t="shared" si="23"/>
        <v>45566</v>
      </c>
      <c r="CU57" s="4">
        <f t="shared" si="23"/>
        <v>45597</v>
      </c>
      <c r="CV57" s="4">
        <f t="shared" si="23"/>
        <v>45627</v>
      </c>
      <c r="CW57" s="4">
        <f t="shared" si="23"/>
        <v>45658</v>
      </c>
      <c r="CX57" s="4">
        <f t="shared" si="23"/>
        <v>45689</v>
      </c>
      <c r="CY57" s="4">
        <f t="shared" si="23"/>
        <v>45717</v>
      </c>
      <c r="CZ57" s="4">
        <f t="shared" si="23"/>
        <v>45748</v>
      </c>
      <c r="DA57" s="4">
        <f t="shared" si="23"/>
        <v>45778</v>
      </c>
      <c r="DB57" s="4">
        <f t="shared" si="23"/>
        <v>45809</v>
      </c>
      <c r="DC57" s="4">
        <f t="shared" si="23"/>
        <v>45839</v>
      </c>
      <c r="DD57" s="4">
        <f t="shared" si="23"/>
        <v>45870</v>
      </c>
      <c r="DE57" s="4">
        <f t="shared" si="23"/>
        <v>45901</v>
      </c>
      <c r="DF57" s="4">
        <f t="shared" si="23"/>
        <v>45931</v>
      </c>
      <c r="DG57" s="4">
        <f t="shared" si="23"/>
        <v>45962</v>
      </c>
      <c r="DH57" s="4">
        <f t="shared" si="23"/>
        <v>45992</v>
      </c>
      <c r="DJ57" s="72"/>
      <c r="DK57" s="73"/>
      <c r="DL57" s="73"/>
      <c r="DM57" s="73"/>
      <c r="DN57" s="73"/>
      <c r="DO57" s="73"/>
      <c r="DP57" s="73"/>
      <c r="DQ57" s="73"/>
    </row>
    <row r="58" spans="1:497" x14ac:dyDescent="0.2">
      <c r="A58" t="s">
        <v>1</v>
      </c>
      <c r="B58" s="67">
        <v>8</v>
      </c>
      <c r="C58" s="68" t="s">
        <v>51</v>
      </c>
      <c r="D58" s="74" t="str">
        <f>C58</f>
        <v>FUDGE NW EUROPE Outages</v>
      </c>
      <c r="E58" s="75">
        <v>0</v>
      </c>
      <c r="F58" s="75">
        <v>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>
        <v>0</v>
      </c>
      <c r="Y58" s="75">
        <v>0</v>
      </c>
      <c r="Z58" s="75">
        <v>0</v>
      </c>
      <c r="AA58" s="75">
        <v>0</v>
      </c>
      <c r="AB58" s="75">
        <v>0</v>
      </c>
      <c r="AC58" s="75">
        <v>0</v>
      </c>
      <c r="AD58" s="75">
        <v>0</v>
      </c>
      <c r="AE58" s="75">
        <v>0</v>
      </c>
      <c r="AF58" s="75">
        <v>0</v>
      </c>
      <c r="AG58" s="75">
        <v>0</v>
      </c>
      <c r="AH58" s="75">
        <v>0</v>
      </c>
      <c r="AI58" s="75">
        <v>0</v>
      </c>
      <c r="AJ58" s="75">
        <v>0</v>
      </c>
      <c r="AK58" s="75">
        <v>0</v>
      </c>
      <c r="AL58" s="75">
        <v>0</v>
      </c>
      <c r="AM58" s="75">
        <v>0</v>
      </c>
      <c r="AN58" s="75">
        <v>0</v>
      </c>
      <c r="AO58" s="75">
        <v>0</v>
      </c>
      <c r="AP58" s="75">
        <v>0</v>
      </c>
      <c r="AQ58" s="75">
        <v>0</v>
      </c>
      <c r="AR58" s="75">
        <v>0</v>
      </c>
      <c r="AS58" s="75">
        <v>0</v>
      </c>
      <c r="AT58" s="75">
        <v>0</v>
      </c>
      <c r="AU58" s="75">
        <v>0</v>
      </c>
      <c r="AV58" s="76">
        <v>0</v>
      </c>
      <c r="AW58" s="76">
        <v>0</v>
      </c>
      <c r="AX58" s="76">
        <v>0</v>
      </c>
      <c r="AY58" s="76">
        <v>0</v>
      </c>
      <c r="AZ58" s="76">
        <v>0</v>
      </c>
      <c r="BA58" s="76">
        <v>0</v>
      </c>
      <c r="BB58" s="76">
        <v>0</v>
      </c>
      <c r="BC58" s="76">
        <v>0</v>
      </c>
      <c r="BD58" s="76">
        <v>0</v>
      </c>
      <c r="BE58" s="76">
        <v>0</v>
      </c>
      <c r="BF58" s="76">
        <v>0</v>
      </c>
      <c r="BG58" s="76">
        <v>0</v>
      </c>
      <c r="BH58" s="76">
        <v>0</v>
      </c>
      <c r="BI58" s="76">
        <v>0</v>
      </c>
      <c r="BJ58" s="76">
        <v>0</v>
      </c>
      <c r="BK58" s="76">
        <v>0</v>
      </c>
      <c r="BL58" s="76">
        <v>0</v>
      </c>
      <c r="BM58" s="76">
        <v>0</v>
      </c>
      <c r="BN58" s="76">
        <v>0</v>
      </c>
      <c r="BO58" s="76">
        <v>0</v>
      </c>
      <c r="BP58" s="76">
        <v>0</v>
      </c>
      <c r="BQ58" s="76">
        <v>0</v>
      </c>
      <c r="BR58" s="76">
        <v>100</v>
      </c>
      <c r="BS58" s="76">
        <v>150</v>
      </c>
      <c r="BT58" s="76">
        <v>150</v>
      </c>
      <c r="BU58" s="76">
        <v>0</v>
      </c>
      <c r="BV58" s="76">
        <v>200</v>
      </c>
      <c r="BW58" s="76">
        <v>100</v>
      </c>
      <c r="BX58" s="76">
        <v>100</v>
      </c>
      <c r="BY58" s="76">
        <v>0</v>
      </c>
      <c r="BZ58" s="76">
        <v>100</v>
      </c>
      <c r="CA58" s="76">
        <v>100</v>
      </c>
      <c r="CB58" s="76">
        <v>100</v>
      </c>
      <c r="CC58" s="76">
        <v>100</v>
      </c>
      <c r="CD58" s="76">
        <v>100</v>
      </c>
      <c r="CE58" s="76">
        <v>100</v>
      </c>
      <c r="CF58" s="76">
        <v>100</v>
      </c>
      <c r="CG58" s="76">
        <v>100</v>
      </c>
      <c r="CH58" s="76">
        <v>100</v>
      </c>
      <c r="CI58" s="76">
        <v>100</v>
      </c>
      <c r="CJ58" s="76">
        <v>100</v>
      </c>
      <c r="CK58" s="76"/>
      <c r="CL58" s="76"/>
      <c r="CM58" s="76"/>
      <c r="CN58" s="76"/>
      <c r="CO58" s="76"/>
      <c r="CP58" s="76"/>
      <c r="CQ58" s="76"/>
      <c r="CR58" s="76"/>
      <c r="CS58" s="76"/>
      <c r="CT58" s="76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  <c r="DJ58" s="72"/>
      <c r="DK58" s="73"/>
      <c r="DL58" s="73"/>
      <c r="DM58" s="73"/>
      <c r="DN58" s="73"/>
      <c r="DO58" s="73"/>
      <c r="DP58" s="73"/>
      <c r="DQ58" s="73"/>
    </row>
    <row r="59" spans="1:497" x14ac:dyDescent="0.2">
      <c r="B59">
        <v>9</v>
      </c>
      <c r="D59" s="69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</row>
    <row r="60" spans="1:497" x14ac:dyDescent="0.2">
      <c r="A60" t="s">
        <v>1</v>
      </c>
      <c r="B60" s="67">
        <v>10</v>
      </c>
      <c r="C60" s="77" t="s">
        <v>52</v>
      </c>
      <c r="D60" s="74" t="str">
        <f>C60</f>
        <v>Total OECD NWE Outages</v>
      </c>
      <c r="E60" s="24">
        <f t="shared" ref="E60:BP60" si="24">E55+E58</f>
        <v>0</v>
      </c>
      <c r="F60" s="24">
        <f t="shared" si="24"/>
        <v>0</v>
      </c>
      <c r="G60" s="24">
        <f t="shared" si="24"/>
        <v>0</v>
      </c>
      <c r="H60" s="24">
        <f t="shared" si="24"/>
        <v>0</v>
      </c>
      <c r="I60" s="24">
        <f t="shared" si="24"/>
        <v>0</v>
      </c>
      <c r="J60" s="24">
        <f t="shared" si="24"/>
        <v>0</v>
      </c>
      <c r="K60" s="24">
        <f t="shared" si="24"/>
        <v>0</v>
      </c>
      <c r="L60" s="24">
        <f t="shared" si="24"/>
        <v>0</v>
      </c>
      <c r="M60" s="24">
        <f t="shared" si="24"/>
        <v>0</v>
      </c>
      <c r="N60" s="24">
        <f t="shared" si="24"/>
        <v>0</v>
      </c>
      <c r="O60" s="24">
        <f t="shared" si="24"/>
        <v>0</v>
      </c>
      <c r="P60" s="24">
        <f t="shared" si="24"/>
        <v>0</v>
      </c>
      <c r="Q60" s="24">
        <f t="shared" si="24"/>
        <v>111</v>
      </c>
      <c r="R60" s="24">
        <f t="shared" si="24"/>
        <v>473</v>
      </c>
      <c r="S60" s="24">
        <f t="shared" si="24"/>
        <v>754</v>
      </c>
      <c r="T60" s="24">
        <f t="shared" si="24"/>
        <v>727</v>
      </c>
      <c r="U60" s="24">
        <f t="shared" si="24"/>
        <v>625</v>
      </c>
      <c r="V60" s="24">
        <f t="shared" si="24"/>
        <v>164</v>
      </c>
      <c r="W60" s="24">
        <f t="shared" si="24"/>
        <v>142</v>
      </c>
      <c r="X60" s="24">
        <f t="shared" si="24"/>
        <v>39</v>
      </c>
      <c r="Y60" s="24">
        <f t="shared" si="24"/>
        <v>613</v>
      </c>
      <c r="Z60" s="24">
        <f t="shared" si="24"/>
        <v>610</v>
      </c>
      <c r="AA60" s="24">
        <f t="shared" si="24"/>
        <v>277</v>
      </c>
      <c r="AB60" s="24">
        <f t="shared" si="24"/>
        <v>22</v>
      </c>
      <c r="AC60" s="24">
        <f t="shared" si="24"/>
        <v>31</v>
      </c>
      <c r="AD60" s="24">
        <f t="shared" si="24"/>
        <v>82</v>
      </c>
      <c r="AE60" s="24">
        <f t="shared" si="24"/>
        <v>502</v>
      </c>
      <c r="AF60" s="24">
        <f t="shared" si="24"/>
        <v>676</v>
      </c>
      <c r="AG60" s="24">
        <f t="shared" si="24"/>
        <v>938</v>
      </c>
      <c r="AH60" s="24">
        <f t="shared" si="24"/>
        <v>1027</v>
      </c>
      <c r="AI60" s="24">
        <f t="shared" si="24"/>
        <v>295</v>
      </c>
      <c r="AJ60" s="24">
        <f t="shared" si="24"/>
        <v>186</v>
      </c>
      <c r="AK60" s="24">
        <f t="shared" si="24"/>
        <v>933</v>
      </c>
      <c r="AL60" s="24">
        <f t="shared" si="24"/>
        <v>669</v>
      </c>
      <c r="AM60" s="24">
        <f t="shared" si="24"/>
        <v>580</v>
      </c>
      <c r="AN60" s="24">
        <f t="shared" si="24"/>
        <v>328</v>
      </c>
      <c r="AO60" s="24">
        <f t="shared" si="24"/>
        <v>456</v>
      </c>
      <c r="AP60" s="24">
        <f t="shared" si="24"/>
        <v>463</v>
      </c>
      <c r="AQ60" s="24">
        <f t="shared" si="24"/>
        <v>668</v>
      </c>
      <c r="AR60" s="24">
        <f t="shared" si="24"/>
        <v>1404</v>
      </c>
      <c r="AS60" s="24">
        <f t="shared" si="24"/>
        <v>1647</v>
      </c>
      <c r="AT60" s="24">
        <f t="shared" si="24"/>
        <v>1321</v>
      </c>
      <c r="AU60" s="24">
        <f t="shared" si="24"/>
        <v>1155</v>
      </c>
      <c r="AV60" s="24">
        <f t="shared" si="24"/>
        <v>1018</v>
      </c>
      <c r="AW60" s="24">
        <f t="shared" si="24"/>
        <v>1500</v>
      </c>
      <c r="AX60" s="24">
        <f t="shared" si="24"/>
        <v>1598</v>
      </c>
      <c r="AY60" s="24">
        <f t="shared" si="24"/>
        <v>1334</v>
      </c>
      <c r="AZ60" s="24">
        <f t="shared" si="24"/>
        <v>1095</v>
      </c>
      <c r="BA60" s="24">
        <f t="shared" si="24"/>
        <v>751</v>
      </c>
      <c r="BB60" s="24">
        <f t="shared" si="24"/>
        <v>1029</v>
      </c>
      <c r="BC60" s="24">
        <f t="shared" si="24"/>
        <v>1256</v>
      </c>
      <c r="BD60" s="24">
        <f t="shared" si="24"/>
        <v>1081</v>
      </c>
      <c r="BE60" s="24">
        <f t="shared" si="24"/>
        <v>1159</v>
      </c>
      <c r="BF60" s="24">
        <f t="shared" si="24"/>
        <v>961</v>
      </c>
      <c r="BG60" s="24">
        <f t="shared" si="24"/>
        <v>486</v>
      </c>
      <c r="BH60" s="24">
        <f t="shared" si="24"/>
        <v>374</v>
      </c>
      <c r="BI60" s="24">
        <f t="shared" si="24"/>
        <v>752</v>
      </c>
      <c r="BJ60" s="24">
        <f t="shared" si="24"/>
        <v>629</v>
      </c>
      <c r="BK60" s="24">
        <f t="shared" si="24"/>
        <v>486</v>
      </c>
      <c r="BL60" s="24">
        <f t="shared" si="24"/>
        <v>323</v>
      </c>
      <c r="BM60" s="24">
        <f t="shared" si="24"/>
        <v>260</v>
      </c>
      <c r="BN60" s="24">
        <f t="shared" si="24"/>
        <v>406</v>
      </c>
      <c r="BO60" s="24">
        <f t="shared" si="24"/>
        <v>1074</v>
      </c>
      <c r="BP60" s="24">
        <f t="shared" si="24"/>
        <v>714</v>
      </c>
      <c r="BQ60" s="24">
        <f t="shared" ref="BQ60:BW60" si="25">BQ55+BQ58</f>
        <v>688</v>
      </c>
      <c r="BR60" s="24">
        <f t="shared" si="25"/>
        <v>471</v>
      </c>
      <c r="BS60" s="24">
        <f t="shared" si="25"/>
        <v>263</v>
      </c>
      <c r="BT60" s="24">
        <f t="shared" si="25"/>
        <v>161</v>
      </c>
      <c r="BU60" s="24">
        <f t="shared" si="25"/>
        <v>452</v>
      </c>
      <c r="BV60" s="24">
        <f t="shared" si="25"/>
        <v>403</v>
      </c>
      <c r="BW60" s="24">
        <f t="shared" si="25"/>
        <v>100</v>
      </c>
      <c r="BX60" s="24">
        <f>BX55+BX58</f>
        <v>112</v>
      </c>
      <c r="BY60" s="24">
        <f t="shared" ref="BY60:CJ60" si="26">BY55+BY58</f>
        <v>29</v>
      </c>
      <c r="BZ60" s="24">
        <f t="shared" si="26"/>
        <v>112</v>
      </c>
      <c r="CA60" s="24">
        <f t="shared" si="26"/>
        <v>163</v>
      </c>
      <c r="CB60" s="24">
        <f t="shared" si="26"/>
        <v>498</v>
      </c>
      <c r="CC60" s="24">
        <f t="shared" si="26"/>
        <v>325</v>
      </c>
      <c r="CD60" s="24">
        <f t="shared" si="26"/>
        <v>144</v>
      </c>
      <c r="CE60" s="24">
        <f t="shared" si="26"/>
        <v>100</v>
      </c>
      <c r="CF60" s="24">
        <f t="shared" si="26"/>
        <v>205</v>
      </c>
      <c r="CG60" s="24">
        <f t="shared" si="26"/>
        <v>502</v>
      </c>
      <c r="CH60" s="24">
        <f t="shared" si="26"/>
        <v>537</v>
      </c>
      <c r="CI60" s="24">
        <f t="shared" si="26"/>
        <v>200</v>
      </c>
      <c r="CJ60" s="24">
        <f t="shared" si="26"/>
        <v>100</v>
      </c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</row>
    <row r="61" spans="1:497" x14ac:dyDescent="0.2">
      <c r="B61">
        <v>11</v>
      </c>
      <c r="D61" s="69"/>
    </row>
    <row r="62" spans="1:497" x14ac:dyDescent="0.2">
      <c r="B62" s="67">
        <v>12</v>
      </c>
      <c r="C62" s="66" t="s">
        <v>0</v>
      </c>
      <c r="D62" s="69"/>
      <c r="E62" s="4">
        <f t="shared" ref="E62:BP62" si="27">E3</f>
        <v>42736</v>
      </c>
      <c r="F62" s="4">
        <f t="shared" si="27"/>
        <v>42767</v>
      </c>
      <c r="G62" s="4">
        <f t="shared" si="27"/>
        <v>42795</v>
      </c>
      <c r="H62" s="4">
        <f t="shared" si="27"/>
        <v>42826</v>
      </c>
      <c r="I62" s="4">
        <f t="shared" si="27"/>
        <v>42856</v>
      </c>
      <c r="J62" s="4">
        <f t="shared" si="27"/>
        <v>42887</v>
      </c>
      <c r="K62" s="4">
        <f t="shared" si="27"/>
        <v>42917</v>
      </c>
      <c r="L62" s="4">
        <f t="shared" si="27"/>
        <v>42948</v>
      </c>
      <c r="M62" s="4">
        <f t="shared" si="27"/>
        <v>42979</v>
      </c>
      <c r="N62" s="4">
        <f t="shared" si="27"/>
        <v>43009</v>
      </c>
      <c r="O62" s="4">
        <f t="shared" si="27"/>
        <v>43040</v>
      </c>
      <c r="P62" s="4">
        <f t="shared" si="27"/>
        <v>43070</v>
      </c>
      <c r="Q62" s="4">
        <f t="shared" si="27"/>
        <v>43101</v>
      </c>
      <c r="R62" s="4">
        <f t="shared" si="27"/>
        <v>43132</v>
      </c>
      <c r="S62" s="4">
        <f t="shared" si="27"/>
        <v>43160</v>
      </c>
      <c r="T62" s="4">
        <f t="shared" si="27"/>
        <v>43191</v>
      </c>
      <c r="U62" s="4">
        <f t="shared" si="27"/>
        <v>43221</v>
      </c>
      <c r="V62" s="4">
        <f t="shared" si="27"/>
        <v>43252</v>
      </c>
      <c r="W62" s="4">
        <f t="shared" si="27"/>
        <v>43282</v>
      </c>
      <c r="X62" s="4">
        <f t="shared" si="27"/>
        <v>43313</v>
      </c>
      <c r="Y62" s="4">
        <f t="shared" si="27"/>
        <v>43344</v>
      </c>
      <c r="Z62" s="4">
        <f t="shared" si="27"/>
        <v>43374</v>
      </c>
      <c r="AA62" s="4">
        <f t="shared" si="27"/>
        <v>43405</v>
      </c>
      <c r="AB62" s="4">
        <f t="shared" si="27"/>
        <v>43435</v>
      </c>
      <c r="AC62" s="4">
        <f t="shared" si="27"/>
        <v>43466</v>
      </c>
      <c r="AD62" s="4">
        <f t="shared" si="27"/>
        <v>43497</v>
      </c>
      <c r="AE62" s="4">
        <f t="shared" si="27"/>
        <v>43525</v>
      </c>
      <c r="AF62" s="4">
        <f t="shared" si="27"/>
        <v>43556</v>
      </c>
      <c r="AG62" s="4">
        <f t="shared" si="27"/>
        <v>43586</v>
      </c>
      <c r="AH62" s="4">
        <f t="shared" si="27"/>
        <v>43617</v>
      </c>
      <c r="AI62" s="4">
        <f t="shared" si="27"/>
        <v>43647</v>
      </c>
      <c r="AJ62" s="4">
        <f t="shared" si="27"/>
        <v>43678</v>
      </c>
      <c r="AK62" s="4">
        <f t="shared" si="27"/>
        <v>43709</v>
      </c>
      <c r="AL62" s="4">
        <f t="shared" si="27"/>
        <v>43739</v>
      </c>
      <c r="AM62" s="4">
        <f t="shared" si="27"/>
        <v>43770</v>
      </c>
      <c r="AN62" s="4">
        <f t="shared" si="27"/>
        <v>43800</v>
      </c>
      <c r="AO62" s="4">
        <f t="shared" si="27"/>
        <v>43831</v>
      </c>
      <c r="AP62" s="4">
        <f t="shared" si="27"/>
        <v>43862</v>
      </c>
      <c r="AQ62" s="4">
        <f t="shared" si="27"/>
        <v>43891</v>
      </c>
      <c r="AR62" s="4">
        <f t="shared" si="27"/>
        <v>43922</v>
      </c>
      <c r="AS62" s="4">
        <f t="shared" si="27"/>
        <v>43952</v>
      </c>
      <c r="AT62" s="4">
        <f t="shared" si="27"/>
        <v>43983</v>
      </c>
      <c r="AU62" s="4">
        <f t="shared" si="27"/>
        <v>44013</v>
      </c>
      <c r="AV62" s="4">
        <f t="shared" si="27"/>
        <v>44044</v>
      </c>
      <c r="AW62" s="4">
        <f t="shared" si="27"/>
        <v>44075</v>
      </c>
      <c r="AX62" s="4">
        <f t="shared" si="27"/>
        <v>44105</v>
      </c>
      <c r="AY62" s="4">
        <f t="shared" si="27"/>
        <v>44136</v>
      </c>
      <c r="AZ62" s="4">
        <f t="shared" si="27"/>
        <v>44166</v>
      </c>
      <c r="BA62" s="4">
        <f t="shared" si="27"/>
        <v>44197</v>
      </c>
      <c r="BB62" s="4">
        <f t="shared" si="27"/>
        <v>44228</v>
      </c>
      <c r="BC62" s="4">
        <f t="shared" si="27"/>
        <v>44256</v>
      </c>
      <c r="BD62" s="4">
        <f t="shared" si="27"/>
        <v>44287</v>
      </c>
      <c r="BE62" s="4">
        <f t="shared" si="27"/>
        <v>44317</v>
      </c>
      <c r="BF62" s="4">
        <f t="shared" si="27"/>
        <v>44348</v>
      </c>
      <c r="BG62" s="4">
        <f t="shared" si="27"/>
        <v>44378</v>
      </c>
      <c r="BH62" s="4">
        <f t="shared" si="27"/>
        <v>44409</v>
      </c>
      <c r="BI62" s="4">
        <f t="shared" si="27"/>
        <v>44440</v>
      </c>
      <c r="BJ62" s="4">
        <f t="shared" si="27"/>
        <v>44470</v>
      </c>
      <c r="BK62" s="4">
        <f t="shared" si="27"/>
        <v>44501</v>
      </c>
      <c r="BL62" s="4">
        <f t="shared" si="27"/>
        <v>44531</v>
      </c>
      <c r="BM62" s="4">
        <f t="shared" si="27"/>
        <v>44562</v>
      </c>
      <c r="BN62" s="4">
        <f t="shared" si="27"/>
        <v>44593</v>
      </c>
      <c r="BO62" s="4">
        <f t="shared" si="27"/>
        <v>44621</v>
      </c>
      <c r="BP62" s="4">
        <f t="shared" si="27"/>
        <v>44652</v>
      </c>
      <c r="BQ62" s="4">
        <f t="shared" ref="BQ62:DH62" si="28">BQ3</f>
        <v>44682</v>
      </c>
      <c r="BR62" s="4">
        <f t="shared" si="28"/>
        <v>44713</v>
      </c>
      <c r="BS62" s="4">
        <f t="shared" si="28"/>
        <v>44743</v>
      </c>
      <c r="BT62" s="4">
        <f t="shared" si="28"/>
        <v>44774</v>
      </c>
      <c r="BU62" s="4">
        <f t="shared" si="28"/>
        <v>44805</v>
      </c>
      <c r="BV62" s="4">
        <f t="shared" si="28"/>
        <v>44835</v>
      </c>
      <c r="BW62" s="4">
        <f t="shared" si="28"/>
        <v>44866</v>
      </c>
      <c r="BX62" s="4">
        <f t="shared" si="28"/>
        <v>44896</v>
      </c>
      <c r="BY62" s="4">
        <f t="shared" si="28"/>
        <v>44927</v>
      </c>
      <c r="BZ62" s="4">
        <f t="shared" si="28"/>
        <v>44958</v>
      </c>
      <c r="CA62" s="4">
        <f t="shared" si="28"/>
        <v>44986</v>
      </c>
      <c r="CB62" s="4">
        <f t="shared" si="28"/>
        <v>45017</v>
      </c>
      <c r="CC62" s="4">
        <f t="shared" si="28"/>
        <v>45047</v>
      </c>
      <c r="CD62" s="4">
        <f t="shared" si="28"/>
        <v>45078</v>
      </c>
      <c r="CE62" s="4">
        <f t="shared" si="28"/>
        <v>45108</v>
      </c>
      <c r="CF62" s="4">
        <f t="shared" si="28"/>
        <v>45139</v>
      </c>
      <c r="CG62" s="4">
        <f t="shared" si="28"/>
        <v>45170</v>
      </c>
      <c r="CH62" s="4">
        <f t="shared" si="28"/>
        <v>45200</v>
      </c>
      <c r="CI62" s="4">
        <f t="shared" si="28"/>
        <v>45231</v>
      </c>
      <c r="CJ62" s="4">
        <f t="shared" si="28"/>
        <v>45261</v>
      </c>
      <c r="CK62" s="4">
        <f t="shared" si="28"/>
        <v>45292</v>
      </c>
      <c r="CL62" s="4">
        <f t="shared" si="28"/>
        <v>45323</v>
      </c>
      <c r="CM62" s="4">
        <f t="shared" si="28"/>
        <v>45352</v>
      </c>
      <c r="CN62" s="4">
        <f t="shared" si="28"/>
        <v>45383</v>
      </c>
      <c r="CO62" s="4">
        <f t="shared" si="28"/>
        <v>45413</v>
      </c>
      <c r="CP62" s="4">
        <f t="shared" si="28"/>
        <v>45444</v>
      </c>
      <c r="CQ62" s="4">
        <f t="shared" si="28"/>
        <v>45474</v>
      </c>
      <c r="CR62" s="4">
        <f t="shared" si="28"/>
        <v>45505</v>
      </c>
      <c r="CS62" s="4">
        <f t="shared" si="28"/>
        <v>45536</v>
      </c>
      <c r="CT62" s="4">
        <f t="shared" si="28"/>
        <v>45566</v>
      </c>
      <c r="CU62" s="4">
        <f t="shared" si="28"/>
        <v>45597</v>
      </c>
      <c r="CV62" s="4">
        <f t="shared" si="28"/>
        <v>45627</v>
      </c>
      <c r="CW62" s="4">
        <f t="shared" si="28"/>
        <v>45658</v>
      </c>
      <c r="CX62" s="4">
        <f t="shared" si="28"/>
        <v>45689</v>
      </c>
      <c r="CY62" s="4">
        <f t="shared" si="28"/>
        <v>45717</v>
      </c>
      <c r="CZ62" s="4">
        <f t="shared" si="28"/>
        <v>45748</v>
      </c>
      <c r="DA62" s="4">
        <f t="shared" si="28"/>
        <v>45778</v>
      </c>
      <c r="DB62" s="4">
        <f t="shared" si="28"/>
        <v>45809</v>
      </c>
      <c r="DC62" s="4">
        <f t="shared" si="28"/>
        <v>45839</v>
      </c>
      <c r="DD62" s="4">
        <f t="shared" si="28"/>
        <v>45870</v>
      </c>
      <c r="DE62" s="4">
        <f t="shared" si="28"/>
        <v>45901</v>
      </c>
      <c r="DF62" s="4">
        <f t="shared" si="28"/>
        <v>45931</v>
      </c>
      <c r="DG62" s="4">
        <f t="shared" si="28"/>
        <v>45962</v>
      </c>
      <c r="DH62" s="4">
        <f t="shared" si="28"/>
        <v>45992</v>
      </c>
    </row>
    <row r="63" spans="1:497" x14ac:dyDescent="0.2">
      <c r="A63" t="s">
        <v>1</v>
      </c>
      <c r="B63">
        <v>13</v>
      </c>
      <c r="C63" s="68" t="s">
        <v>53</v>
      </c>
      <c r="D63" s="74" t="s">
        <v>0</v>
      </c>
      <c r="E63">
        <f t="shared" ref="E63:P63" si="29">SUMIF($A$4:$A$15,$C$63,E4:E15)</f>
        <v>0</v>
      </c>
      <c r="F63">
        <f t="shared" si="29"/>
        <v>0</v>
      </c>
      <c r="G63">
        <f t="shared" si="29"/>
        <v>0</v>
      </c>
      <c r="H63">
        <f t="shared" si="29"/>
        <v>0</v>
      </c>
      <c r="I63">
        <f t="shared" si="29"/>
        <v>0</v>
      </c>
      <c r="J63">
        <f t="shared" si="29"/>
        <v>0</v>
      </c>
      <c r="K63">
        <f t="shared" si="29"/>
        <v>0</v>
      </c>
      <c r="L63">
        <f t="shared" si="29"/>
        <v>0</v>
      </c>
      <c r="M63">
        <f t="shared" si="29"/>
        <v>0</v>
      </c>
      <c r="N63">
        <f t="shared" si="29"/>
        <v>0</v>
      </c>
      <c r="O63">
        <f t="shared" si="29"/>
        <v>0</v>
      </c>
      <c r="P63">
        <f t="shared" si="29"/>
        <v>0</v>
      </c>
      <c r="Q63">
        <f t="shared" ref="Q63:CB63" si="30">SUM(Q4:Q15)</f>
        <v>7811</v>
      </c>
      <c r="R63">
        <f t="shared" si="30"/>
        <v>7811</v>
      </c>
      <c r="S63">
        <f t="shared" si="30"/>
        <v>7811</v>
      </c>
      <c r="T63">
        <f t="shared" si="30"/>
        <v>7829</v>
      </c>
      <c r="U63">
        <f t="shared" si="30"/>
        <v>7829</v>
      </c>
      <c r="V63">
        <f t="shared" si="30"/>
        <v>7829</v>
      </c>
      <c r="W63">
        <f t="shared" si="30"/>
        <v>7829</v>
      </c>
      <c r="X63">
        <f t="shared" si="30"/>
        <v>7829</v>
      </c>
      <c r="Y63">
        <f t="shared" si="30"/>
        <v>7829</v>
      </c>
      <c r="Z63">
        <f t="shared" si="30"/>
        <v>7829</v>
      </c>
      <c r="AA63">
        <f t="shared" si="30"/>
        <v>7829</v>
      </c>
      <c r="AB63">
        <f t="shared" si="30"/>
        <v>7829</v>
      </c>
      <c r="AC63">
        <f t="shared" si="30"/>
        <v>7829</v>
      </c>
      <c r="AD63">
        <f t="shared" si="30"/>
        <v>7829</v>
      </c>
      <c r="AE63">
        <f t="shared" si="30"/>
        <v>7829</v>
      </c>
      <c r="AF63">
        <f t="shared" si="30"/>
        <v>7829</v>
      </c>
      <c r="AG63">
        <f t="shared" si="30"/>
        <v>7829</v>
      </c>
      <c r="AH63">
        <f t="shared" si="30"/>
        <v>7829</v>
      </c>
      <c r="AI63">
        <f t="shared" si="30"/>
        <v>7829</v>
      </c>
      <c r="AJ63">
        <f t="shared" si="30"/>
        <v>7829</v>
      </c>
      <c r="AK63">
        <f t="shared" si="30"/>
        <v>7829</v>
      </c>
      <c r="AL63">
        <f t="shared" si="30"/>
        <v>7829</v>
      </c>
      <c r="AM63">
        <f t="shared" si="30"/>
        <v>7829</v>
      </c>
      <c r="AN63">
        <f t="shared" si="30"/>
        <v>7829</v>
      </c>
      <c r="AO63">
        <f t="shared" si="30"/>
        <v>7829</v>
      </c>
      <c r="AP63">
        <f t="shared" si="30"/>
        <v>7829</v>
      </c>
      <c r="AQ63">
        <f t="shared" si="30"/>
        <v>7829</v>
      </c>
      <c r="AR63">
        <f t="shared" si="30"/>
        <v>7829</v>
      </c>
      <c r="AS63">
        <f t="shared" si="30"/>
        <v>7829</v>
      </c>
      <c r="AT63">
        <f t="shared" si="30"/>
        <v>7829</v>
      </c>
      <c r="AU63">
        <f t="shared" si="30"/>
        <v>7719</v>
      </c>
      <c r="AV63">
        <f t="shared" si="30"/>
        <v>7719</v>
      </c>
      <c r="AW63">
        <f t="shared" si="30"/>
        <v>7719</v>
      </c>
      <c r="AX63">
        <f t="shared" si="30"/>
        <v>7719</v>
      </c>
      <c r="AY63">
        <f t="shared" si="30"/>
        <v>7719</v>
      </c>
      <c r="AZ63">
        <f t="shared" si="30"/>
        <v>7719</v>
      </c>
      <c r="BA63">
        <f t="shared" si="30"/>
        <v>7719</v>
      </c>
      <c r="BB63">
        <f t="shared" si="30"/>
        <v>7719</v>
      </c>
      <c r="BC63">
        <f t="shared" si="30"/>
        <v>7719</v>
      </c>
      <c r="BD63">
        <f t="shared" si="30"/>
        <v>7493</v>
      </c>
      <c r="BE63">
        <f t="shared" si="30"/>
        <v>7493</v>
      </c>
      <c r="BF63">
        <f t="shared" si="30"/>
        <v>7493</v>
      </c>
      <c r="BG63">
        <f t="shared" si="30"/>
        <v>7371</v>
      </c>
      <c r="BH63">
        <f t="shared" si="30"/>
        <v>7371</v>
      </c>
      <c r="BI63">
        <f t="shared" si="30"/>
        <v>7371</v>
      </c>
      <c r="BJ63">
        <f t="shared" si="30"/>
        <v>7371</v>
      </c>
      <c r="BK63">
        <f t="shared" si="30"/>
        <v>7371</v>
      </c>
      <c r="BL63">
        <f t="shared" si="30"/>
        <v>7371</v>
      </c>
      <c r="BM63">
        <f t="shared" si="30"/>
        <v>7290</v>
      </c>
      <c r="BN63">
        <f t="shared" si="30"/>
        <v>7290</v>
      </c>
      <c r="BO63">
        <f t="shared" si="30"/>
        <v>7290</v>
      </c>
      <c r="BP63">
        <f t="shared" si="30"/>
        <v>7290</v>
      </c>
      <c r="BQ63">
        <f t="shared" si="30"/>
        <v>7290</v>
      </c>
      <c r="BR63">
        <f t="shared" si="30"/>
        <v>7290</v>
      </c>
      <c r="BS63">
        <f t="shared" si="30"/>
        <v>7290</v>
      </c>
      <c r="BT63">
        <f t="shared" si="30"/>
        <v>7290</v>
      </c>
      <c r="BU63">
        <f t="shared" si="30"/>
        <v>7290</v>
      </c>
      <c r="BV63">
        <f t="shared" si="30"/>
        <v>7290</v>
      </c>
      <c r="BW63">
        <f t="shared" si="30"/>
        <v>7290</v>
      </c>
      <c r="BX63">
        <f t="shared" si="30"/>
        <v>7290</v>
      </c>
      <c r="BY63">
        <f>SUM(BY4:BY15)</f>
        <v>7290</v>
      </c>
      <c r="BZ63">
        <f t="shared" si="30"/>
        <v>7290</v>
      </c>
      <c r="CA63">
        <f t="shared" si="30"/>
        <v>7290</v>
      </c>
      <c r="CB63">
        <f t="shared" si="30"/>
        <v>7290</v>
      </c>
      <c r="CC63">
        <f t="shared" ref="CC63:CJ63" si="31">SUM(CC4:CC15)</f>
        <v>7290</v>
      </c>
      <c r="CD63">
        <f t="shared" si="31"/>
        <v>7290</v>
      </c>
      <c r="CE63">
        <f t="shared" si="31"/>
        <v>7290</v>
      </c>
      <c r="CF63">
        <f t="shared" si="31"/>
        <v>7290</v>
      </c>
      <c r="CG63">
        <f t="shared" si="31"/>
        <v>7290</v>
      </c>
      <c r="CH63">
        <f t="shared" si="31"/>
        <v>7290</v>
      </c>
      <c r="CI63">
        <f t="shared" si="31"/>
        <v>7290</v>
      </c>
      <c r="CJ63">
        <f t="shared" si="31"/>
        <v>7290</v>
      </c>
    </row>
    <row r="64" spans="1:497" x14ac:dyDescent="0.2">
      <c r="B64" s="67">
        <v>14</v>
      </c>
      <c r="D64" s="69"/>
    </row>
    <row r="65" spans="1:122" x14ac:dyDescent="0.2">
      <c r="B65">
        <v>15</v>
      </c>
      <c r="D65" s="69"/>
    </row>
    <row r="66" spans="1:122" x14ac:dyDescent="0.2">
      <c r="B66" s="67">
        <v>16</v>
      </c>
      <c r="C66" s="66" t="s">
        <v>54</v>
      </c>
      <c r="D66" s="69"/>
      <c r="E66" s="4">
        <f t="shared" ref="E66:BP66" si="32">E62</f>
        <v>42736</v>
      </c>
      <c r="F66" s="4">
        <f t="shared" si="32"/>
        <v>42767</v>
      </c>
      <c r="G66" s="4">
        <f t="shared" si="32"/>
        <v>42795</v>
      </c>
      <c r="H66" s="4">
        <f t="shared" si="32"/>
        <v>42826</v>
      </c>
      <c r="I66" s="4">
        <f t="shared" si="32"/>
        <v>42856</v>
      </c>
      <c r="J66" s="4">
        <f t="shared" si="32"/>
        <v>42887</v>
      </c>
      <c r="K66" s="4">
        <f t="shared" si="32"/>
        <v>42917</v>
      </c>
      <c r="L66" s="4">
        <f t="shared" si="32"/>
        <v>42948</v>
      </c>
      <c r="M66" s="4">
        <f t="shared" si="32"/>
        <v>42979</v>
      </c>
      <c r="N66" s="4">
        <f t="shared" si="32"/>
        <v>43009</v>
      </c>
      <c r="O66" s="4">
        <f t="shared" si="32"/>
        <v>43040</v>
      </c>
      <c r="P66" s="4">
        <f t="shared" si="32"/>
        <v>43070</v>
      </c>
      <c r="Q66" s="4">
        <f t="shared" si="32"/>
        <v>43101</v>
      </c>
      <c r="R66" s="4">
        <f t="shared" si="32"/>
        <v>43132</v>
      </c>
      <c r="S66" s="4">
        <f t="shared" si="32"/>
        <v>43160</v>
      </c>
      <c r="T66" s="4">
        <f t="shared" si="32"/>
        <v>43191</v>
      </c>
      <c r="U66" s="4">
        <f t="shared" si="32"/>
        <v>43221</v>
      </c>
      <c r="V66" s="4">
        <f t="shared" si="32"/>
        <v>43252</v>
      </c>
      <c r="W66" s="4">
        <f t="shared" si="32"/>
        <v>43282</v>
      </c>
      <c r="X66" s="4">
        <f t="shared" si="32"/>
        <v>43313</v>
      </c>
      <c r="Y66" s="4">
        <f t="shared" si="32"/>
        <v>43344</v>
      </c>
      <c r="Z66" s="4">
        <f t="shared" si="32"/>
        <v>43374</v>
      </c>
      <c r="AA66" s="4">
        <f t="shared" si="32"/>
        <v>43405</v>
      </c>
      <c r="AB66" s="4">
        <f t="shared" si="32"/>
        <v>43435</v>
      </c>
      <c r="AC66" s="4">
        <f t="shared" si="32"/>
        <v>43466</v>
      </c>
      <c r="AD66" s="4">
        <f t="shared" si="32"/>
        <v>43497</v>
      </c>
      <c r="AE66" s="4">
        <f t="shared" si="32"/>
        <v>43525</v>
      </c>
      <c r="AF66" s="4">
        <f t="shared" si="32"/>
        <v>43556</v>
      </c>
      <c r="AG66" s="4">
        <f t="shared" si="32"/>
        <v>43586</v>
      </c>
      <c r="AH66" s="4">
        <f t="shared" si="32"/>
        <v>43617</v>
      </c>
      <c r="AI66" s="4">
        <f t="shared" si="32"/>
        <v>43647</v>
      </c>
      <c r="AJ66" s="4">
        <f t="shared" si="32"/>
        <v>43678</v>
      </c>
      <c r="AK66" s="4">
        <f t="shared" si="32"/>
        <v>43709</v>
      </c>
      <c r="AL66" s="4">
        <f t="shared" si="32"/>
        <v>43739</v>
      </c>
      <c r="AM66" s="4">
        <f t="shared" si="32"/>
        <v>43770</v>
      </c>
      <c r="AN66" s="4">
        <f t="shared" si="32"/>
        <v>43800</v>
      </c>
      <c r="AO66" s="4">
        <f t="shared" si="32"/>
        <v>43831</v>
      </c>
      <c r="AP66" s="4">
        <f t="shared" si="32"/>
        <v>43862</v>
      </c>
      <c r="AQ66" s="4">
        <f t="shared" si="32"/>
        <v>43891</v>
      </c>
      <c r="AR66" s="4">
        <f t="shared" si="32"/>
        <v>43922</v>
      </c>
      <c r="AS66" s="4">
        <f t="shared" si="32"/>
        <v>43952</v>
      </c>
      <c r="AT66" s="4">
        <f t="shared" si="32"/>
        <v>43983</v>
      </c>
      <c r="AU66" s="4">
        <f t="shared" si="32"/>
        <v>44013</v>
      </c>
      <c r="AV66" s="4">
        <f t="shared" si="32"/>
        <v>44044</v>
      </c>
      <c r="AW66" s="4">
        <f t="shared" si="32"/>
        <v>44075</v>
      </c>
      <c r="AX66" s="4">
        <f t="shared" si="32"/>
        <v>44105</v>
      </c>
      <c r="AY66" s="4">
        <f t="shared" si="32"/>
        <v>44136</v>
      </c>
      <c r="AZ66" s="4">
        <f t="shared" si="32"/>
        <v>44166</v>
      </c>
      <c r="BA66" s="4">
        <f t="shared" si="32"/>
        <v>44197</v>
      </c>
      <c r="BB66" s="4">
        <f t="shared" si="32"/>
        <v>44228</v>
      </c>
      <c r="BC66" s="4">
        <f t="shared" si="32"/>
        <v>44256</v>
      </c>
      <c r="BD66" s="4">
        <f t="shared" si="32"/>
        <v>44287</v>
      </c>
      <c r="BE66" s="4">
        <f t="shared" si="32"/>
        <v>44317</v>
      </c>
      <c r="BF66" s="4">
        <f t="shared" si="32"/>
        <v>44348</v>
      </c>
      <c r="BG66" s="4">
        <f t="shared" si="32"/>
        <v>44378</v>
      </c>
      <c r="BH66" s="4">
        <f t="shared" si="32"/>
        <v>44409</v>
      </c>
      <c r="BI66" s="4">
        <f t="shared" si="32"/>
        <v>44440</v>
      </c>
      <c r="BJ66" s="4">
        <f t="shared" si="32"/>
        <v>44470</v>
      </c>
      <c r="BK66" s="4">
        <f t="shared" si="32"/>
        <v>44501</v>
      </c>
      <c r="BL66" s="4">
        <f t="shared" si="32"/>
        <v>44531</v>
      </c>
      <c r="BM66" s="4">
        <f t="shared" si="32"/>
        <v>44562</v>
      </c>
      <c r="BN66" s="4">
        <f t="shared" si="32"/>
        <v>44593</v>
      </c>
      <c r="BO66" s="4">
        <f t="shared" si="32"/>
        <v>44621</v>
      </c>
      <c r="BP66" s="4">
        <f t="shared" si="32"/>
        <v>44652</v>
      </c>
      <c r="BQ66" s="4">
        <f t="shared" ref="BQ66:DH66" si="33">BQ62</f>
        <v>44682</v>
      </c>
      <c r="BR66" s="4">
        <f t="shared" si="33"/>
        <v>44713</v>
      </c>
      <c r="BS66" s="4">
        <f t="shared" si="33"/>
        <v>44743</v>
      </c>
      <c r="BT66" s="4">
        <f t="shared" si="33"/>
        <v>44774</v>
      </c>
      <c r="BU66" s="4">
        <f t="shared" si="33"/>
        <v>44805</v>
      </c>
      <c r="BV66" s="4">
        <f t="shared" si="33"/>
        <v>44835</v>
      </c>
      <c r="BW66" s="4">
        <f t="shared" si="33"/>
        <v>44866</v>
      </c>
      <c r="BX66" s="4">
        <f t="shared" si="33"/>
        <v>44896</v>
      </c>
      <c r="BY66" s="4">
        <f t="shared" si="33"/>
        <v>44927</v>
      </c>
      <c r="BZ66" s="4">
        <f t="shared" si="33"/>
        <v>44958</v>
      </c>
      <c r="CA66" s="4">
        <f t="shared" si="33"/>
        <v>44986</v>
      </c>
      <c r="CB66" s="4">
        <f t="shared" si="33"/>
        <v>45017</v>
      </c>
      <c r="CC66" s="4">
        <f t="shared" si="33"/>
        <v>45047</v>
      </c>
      <c r="CD66" s="4">
        <f t="shared" si="33"/>
        <v>45078</v>
      </c>
      <c r="CE66" s="4">
        <f t="shared" si="33"/>
        <v>45108</v>
      </c>
      <c r="CF66" s="4">
        <f t="shared" si="33"/>
        <v>45139</v>
      </c>
      <c r="CG66" s="4">
        <f t="shared" si="33"/>
        <v>45170</v>
      </c>
      <c r="CH66" s="4">
        <f t="shared" si="33"/>
        <v>45200</v>
      </c>
      <c r="CI66" s="4">
        <f t="shared" si="33"/>
        <v>45231</v>
      </c>
      <c r="CJ66" s="4">
        <f t="shared" si="33"/>
        <v>45261</v>
      </c>
      <c r="CK66" s="4">
        <f t="shared" si="33"/>
        <v>45292</v>
      </c>
      <c r="CL66" s="4">
        <f t="shared" si="33"/>
        <v>45323</v>
      </c>
      <c r="CM66" s="4">
        <f t="shared" si="33"/>
        <v>45352</v>
      </c>
      <c r="CN66" s="4">
        <f t="shared" si="33"/>
        <v>45383</v>
      </c>
      <c r="CO66" s="4">
        <f t="shared" si="33"/>
        <v>45413</v>
      </c>
      <c r="CP66" s="4">
        <f t="shared" si="33"/>
        <v>45444</v>
      </c>
      <c r="CQ66" s="4">
        <f t="shared" si="33"/>
        <v>45474</v>
      </c>
      <c r="CR66" s="4">
        <f t="shared" si="33"/>
        <v>45505</v>
      </c>
      <c r="CS66" s="4">
        <f t="shared" si="33"/>
        <v>45536</v>
      </c>
      <c r="CT66" s="4">
        <f t="shared" si="33"/>
        <v>45566</v>
      </c>
      <c r="CU66" s="4">
        <f t="shared" si="33"/>
        <v>45597</v>
      </c>
      <c r="CV66" s="4">
        <f t="shared" si="33"/>
        <v>45627</v>
      </c>
      <c r="CW66" s="4">
        <f t="shared" si="33"/>
        <v>45658</v>
      </c>
      <c r="CX66" s="4">
        <f t="shared" si="33"/>
        <v>45689</v>
      </c>
      <c r="CY66" s="4">
        <f t="shared" si="33"/>
        <v>45717</v>
      </c>
      <c r="CZ66" s="4">
        <f t="shared" si="33"/>
        <v>45748</v>
      </c>
      <c r="DA66" s="4">
        <f t="shared" si="33"/>
        <v>45778</v>
      </c>
      <c r="DB66" s="4">
        <f t="shared" si="33"/>
        <v>45809</v>
      </c>
      <c r="DC66" s="4">
        <f t="shared" si="33"/>
        <v>45839</v>
      </c>
      <c r="DD66" s="4">
        <f t="shared" si="33"/>
        <v>45870</v>
      </c>
      <c r="DE66" s="4">
        <f t="shared" si="33"/>
        <v>45901</v>
      </c>
      <c r="DF66" s="4">
        <f t="shared" si="33"/>
        <v>45931</v>
      </c>
      <c r="DG66" s="4">
        <f t="shared" si="33"/>
        <v>45962</v>
      </c>
      <c r="DH66" s="4">
        <f t="shared" si="33"/>
        <v>45992</v>
      </c>
    </row>
    <row r="67" spans="1:122" x14ac:dyDescent="0.2">
      <c r="A67" t="s">
        <v>1</v>
      </c>
      <c r="B67">
        <v>17</v>
      </c>
      <c r="C67" s="68" t="s">
        <v>1</v>
      </c>
      <c r="D67" s="74" t="s">
        <v>54</v>
      </c>
      <c r="E67" s="24">
        <f>E63-E60</f>
        <v>0</v>
      </c>
      <c r="F67" s="24">
        <f t="shared" ref="F67:BQ67" si="34">F63-F60</f>
        <v>0</v>
      </c>
      <c r="G67" s="24">
        <f t="shared" si="34"/>
        <v>0</v>
      </c>
      <c r="H67" s="24">
        <f t="shared" si="34"/>
        <v>0</v>
      </c>
      <c r="I67" s="24">
        <f t="shared" si="34"/>
        <v>0</v>
      </c>
      <c r="J67" s="24">
        <f t="shared" si="34"/>
        <v>0</v>
      </c>
      <c r="K67" s="24">
        <f t="shared" si="34"/>
        <v>0</v>
      </c>
      <c r="L67" s="24">
        <f t="shared" si="34"/>
        <v>0</v>
      </c>
      <c r="M67" s="24">
        <f t="shared" si="34"/>
        <v>0</v>
      </c>
      <c r="N67" s="24">
        <f t="shared" si="34"/>
        <v>0</v>
      </c>
      <c r="O67" s="24">
        <f t="shared" si="34"/>
        <v>0</v>
      </c>
      <c r="P67" s="24">
        <f t="shared" si="34"/>
        <v>0</v>
      </c>
      <c r="Q67" s="24">
        <f t="shared" si="34"/>
        <v>7700</v>
      </c>
      <c r="R67" s="24">
        <f>R63-R60</f>
        <v>7338</v>
      </c>
      <c r="S67" s="24">
        <f t="shared" si="34"/>
        <v>7057</v>
      </c>
      <c r="T67" s="24">
        <f t="shared" si="34"/>
        <v>7102</v>
      </c>
      <c r="U67" s="24">
        <f t="shared" si="34"/>
        <v>7204</v>
      </c>
      <c r="V67" s="24">
        <f t="shared" si="34"/>
        <v>7665</v>
      </c>
      <c r="W67" s="24">
        <f t="shared" si="34"/>
        <v>7687</v>
      </c>
      <c r="X67" s="24">
        <f t="shared" si="34"/>
        <v>7790</v>
      </c>
      <c r="Y67" s="24">
        <f t="shared" si="34"/>
        <v>7216</v>
      </c>
      <c r="Z67" s="24">
        <f t="shared" si="34"/>
        <v>7219</v>
      </c>
      <c r="AA67" s="24">
        <f t="shared" si="34"/>
        <v>7552</v>
      </c>
      <c r="AB67" s="24">
        <f t="shared" si="34"/>
        <v>7807</v>
      </c>
      <c r="AC67" s="24">
        <f t="shared" si="34"/>
        <v>7798</v>
      </c>
      <c r="AD67" s="24">
        <f t="shared" si="34"/>
        <v>7747</v>
      </c>
      <c r="AE67" s="24">
        <f t="shared" si="34"/>
        <v>7327</v>
      </c>
      <c r="AF67" s="24">
        <f t="shared" si="34"/>
        <v>7153</v>
      </c>
      <c r="AG67" s="24">
        <f t="shared" si="34"/>
        <v>6891</v>
      </c>
      <c r="AH67" s="24">
        <f t="shared" si="34"/>
        <v>6802</v>
      </c>
      <c r="AI67" s="24">
        <f t="shared" si="34"/>
        <v>7534</v>
      </c>
      <c r="AJ67" s="24">
        <f t="shared" si="34"/>
        <v>7643</v>
      </c>
      <c r="AK67" s="24">
        <f t="shared" si="34"/>
        <v>6896</v>
      </c>
      <c r="AL67" s="24">
        <f t="shared" si="34"/>
        <v>7160</v>
      </c>
      <c r="AM67" s="24">
        <f t="shared" si="34"/>
        <v>7249</v>
      </c>
      <c r="AN67" s="24">
        <f t="shared" si="34"/>
        <v>7501</v>
      </c>
      <c r="AO67" s="24">
        <f t="shared" si="34"/>
        <v>7373</v>
      </c>
      <c r="AP67" s="24">
        <f t="shared" si="34"/>
        <v>7366</v>
      </c>
      <c r="AQ67" s="24">
        <f t="shared" si="34"/>
        <v>7161</v>
      </c>
      <c r="AR67" s="24">
        <f t="shared" si="34"/>
        <v>6425</v>
      </c>
      <c r="AS67" s="24">
        <f t="shared" si="34"/>
        <v>6182</v>
      </c>
      <c r="AT67" s="24">
        <f t="shared" si="34"/>
        <v>6508</v>
      </c>
      <c r="AU67" s="24">
        <f t="shared" si="34"/>
        <v>6564</v>
      </c>
      <c r="AV67" s="24">
        <f t="shared" si="34"/>
        <v>6701</v>
      </c>
      <c r="AW67" s="24">
        <f t="shared" si="34"/>
        <v>6219</v>
      </c>
      <c r="AX67" s="24">
        <f t="shared" si="34"/>
        <v>6121</v>
      </c>
      <c r="AY67" s="24">
        <f t="shared" si="34"/>
        <v>6385</v>
      </c>
      <c r="AZ67" s="24">
        <f t="shared" si="34"/>
        <v>6624</v>
      </c>
      <c r="BA67" s="24">
        <f t="shared" si="34"/>
        <v>6968</v>
      </c>
      <c r="BB67" s="24">
        <f t="shared" si="34"/>
        <v>6690</v>
      </c>
      <c r="BC67" s="24">
        <f t="shared" si="34"/>
        <v>6463</v>
      </c>
      <c r="BD67" s="24">
        <f t="shared" si="34"/>
        <v>6412</v>
      </c>
      <c r="BE67" s="24">
        <f t="shared" si="34"/>
        <v>6334</v>
      </c>
      <c r="BF67" s="24">
        <f t="shared" si="34"/>
        <v>6532</v>
      </c>
      <c r="BG67" s="24">
        <f t="shared" si="34"/>
        <v>6885</v>
      </c>
      <c r="BH67" s="24">
        <f t="shared" si="34"/>
        <v>6997</v>
      </c>
      <c r="BI67" s="24">
        <f t="shared" si="34"/>
        <v>6619</v>
      </c>
      <c r="BJ67" s="24">
        <f t="shared" si="34"/>
        <v>6742</v>
      </c>
      <c r="BK67" s="24">
        <f t="shared" si="34"/>
        <v>6885</v>
      </c>
      <c r="BL67" s="24">
        <f t="shared" si="34"/>
        <v>7048</v>
      </c>
      <c r="BM67" s="24">
        <f t="shared" si="34"/>
        <v>7030</v>
      </c>
      <c r="BN67" s="24">
        <f t="shared" si="34"/>
        <v>6884</v>
      </c>
      <c r="BO67" s="24">
        <f t="shared" si="34"/>
        <v>6216</v>
      </c>
      <c r="BP67" s="24">
        <f t="shared" si="34"/>
        <v>6576</v>
      </c>
      <c r="BQ67" s="24">
        <f t="shared" si="34"/>
        <v>6602</v>
      </c>
      <c r="BR67" s="24">
        <f t="shared" ref="BR67:CJ67" si="35">BR63-BR60</f>
        <v>6819</v>
      </c>
      <c r="BS67" s="24">
        <f t="shared" si="35"/>
        <v>7027</v>
      </c>
      <c r="BT67" s="24">
        <f t="shared" si="35"/>
        <v>7129</v>
      </c>
      <c r="BU67" s="24">
        <f t="shared" si="35"/>
        <v>6838</v>
      </c>
      <c r="BV67" s="24">
        <f t="shared" si="35"/>
        <v>6887</v>
      </c>
      <c r="BW67" s="24">
        <f t="shared" si="35"/>
        <v>7190</v>
      </c>
      <c r="BX67" s="24">
        <f t="shared" si="35"/>
        <v>7178</v>
      </c>
      <c r="BY67" s="24">
        <f t="shared" si="35"/>
        <v>7261</v>
      </c>
      <c r="BZ67" s="24">
        <f t="shared" si="35"/>
        <v>7178</v>
      </c>
      <c r="CA67" s="24">
        <f t="shared" si="35"/>
        <v>7127</v>
      </c>
      <c r="CB67" s="24">
        <f t="shared" si="35"/>
        <v>6792</v>
      </c>
      <c r="CC67" s="24">
        <f t="shared" si="35"/>
        <v>6965</v>
      </c>
      <c r="CD67" s="24">
        <f t="shared" si="35"/>
        <v>7146</v>
      </c>
      <c r="CE67" s="24">
        <f t="shared" si="35"/>
        <v>7190</v>
      </c>
      <c r="CF67" s="24">
        <f t="shared" si="35"/>
        <v>7085</v>
      </c>
      <c r="CG67" s="24">
        <f t="shared" si="35"/>
        <v>6788</v>
      </c>
      <c r="CH67" s="24">
        <f t="shared" si="35"/>
        <v>6753</v>
      </c>
      <c r="CI67" s="24">
        <f t="shared" si="35"/>
        <v>7090</v>
      </c>
      <c r="CJ67" s="24">
        <f t="shared" si="35"/>
        <v>7190</v>
      </c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</row>
    <row r="68" spans="1:122" ht="16" thickBot="1" x14ac:dyDescent="0.25">
      <c r="B68" s="67">
        <v>18</v>
      </c>
      <c r="C68" s="68"/>
      <c r="D68" s="7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</row>
    <row r="69" spans="1:122" ht="16" thickBot="1" x14ac:dyDescent="0.25">
      <c r="B69">
        <v>19</v>
      </c>
      <c r="Q69" s="58" t="s">
        <v>27</v>
      </c>
      <c r="R69" s="60">
        <f>ROW(Q71)</f>
        <v>71</v>
      </c>
      <c r="S69" s="65">
        <f>COUNTIF(C71:C71,"*")+R69-1</f>
        <v>71</v>
      </c>
      <c r="DM69" s="72"/>
      <c r="DN69" s="73"/>
      <c r="DO69" s="73"/>
      <c r="DP69" s="73"/>
      <c r="DQ69" s="73"/>
      <c r="DR69" s="73"/>
    </row>
    <row r="70" spans="1:122" x14ac:dyDescent="0.2">
      <c r="B70" s="67">
        <v>20</v>
      </c>
      <c r="C70" s="66" t="s">
        <v>55</v>
      </c>
      <c r="E70" s="4">
        <f t="shared" ref="E70:BP70" si="36">E62</f>
        <v>42736</v>
      </c>
      <c r="F70" s="4">
        <f t="shared" si="36"/>
        <v>42767</v>
      </c>
      <c r="G70" s="4">
        <f t="shared" si="36"/>
        <v>42795</v>
      </c>
      <c r="H70" s="4">
        <f t="shared" si="36"/>
        <v>42826</v>
      </c>
      <c r="I70" s="4">
        <f t="shared" si="36"/>
        <v>42856</v>
      </c>
      <c r="J70" s="4">
        <f t="shared" si="36"/>
        <v>42887</v>
      </c>
      <c r="K70" s="4">
        <f t="shared" si="36"/>
        <v>42917</v>
      </c>
      <c r="L70" s="4">
        <f t="shared" si="36"/>
        <v>42948</v>
      </c>
      <c r="M70" s="4">
        <f t="shared" si="36"/>
        <v>42979</v>
      </c>
      <c r="N70" s="4">
        <f t="shared" si="36"/>
        <v>43009</v>
      </c>
      <c r="O70" s="4">
        <f t="shared" si="36"/>
        <v>43040</v>
      </c>
      <c r="P70" s="4">
        <f t="shared" si="36"/>
        <v>43070</v>
      </c>
      <c r="Q70" s="4">
        <f t="shared" si="36"/>
        <v>43101</v>
      </c>
      <c r="R70" s="4">
        <f t="shared" si="36"/>
        <v>43132</v>
      </c>
      <c r="S70" s="4">
        <f t="shared" si="36"/>
        <v>43160</v>
      </c>
      <c r="T70" s="4">
        <f t="shared" si="36"/>
        <v>43191</v>
      </c>
      <c r="U70" s="4">
        <f t="shared" si="36"/>
        <v>43221</v>
      </c>
      <c r="V70" s="4">
        <f t="shared" si="36"/>
        <v>43252</v>
      </c>
      <c r="W70" s="4">
        <f t="shared" si="36"/>
        <v>43282</v>
      </c>
      <c r="X70" s="4">
        <f t="shared" si="36"/>
        <v>43313</v>
      </c>
      <c r="Y70" s="4">
        <f t="shared" si="36"/>
        <v>43344</v>
      </c>
      <c r="Z70" s="4">
        <f t="shared" si="36"/>
        <v>43374</v>
      </c>
      <c r="AA70" s="4">
        <f t="shared" si="36"/>
        <v>43405</v>
      </c>
      <c r="AB70" s="4">
        <f t="shared" si="36"/>
        <v>43435</v>
      </c>
      <c r="AC70" s="4">
        <f t="shared" si="36"/>
        <v>43466</v>
      </c>
      <c r="AD70" s="4">
        <f t="shared" si="36"/>
        <v>43497</v>
      </c>
      <c r="AE70" s="4">
        <f t="shared" si="36"/>
        <v>43525</v>
      </c>
      <c r="AF70" s="4">
        <f t="shared" si="36"/>
        <v>43556</v>
      </c>
      <c r="AG70" s="4">
        <f t="shared" si="36"/>
        <v>43586</v>
      </c>
      <c r="AH70" s="4">
        <f t="shared" si="36"/>
        <v>43617</v>
      </c>
      <c r="AI70" s="4">
        <f t="shared" si="36"/>
        <v>43647</v>
      </c>
      <c r="AJ70" s="4">
        <f t="shared" si="36"/>
        <v>43678</v>
      </c>
      <c r="AK70" s="4">
        <f t="shared" si="36"/>
        <v>43709</v>
      </c>
      <c r="AL70" s="4">
        <f t="shared" si="36"/>
        <v>43739</v>
      </c>
      <c r="AM70" s="4">
        <f t="shared" si="36"/>
        <v>43770</v>
      </c>
      <c r="AN70" s="4">
        <f t="shared" si="36"/>
        <v>43800</v>
      </c>
      <c r="AO70" s="4">
        <f t="shared" si="36"/>
        <v>43831</v>
      </c>
      <c r="AP70" s="4">
        <f t="shared" si="36"/>
        <v>43862</v>
      </c>
      <c r="AQ70" s="4">
        <f t="shared" si="36"/>
        <v>43891</v>
      </c>
      <c r="AR70" s="4">
        <f t="shared" si="36"/>
        <v>43922</v>
      </c>
      <c r="AS70" s="4">
        <f t="shared" si="36"/>
        <v>43952</v>
      </c>
      <c r="AT70" s="4">
        <f t="shared" si="36"/>
        <v>43983</v>
      </c>
      <c r="AU70" s="4">
        <f t="shared" si="36"/>
        <v>44013</v>
      </c>
      <c r="AV70" s="4">
        <f t="shared" si="36"/>
        <v>44044</v>
      </c>
      <c r="AW70" s="4">
        <f t="shared" si="36"/>
        <v>44075</v>
      </c>
      <c r="AX70" s="4">
        <f t="shared" si="36"/>
        <v>44105</v>
      </c>
      <c r="AY70" s="4">
        <f t="shared" si="36"/>
        <v>44136</v>
      </c>
      <c r="AZ70" s="4">
        <f t="shared" si="36"/>
        <v>44166</v>
      </c>
      <c r="BA70" s="4">
        <f t="shared" si="36"/>
        <v>44197</v>
      </c>
      <c r="BB70" s="4">
        <f t="shared" si="36"/>
        <v>44228</v>
      </c>
      <c r="BC70" s="4">
        <f t="shared" si="36"/>
        <v>44256</v>
      </c>
      <c r="BD70" s="4">
        <f t="shared" si="36"/>
        <v>44287</v>
      </c>
      <c r="BE70" s="4">
        <f t="shared" si="36"/>
        <v>44317</v>
      </c>
      <c r="BF70" s="4">
        <f t="shared" si="36"/>
        <v>44348</v>
      </c>
      <c r="BG70" s="4">
        <f t="shared" si="36"/>
        <v>44378</v>
      </c>
      <c r="BH70" s="4">
        <f t="shared" si="36"/>
        <v>44409</v>
      </c>
      <c r="BI70" s="4">
        <f t="shared" si="36"/>
        <v>44440</v>
      </c>
      <c r="BJ70" s="4">
        <f t="shared" si="36"/>
        <v>44470</v>
      </c>
      <c r="BK70" s="4">
        <f t="shared" si="36"/>
        <v>44501</v>
      </c>
      <c r="BL70" s="4">
        <f t="shared" si="36"/>
        <v>44531</v>
      </c>
      <c r="BM70" s="4">
        <f t="shared" si="36"/>
        <v>44562</v>
      </c>
      <c r="BN70" s="4">
        <f t="shared" si="36"/>
        <v>44593</v>
      </c>
      <c r="BO70" s="4">
        <f t="shared" si="36"/>
        <v>44621</v>
      </c>
      <c r="BP70" s="4">
        <f t="shared" si="36"/>
        <v>44652</v>
      </c>
      <c r="BQ70" s="4">
        <f t="shared" ref="BQ70:DH70" si="37">BQ62</f>
        <v>44682</v>
      </c>
      <c r="BR70" s="4">
        <f t="shared" si="37"/>
        <v>44713</v>
      </c>
      <c r="BS70" s="4">
        <f t="shared" si="37"/>
        <v>44743</v>
      </c>
      <c r="BT70" s="4">
        <f t="shared" si="37"/>
        <v>44774</v>
      </c>
      <c r="BU70" s="4">
        <f t="shared" si="37"/>
        <v>44805</v>
      </c>
      <c r="BV70" s="4">
        <f t="shared" si="37"/>
        <v>44835</v>
      </c>
      <c r="BW70" s="4">
        <f t="shared" si="37"/>
        <v>44866</v>
      </c>
      <c r="BX70" s="4">
        <f t="shared" si="37"/>
        <v>44896</v>
      </c>
      <c r="BY70" s="4">
        <f t="shared" si="37"/>
        <v>44927</v>
      </c>
      <c r="BZ70" s="4">
        <f t="shared" si="37"/>
        <v>44958</v>
      </c>
      <c r="CA70" s="4">
        <f t="shared" si="37"/>
        <v>44986</v>
      </c>
      <c r="CB70" s="4">
        <f t="shared" si="37"/>
        <v>45017</v>
      </c>
      <c r="CC70" s="4">
        <f t="shared" si="37"/>
        <v>45047</v>
      </c>
      <c r="CD70" s="4">
        <f t="shared" si="37"/>
        <v>45078</v>
      </c>
      <c r="CE70" s="4">
        <f t="shared" si="37"/>
        <v>45108</v>
      </c>
      <c r="CF70" s="4">
        <f t="shared" si="37"/>
        <v>45139</v>
      </c>
      <c r="CG70" s="4">
        <f t="shared" si="37"/>
        <v>45170</v>
      </c>
      <c r="CH70" s="4">
        <f t="shared" si="37"/>
        <v>45200</v>
      </c>
      <c r="CI70" s="4">
        <f t="shared" si="37"/>
        <v>45231</v>
      </c>
      <c r="CJ70" s="4">
        <f t="shared" si="37"/>
        <v>45261</v>
      </c>
      <c r="CK70" s="4">
        <f t="shared" si="37"/>
        <v>45292</v>
      </c>
      <c r="CL70" s="4">
        <f t="shared" si="37"/>
        <v>45323</v>
      </c>
      <c r="CM70" s="4">
        <f t="shared" si="37"/>
        <v>45352</v>
      </c>
      <c r="CN70" s="4">
        <f t="shared" si="37"/>
        <v>45383</v>
      </c>
      <c r="CO70" s="4">
        <f t="shared" si="37"/>
        <v>45413</v>
      </c>
      <c r="CP70" s="4">
        <f t="shared" si="37"/>
        <v>45444</v>
      </c>
      <c r="CQ70" s="4">
        <f t="shared" si="37"/>
        <v>45474</v>
      </c>
      <c r="CR70" s="4">
        <f t="shared" si="37"/>
        <v>45505</v>
      </c>
      <c r="CS70" s="4">
        <f t="shared" si="37"/>
        <v>45536</v>
      </c>
      <c r="CT70" s="4">
        <f t="shared" si="37"/>
        <v>45566</v>
      </c>
      <c r="CU70" s="4">
        <f t="shared" si="37"/>
        <v>45597</v>
      </c>
      <c r="CV70" s="4">
        <f t="shared" si="37"/>
        <v>45627</v>
      </c>
      <c r="CW70" s="4">
        <f t="shared" si="37"/>
        <v>45658</v>
      </c>
      <c r="CX70" s="4">
        <f t="shared" si="37"/>
        <v>45689</v>
      </c>
      <c r="CY70" s="4">
        <f t="shared" si="37"/>
        <v>45717</v>
      </c>
      <c r="CZ70" s="4">
        <f t="shared" si="37"/>
        <v>45748</v>
      </c>
      <c r="DA70" s="4">
        <f t="shared" si="37"/>
        <v>45778</v>
      </c>
      <c r="DB70" s="4">
        <f t="shared" si="37"/>
        <v>45809</v>
      </c>
      <c r="DC70" s="4">
        <f t="shared" si="37"/>
        <v>45839</v>
      </c>
      <c r="DD70" s="4">
        <f t="shared" si="37"/>
        <v>45870</v>
      </c>
      <c r="DE70" s="4">
        <f t="shared" si="37"/>
        <v>45901</v>
      </c>
      <c r="DF70" s="4">
        <f t="shared" si="37"/>
        <v>45931</v>
      </c>
      <c r="DG70" s="4">
        <f t="shared" si="37"/>
        <v>45962</v>
      </c>
      <c r="DH70" s="4">
        <f t="shared" si="37"/>
        <v>45992</v>
      </c>
      <c r="DM70" s="72"/>
      <c r="DN70" s="73"/>
      <c r="DO70" s="73"/>
      <c r="DP70" s="73"/>
      <c r="DQ70" s="73"/>
      <c r="DR70" s="73"/>
    </row>
    <row r="71" spans="1:122" x14ac:dyDescent="0.2">
      <c r="A71" t="s">
        <v>1</v>
      </c>
      <c r="B71">
        <v>21</v>
      </c>
      <c r="C71" s="68" t="s">
        <v>56</v>
      </c>
      <c r="D71" s="74" t="s">
        <v>55</v>
      </c>
      <c r="E71" s="78" t="e">
        <f t="shared" ref="E71:BP71" si="38">+E52/E67</f>
        <v>#DIV/0!</v>
      </c>
      <c r="F71" s="78" t="e">
        <f t="shared" si="38"/>
        <v>#DIV/0!</v>
      </c>
      <c r="G71" s="78" t="e">
        <f t="shared" si="38"/>
        <v>#DIV/0!</v>
      </c>
      <c r="H71" s="78" t="e">
        <f t="shared" si="38"/>
        <v>#DIV/0!</v>
      </c>
      <c r="I71" s="78" t="e">
        <f t="shared" si="38"/>
        <v>#DIV/0!</v>
      </c>
      <c r="J71" s="78" t="e">
        <f t="shared" si="38"/>
        <v>#DIV/0!</v>
      </c>
      <c r="K71" s="78" t="e">
        <f t="shared" si="38"/>
        <v>#DIV/0!</v>
      </c>
      <c r="L71" s="78" t="e">
        <f t="shared" si="38"/>
        <v>#DIV/0!</v>
      </c>
      <c r="M71" s="78" t="e">
        <f t="shared" si="38"/>
        <v>#DIV/0!</v>
      </c>
      <c r="N71" s="78" t="e">
        <f t="shared" si="38"/>
        <v>#DIV/0!</v>
      </c>
      <c r="O71" s="78" t="e">
        <f t="shared" si="38"/>
        <v>#DIV/0!</v>
      </c>
      <c r="P71" s="78" t="e">
        <f t="shared" si="38"/>
        <v>#DIV/0!</v>
      </c>
      <c r="Q71" s="78">
        <f t="shared" si="38"/>
        <v>0.89139124859480523</v>
      </c>
      <c r="R71" s="78">
        <f t="shared" si="38"/>
        <v>0.90448369298718989</v>
      </c>
      <c r="S71" s="78">
        <f t="shared" si="38"/>
        <v>0.8856209705427236</v>
      </c>
      <c r="T71" s="78">
        <f t="shared" si="38"/>
        <v>0.89708035804280495</v>
      </c>
      <c r="U71" s="78">
        <f t="shared" si="38"/>
        <v>0.87714264973625766</v>
      </c>
      <c r="V71" s="78">
        <f t="shared" si="38"/>
        <v>0.86125171010828427</v>
      </c>
      <c r="W71" s="78">
        <f t="shared" si="38"/>
        <v>0.88698792037205676</v>
      </c>
      <c r="X71" s="78">
        <f t="shared" si="38"/>
        <v>0.90864668294993589</v>
      </c>
      <c r="Y71" s="78">
        <f t="shared" si="38"/>
        <v>0.91490319978104218</v>
      </c>
      <c r="Z71" s="78">
        <f t="shared" si="38"/>
        <v>0.88797643788890424</v>
      </c>
      <c r="AA71" s="78">
        <f t="shared" si="38"/>
        <v>0.87842351747616521</v>
      </c>
      <c r="AB71" s="78">
        <f t="shared" si="38"/>
        <v>0.87348878596387858</v>
      </c>
      <c r="AC71" s="78">
        <f t="shared" si="38"/>
        <v>0.88042966723518834</v>
      </c>
      <c r="AD71" s="78">
        <f t="shared" si="38"/>
        <v>0.86238491275848728</v>
      </c>
      <c r="AE71" s="78">
        <f t="shared" si="38"/>
        <v>0.88622173520949932</v>
      </c>
      <c r="AF71" s="78">
        <f t="shared" si="38"/>
        <v>0.90471550090870967</v>
      </c>
      <c r="AG71" s="78">
        <f t="shared" si="38"/>
        <v>0.89942248392395874</v>
      </c>
      <c r="AH71" s="78">
        <f t="shared" si="38"/>
        <v>0.92268568444575128</v>
      </c>
      <c r="AI71" s="78">
        <f t="shared" si="38"/>
        <v>0.90514833622511293</v>
      </c>
      <c r="AJ71" s="78">
        <f t="shared" si="38"/>
        <v>0.89388778888132936</v>
      </c>
      <c r="AK71" s="78">
        <f t="shared" si="38"/>
        <v>0.92781930957366587</v>
      </c>
      <c r="AL71" s="78">
        <f t="shared" si="38"/>
        <v>0.89357412073463693</v>
      </c>
      <c r="AM71" s="78">
        <f t="shared" si="38"/>
        <v>0.88929041942336884</v>
      </c>
      <c r="AN71" s="78">
        <f t="shared" si="38"/>
        <v>0.86754364126916417</v>
      </c>
      <c r="AO71" s="78">
        <f t="shared" si="38"/>
        <v>0.90457476171707574</v>
      </c>
      <c r="AP71" s="78">
        <f t="shared" si="38"/>
        <v>0.89834201240564759</v>
      </c>
      <c r="AQ71" s="78">
        <f t="shared" si="38"/>
        <v>0.83207409863426895</v>
      </c>
      <c r="AR71" s="78">
        <f t="shared" si="38"/>
        <v>0.87528107601556426</v>
      </c>
      <c r="AS71" s="78">
        <f t="shared" si="38"/>
        <v>0.88768199501132306</v>
      </c>
      <c r="AT71" s="78">
        <f t="shared" si="38"/>
        <v>0.80287614554087283</v>
      </c>
      <c r="AU71" s="78">
        <f t="shared" si="38"/>
        <v>0.84077430169408884</v>
      </c>
      <c r="AV71" s="78">
        <f t="shared" si="38"/>
        <v>0.83909547792269812</v>
      </c>
      <c r="AW71" s="78">
        <f t="shared" si="38"/>
        <v>0.91816741598006135</v>
      </c>
      <c r="AX71" s="78">
        <f t="shared" si="38"/>
        <v>0.86881501187714416</v>
      </c>
      <c r="AY71" s="78">
        <f t="shared" si="38"/>
        <v>0.88578973816758</v>
      </c>
      <c r="AZ71" s="78">
        <f t="shared" si="38"/>
        <v>0.8363757973188406</v>
      </c>
      <c r="BA71" s="78">
        <f t="shared" si="38"/>
        <v>0.79485963000574056</v>
      </c>
      <c r="BB71" s="78">
        <f t="shared" si="38"/>
        <v>0.82597471913303422</v>
      </c>
      <c r="BC71" s="78">
        <f t="shared" si="38"/>
        <v>0.83894869576048281</v>
      </c>
      <c r="BD71" s="78">
        <f t="shared" si="38"/>
        <v>0.86959853471303805</v>
      </c>
      <c r="BE71" s="78">
        <f t="shared" si="38"/>
        <v>0.88884263186927692</v>
      </c>
      <c r="BF71" s="78">
        <f t="shared" si="38"/>
        <v>0.85471800483466009</v>
      </c>
      <c r="BG71" s="78">
        <f t="shared" si="38"/>
        <v>0.85059810266666658</v>
      </c>
      <c r="BH71" s="78">
        <f t="shared" si="38"/>
        <v>0.86973186873517228</v>
      </c>
      <c r="BI71" s="78">
        <f t="shared" si="38"/>
        <v>0.88995240039280854</v>
      </c>
      <c r="BJ71" s="78">
        <f t="shared" si="38"/>
        <v>0.89455962249480858</v>
      </c>
      <c r="BK71" s="78">
        <f t="shared" si="38"/>
        <v>0.9024610045896877</v>
      </c>
      <c r="BL71" s="78">
        <f t="shared" si="38"/>
        <v>0.85736010017309872</v>
      </c>
      <c r="BM71" s="78">
        <f t="shared" si="38"/>
        <v>0.84308652959317221</v>
      </c>
      <c r="BN71" s="78">
        <f t="shared" si="38"/>
        <v>0.85914405336722832</v>
      </c>
      <c r="BO71" s="78">
        <f t="shared" si="38"/>
        <v>0.91326404081402834</v>
      </c>
      <c r="BP71" s="78">
        <f t="shared" si="38"/>
        <v>0.89832371350060825</v>
      </c>
      <c r="BQ71" s="78">
        <f t="shared" ref="BQ71:BR71" si="39">+BQ52/BQ67</f>
        <v>0.88303968615873996</v>
      </c>
      <c r="BR71" s="78">
        <f t="shared" si="39"/>
        <v>0.88012939612846464</v>
      </c>
      <c r="BS71" s="79">
        <f>AVERAGE(AP71:BA71)+0.035</f>
        <v>0.89167772504781917</v>
      </c>
      <c r="BT71" s="79">
        <f>AVERAGE(AQ71:BB71)+0.047</f>
        <v>0.89764711727510149</v>
      </c>
      <c r="BU71" s="79">
        <f>AVERAGE(AR71:BC71)+0.04</f>
        <v>0.89122000036895255</v>
      </c>
      <c r="BV71" s="79">
        <f>AVERAGE(AS71:BD71)+0.05</f>
        <v>0.90074645526040886</v>
      </c>
      <c r="BW71" s="79">
        <f>AVERAGE(AT71:BE71)+0.031</f>
        <v>0.88184317499857157</v>
      </c>
      <c r="BX71" s="79">
        <f>AVERAGE(AU71:BF71)+0.03</f>
        <v>0.88516332993972058</v>
      </c>
      <c r="BY71" s="79">
        <f>AVERAGE(BM71,BA71,AO71,AC71,Q71)+0.01</f>
        <v>0.87286836742919638</v>
      </c>
      <c r="BZ71" s="79">
        <f>AVERAGE(BN71,BB71,AP71,AD71,R71)+0.01</f>
        <v>0.88006587813031756</v>
      </c>
      <c r="CA71" s="79">
        <f t="shared" ref="CA71:CI71" si="40">AVERAGE(BO71,BC71,AQ71,AE71,S71)</f>
        <v>0.87122590819220069</v>
      </c>
      <c r="CB71" s="79">
        <f>AVERAGE(BP71,BD71,AR71,AF71,T71)+0.006</f>
        <v>0.89499983663614502</v>
      </c>
      <c r="CC71" s="79">
        <f t="shared" si="40"/>
        <v>0.8872258893399112</v>
      </c>
      <c r="CD71" s="79">
        <f>AVERAGE(BR71,BF71,AT71,AH71,V71)+0.00314</f>
        <v>0.86747218821160665</v>
      </c>
      <c r="CE71" s="79">
        <f>AVERAGE(BS71,BG71,AU71,AI71,W71)+0.01</f>
        <v>0.88503727720114878</v>
      </c>
      <c r="CF71" s="79">
        <f>AVERAGE(BT71,BH71,AV71,AJ71,X71)+0.02</f>
        <v>0.90180178715284753</v>
      </c>
      <c r="CG71" s="79">
        <f t="shared" si="40"/>
        <v>0.90841246521930619</v>
      </c>
      <c r="CH71" s="79">
        <f t="shared" si="40"/>
        <v>0.88913432965118067</v>
      </c>
      <c r="CI71" s="79">
        <f t="shared" si="40"/>
        <v>0.88756157093107468</v>
      </c>
      <c r="CJ71" s="79">
        <f>AVERAGE(BX71,BL71,AZ71,AN71,AB71)+0.02</f>
        <v>0.88398633093294066</v>
      </c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M71" s="72"/>
      <c r="DN71" s="73"/>
      <c r="DO71" s="73"/>
      <c r="DP71" s="73"/>
      <c r="DQ71" s="73"/>
      <c r="DR71" s="73"/>
    </row>
    <row r="72" spans="1:122" x14ac:dyDescent="0.2">
      <c r="E72" s="78" t="e">
        <f>+(E52+E58)/E67</f>
        <v>#DIV/0!</v>
      </c>
      <c r="F72" s="78" t="e">
        <f t="shared" ref="F72:P72" si="41">+(F52+F58)/F67</f>
        <v>#DIV/0!</v>
      </c>
      <c r="G72" s="78" t="e">
        <f t="shared" si="41"/>
        <v>#DIV/0!</v>
      </c>
      <c r="H72" s="78" t="e">
        <f t="shared" si="41"/>
        <v>#DIV/0!</v>
      </c>
      <c r="I72" s="78" t="e">
        <f t="shared" si="41"/>
        <v>#DIV/0!</v>
      </c>
      <c r="J72" s="78" t="e">
        <f t="shared" si="41"/>
        <v>#DIV/0!</v>
      </c>
      <c r="K72" s="78" t="e">
        <f t="shared" si="41"/>
        <v>#DIV/0!</v>
      </c>
      <c r="L72" s="78" t="e">
        <f t="shared" si="41"/>
        <v>#DIV/0!</v>
      </c>
      <c r="M72" s="78" t="e">
        <f t="shared" si="41"/>
        <v>#DIV/0!</v>
      </c>
      <c r="N72" s="78" t="e">
        <f t="shared" si="41"/>
        <v>#DIV/0!</v>
      </c>
      <c r="O72" s="78" t="e">
        <f t="shared" si="41"/>
        <v>#DIV/0!</v>
      </c>
      <c r="P72" s="78" t="e">
        <f t="shared" si="41"/>
        <v>#DIV/0!</v>
      </c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U72" s="80"/>
      <c r="CV72" s="80"/>
      <c r="CW72" s="80"/>
      <c r="CX72" s="80"/>
      <c r="CY72" s="80"/>
      <c r="CZ72" s="80"/>
      <c r="DA72" s="80"/>
      <c r="DB72" s="80"/>
      <c r="DC72" s="80"/>
      <c r="DD72" s="80"/>
      <c r="DE72" s="80"/>
      <c r="DF72" s="80"/>
      <c r="DG72" s="80"/>
      <c r="DH72" s="80"/>
      <c r="DM72" s="72"/>
      <c r="DN72" s="73"/>
      <c r="DO72" s="73"/>
      <c r="DP72" s="73"/>
      <c r="DQ72" s="73"/>
      <c r="DR72" s="73"/>
    </row>
    <row r="73" spans="1:122" x14ac:dyDescent="0.2">
      <c r="BO73" s="24"/>
      <c r="BP73" s="24"/>
      <c r="BQ73" s="24"/>
    </row>
    <row r="74" spans="1:122" x14ac:dyDescent="0.2">
      <c r="BO74" s="78"/>
    </row>
    <row r="76" spans="1:122" x14ac:dyDescent="0.2">
      <c r="AB76" s="81"/>
      <c r="AC76" s="81"/>
      <c r="AD76" s="81"/>
      <c r="AE76" s="81"/>
      <c r="AF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</row>
    <row r="77" spans="1:122" x14ac:dyDescent="0.2">
      <c r="AA77" s="82"/>
      <c r="AB77" s="78"/>
      <c r="AC77" s="78"/>
      <c r="AD77" s="78"/>
      <c r="AE77" s="78"/>
      <c r="AF77" s="78"/>
      <c r="AK77" s="82"/>
      <c r="AL77" s="72"/>
      <c r="AM77" s="72"/>
      <c r="AN77" s="72"/>
      <c r="AO77" s="72"/>
      <c r="AP77" s="72"/>
      <c r="AQ77" s="72"/>
      <c r="AR77" s="72"/>
      <c r="AS77" s="73"/>
      <c r="AT77" s="73"/>
      <c r="AU77" s="73"/>
      <c r="BM77" s="72"/>
    </row>
    <row r="78" spans="1:122" x14ac:dyDescent="0.2">
      <c r="AA78" s="82"/>
      <c r="AB78" s="78"/>
      <c r="AC78" s="78"/>
      <c r="AD78" s="78"/>
      <c r="AE78" s="78"/>
      <c r="AF78" s="78"/>
      <c r="AK78" s="82"/>
      <c r="AL78" s="72"/>
      <c r="AM78" s="72"/>
      <c r="AN78" s="72"/>
      <c r="AO78" s="72"/>
      <c r="AP78" s="72"/>
      <c r="AQ78" s="72"/>
      <c r="AR78" s="72"/>
      <c r="AS78" s="73"/>
      <c r="AT78" s="73"/>
      <c r="AU78" s="73"/>
    </row>
    <row r="79" spans="1:122" x14ac:dyDescent="0.2">
      <c r="AA79" s="82"/>
      <c r="AB79" s="78"/>
      <c r="AC79" s="78"/>
      <c r="AD79" s="78"/>
      <c r="AE79" s="78"/>
      <c r="AF79" s="78"/>
      <c r="AK79" s="82"/>
      <c r="AL79" s="72"/>
      <c r="AM79" s="72"/>
      <c r="AN79" s="72"/>
      <c r="AO79" s="72"/>
      <c r="AP79" s="72"/>
      <c r="AQ79" s="72"/>
      <c r="AR79" s="72"/>
      <c r="AS79" s="73"/>
      <c r="AT79" s="73"/>
      <c r="AU79" s="73"/>
    </row>
    <row r="80" spans="1:122" x14ac:dyDescent="0.2">
      <c r="AA80" s="82"/>
      <c r="AB80" s="78"/>
      <c r="AC80" s="78"/>
      <c r="AD80" s="78"/>
      <c r="AE80" s="78"/>
      <c r="AF80" s="78"/>
      <c r="AK80" s="82"/>
      <c r="AL80" s="72"/>
      <c r="AM80" s="72"/>
      <c r="AN80" s="72"/>
      <c r="AO80" s="72"/>
      <c r="AP80" s="72"/>
      <c r="AQ80" s="72"/>
      <c r="AR80" s="72"/>
      <c r="AS80" s="73"/>
      <c r="AT80" s="73"/>
      <c r="AU80" s="73"/>
    </row>
    <row r="81" spans="27:63" x14ac:dyDescent="0.2">
      <c r="AA81" s="82"/>
      <c r="AB81" s="78"/>
      <c r="AC81" s="78"/>
      <c r="AD81" s="78"/>
      <c r="AE81" s="78"/>
      <c r="AF81" s="78"/>
      <c r="AK81" s="82"/>
      <c r="AL81" s="72"/>
      <c r="AM81" s="72"/>
      <c r="AN81" s="72"/>
      <c r="AO81" s="72"/>
      <c r="AP81" s="72"/>
      <c r="AQ81" s="72"/>
      <c r="AR81" s="72"/>
      <c r="AS81" s="73"/>
      <c r="AT81" s="73"/>
      <c r="AU81" s="73"/>
    </row>
    <row r="82" spans="27:63" x14ac:dyDescent="0.2">
      <c r="AA82" s="82"/>
      <c r="AB82" s="78"/>
      <c r="AC82" s="78"/>
      <c r="AD82" s="78"/>
      <c r="AE82" s="78"/>
      <c r="AF82" s="78"/>
      <c r="AK82" s="82"/>
      <c r="AL82" s="72"/>
      <c r="AM82" s="72"/>
      <c r="AN82" s="72"/>
      <c r="AO82" s="72"/>
      <c r="AP82" s="72"/>
      <c r="AQ82" s="72"/>
      <c r="AR82" s="72"/>
      <c r="AS82" s="73"/>
      <c r="AT82" s="73"/>
      <c r="AU82" s="73"/>
    </row>
    <row r="83" spans="27:63" x14ac:dyDescent="0.2">
      <c r="AA83" s="82"/>
      <c r="AB83" s="78"/>
      <c r="AC83" s="78"/>
      <c r="AD83" s="78"/>
      <c r="AE83" s="78"/>
      <c r="AF83" s="78"/>
      <c r="AK83" s="82"/>
      <c r="AL83" s="72"/>
      <c r="AM83" s="72"/>
      <c r="AN83" s="72"/>
      <c r="AO83" s="72"/>
      <c r="AP83" s="72"/>
      <c r="AQ83" s="72"/>
      <c r="AR83" s="72"/>
      <c r="AS83" s="73"/>
      <c r="AT83" s="73"/>
      <c r="AU83" s="73"/>
    </row>
    <row r="84" spans="27:63" x14ac:dyDescent="0.2">
      <c r="AA84" s="82"/>
      <c r="AB84" s="78"/>
      <c r="AC84" s="78"/>
      <c r="AD84" s="78"/>
      <c r="AE84" s="78"/>
      <c r="AF84" s="78"/>
      <c r="AK84" s="82"/>
      <c r="AL84" s="72"/>
      <c r="AM84" s="72"/>
      <c r="AN84" s="72"/>
      <c r="AO84" s="72"/>
      <c r="AP84" s="72"/>
      <c r="AQ84" s="72"/>
      <c r="AR84" s="72"/>
      <c r="AS84" s="73"/>
      <c r="AT84" s="73"/>
      <c r="AU84" s="73"/>
    </row>
    <row r="85" spans="27:63" x14ac:dyDescent="0.2">
      <c r="AA85" s="82"/>
      <c r="AB85" s="78"/>
      <c r="AC85" s="78"/>
      <c r="AD85" s="78"/>
      <c r="AE85" s="78"/>
      <c r="AF85" s="78"/>
      <c r="AK85" s="82"/>
      <c r="AL85" s="72"/>
      <c r="AM85" s="72"/>
      <c r="AN85" s="72"/>
      <c r="AO85" s="72"/>
      <c r="AP85" s="72"/>
      <c r="AQ85" s="72"/>
      <c r="AR85" s="72"/>
      <c r="AS85" s="73"/>
      <c r="AT85" s="73"/>
      <c r="AU85" s="73"/>
    </row>
    <row r="86" spans="27:63" x14ac:dyDescent="0.2">
      <c r="AA86" s="82"/>
      <c r="AB86" s="78"/>
      <c r="AC86" s="78"/>
      <c r="AD86" s="78"/>
      <c r="AE86" s="78"/>
      <c r="AF86" s="78"/>
      <c r="AK86" s="82"/>
      <c r="AL86" s="72"/>
      <c r="AM86" s="72"/>
      <c r="AN86" s="72"/>
      <c r="AO86" s="72"/>
      <c r="AP86" s="72"/>
      <c r="AQ86" s="72"/>
      <c r="AR86" s="72"/>
      <c r="AS86" s="73"/>
      <c r="AT86" s="73"/>
      <c r="AU86" s="73"/>
    </row>
    <row r="87" spans="27:63" x14ac:dyDescent="0.2">
      <c r="AA87" s="82"/>
      <c r="AB87" s="78"/>
      <c r="AC87" s="78"/>
      <c r="AD87" s="78"/>
      <c r="AE87" s="78"/>
      <c r="AF87" s="78"/>
      <c r="AK87" s="82"/>
      <c r="AL87" s="72"/>
      <c r="AM87" s="72"/>
      <c r="AN87" s="72"/>
      <c r="AO87" s="72"/>
      <c r="AP87" s="72"/>
      <c r="AQ87" s="72"/>
      <c r="AR87" s="72"/>
      <c r="AS87" s="73"/>
      <c r="AT87" s="73"/>
      <c r="AU87" s="73"/>
    </row>
    <row r="88" spans="27:63" x14ac:dyDescent="0.2">
      <c r="AA88" s="82"/>
      <c r="AB88" s="78"/>
      <c r="AC88" s="78"/>
      <c r="AD88" s="78"/>
      <c r="AE88" s="78"/>
      <c r="AF88" s="78"/>
      <c r="AK88" s="82"/>
      <c r="AL88" s="72"/>
      <c r="AM88" s="72"/>
      <c r="AN88" s="72"/>
      <c r="AO88" s="72"/>
      <c r="AP88" s="72"/>
      <c r="AQ88" s="72"/>
      <c r="AR88" s="72"/>
      <c r="AS88" s="73"/>
      <c r="AT88" s="73"/>
      <c r="AU88" s="73"/>
    </row>
    <row r="92" spans="27:63" x14ac:dyDescent="0.2">
      <c r="AA92" s="2"/>
      <c r="AB92" s="2"/>
      <c r="AC92" s="2"/>
      <c r="AD92" s="2"/>
      <c r="AE92" s="2"/>
    </row>
    <row r="93" spans="27:63" x14ac:dyDescent="0.2">
      <c r="AA93" s="2"/>
      <c r="AB93" s="2"/>
      <c r="AC93" s="2"/>
      <c r="AD93" s="2"/>
      <c r="AE93" s="2"/>
      <c r="AF93" s="2"/>
    </row>
    <row r="94" spans="27:63" x14ac:dyDescent="0.2">
      <c r="AF94" s="2"/>
      <c r="BK94" s="2"/>
    </row>
    <row r="95" spans="27:63" x14ac:dyDescent="0.2">
      <c r="AF95" s="2"/>
      <c r="BK95" s="2"/>
    </row>
    <row r="96" spans="27:63" x14ac:dyDescent="0.2">
      <c r="AA96" s="81"/>
      <c r="AB96" s="81"/>
      <c r="AC96" s="81"/>
      <c r="AD96" s="81"/>
      <c r="AE96" s="81"/>
      <c r="AF96" s="81"/>
      <c r="AG96" s="81"/>
    </row>
    <row r="97" spans="26:34" x14ac:dyDescent="0.2">
      <c r="Z97" s="82"/>
      <c r="AA97" s="72"/>
      <c r="AB97" s="72"/>
      <c r="AC97" s="72"/>
      <c r="AD97" s="72"/>
      <c r="AE97" s="72"/>
      <c r="AF97" s="72"/>
      <c r="AG97" s="72"/>
    </row>
    <row r="98" spans="26:34" x14ac:dyDescent="0.2">
      <c r="Z98" s="82"/>
      <c r="AA98" s="72"/>
      <c r="AB98" s="72"/>
      <c r="AC98" s="72"/>
      <c r="AD98" s="72"/>
      <c r="AE98" s="72"/>
      <c r="AF98" s="72"/>
      <c r="AG98" s="72"/>
      <c r="AH98" s="2"/>
    </row>
    <row r="99" spans="26:34" x14ac:dyDescent="0.2">
      <c r="Z99" s="82"/>
      <c r="AA99" s="72"/>
      <c r="AB99" s="72"/>
      <c r="AC99" s="72"/>
      <c r="AD99" s="72"/>
      <c r="AE99" s="72"/>
      <c r="AF99" s="72"/>
      <c r="AG99" s="72"/>
    </row>
    <row r="100" spans="26:34" x14ac:dyDescent="0.2">
      <c r="Z100" s="82"/>
      <c r="AA100" s="72"/>
      <c r="AB100" s="72"/>
      <c r="AC100" s="72"/>
      <c r="AD100" s="72"/>
      <c r="AE100" s="72"/>
      <c r="AF100" s="72"/>
      <c r="AG100" s="72"/>
    </row>
    <row r="101" spans="26:34" x14ac:dyDescent="0.2">
      <c r="Z101" s="82"/>
      <c r="AA101" s="72"/>
      <c r="AB101" s="72"/>
      <c r="AC101" s="72"/>
      <c r="AD101" s="72"/>
      <c r="AE101" s="72"/>
      <c r="AF101" s="72"/>
      <c r="AG101" s="72"/>
    </row>
    <row r="102" spans="26:34" x14ac:dyDescent="0.2">
      <c r="Z102" s="82"/>
      <c r="AA102" s="72"/>
      <c r="AB102" s="72"/>
      <c r="AC102" s="72"/>
      <c r="AD102" s="72"/>
      <c r="AE102" s="72"/>
      <c r="AF102" s="72"/>
      <c r="AG102" s="72"/>
    </row>
    <row r="103" spans="26:34" x14ac:dyDescent="0.2">
      <c r="Z103" s="82"/>
      <c r="AA103" s="72"/>
      <c r="AB103" s="72"/>
      <c r="AC103" s="72"/>
      <c r="AD103" s="72"/>
      <c r="AE103" s="72"/>
      <c r="AF103" s="72"/>
      <c r="AG103" s="72"/>
    </row>
    <row r="104" spans="26:34" x14ac:dyDescent="0.2">
      <c r="Z104" s="82"/>
      <c r="AA104" s="72"/>
      <c r="AB104" s="72"/>
      <c r="AC104" s="72"/>
      <c r="AD104" s="72"/>
      <c r="AE104" s="72"/>
      <c r="AF104" s="72"/>
      <c r="AG104" s="72"/>
    </row>
    <row r="105" spans="26:34" x14ac:dyDescent="0.2">
      <c r="Z105" s="82"/>
      <c r="AA105" s="72"/>
      <c r="AB105" s="72"/>
      <c r="AC105" s="72"/>
      <c r="AD105" s="72"/>
      <c r="AE105" s="72"/>
      <c r="AF105" s="72"/>
      <c r="AG105" s="72"/>
    </row>
    <row r="106" spans="26:34" x14ac:dyDescent="0.2">
      <c r="Z106" s="82"/>
      <c r="AA106" s="72"/>
      <c r="AB106" s="72"/>
      <c r="AC106" s="72"/>
      <c r="AD106" s="72"/>
      <c r="AE106" s="72"/>
      <c r="AF106" s="72"/>
      <c r="AG106" s="72"/>
    </row>
    <row r="107" spans="26:34" x14ac:dyDescent="0.2">
      <c r="Z107" s="82"/>
      <c r="AA107" s="72"/>
      <c r="AB107" s="72"/>
      <c r="AC107" s="72"/>
      <c r="AD107" s="72"/>
      <c r="AE107" s="72"/>
      <c r="AF107" s="72"/>
      <c r="AG107" s="72"/>
    </row>
    <row r="108" spans="26:34" x14ac:dyDescent="0.2">
      <c r="Z108" s="82"/>
      <c r="AA108" s="72"/>
      <c r="AB108" s="72"/>
      <c r="AC108" s="72"/>
      <c r="AD108" s="72"/>
      <c r="AE108" s="72"/>
      <c r="AF108" s="72"/>
      <c r="AG108" s="72"/>
    </row>
  </sheetData>
  <conditionalFormatting sqref="V33">
    <cfRule type="containsText" dxfId="3" priority="3" operator="containsText" text="Invalid Upload Interval">
      <formula>NOT(ISERROR(SEARCH("Invalid Upload Interval",V33)))</formula>
    </cfRule>
    <cfRule type="containsText" dxfId="2" priority="4" operator="containsText" text="Valid Upload Interval">
      <formula>NOT(ISERROR(SEARCH("Valid Upload Interval",V33)))</formula>
    </cfRule>
  </conditionalFormatting>
  <conditionalFormatting sqref="DM40:DQ52">
    <cfRule type="expression" dxfId="1" priority="2">
      <formula>$DO$37=2</formula>
    </cfRule>
  </conditionalFormatting>
  <conditionalFormatting sqref="DM53:DQ53">
    <cfRule type="expression" dxfId="0" priority="1">
      <formula>$DO$37=2</formula>
    </cfRule>
  </conditionalFormatting>
  <dataValidations count="1">
    <dataValidation type="list" allowBlank="1" showInputMessage="1" showErrorMessage="1" sqref="V35 T35">
      <formula1>$Q$36:$DH$36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Upload_to_JodiOil_SOCAR_Refinery_Runs_by_Country_Azure_Nwe">
                <anchor moveWithCells="1" sizeWithCells="1">
                  <from>
                    <xdr:col>22</xdr:col>
                    <xdr:colOff>406400</xdr:colOff>
                    <xdr:row>32</xdr:row>
                    <xdr:rowOff>25400</xdr:rowOff>
                  </from>
                  <to>
                    <xdr:col>27</xdr:col>
                    <xdr:colOff>215900</xdr:colOff>
                    <xdr:row>34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Delete_AsofDate_from_JodiOil_SOCAR_Refinery_Runs_by_Country_Azure_Nwe">
                <anchor moveWithCells="1" sizeWithCells="1">
                  <from>
                    <xdr:col>27</xdr:col>
                    <xdr:colOff>330200</xdr:colOff>
                    <xdr:row>32</xdr:row>
                    <xdr:rowOff>25400</xdr:rowOff>
                  </from>
                  <to>
                    <xdr:col>32</xdr:col>
                    <xdr:colOff>139700</xdr:colOff>
                    <xdr:row>34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Upload_to_JodiOil_SOCAR_Utilisation_by_Country_Azure_Nwe">
                <anchor moveWithCells="1" sizeWithCells="1">
                  <from>
                    <xdr:col>19</xdr:col>
                    <xdr:colOff>177800</xdr:colOff>
                    <xdr:row>67</xdr:row>
                    <xdr:rowOff>88900</xdr:rowOff>
                  </from>
                  <to>
                    <xdr:col>25</xdr:col>
                    <xdr:colOff>330200</xdr:colOff>
                    <xdr:row>68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Delete_AsofDate_from_JodiOil_SOCAR_Utilisation_by_Country_Azure_Nwe">
                <anchor moveWithCells="1" sizeWithCells="1">
                  <from>
                    <xdr:col>25</xdr:col>
                    <xdr:colOff>520700</xdr:colOff>
                    <xdr:row>67</xdr:row>
                    <xdr:rowOff>76200</xdr:rowOff>
                  </from>
                  <to>
                    <xdr:col>33</xdr:col>
                    <xdr:colOff>190500</xdr:colOff>
                    <xdr:row>68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Line="0" autoPict="0">
                <anchor moveWithCells="1">
                  <from>
                    <xdr:col>115</xdr:col>
                    <xdr:colOff>38100</xdr:colOff>
                    <xdr:row>14</xdr:row>
                    <xdr:rowOff>50800</xdr:rowOff>
                  </from>
                  <to>
                    <xdr:col>117</xdr:col>
                    <xdr:colOff>622300</xdr:colOff>
                    <xdr:row>15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Line="0" autoPict="0">
                <anchor moveWithCells="1">
                  <from>
                    <xdr:col>115</xdr:col>
                    <xdr:colOff>38100</xdr:colOff>
                    <xdr:row>16</xdr:row>
                    <xdr:rowOff>38100</xdr:rowOff>
                  </from>
                  <to>
                    <xdr:col>117</xdr:col>
                    <xdr:colOff>635000</xdr:colOff>
                    <xdr:row>17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Line="0" autoPict="0">
                <anchor moveWithCells="1">
                  <from>
                    <xdr:col>115</xdr:col>
                    <xdr:colOff>38100</xdr:colOff>
                    <xdr:row>35</xdr:row>
                    <xdr:rowOff>38100</xdr:rowOff>
                  </from>
                  <to>
                    <xdr:col>117</xdr:col>
                    <xdr:colOff>647700</xdr:colOff>
                    <xdr:row>36</xdr:row>
                    <xdr:rowOff>152400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Capacity_Runs_Util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Agarwal</dc:creator>
  <cp:lastModifiedBy>Microsoft Office User</cp:lastModifiedBy>
  <dcterms:created xsi:type="dcterms:W3CDTF">2022-08-25T13:10:04Z</dcterms:created>
  <dcterms:modified xsi:type="dcterms:W3CDTF">2022-08-25T14:10:48Z</dcterms:modified>
</cp:coreProperties>
</file>