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c42f28fee2cb4/Documents/"/>
    </mc:Choice>
  </mc:AlternateContent>
  <xr:revisionPtr revIDLastSave="510" documentId="8_{372CFB47-F150-4840-832F-2D8705F0A86A}" xr6:coauthVersionLast="47" xr6:coauthVersionMax="47" xr10:uidLastSave="{4ED62E06-8998-4E09-AFC2-8FD386861B36}"/>
  <bookViews>
    <workbookView xWindow="-108" yWindow="-108" windowWidth="23256" windowHeight="12456" xr2:uid="{F934FDC2-C501-4572-B793-A97FC2691393}"/>
  </bookViews>
  <sheets>
    <sheet name="Table001 (Page 1)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3" l="1"/>
  <c r="AG4" i="3" s="1"/>
  <c r="AP6" i="3"/>
  <c r="X11" i="2"/>
  <c r="X12" i="2"/>
  <c r="X13" i="2"/>
  <c r="X14" i="2"/>
  <c r="X15" i="2"/>
  <c r="X16" i="2"/>
  <c r="X17" i="2"/>
  <c r="X18" i="2"/>
  <c r="X19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11" i="2"/>
  <c r="L22" i="2"/>
  <c r="L21" i="2"/>
  <c r="L20" i="2"/>
  <c r="L19" i="2"/>
  <c r="L18" i="2"/>
  <c r="L17" i="2"/>
  <c r="L16" i="2"/>
  <c r="L15" i="2"/>
  <c r="L14" i="2"/>
  <c r="L13" i="2"/>
  <c r="L12" i="2"/>
  <c r="T11" i="2" s="1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AQ7" i="3"/>
  <c r="AR7" i="3"/>
  <c r="AS7" i="3"/>
  <c r="AT7" i="3"/>
  <c r="AU7" i="3"/>
  <c r="AV7" i="3"/>
  <c r="AP7" i="3"/>
  <c r="AS6" i="3"/>
  <c r="AQ6" i="3"/>
  <c r="AR6" i="3"/>
  <c r="AT6" i="3"/>
  <c r="AU6" i="3"/>
  <c r="AV6" i="3"/>
  <c r="AI8" i="3"/>
  <c r="AG10" i="3"/>
  <c r="AL11" i="3"/>
  <c r="AJ13" i="3"/>
  <c r="AM14" i="3"/>
  <c r="AH15" i="3"/>
  <c r="AM16" i="3"/>
  <c r="AI18" i="3"/>
  <c r="AG20" i="3"/>
  <c r="AI20" i="3"/>
  <c r="AL21" i="3"/>
  <c r="AG22" i="3"/>
  <c r="AJ23" i="3"/>
  <c r="AL23" i="3"/>
  <c r="AH25" i="3"/>
  <c r="AJ25" i="3"/>
  <c r="AM26" i="3"/>
  <c r="AH27" i="3"/>
  <c r="AM28" i="3"/>
  <c r="AI30" i="3"/>
  <c r="AG32" i="3"/>
  <c r="AI32" i="3"/>
  <c r="AL33" i="3"/>
  <c r="AG34" i="3"/>
  <c r="AJ35" i="3"/>
  <c r="AL35" i="3"/>
  <c r="AH37" i="3"/>
  <c r="AJ37" i="3"/>
  <c r="AM38" i="3"/>
  <c r="AH39" i="3"/>
  <c r="AM40" i="3"/>
  <c r="AI42" i="3"/>
  <c r="AG44" i="3"/>
  <c r="AI44" i="3"/>
  <c r="AL45" i="3"/>
  <c r="AG46" i="3"/>
  <c r="AJ47" i="3"/>
  <c r="AL47" i="3"/>
  <c r="T10" i="3"/>
  <c r="AH10" i="3" s="1"/>
  <c r="U7" i="3"/>
  <c r="AI7" i="3" s="1"/>
  <c r="U8" i="3"/>
  <c r="U9" i="3"/>
  <c r="AI9" i="3" s="1"/>
  <c r="U10" i="3"/>
  <c r="AI10" i="3" s="1"/>
  <c r="U11" i="3"/>
  <c r="AI11" i="3" s="1"/>
  <c r="U12" i="3"/>
  <c r="AI12" i="3" s="1"/>
  <c r="U13" i="3"/>
  <c r="AI13" i="3" s="1"/>
  <c r="U14" i="3"/>
  <c r="AI14" i="3" s="1"/>
  <c r="U15" i="3"/>
  <c r="AI15" i="3" s="1"/>
  <c r="U16" i="3"/>
  <c r="AI16" i="3" s="1"/>
  <c r="U17" i="3"/>
  <c r="AI17" i="3" s="1"/>
  <c r="U18" i="3"/>
  <c r="U19" i="3"/>
  <c r="AI19" i="3" s="1"/>
  <c r="U20" i="3"/>
  <c r="U21" i="3"/>
  <c r="AI21" i="3" s="1"/>
  <c r="U22" i="3"/>
  <c r="AI22" i="3" s="1"/>
  <c r="U23" i="3"/>
  <c r="AI23" i="3" s="1"/>
  <c r="U24" i="3"/>
  <c r="AI24" i="3" s="1"/>
  <c r="U25" i="3"/>
  <c r="AI25" i="3" s="1"/>
  <c r="U26" i="3"/>
  <c r="AI26" i="3" s="1"/>
  <c r="U27" i="3"/>
  <c r="AI27" i="3" s="1"/>
  <c r="U28" i="3"/>
  <c r="AI28" i="3" s="1"/>
  <c r="U29" i="3"/>
  <c r="AI29" i="3" s="1"/>
  <c r="U30" i="3"/>
  <c r="U31" i="3"/>
  <c r="AI31" i="3" s="1"/>
  <c r="U32" i="3"/>
  <c r="U33" i="3"/>
  <c r="AI33" i="3" s="1"/>
  <c r="U34" i="3"/>
  <c r="AI34" i="3" s="1"/>
  <c r="U35" i="3"/>
  <c r="AI35" i="3" s="1"/>
  <c r="U36" i="3"/>
  <c r="AI36" i="3" s="1"/>
  <c r="U37" i="3"/>
  <c r="AI37" i="3" s="1"/>
  <c r="U38" i="3"/>
  <c r="AI38" i="3" s="1"/>
  <c r="U39" i="3"/>
  <c r="AI39" i="3" s="1"/>
  <c r="U40" i="3"/>
  <c r="AI40" i="3" s="1"/>
  <c r="U41" i="3"/>
  <c r="AI41" i="3" s="1"/>
  <c r="U42" i="3"/>
  <c r="U43" i="3"/>
  <c r="AI43" i="3" s="1"/>
  <c r="U44" i="3"/>
  <c r="U45" i="3"/>
  <c r="AI45" i="3" s="1"/>
  <c r="U46" i="3"/>
  <c r="AI46" i="3" s="1"/>
  <c r="U47" i="3"/>
  <c r="AI47" i="3" s="1"/>
  <c r="Y5" i="3"/>
  <c r="AM5" i="3" s="1"/>
  <c r="Y6" i="3"/>
  <c r="AM6" i="3" s="1"/>
  <c r="Y7" i="3"/>
  <c r="AM7" i="3" s="1"/>
  <c r="Y8" i="3"/>
  <c r="AM8" i="3" s="1"/>
  <c r="Y9" i="3"/>
  <c r="AM9" i="3" s="1"/>
  <c r="Y10" i="3"/>
  <c r="AM10" i="3" s="1"/>
  <c r="Y11" i="3"/>
  <c r="AM11" i="3" s="1"/>
  <c r="Y12" i="3"/>
  <c r="AM12" i="3" s="1"/>
  <c r="Y13" i="3"/>
  <c r="AM13" i="3" s="1"/>
  <c r="Y14" i="3"/>
  <c r="Y15" i="3"/>
  <c r="AM15" i="3" s="1"/>
  <c r="Y16" i="3"/>
  <c r="Y17" i="3"/>
  <c r="AM17" i="3" s="1"/>
  <c r="Y18" i="3"/>
  <c r="AM18" i="3" s="1"/>
  <c r="Y19" i="3"/>
  <c r="AM19" i="3" s="1"/>
  <c r="Y20" i="3"/>
  <c r="AM20" i="3" s="1"/>
  <c r="Y21" i="3"/>
  <c r="AM21" i="3" s="1"/>
  <c r="Y22" i="3"/>
  <c r="AM22" i="3" s="1"/>
  <c r="Y23" i="3"/>
  <c r="AM23" i="3" s="1"/>
  <c r="Y24" i="3"/>
  <c r="AM24" i="3" s="1"/>
  <c r="Y25" i="3"/>
  <c r="AM25" i="3" s="1"/>
  <c r="Y26" i="3"/>
  <c r="Y27" i="3"/>
  <c r="AM27" i="3" s="1"/>
  <c r="Y28" i="3"/>
  <c r="Y29" i="3"/>
  <c r="AM29" i="3" s="1"/>
  <c r="Y30" i="3"/>
  <c r="AM30" i="3" s="1"/>
  <c r="Y31" i="3"/>
  <c r="AM31" i="3" s="1"/>
  <c r="Y32" i="3"/>
  <c r="AM32" i="3" s="1"/>
  <c r="Y33" i="3"/>
  <c r="AM33" i="3" s="1"/>
  <c r="Y34" i="3"/>
  <c r="AM34" i="3" s="1"/>
  <c r="Y35" i="3"/>
  <c r="AM35" i="3" s="1"/>
  <c r="Y36" i="3"/>
  <c r="AM36" i="3" s="1"/>
  <c r="Y37" i="3"/>
  <c r="AM37" i="3" s="1"/>
  <c r="Y38" i="3"/>
  <c r="Y39" i="3"/>
  <c r="AM39" i="3" s="1"/>
  <c r="Y40" i="3"/>
  <c r="Y41" i="3"/>
  <c r="AM41" i="3" s="1"/>
  <c r="Y42" i="3"/>
  <c r="AM42" i="3" s="1"/>
  <c r="Y43" i="3"/>
  <c r="AM43" i="3" s="1"/>
  <c r="Y44" i="3"/>
  <c r="AM44" i="3" s="1"/>
  <c r="Y45" i="3"/>
  <c r="AM45" i="3" s="1"/>
  <c r="Y46" i="3"/>
  <c r="AM46" i="3" s="1"/>
  <c r="Y47" i="3"/>
  <c r="AM47" i="3" s="1"/>
  <c r="Y48" i="3"/>
  <c r="Y4" i="3"/>
  <c r="AM4" i="3" s="1"/>
  <c r="X5" i="3"/>
  <c r="AL5" i="3" s="1"/>
  <c r="X6" i="3"/>
  <c r="AL6" i="3" s="1"/>
  <c r="X7" i="3"/>
  <c r="AL7" i="3" s="1"/>
  <c r="X8" i="3"/>
  <c r="AL8" i="3" s="1"/>
  <c r="X9" i="3"/>
  <c r="AL9" i="3" s="1"/>
  <c r="X10" i="3"/>
  <c r="AL10" i="3" s="1"/>
  <c r="X11" i="3"/>
  <c r="X12" i="3"/>
  <c r="AL12" i="3" s="1"/>
  <c r="X13" i="3"/>
  <c r="AL13" i="3" s="1"/>
  <c r="X14" i="3"/>
  <c r="AL14" i="3" s="1"/>
  <c r="X15" i="3"/>
  <c r="AL15" i="3" s="1"/>
  <c r="X16" i="3"/>
  <c r="AL16" i="3" s="1"/>
  <c r="X17" i="3"/>
  <c r="AL17" i="3" s="1"/>
  <c r="X18" i="3"/>
  <c r="AL18" i="3" s="1"/>
  <c r="X19" i="3"/>
  <c r="AL19" i="3" s="1"/>
  <c r="X20" i="3"/>
  <c r="AL20" i="3" s="1"/>
  <c r="X21" i="3"/>
  <c r="X22" i="3"/>
  <c r="AL22" i="3" s="1"/>
  <c r="X23" i="3"/>
  <c r="X24" i="3"/>
  <c r="AL24" i="3" s="1"/>
  <c r="X25" i="3"/>
  <c r="AL25" i="3" s="1"/>
  <c r="X26" i="3"/>
  <c r="AL26" i="3" s="1"/>
  <c r="X27" i="3"/>
  <c r="AL27" i="3" s="1"/>
  <c r="X28" i="3"/>
  <c r="AL28" i="3" s="1"/>
  <c r="X29" i="3"/>
  <c r="AL29" i="3" s="1"/>
  <c r="X30" i="3"/>
  <c r="AL30" i="3" s="1"/>
  <c r="X31" i="3"/>
  <c r="AL31" i="3" s="1"/>
  <c r="X32" i="3"/>
  <c r="AL32" i="3" s="1"/>
  <c r="X33" i="3"/>
  <c r="X34" i="3"/>
  <c r="AL34" i="3" s="1"/>
  <c r="X35" i="3"/>
  <c r="X36" i="3"/>
  <c r="AL36" i="3" s="1"/>
  <c r="X37" i="3"/>
  <c r="AL37" i="3" s="1"/>
  <c r="X38" i="3"/>
  <c r="AL38" i="3" s="1"/>
  <c r="X39" i="3"/>
  <c r="AL39" i="3" s="1"/>
  <c r="X40" i="3"/>
  <c r="AL40" i="3" s="1"/>
  <c r="X41" i="3"/>
  <c r="AL41" i="3" s="1"/>
  <c r="X42" i="3"/>
  <c r="AL42" i="3" s="1"/>
  <c r="X43" i="3"/>
  <c r="AL43" i="3" s="1"/>
  <c r="X44" i="3"/>
  <c r="AL44" i="3" s="1"/>
  <c r="X45" i="3"/>
  <c r="X46" i="3"/>
  <c r="AL46" i="3" s="1"/>
  <c r="X47" i="3"/>
  <c r="X48" i="3"/>
  <c r="X4" i="3"/>
  <c r="AL4" i="3" s="1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V5" i="3"/>
  <c r="AJ5" i="3" s="1"/>
  <c r="V6" i="3"/>
  <c r="AJ6" i="3" s="1"/>
  <c r="V7" i="3"/>
  <c r="AJ7" i="3" s="1"/>
  <c r="V8" i="3"/>
  <c r="AJ8" i="3" s="1"/>
  <c r="V9" i="3"/>
  <c r="AJ9" i="3" s="1"/>
  <c r="V10" i="3"/>
  <c r="AJ10" i="3" s="1"/>
  <c r="V11" i="3"/>
  <c r="AJ11" i="3" s="1"/>
  <c r="V12" i="3"/>
  <c r="AJ12" i="3" s="1"/>
  <c r="V13" i="3"/>
  <c r="V14" i="3"/>
  <c r="AJ14" i="3" s="1"/>
  <c r="V15" i="3"/>
  <c r="AJ15" i="3" s="1"/>
  <c r="V16" i="3"/>
  <c r="AJ16" i="3" s="1"/>
  <c r="V17" i="3"/>
  <c r="AJ17" i="3" s="1"/>
  <c r="V18" i="3"/>
  <c r="AJ18" i="3" s="1"/>
  <c r="V19" i="3"/>
  <c r="AJ19" i="3" s="1"/>
  <c r="V20" i="3"/>
  <c r="AJ20" i="3" s="1"/>
  <c r="V21" i="3"/>
  <c r="AJ21" i="3" s="1"/>
  <c r="V22" i="3"/>
  <c r="AJ22" i="3" s="1"/>
  <c r="V23" i="3"/>
  <c r="V24" i="3"/>
  <c r="AJ24" i="3" s="1"/>
  <c r="V25" i="3"/>
  <c r="V26" i="3"/>
  <c r="AJ26" i="3" s="1"/>
  <c r="V27" i="3"/>
  <c r="AJ27" i="3" s="1"/>
  <c r="V28" i="3"/>
  <c r="AJ28" i="3" s="1"/>
  <c r="V29" i="3"/>
  <c r="AJ29" i="3" s="1"/>
  <c r="V30" i="3"/>
  <c r="AJ30" i="3" s="1"/>
  <c r="V31" i="3"/>
  <c r="AJ31" i="3" s="1"/>
  <c r="V32" i="3"/>
  <c r="AJ32" i="3" s="1"/>
  <c r="V33" i="3"/>
  <c r="AJ33" i="3" s="1"/>
  <c r="V34" i="3"/>
  <c r="AJ34" i="3" s="1"/>
  <c r="V35" i="3"/>
  <c r="V36" i="3"/>
  <c r="AJ36" i="3" s="1"/>
  <c r="V37" i="3"/>
  <c r="V38" i="3"/>
  <c r="AJ38" i="3" s="1"/>
  <c r="V39" i="3"/>
  <c r="AJ39" i="3" s="1"/>
  <c r="V40" i="3"/>
  <c r="AJ40" i="3" s="1"/>
  <c r="V41" i="3"/>
  <c r="AJ41" i="3" s="1"/>
  <c r="V42" i="3"/>
  <c r="AJ42" i="3" s="1"/>
  <c r="V43" i="3"/>
  <c r="AJ43" i="3" s="1"/>
  <c r="V44" i="3"/>
  <c r="AJ44" i="3" s="1"/>
  <c r="V45" i="3"/>
  <c r="AJ45" i="3" s="1"/>
  <c r="V46" i="3"/>
  <c r="AJ46" i="3" s="1"/>
  <c r="V47" i="3"/>
  <c r="V4" i="3"/>
  <c r="AJ4" i="3" s="1"/>
  <c r="U5" i="3"/>
  <c r="AI5" i="3" s="1"/>
  <c r="U6" i="3"/>
  <c r="AI6" i="3" s="1"/>
  <c r="U4" i="3"/>
  <c r="AI4" i="3" s="1"/>
  <c r="T5" i="3"/>
  <c r="AH5" i="3" s="1"/>
  <c r="T6" i="3"/>
  <c r="AH6" i="3" s="1"/>
  <c r="T7" i="3"/>
  <c r="AH7" i="3" s="1"/>
  <c r="T8" i="3"/>
  <c r="AH8" i="3" s="1"/>
  <c r="T9" i="3"/>
  <c r="AH9" i="3" s="1"/>
  <c r="T11" i="3"/>
  <c r="AH11" i="3" s="1"/>
  <c r="T12" i="3"/>
  <c r="AH12" i="3" s="1"/>
  <c r="T13" i="3"/>
  <c r="AH13" i="3" s="1"/>
  <c r="T14" i="3"/>
  <c r="AH14" i="3" s="1"/>
  <c r="T15" i="3"/>
  <c r="T16" i="3"/>
  <c r="AH16" i="3" s="1"/>
  <c r="T17" i="3"/>
  <c r="AH17" i="3" s="1"/>
  <c r="T18" i="3"/>
  <c r="AH18" i="3" s="1"/>
  <c r="T19" i="3"/>
  <c r="AH19" i="3" s="1"/>
  <c r="T20" i="3"/>
  <c r="AH20" i="3" s="1"/>
  <c r="T21" i="3"/>
  <c r="AH21" i="3" s="1"/>
  <c r="T22" i="3"/>
  <c r="AH22" i="3" s="1"/>
  <c r="T23" i="3"/>
  <c r="AH23" i="3" s="1"/>
  <c r="T24" i="3"/>
  <c r="AH24" i="3" s="1"/>
  <c r="T25" i="3"/>
  <c r="T26" i="3"/>
  <c r="AH26" i="3" s="1"/>
  <c r="T27" i="3"/>
  <c r="T28" i="3"/>
  <c r="AH28" i="3" s="1"/>
  <c r="T29" i="3"/>
  <c r="AH29" i="3" s="1"/>
  <c r="T30" i="3"/>
  <c r="AH30" i="3" s="1"/>
  <c r="T31" i="3"/>
  <c r="AH31" i="3" s="1"/>
  <c r="T32" i="3"/>
  <c r="AH32" i="3" s="1"/>
  <c r="T33" i="3"/>
  <c r="AH33" i="3" s="1"/>
  <c r="T34" i="3"/>
  <c r="AH34" i="3" s="1"/>
  <c r="T35" i="3"/>
  <c r="AH35" i="3" s="1"/>
  <c r="T36" i="3"/>
  <c r="AH36" i="3" s="1"/>
  <c r="T37" i="3"/>
  <c r="T38" i="3"/>
  <c r="AH38" i="3" s="1"/>
  <c r="T39" i="3"/>
  <c r="T40" i="3"/>
  <c r="AH40" i="3" s="1"/>
  <c r="T41" i="3"/>
  <c r="AH41" i="3" s="1"/>
  <c r="T42" i="3"/>
  <c r="AH42" i="3" s="1"/>
  <c r="T43" i="3"/>
  <c r="AH43" i="3" s="1"/>
  <c r="T44" i="3"/>
  <c r="AH44" i="3" s="1"/>
  <c r="T45" i="3"/>
  <c r="AH45" i="3" s="1"/>
  <c r="T46" i="3"/>
  <c r="AH46" i="3" s="1"/>
  <c r="T47" i="3"/>
  <c r="AH47" i="3" s="1"/>
  <c r="T4" i="3"/>
  <c r="AH4" i="3" s="1"/>
  <c r="S5" i="3"/>
  <c r="AG5" i="3" s="1"/>
  <c r="S6" i="3"/>
  <c r="AG6" i="3" s="1"/>
  <c r="S7" i="3"/>
  <c r="AG7" i="3" s="1"/>
  <c r="S8" i="3"/>
  <c r="AG8" i="3" s="1"/>
  <c r="S9" i="3"/>
  <c r="AG9" i="3" s="1"/>
  <c r="S10" i="3"/>
  <c r="S11" i="3"/>
  <c r="AG11" i="3" s="1"/>
  <c r="S12" i="3"/>
  <c r="AG12" i="3" s="1"/>
  <c r="S13" i="3"/>
  <c r="AG13" i="3" s="1"/>
  <c r="S14" i="3"/>
  <c r="AG14" i="3" s="1"/>
  <c r="S15" i="3"/>
  <c r="AG15" i="3" s="1"/>
  <c r="S16" i="3"/>
  <c r="AG16" i="3" s="1"/>
  <c r="S17" i="3"/>
  <c r="AG17" i="3" s="1"/>
  <c r="S18" i="3"/>
  <c r="AG18" i="3" s="1"/>
  <c r="S19" i="3"/>
  <c r="AG19" i="3" s="1"/>
  <c r="S20" i="3"/>
  <c r="S21" i="3"/>
  <c r="AG21" i="3" s="1"/>
  <c r="S22" i="3"/>
  <c r="S23" i="3"/>
  <c r="AG23" i="3" s="1"/>
  <c r="S24" i="3"/>
  <c r="AG24" i="3" s="1"/>
  <c r="S25" i="3"/>
  <c r="AG25" i="3" s="1"/>
  <c r="S26" i="3"/>
  <c r="AG26" i="3" s="1"/>
  <c r="S27" i="3"/>
  <c r="AG27" i="3" s="1"/>
  <c r="S28" i="3"/>
  <c r="AG28" i="3" s="1"/>
  <c r="S29" i="3"/>
  <c r="AG29" i="3" s="1"/>
  <c r="S30" i="3"/>
  <c r="AG30" i="3" s="1"/>
  <c r="S31" i="3"/>
  <c r="AG31" i="3" s="1"/>
  <c r="S32" i="3"/>
  <c r="S33" i="3"/>
  <c r="AG33" i="3" s="1"/>
  <c r="S34" i="3"/>
  <c r="S35" i="3"/>
  <c r="AG35" i="3" s="1"/>
  <c r="S36" i="3"/>
  <c r="AG36" i="3" s="1"/>
  <c r="S37" i="3"/>
  <c r="AG37" i="3" s="1"/>
  <c r="S38" i="3"/>
  <c r="AG38" i="3" s="1"/>
  <c r="S39" i="3"/>
  <c r="AG39" i="3" s="1"/>
  <c r="S40" i="3"/>
  <c r="AG40" i="3" s="1"/>
  <c r="S41" i="3"/>
  <c r="AG41" i="3" s="1"/>
  <c r="S42" i="3"/>
  <c r="AG42" i="3" s="1"/>
  <c r="S43" i="3"/>
  <c r="AG43" i="3" s="1"/>
  <c r="S44" i="3"/>
  <c r="S45" i="3"/>
  <c r="AG45" i="3" s="1"/>
  <c r="S46" i="3"/>
  <c r="S47" i="3"/>
  <c r="AG47" i="3" s="1"/>
  <c r="S48" i="3"/>
  <c r="N21" i="2"/>
  <c r="M21" i="2"/>
  <c r="M23" i="2"/>
  <c r="N44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32" i="2"/>
  <c r="M22" i="2"/>
  <c r="M24" i="2"/>
  <c r="M25" i="2"/>
  <c r="M26" i="2"/>
  <c r="M27" i="2"/>
  <c r="M28" i="2"/>
  <c r="M29" i="2"/>
  <c r="M30" i="2"/>
  <c r="M31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23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42" i="2"/>
  <c r="O21" i="2"/>
  <c r="O24" i="2"/>
  <c r="O22" i="2"/>
  <c r="O23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N45" i="2"/>
  <c r="N46" i="2"/>
  <c r="N47" i="2"/>
  <c r="N48" i="2"/>
  <c r="N49" i="2"/>
  <c r="N50" i="2"/>
  <c r="N51" i="2"/>
  <c r="N52" i="2"/>
  <c r="N53" i="2"/>
  <c r="N54" i="2"/>
  <c r="N55" i="2"/>
  <c r="N13" i="2"/>
  <c r="N14" i="2"/>
  <c r="N15" i="2"/>
  <c r="N16" i="2"/>
  <c r="N17" i="2"/>
  <c r="N18" i="2"/>
  <c r="N19" i="2"/>
  <c r="N20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12" i="2"/>
  <c r="M13" i="2"/>
  <c r="M14" i="2"/>
  <c r="M15" i="2"/>
  <c r="M16" i="2"/>
  <c r="M17" i="2"/>
  <c r="M18" i="2"/>
  <c r="M19" i="2"/>
  <c r="M20" i="2"/>
  <c r="M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12" i="2"/>
  <c r="AK6" i="3" l="1"/>
  <c r="AK47" i="3"/>
  <c r="AK35" i="3"/>
  <c r="AK23" i="3"/>
  <c r="AK11" i="3"/>
  <c r="AK16" i="3"/>
  <c r="AK40" i="3"/>
  <c r="AK45" i="3"/>
  <c r="AK33" i="3"/>
  <c r="AK21" i="3"/>
  <c r="AK9" i="3"/>
  <c r="AK38" i="3"/>
  <c r="AK26" i="3"/>
  <c r="AK14" i="3"/>
  <c r="AK43" i="3"/>
  <c r="AK31" i="3"/>
  <c r="AK19" i="3"/>
  <c r="AK7" i="3"/>
  <c r="AK36" i="3"/>
  <c r="AK24" i="3"/>
  <c r="AK12" i="3"/>
  <c r="AK4" i="3"/>
  <c r="AK41" i="3"/>
  <c r="AK29" i="3"/>
  <c r="AK17" i="3"/>
  <c r="AK5" i="3"/>
  <c r="AK42" i="3"/>
  <c r="AK30" i="3"/>
  <c r="AK28" i="3"/>
  <c r="AK46" i="3"/>
  <c r="AK34" i="3"/>
  <c r="AK22" i="3"/>
  <c r="AK10" i="3"/>
  <c r="AK39" i="3"/>
  <c r="AK27" i="3"/>
  <c r="AK15" i="3"/>
  <c r="AK18" i="3"/>
  <c r="AK44" i="3"/>
  <c r="AK32" i="3"/>
  <c r="AK20" i="3"/>
  <c r="AK8" i="3"/>
  <c r="AK37" i="3"/>
  <c r="AK25" i="3"/>
  <c r="AK13" i="3"/>
  <c r="F12" i="2"/>
  <c r="G12" i="2" s="1"/>
  <c r="H12" i="2" s="1"/>
  <c r="I12" i="2" s="1"/>
  <c r="J12" i="2" s="1"/>
  <c r="H48" i="2"/>
  <c r="I48" i="2" s="1"/>
  <c r="J48" i="2" s="1"/>
  <c r="G24" i="2"/>
  <c r="H24" i="2" s="1"/>
  <c r="I24" i="2" s="1"/>
  <c r="J24" i="2" s="1"/>
  <c r="G25" i="2"/>
  <c r="H25" i="2" s="1"/>
  <c r="I25" i="2" s="1"/>
  <c r="J25" i="2" s="1"/>
  <c r="G26" i="2"/>
  <c r="H26" i="2" s="1"/>
  <c r="I26" i="2" s="1"/>
  <c r="J26" i="2" s="1"/>
  <c r="G27" i="2"/>
  <c r="H27" i="2" s="1"/>
  <c r="I27" i="2" s="1"/>
  <c r="J27" i="2" s="1"/>
  <c r="G28" i="2"/>
  <c r="H28" i="2" s="1"/>
  <c r="I28" i="2" s="1"/>
  <c r="J28" i="2" s="1"/>
  <c r="G48" i="2"/>
  <c r="G49" i="2"/>
  <c r="H49" i="2" s="1"/>
  <c r="I49" i="2" s="1"/>
  <c r="J49" i="2" s="1"/>
  <c r="G50" i="2"/>
  <c r="H50" i="2" s="1"/>
  <c r="I50" i="2" s="1"/>
  <c r="J50" i="2" s="1"/>
  <c r="F13" i="2"/>
  <c r="G13" i="2" s="1"/>
  <c r="H13" i="2" s="1"/>
  <c r="I13" i="2" s="1"/>
  <c r="J13" i="2" s="1"/>
  <c r="F14" i="2"/>
  <c r="G14" i="2" s="1"/>
  <c r="H14" i="2" s="1"/>
  <c r="I14" i="2" s="1"/>
  <c r="J14" i="2" s="1"/>
  <c r="F15" i="2"/>
  <c r="G15" i="2" s="1"/>
  <c r="H15" i="2" s="1"/>
  <c r="I15" i="2" s="1"/>
  <c r="J15" i="2" s="1"/>
  <c r="F16" i="2"/>
  <c r="G16" i="2" s="1"/>
  <c r="H16" i="2" s="1"/>
  <c r="I16" i="2" s="1"/>
  <c r="J16" i="2" s="1"/>
  <c r="F17" i="2"/>
  <c r="G17" i="2" s="1"/>
  <c r="H17" i="2" s="1"/>
  <c r="I17" i="2" s="1"/>
  <c r="J17" i="2" s="1"/>
  <c r="F18" i="2"/>
  <c r="G18" i="2" s="1"/>
  <c r="H18" i="2" s="1"/>
  <c r="I18" i="2" s="1"/>
  <c r="J18" i="2" s="1"/>
  <c r="F19" i="2"/>
  <c r="G19" i="2" s="1"/>
  <c r="H19" i="2" s="1"/>
  <c r="I19" i="2" s="1"/>
  <c r="J19" i="2" s="1"/>
  <c r="F20" i="2"/>
  <c r="G20" i="2" s="1"/>
  <c r="H20" i="2" s="1"/>
  <c r="I20" i="2" s="1"/>
  <c r="J20" i="2" s="1"/>
  <c r="F21" i="2"/>
  <c r="G21" i="2" s="1"/>
  <c r="H21" i="2" s="1"/>
  <c r="I21" i="2" s="1"/>
  <c r="J21" i="2" s="1"/>
  <c r="F22" i="2"/>
  <c r="G22" i="2" s="1"/>
  <c r="H22" i="2" s="1"/>
  <c r="I22" i="2" s="1"/>
  <c r="J22" i="2" s="1"/>
  <c r="F23" i="2"/>
  <c r="G23" i="2" s="1"/>
  <c r="H23" i="2" s="1"/>
  <c r="I23" i="2" s="1"/>
  <c r="J23" i="2" s="1"/>
  <c r="F24" i="2"/>
  <c r="F25" i="2"/>
  <c r="F26" i="2"/>
  <c r="F27" i="2"/>
  <c r="F28" i="2"/>
  <c r="F29" i="2"/>
  <c r="G29" i="2" s="1"/>
  <c r="H29" i="2" s="1"/>
  <c r="I29" i="2" s="1"/>
  <c r="J29" i="2" s="1"/>
  <c r="F30" i="2"/>
  <c r="G30" i="2" s="1"/>
  <c r="H30" i="2" s="1"/>
  <c r="I30" i="2" s="1"/>
  <c r="J30" i="2" s="1"/>
  <c r="F31" i="2"/>
  <c r="G31" i="2" s="1"/>
  <c r="H31" i="2" s="1"/>
  <c r="I31" i="2" s="1"/>
  <c r="J31" i="2" s="1"/>
  <c r="F32" i="2"/>
  <c r="G32" i="2" s="1"/>
  <c r="H32" i="2" s="1"/>
  <c r="I32" i="2" s="1"/>
  <c r="J32" i="2" s="1"/>
  <c r="F33" i="2"/>
  <c r="G33" i="2" s="1"/>
  <c r="H33" i="2" s="1"/>
  <c r="I33" i="2" s="1"/>
  <c r="J33" i="2" s="1"/>
  <c r="F34" i="2"/>
  <c r="G34" i="2" s="1"/>
  <c r="H34" i="2" s="1"/>
  <c r="I34" i="2" s="1"/>
  <c r="J34" i="2" s="1"/>
  <c r="F35" i="2"/>
  <c r="G35" i="2" s="1"/>
  <c r="H35" i="2" s="1"/>
  <c r="I35" i="2" s="1"/>
  <c r="J35" i="2" s="1"/>
  <c r="F36" i="2"/>
  <c r="G36" i="2" s="1"/>
  <c r="H36" i="2" s="1"/>
  <c r="I36" i="2" s="1"/>
  <c r="J36" i="2" s="1"/>
  <c r="F37" i="2"/>
  <c r="G37" i="2" s="1"/>
  <c r="H37" i="2" s="1"/>
  <c r="I37" i="2" s="1"/>
  <c r="J37" i="2" s="1"/>
  <c r="F38" i="2"/>
  <c r="G38" i="2" s="1"/>
  <c r="H38" i="2" s="1"/>
  <c r="I38" i="2" s="1"/>
  <c r="J38" i="2" s="1"/>
  <c r="F39" i="2"/>
  <c r="G39" i="2" s="1"/>
  <c r="H39" i="2" s="1"/>
  <c r="I39" i="2" s="1"/>
  <c r="J39" i="2" s="1"/>
  <c r="F40" i="2"/>
  <c r="G40" i="2" s="1"/>
  <c r="H40" i="2" s="1"/>
  <c r="I40" i="2" s="1"/>
  <c r="J40" i="2" s="1"/>
  <c r="F41" i="2"/>
  <c r="G41" i="2" s="1"/>
  <c r="H41" i="2" s="1"/>
  <c r="I41" i="2" s="1"/>
  <c r="J41" i="2" s="1"/>
  <c r="F42" i="2"/>
  <c r="G42" i="2" s="1"/>
  <c r="H42" i="2" s="1"/>
  <c r="I42" i="2" s="1"/>
  <c r="J42" i="2" s="1"/>
  <c r="F43" i="2"/>
  <c r="G43" i="2" s="1"/>
  <c r="H43" i="2" s="1"/>
  <c r="I43" i="2" s="1"/>
  <c r="J43" i="2" s="1"/>
  <c r="F44" i="2"/>
  <c r="G44" i="2" s="1"/>
  <c r="H44" i="2" s="1"/>
  <c r="I44" i="2" s="1"/>
  <c r="J44" i="2" s="1"/>
  <c r="F45" i="2"/>
  <c r="G45" i="2" s="1"/>
  <c r="H45" i="2" s="1"/>
  <c r="I45" i="2" s="1"/>
  <c r="J45" i="2" s="1"/>
  <c r="F46" i="2"/>
  <c r="G46" i="2" s="1"/>
  <c r="H46" i="2" s="1"/>
  <c r="I46" i="2" s="1"/>
  <c r="J46" i="2" s="1"/>
  <c r="F47" i="2"/>
  <c r="G47" i="2" s="1"/>
  <c r="H47" i="2" s="1"/>
  <c r="I47" i="2" s="1"/>
  <c r="J47" i="2" s="1"/>
  <c r="F48" i="2"/>
  <c r="F49" i="2"/>
  <c r="F50" i="2"/>
  <c r="F51" i="2"/>
  <c r="G51" i="2" s="1"/>
  <c r="H51" i="2" s="1"/>
  <c r="I51" i="2" s="1"/>
  <c r="J51" i="2" s="1"/>
  <c r="F52" i="2"/>
  <c r="G52" i="2" s="1"/>
  <c r="H52" i="2" s="1"/>
  <c r="I52" i="2" s="1"/>
  <c r="J52" i="2" s="1"/>
  <c r="F53" i="2"/>
  <c r="G53" i="2" s="1"/>
  <c r="H53" i="2" s="1"/>
  <c r="I53" i="2" s="1"/>
  <c r="J53" i="2" s="1"/>
  <c r="F54" i="2"/>
  <c r="G54" i="2" s="1"/>
  <c r="H54" i="2" s="1"/>
  <c r="I54" i="2" s="1"/>
  <c r="J54" i="2" s="1"/>
  <c r="F55" i="2"/>
  <c r="G55" i="2" s="1"/>
  <c r="H55" i="2" s="1"/>
  <c r="I55" i="2" s="1"/>
  <c r="J55" i="2" s="1"/>
  <c r="C12" i="2" l="1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74CD4-4B4D-455E-A5D6-3CE50D33291C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5DE34CD0-9C22-4B9C-9AB2-A5A3A53F7AF6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3" xr16:uid="{6639EB0F-5B4E-4EA0-B2E8-04167802CED9}" keepAlive="1" name="Query - Table003 (Page 2)" description="Connection to the 'Table003 (Page 2)' query in the workbook." type="5" refreshedVersion="8" background="1" saveData="1">
    <dbPr connection="Provider=Microsoft.Mashup.OleDb.1;Data Source=$Workbook$;Location=&quot;Table003 (Page 2)&quot;;Extended Properties=&quot;&quot;" command="SELECT * FROM [Table003 (Page 2)]"/>
  </connection>
  <connection id="4" xr16:uid="{E7DBC490-4A49-4097-8CB6-F377C184F0B7}" keepAlive="1" name="Query - Table004 (Page 3)" description="Connection to the 'Table004 (Page 3)' query in the workbook." type="5" refreshedVersion="8" background="1" saveData="1">
    <dbPr connection="Provider=Microsoft.Mashup.OleDb.1;Data Source=$Workbook$;Location=&quot;Table004 (Page 3)&quot;;Extended Properties=&quot;&quot;" command="SELECT * FROM [Table004 (Page 3)]"/>
  </connection>
</connections>
</file>

<file path=xl/sharedStrings.xml><?xml version="1.0" encoding="utf-8"?>
<sst xmlns="http://schemas.openxmlformats.org/spreadsheetml/2006/main" count="814" uniqueCount="136">
  <si>
    <t>Course Code</t>
  </si>
  <si>
    <t>Course</t>
  </si>
  <si>
    <t>MAT101</t>
  </si>
  <si>
    <t>LINEAR ALGEBRA AND CALCULUS</t>
  </si>
  <si>
    <t>PHT110</t>
  </si>
  <si>
    <t>ENGINEERING PHYSICS B</t>
  </si>
  <si>
    <t>EST100</t>
  </si>
  <si>
    <t>ENGINEERING MECHANICS</t>
  </si>
  <si>
    <t>EST130</t>
  </si>
  <si>
    <t>BASICS OF ELECTRICAL AND ELECTRONICS
ENGINEERING</t>
  </si>
  <si>
    <t>HUN101</t>
  </si>
  <si>
    <t>LIFE SKILLS</t>
  </si>
  <si>
    <t>PHL120</t>
  </si>
  <si>
    <t>ENGINEERING PHYSICS LAB</t>
  </si>
  <si>
    <t>ESL130</t>
  </si>
  <si>
    <t>ELECTRICAL AND ELECTRONICS WORKSHOP</t>
  </si>
  <si>
    <t>Register No</t>
  </si>
  <si>
    <t>ATP19ME001</t>
  </si>
  <si>
    <t>EST130(F)</t>
  </si>
  <si>
    <t>ATP19ME003</t>
  </si>
  <si>
    <t>ATP19ME004</t>
  </si>
  <si>
    <t>ATP19ME006</t>
  </si>
  <si>
    <t>ATP19ME007</t>
  </si>
  <si>
    <t>ATP19ME009</t>
  </si>
  <si>
    <t>EST100(F)</t>
  </si>
  <si>
    <t>ATP19ME010</t>
  </si>
  <si>
    <t>ATP19ME011</t>
  </si>
  <si>
    <t>ATP19ME013</t>
  </si>
  <si>
    <t>ATP19ME014</t>
  </si>
  <si>
    <t>ATP19ME015</t>
  </si>
  <si>
    <t>ATP19ME016</t>
  </si>
  <si>
    <t>MAT101(F)</t>
  </si>
  <si>
    <t>ATP19ME017</t>
  </si>
  <si>
    <t>ATP19ME019</t>
  </si>
  <si>
    <t>ATP19ME021</t>
  </si>
  <si>
    <t>ATP19ME022</t>
  </si>
  <si>
    <t>ATP19ME026</t>
  </si>
  <si>
    <t>ATP19ME028</t>
  </si>
  <si>
    <t>ATP19ME029</t>
  </si>
  <si>
    <t>ATP19ME030</t>
  </si>
  <si>
    <t>ATP19ME031</t>
  </si>
  <si>
    <t>ATP19ME035</t>
  </si>
  <si>
    <t>ATP20ME002</t>
  </si>
  <si>
    <t>ATP20ME003</t>
  </si>
  <si>
    <t>ATP20ME004</t>
  </si>
  <si>
    <t>ATP20ME005</t>
  </si>
  <si>
    <t>ATP20ME006</t>
  </si>
  <si>
    <t>ATP20ME013</t>
  </si>
  <si>
    <t>ATP20ME015</t>
  </si>
  <si>
    <t>EST130(Absent)</t>
  </si>
  <si>
    <t>ATP20ME018</t>
  </si>
  <si>
    <t>ATP21ME001</t>
  </si>
  <si>
    <t>ATP21ME002</t>
  </si>
  <si>
    <t>ATP21ME003</t>
  </si>
  <si>
    <t>ATP21ME004</t>
  </si>
  <si>
    <t>ATP21ME005</t>
  </si>
  <si>
    <t>ATP21ME006</t>
  </si>
  <si>
    <t>ATP21ME007</t>
  </si>
  <si>
    <t>ATP21ME008</t>
  </si>
  <si>
    <t>ATP21ME009</t>
  </si>
  <si>
    <t>ATP21ME010</t>
  </si>
  <si>
    <t>ATP21ME011</t>
  </si>
  <si>
    <t>ATP21ME012</t>
  </si>
  <si>
    <t>ATP21ME013</t>
  </si>
  <si>
    <t>ATP21ME014</t>
  </si>
  <si>
    <t>EST100(F),_EST130(P)</t>
  </si>
  <si>
    <t>EST100(P),_EST130(P)</t>
  </si>
  <si>
    <t>MAT101(F),_EST100(F),_EST130(F)</t>
  </si>
  <si>
    <t>PHT110(F),_EST100(F),_EST130(F)</t>
  </si>
  <si>
    <t>MAT101(Debarred),_PHT110(F),_EST100(F),_EST130(F)</t>
  </si>
  <si>
    <t>MAT101(F),_PHT110(F),_EST100(F),_EST130(Absent)</t>
  </si>
  <si>
    <t>MAT101(F),_PHT110(F),_EST130(F)</t>
  </si>
  <si>
    <t>MAT101(F),_PHT110(F),_EST100(F),_EST130(F)</t>
  </si>
  <si>
    <t>PHT110(F),_EST100(F)</t>
  </si>
  <si>
    <t>MAT101(F),_PHT110(F),_EST100(F)</t>
  </si>
  <si>
    <t>MAT101(F),_PHT110(Absent),_EST100(Absent),_EST130(Absent)</t>
  </si>
  <si>
    <t>PHT110(Absent),_EST130(Absent)</t>
  </si>
  <si>
    <t>MAT101(P),_EST100(F)</t>
  </si>
  <si>
    <t>MAT101(F),_PHT110(P),_EST100(F),_EST130(F),_HUN101(P),_PHL120(S),_ESL130(A)</t>
  </si>
  <si>
    <t>MAT101(F),_PHT110(P),_EST100(F),_EST130(F),_HUN101(P),_PHL120(S),_ESL130(B)</t>
  </si>
  <si>
    <t>MAT101(P),_PHT110(P),_EST100(F),_EST130(F),_HUN101(P),_PHL120(A),_ESL130(B+)</t>
  </si>
  <si>
    <t>MAT101(D),_PHT110(C),_EST100(F),_EST130(F),_HUN101(P),_PHL120(A+),_ESL130(B+)</t>
  </si>
  <si>
    <t>MAT101(F),_PHT110(D),_EST100(F),_EST130(F),_HUN101(P),_PHL120(A+),_ESL130(A)</t>
  </si>
  <si>
    <t>MAT101(F),_PHT110(F),_EST100(F),_EST130(F),_HUN101(P),_PHL120(A),_ESL130(B+)</t>
  </si>
  <si>
    <t>MAT101(B),_PHT110(B+),_EST100(F),_EST130(F),_HUN101(P),_PHL120(S),_ESL130(B+)</t>
  </si>
  <si>
    <t>MAT101(D),_PHT110(D),_EST100(F),_EST130(F),_HUN101(P),_PHL120(S),_ESL130(B+)</t>
  </si>
  <si>
    <t>MAT101(B),_PHT110(S),_EST100(D),_EST130(F),_HUN101(P),_PHL120(S),_ESL130(A)</t>
  </si>
  <si>
    <t>MAT101(C+),_PHT110(C+),_EST100(F),_EST130(F),_HUN101(P),_PHL120(S),_ESL130(B+)</t>
  </si>
  <si>
    <t>MAT101(C),_PHT110(B),_EST100(F),_EST130(P),_HUN101(P),_PHL120(S),_ESL130(A)</t>
  </si>
  <si>
    <t>MAT101(F),_PHT110(F),_EST100(F),_EST130(F),_HUN101(P),_PHL120(A),_ESL130(B)</t>
  </si>
  <si>
    <t>MAT101(A),_PHT110(A+),_EST100(F),_EST130(D),_HUN101(P),_PHL120(S),_ESL130(A+)</t>
  </si>
  <si>
    <t>Space 1</t>
  </si>
  <si>
    <t>Space 2</t>
  </si>
  <si>
    <t>Space 3</t>
  </si>
  <si>
    <t>Space 4</t>
  </si>
  <si>
    <t>Space 5</t>
  </si>
  <si>
    <t>Space 6</t>
  </si>
  <si>
    <t>Lenth</t>
  </si>
  <si>
    <t>Courses</t>
  </si>
  <si>
    <t>Roll</t>
  </si>
  <si>
    <t>F</t>
  </si>
  <si>
    <t>P</t>
  </si>
  <si>
    <t>Debarre</t>
  </si>
  <si>
    <t>Absent</t>
  </si>
  <si>
    <t>D</t>
  </si>
  <si>
    <t>B</t>
  </si>
  <si>
    <t>C+</t>
  </si>
  <si>
    <t>C</t>
  </si>
  <si>
    <t/>
  </si>
  <si>
    <t>B+</t>
  </si>
  <si>
    <t>S</t>
  </si>
  <si>
    <t>A</t>
  </si>
  <si>
    <t>A+</t>
  </si>
  <si>
    <t>ET130</t>
  </si>
  <si>
    <t>ET100</t>
  </si>
  <si>
    <t>MT101</t>
  </si>
  <si>
    <t>HT110</t>
  </si>
  <si>
    <t>HL120</t>
  </si>
  <si>
    <t>EL130</t>
  </si>
  <si>
    <t>Grade</t>
  </si>
  <si>
    <t>Points</t>
  </si>
  <si>
    <t>Course Code _Grade)</t>
  </si>
  <si>
    <t>EST130_F</t>
  </si>
  <si>
    <t>EST100_F</t>
  </si>
  <si>
    <t>EST100_P</t>
  </si>
  <si>
    <t>MAT101_F</t>
  </si>
  <si>
    <t>PHT110_F</t>
  </si>
  <si>
    <t>MAT101_Debarred</t>
  </si>
  <si>
    <t>PHT110_Absent</t>
  </si>
  <si>
    <t>EST130_Absent</t>
  </si>
  <si>
    <t>MAT101_P</t>
  </si>
  <si>
    <t>MAT101_D</t>
  </si>
  <si>
    <t>MAT101_B</t>
  </si>
  <si>
    <t>MAT101_C+</t>
  </si>
  <si>
    <t>MAT101_C</t>
  </si>
  <si>
    <t>MAT101_A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</si>
</sst>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0" fillId="5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96CC-938A-4708-99E0-05B1DCA92C77}">
  <dimension ref="A1:X55"/>
  <sheetViews>
    <sheetView tabSelected="1" topLeftCell="A6" zoomScale="64" zoomScaleNormal="10" workbookViewId="0">
      <selection activeCell="X12" sqref="X12"/>
    </sheetView>
  </sheetViews>
  <sheetFormatPr defaultRowHeight="14.4" x14ac:dyDescent="0.3"/>
  <cols>
    <col min="1" max="1" width="12.44140625" customWidth="1"/>
    <col min="2" max="2" width="70.44140625" bestFit="1" customWidth="1"/>
    <col min="12" max="12" width="30.77734375" bestFit="1" customWidth="1"/>
    <col min="13" max="14" width="24" bestFit="1" customWidth="1"/>
    <col min="15" max="15" width="16.21875" customWidth="1"/>
    <col min="16" max="16" width="10.88671875" bestFit="1" customWidth="1"/>
    <col min="17" max="17" width="10.6640625" customWidth="1"/>
    <col min="18" max="18" width="10.5546875" bestFit="1" customWidth="1"/>
    <col min="21" max="21" width="16.33203125" bestFit="1" customWidth="1"/>
  </cols>
  <sheetData>
    <row r="1" spans="1:24" x14ac:dyDescent="0.3">
      <c r="A1" s="1" t="s">
        <v>0</v>
      </c>
      <c r="B1" s="2" t="s">
        <v>1</v>
      </c>
    </row>
    <row r="2" spans="1:24" x14ac:dyDescent="0.3">
      <c r="A2" s="3" t="s">
        <v>2</v>
      </c>
      <c r="B2" s="4" t="s">
        <v>3</v>
      </c>
    </row>
    <row r="3" spans="1:24" x14ac:dyDescent="0.3">
      <c r="A3" s="1" t="s">
        <v>4</v>
      </c>
      <c r="B3" s="2" t="s">
        <v>5</v>
      </c>
    </row>
    <row r="4" spans="1:24" x14ac:dyDescent="0.3">
      <c r="A4" s="3" t="s">
        <v>6</v>
      </c>
      <c r="B4" s="4" t="s">
        <v>7</v>
      </c>
    </row>
    <row r="5" spans="1:24" x14ac:dyDescent="0.3">
      <c r="A5" s="1" t="s">
        <v>8</v>
      </c>
      <c r="B5" s="2" t="s">
        <v>9</v>
      </c>
    </row>
    <row r="6" spans="1:24" x14ac:dyDescent="0.3">
      <c r="A6" s="3" t="s">
        <v>10</v>
      </c>
      <c r="B6" s="4" t="s">
        <v>11</v>
      </c>
    </row>
    <row r="7" spans="1:24" x14ac:dyDescent="0.3">
      <c r="A7" s="1" t="s">
        <v>12</v>
      </c>
      <c r="B7" s="2" t="s">
        <v>13</v>
      </c>
    </row>
    <row r="8" spans="1:24" x14ac:dyDescent="0.3">
      <c r="A8" s="5" t="s">
        <v>14</v>
      </c>
      <c r="B8" s="6" t="s">
        <v>15</v>
      </c>
    </row>
    <row r="9" spans="1:24" x14ac:dyDescent="0.3">
      <c r="C9" s="3" t="s">
        <v>2</v>
      </c>
      <c r="D9" s="1" t="s">
        <v>4</v>
      </c>
      <c r="E9" s="3" t="s">
        <v>6</v>
      </c>
      <c r="F9" s="1" t="s">
        <v>8</v>
      </c>
      <c r="G9" s="3" t="s">
        <v>10</v>
      </c>
      <c r="H9" s="1" t="s">
        <v>12</v>
      </c>
      <c r="I9" s="5" t="s">
        <v>14</v>
      </c>
    </row>
    <row r="11" spans="1:24" x14ac:dyDescent="0.3">
      <c r="A11" s="7" t="s">
        <v>16</v>
      </c>
      <c r="B11" s="8" t="s">
        <v>121</v>
      </c>
      <c r="D11" t="s">
        <v>97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T11" t="str">
        <f>RIGHT(L12,3)</f>
        <v>(F)</v>
      </c>
      <c r="U11" t="s">
        <v>122</v>
      </c>
      <c r="V11">
        <f>SEARCH("_",U11)</f>
        <v>7</v>
      </c>
      <c r="W11" t="str">
        <f>MID(U11,V11+1,V11)</f>
        <v>F</v>
      </c>
      <c r="X11" t="str">
        <f>MID(U11,V11+1,7)</f>
        <v>F</v>
      </c>
    </row>
    <row r="12" spans="1:24" x14ac:dyDescent="0.3">
      <c r="A12" s="9" t="s">
        <v>17</v>
      </c>
      <c r="B12" s="10" t="s">
        <v>18</v>
      </c>
      <c r="C12" t="str">
        <f>RIGHT(B123)</f>
        <v/>
      </c>
      <c r="D12">
        <f>LEN(B12)</f>
        <v>9</v>
      </c>
      <c r="E12">
        <f>IFERROR(SEARCH("_",B12),)</f>
        <v>0</v>
      </c>
      <c r="F12">
        <f>IFERROR(SEARCH("_",B12,E12+1),E12)</f>
        <v>0</v>
      </c>
      <c r="G12">
        <f>IFERROR(SEARCH("_",B12,F12+1),F12)</f>
        <v>0</v>
      </c>
      <c r="H12">
        <f>IFERROR(SEARCH("_",$B$12,G12+1),G12)</f>
        <v>0</v>
      </c>
      <c r="I12">
        <f>IFERROR(SEARCH("_",B12,H12+1),H12)</f>
        <v>0</v>
      </c>
      <c r="J12">
        <f>IFERROR(SEARCH("_",B12,I12+1),I12)</f>
        <v>0</v>
      </c>
      <c r="L12" t="str">
        <f t="shared" ref="L12:L18" si="0">MID(B12,1,D12-J12)</f>
        <v>EST130(F)</v>
      </c>
      <c r="M12" t="str">
        <f>MID(B12,E12+1,D12-J12)</f>
        <v>EST130(F)</v>
      </c>
      <c r="N12" t="str">
        <f>MID(B12,F12+1,D12-J12)</f>
        <v>EST130(F)</v>
      </c>
      <c r="U12" t="s">
        <v>123</v>
      </c>
      <c r="V12">
        <f t="shared" ref="V12:V54" si="1">SEARCH("_",U12)</f>
        <v>7</v>
      </c>
      <c r="W12" t="str">
        <f t="shared" ref="W12:W54" si="2">MID(U12,V12+1,V12)</f>
        <v>F</v>
      </c>
      <c r="X12" t="str">
        <f t="shared" ref="X12:X19" si="3">MID(U12,V12+1,1)</f>
        <v>F</v>
      </c>
    </row>
    <row r="13" spans="1:24" x14ac:dyDescent="0.3">
      <c r="A13" s="11" t="s">
        <v>19</v>
      </c>
      <c r="B13" s="12" t="s">
        <v>65</v>
      </c>
      <c r="D13">
        <f t="shared" ref="D13:D55" si="4">LEN(B13)</f>
        <v>20</v>
      </c>
      <c r="E13">
        <f t="shared" ref="E13:E55" si="5">IFERROR(SEARCH("_",B13),)</f>
        <v>11</v>
      </c>
      <c r="F13">
        <f t="shared" ref="F13:F55" si="6">IFERROR(SEARCH("_",B13,E13+1),E13)</f>
        <v>11</v>
      </c>
      <c r="G13">
        <f t="shared" ref="G13:G55" si="7">IFERROR(SEARCH("_",B13,F13+1),F13)</f>
        <v>11</v>
      </c>
      <c r="H13">
        <f t="shared" ref="H13:H41" si="8">IFERROR(SEARCH("_",$B$12,G13+1),G13)</f>
        <v>11</v>
      </c>
      <c r="I13">
        <f t="shared" ref="I13:I55" si="9">IFERROR(SEARCH("_",B13,H13+1),H13)</f>
        <v>11</v>
      </c>
      <c r="J13">
        <f t="shared" ref="J13:J55" si="10">IFERROR(SEARCH("_",B13,I13+1),I13)</f>
        <v>11</v>
      </c>
      <c r="L13" t="str">
        <f t="shared" si="0"/>
        <v>EST100(F)</v>
      </c>
      <c r="M13" t="str">
        <f t="shared" ref="M13:M20" si="11">MID(B13,E13+1,D13-J13)</f>
        <v>EST130(P)</v>
      </c>
      <c r="N13" t="str">
        <f t="shared" ref="N13:N55" si="12">MID(B13,F13+1,D13-J13)</f>
        <v>EST130(P)</v>
      </c>
      <c r="U13" t="s">
        <v>124</v>
      </c>
      <c r="V13">
        <f t="shared" si="1"/>
        <v>7</v>
      </c>
      <c r="W13" t="str">
        <f t="shared" si="2"/>
        <v>P</v>
      </c>
      <c r="X13" t="str">
        <f t="shared" si="3"/>
        <v>P</v>
      </c>
    </row>
    <row r="14" spans="1:24" x14ac:dyDescent="0.3">
      <c r="A14" s="9" t="s">
        <v>20</v>
      </c>
      <c r="B14" s="10" t="s">
        <v>66</v>
      </c>
      <c r="D14">
        <f t="shared" si="4"/>
        <v>20</v>
      </c>
      <c r="E14">
        <f t="shared" si="5"/>
        <v>11</v>
      </c>
      <c r="F14">
        <f t="shared" si="6"/>
        <v>11</v>
      </c>
      <c r="G14">
        <f t="shared" si="7"/>
        <v>11</v>
      </c>
      <c r="H14">
        <f t="shared" si="8"/>
        <v>11</v>
      </c>
      <c r="I14">
        <f t="shared" si="9"/>
        <v>11</v>
      </c>
      <c r="J14">
        <f t="shared" si="10"/>
        <v>11</v>
      </c>
      <c r="L14" t="str">
        <f t="shared" si="0"/>
        <v>EST100(P)</v>
      </c>
      <c r="M14" t="str">
        <f t="shared" si="11"/>
        <v>EST130(P)</v>
      </c>
      <c r="N14" t="str">
        <f t="shared" si="12"/>
        <v>EST130(P)</v>
      </c>
      <c r="U14" t="s">
        <v>122</v>
      </c>
      <c r="V14">
        <f t="shared" si="1"/>
        <v>7</v>
      </c>
      <c r="W14" t="str">
        <f t="shared" si="2"/>
        <v>F</v>
      </c>
      <c r="X14" t="str">
        <f t="shared" si="3"/>
        <v>F</v>
      </c>
    </row>
    <row r="15" spans="1:24" x14ac:dyDescent="0.3">
      <c r="A15" s="11" t="s">
        <v>21</v>
      </c>
      <c r="B15" s="12" t="s">
        <v>18</v>
      </c>
      <c r="D15">
        <f t="shared" si="4"/>
        <v>9</v>
      </c>
      <c r="E15">
        <f t="shared" si="5"/>
        <v>0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L15" t="str">
        <f t="shared" si="0"/>
        <v>EST130(F)</v>
      </c>
      <c r="M15" t="str">
        <f t="shared" si="11"/>
        <v>EST130(F)</v>
      </c>
      <c r="N15" t="str">
        <f t="shared" si="12"/>
        <v>EST130(F)</v>
      </c>
      <c r="U15" t="s">
        <v>125</v>
      </c>
      <c r="V15">
        <f t="shared" si="1"/>
        <v>7</v>
      </c>
      <c r="W15" t="str">
        <f t="shared" si="2"/>
        <v>F</v>
      </c>
      <c r="X15" t="str">
        <f t="shared" si="3"/>
        <v>F</v>
      </c>
    </row>
    <row r="16" spans="1:24" x14ac:dyDescent="0.3">
      <c r="A16" s="9" t="s">
        <v>22</v>
      </c>
      <c r="B16" s="10" t="s">
        <v>67</v>
      </c>
      <c r="D16">
        <f t="shared" si="4"/>
        <v>31</v>
      </c>
      <c r="E16">
        <f t="shared" si="5"/>
        <v>11</v>
      </c>
      <c r="F16">
        <f t="shared" si="6"/>
        <v>22</v>
      </c>
      <c r="G16">
        <f t="shared" si="7"/>
        <v>22</v>
      </c>
      <c r="H16">
        <f t="shared" si="8"/>
        <v>22</v>
      </c>
      <c r="I16">
        <f t="shared" si="9"/>
        <v>22</v>
      </c>
      <c r="J16">
        <f t="shared" si="10"/>
        <v>22</v>
      </c>
      <c r="L16" t="str">
        <f t="shared" si="0"/>
        <v>MAT101(F)</v>
      </c>
      <c r="M16" t="str">
        <f t="shared" si="11"/>
        <v>EST100(F)</v>
      </c>
      <c r="N16" t="str">
        <f t="shared" si="12"/>
        <v>EST130(F)</v>
      </c>
      <c r="U16" t="s">
        <v>123</v>
      </c>
      <c r="V16">
        <f t="shared" si="1"/>
        <v>7</v>
      </c>
      <c r="W16" t="str">
        <f t="shared" si="2"/>
        <v>F</v>
      </c>
      <c r="X16" t="str">
        <f t="shared" si="3"/>
        <v>F</v>
      </c>
    </row>
    <row r="17" spans="1:24" x14ac:dyDescent="0.3">
      <c r="A17" s="11" t="s">
        <v>23</v>
      </c>
      <c r="B17" s="12" t="s">
        <v>24</v>
      </c>
      <c r="D17">
        <f t="shared" si="4"/>
        <v>9</v>
      </c>
      <c r="E17">
        <f t="shared" si="5"/>
        <v>0</v>
      </c>
      <c r="F17">
        <f t="shared" si="6"/>
        <v>0</v>
      </c>
      <c r="G17">
        <f t="shared" si="7"/>
        <v>0</v>
      </c>
      <c r="H17">
        <f t="shared" si="8"/>
        <v>0</v>
      </c>
      <c r="I17">
        <f t="shared" si="9"/>
        <v>0</v>
      </c>
      <c r="J17">
        <f t="shared" si="10"/>
        <v>0</v>
      </c>
      <c r="L17" t="str">
        <f t="shared" si="0"/>
        <v>EST100(F)</v>
      </c>
      <c r="M17" t="str">
        <f t="shared" si="11"/>
        <v>EST100(F)</v>
      </c>
      <c r="N17" t="str">
        <f t="shared" si="12"/>
        <v>EST100(F)</v>
      </c>
      <c r="U17" t="s">
        <v>126</v>
      </c>
      <c r="V17">
        <f t="shared" si="1"/>
        <v>7</v>
      </c>
      <c r="W17" t="str">
        <f t="shared" si="2"/>
        <v>F</v>
      </c>
      <c r="X17" t="str">
        <f t="shared" si="3"/>
        <v>F</v>
      </c>
    </row>
    <row r="18" spans="1:24" x14ac:dyDescent="0.3">
      <c r="A18" s="9" t="s">
        <v>25</v>
      </c>
      <c r="B18" s="10" t="s">
        <v>68</v>
      </c>
      <c r="D18">
        <f t="shared" si="4"/>
        <v>31</v>
      </c>
      <c r="E18">
        <f t="shared" si="5"/>
        <v>11</v>
      </c>
      <c r="F18">
        <f t="shared" si="6"/>
        <v>22</v>
      </c>
      <c r="G18">
        <f t="shared" si="7"/>
        <v>22</v>
      </c>
      <c r="H18">
        <f t="shared" si="8"/>
        <v>22</v>
      </c>
      <c r="I18">
        <f t="shared" si="9"/>
        <v>22</v>
      </c>
      <c r="J18">
        <f t="shared" si="10"/>
        <v>22</v>
      </c>
      <c r="L18" t="str">
        <f t="shared" si="0"/>
        <v>PHT110(F)</v>
      </c>
      <c r="M18" t="str">
        <f t="shared" si="11"/>
        <v>EST100(F)</v>
      </c>
      <c r="N18" t="str">
        <f t="shared" si="12"/>
        <v>EST130(F)</v>
      </c>
      <c r="U18" t="s">
        <v>127</v>
      </c>
      <c r="V18">
        <f t="shared" si="1"/>
        <v>7</v>
      </c>
      <c r="W18" t="str">
        <f t="shared" si="2"/>
        <v>Debarre</v>
      </c>
      <c r="X18" t="str">
        <f t="shared" si="3"/>
        <v>D</v>
      </c>
    </row>
    <row r="19" spans="1:24" x14ac:dyDescent="0.3">
      <c r="A19" s="11" t="s">
        <v>26</v>
      </c>
      <c r="B19" s="12" t="s">
        <v>69</v>
      </c>
      <c r="D19">
        <f t="shared" si="4"/>
        <v>49</v>
      </c>
      <c r="E19">
        <f t="shared" si="5"/>
        <v>18</v>
      </c>
      <c r="F19">
        <f t="shared" si="6"/>
        <v>29</v>
      </c>
      <c r="G19">
        <f t="shared" si="7"/>
        <v>40</v>
      </c>
      <c r="H19">
        <f t="shared" si="8"/>
        <v>40</v>
      </c>
      <c r="I19">
        <f t="shared" si="9"/>
        <v>40</v>
      </c>
      <c r="J19">
        <f t="shared" si="10"/>
        <v>40</v>
      </c>
      <c r="L19" t="str">
        <f>MID(B19,1,E19-2)</f>
        <v>MAT101(Debarred)</v>
      </c>
      <c r="M19" t="str">
        <f t="shared" si="11"/>
        <v>PHT110(F)</v>
      </c>
      <c r="N19" t="str">
        <f t="shared" si="12"/>
        <v>EST100(F)</v>
      </c>
      <c r="U19" t="s">
        <v>125</v>
      </c>
      <c r="V19">
        <f t="shared" si="1"/>
        <v>7</v>
      </c>
      <c r="W19" t="str">
        <f t="shared" si="2"/>
        <v>F</v>
      </c>
      <c r="X19" t="str">
        <f t="shared" si="3"/>
        <v>F</v>
      </c>
    </row>
    <row r="20" spans="1:24" x14ac:dyDescent="0.3">
      <c r="A20" s="9" t="s">
        <v>27</v>
      </c>
      <c r="B20" s="10" t="s">
        <v>67</v>
      </c>
      <c r="D20">
        <f t="shared" si="4"/>
        <v>31</v>
      </c>
      <c r="E20">
        <f t="shared" si="5"/>
        <v>11</v>
      </c>
      <c r="F20">
        <f t="shared" si="6"/>
        <v>22</v>
      </c>
      <c r="G20">
        <f t="shared" si="7"/>
        <v>22</v>
      </c>
      <c r="H20">
        <f t="shared" si="8"/>
        <v>22</v>
      </c>
      <c r="I20">
        <f t="shared" si="9"/>
        <v>22</v>
      </c>
      <c r="J20">
        <f t="shared" si="10"/>
        <v>22</v>
      </c>
      <c r="L20" t="str">
        <f>MID(B20,1,E20-2)</f>
        <v>MAT101(F)</v>
      </c>
      <c r="M20" t="str">
        <f t="shared" si="11"/>
        <v>EST100(F)</v>
      </c>
      <c r="N20" t="str">
        <f t="shared" si="12"/>
        <v>EST130(F)</v>
      </c>
      <c r="U20" t="s">
        <v>125</v>
      </c>
      <c r="V20">
        <f t="shared" si="1"/>
        <v>7</v>
      </c>
      <c r="W20" t="str">
        <f t="shared" si="2"/>
        <v>F</v>
      </c>
    </row>
    <row r="21" spans="1:24" x14ac:dyDescent="0.3">
      <c r="A21" s="11" t="s">
        <v>28</v>
      </c>
      <c r="B21" s="12" t="s">
        <v>70</v>
      </c>
      <c r="D21">
        <f t="shared" si="4"/>
        <v>47</v>
      </c>
      <c r="E21">
        <f t="shared" si="5"/>
        <v>11</v>
      </c>
      <c r="F21">
        <f t="shared" si="6"/>
        <v>22</v>
      </c>
      <c r="G21">
        <f t="shared" si="7"/>
        <v>33</v>
      </c>
      <c r="H21">
        <f t="shared" si="8"/>
        <v>33</v>
      </c>
      <c r="I21">
        <f t="shared" si="9"/>
        <v>33</v>
      </c>
      <c r="J21">
        <f t="shared" si="10"/>
        <v>33</v>
      </c>
      <c r="L21" t="str">
        <f>MID(B21,1,E21-2)</f>
        <v>MAT101(F)</v>
      </c>
      <c r="M21" t="str">
        <f>MID(B21,E21+1,E21-2)</f>
        <v>PHT110(F)</v>
      </c>
      <c r="N21" t="str">
        <f>MID(B21,F21+1,G21-F21-2)</f>
        <v>EST100(F)</v>
      </c>
      <c r="O21" t="str">
        <f>MID(B21,G21+1,D21-J21)</f>
        <v>EST130(Absent)</v>
      </c>
      <c r="U21" t="s">
        <v>125</v>
      </c>
      <c r="V21">
        <f t="shared" si="1"/>
        <v>7</v>
      </c>
      <c r="W21" t="str">
        <f t="shared" si="2"/>
        <v>F</v>
      </c>
    </row>
    <row r="22" spans="1:24" x14ac:dyDescent="0.3">
      <c r="A22" s="9" t="s">
        <v>29</v>
      </c>
      <c r="B22" s="10" t="s">
        <v>67</v>
      </c>
      <c r="D22">
        <f t="shared" si="4"/>
        <v>31</v>
      </c>
      <c r="E22">
        <f t="shared" si="5"/>
        <v>11</v>
      </c>
      <c r="F22">
        <f t="shared" si="6"/>
        <v>22</v>
      </c>
      <c r="G22">
        <f t="shared" si="7"/>
        <v>22</v>
      </c>
      <c r="H22">
        <f t="shared" si="8"/>
        <v>22</v>
      </c>
      <c r="I22">
        <f t="shared" si="9"/>
        <v>22</v>
      </c>
      <c r="J22">
        <f t="shared" si="10"/>
        <v>22</v>
      </c>
      <c r="L22" t="str">
        <f>MID(B22,1,E22-2)</f>
        <v>MAT101(F)</v>
      </c>
      <c r="M22" t="str">
        <f t="shared" ref="M22:M31" si="13">MID(B22,E22+1,E22-2)</f>
        <v>EST100(F)</v>
      </c>
      <c r="N22" t="str">
        <f t="shared" si="12"/>
        <v>EST130(F)</v>
      </c>
      <c r="O22" t="str">
        <f t="shared" ref="O22:O55" si="14">MID(B22,G22+1,D22-J22)</f>
        <v>EST130(F)</v>
      </c>
      <c r="U22" t="s">
        <v>125</v>
      </c>
      <c r="V22">
        <f t="shared" si="1"/>
        <v>7</v>
      </c>
      <c r="W22" t="str">
        <f t="shared" si="2"/>
        <v>F</v>
      </c>
    </row>
    <row r="23" spans="1:24" x14ac:dyDescent="0.3">
      <c r="A23" s="11" t="s">
        <v>30</v>
      </c>
      <c r="B23" s="12" t="s">
        <v>31</v>
      </c>
      <c r="D23">
        <f t="shared" si="4"/>
        <v>9</v>
      </c>
      <c r="E23">
        <f t="shared" si="5"/>
        <v>0</v>
      </c>
      <c r="F23">
        <f t="shared" si="6"/>
        <v>0</v>
      </c>
      <c r="G23">
        <f t="shared" si="7"/>
        <v>0</v>
      </c>
      <c r="H23">
        <f t="shared" si="8"/>
        <v>0</v>
      </c>
      <c r="I23">
        <f t="shared" si="9"/>
        <v>0</v>
      </c>
      <c r="J23">
        <f t="shared" si="10"/>
        <v>0</v>
      </c>
      <c r="L23" t="str">
        <f>IFERROR(MID(B23,1,E23-2),MID(B23,1,D23))</f>
        <v>MAT101(F)</v>
      </c>
      <c r="M23" t="str">
        <f>MID(B23,1,D23-J23)</f>
        <v>MAT101(F)</v>
      </c>
      <c r="N23" t="str">
        <f t="shared" si="12"/>
        <v>MAT101(F)</v>
      </c>
      <c r="O23" t="str">
        <f t="shared" si="14"/>
        <v>MAT101(F)</v>
      </c>
      <c r="U23" t="s">
        <v>125</v>
      </c>
      <c r="V23">
        <f t="shared" si="1"/>
        <v>7</v>
      </c>
      <c r="W23" t="str">
        <f t="shared" si="2"/>
        <v>F</v>
      </c>
    </row>
    <row r="24" spans="1:24" x14ac:dyDescent="0.3">
      <c r="A24" s="9" t="s">
        <v>32</v>
      </c>
      <c r="B24" s="10" t="s">
        <v>71</v>
      </c>
      <c r="D24">
        <f t="shared" si="4"/>
        <v>31</v>
      </c>
      <c r="E24">
        <f t="shared" si="5"/>
        <v>11</v>
      </c>
      <c r="F24">
        <f t="shared" si="6"/>
        <v>22</v>
      </c>
      <c r="G24">
        <f t="shared" si="7"/>
        <v>22</v>
      </c>
      <c r="H24">
        <f t="shared" si="8"/>
        <v>22</v>
      </c>
      <c r="I24">
        <f t="shared" si="9"/>
        <v>22</v>
      </c>
      <c r="J24">
        <f t="shared" si="10"/>
        <v>22</v>
      </c>
      <c r="L24" t="str">
        <f t="shared" ref="L24:L55" si="15">IFERROR(MID(B24,1,E24-2),MID(B24,1,D24))</f>
        <v>MAT101(F)</v>
      </c>
      <c r="M24" t="str">
        <f t="shared" si="13"/>
        <v>PHT110(F)</v>
      </c>
      <c r="N24" t="str">
        <f t="shared" si="12"/>
        <v>EST130(F)</v>
      </c>
      <c r="O24" t="str">
        <f>MID(B24,G24+1,D24-J24)</f>
        <v>EST130(F)</v>
      </c>
      <c r="U24" t="s">
        <v>125</v>
      </c>
      <c r="V24">
        <f t="shared" si="1"/>
        <v>7</v>
      </c>
      <c r="W24" t="str">
        <f t="shared" si="2"/>
        <v>F</v>
      </c>
    </row>
    <row r="25" spans="1:24" x14ac:dyDescent="0.3">
      <c r="A25" s="11" t="s">
        <v>33</v>
      </c>
      <c r="B25" s="12" t="s">
        <v>72</v>
      </c>
      <c r="D25">
        <f t="shared" si="4"/>
        <v>42</v>
      </c>
      <c r="E25">
        <f t="shared" si="5"/>
        <v>11</v>
      </c>
      <c r="F25">
        <f t="shared" si="6"/>
        <v>22</v>
      </c>
      <c r="G25">
        <f t="shared" si="7"/>
        <v>33</v>
      </c>
      <c r="H25">
        <f t="shared" si="8"/>
        <v>33</v>
      </c>
      <c r="I25">
        <f t="shared" si="9"/>
        <v>33</v>
      </c>
      <c r="J25">
        <f t="shared" si="10"/>
        <v>33</v>
      </c>
      <c r="L25" t="str">
        <f t="shared" si="15"/>
        <v>MAT101(F)</v>
      </c>
      <c r="M25" t="str">
        <f t="shared" si="13"/>
        <v>PHT110(F)</v>
      </c>
      <c r="N25" t="str">
        <f t="shared" si="12"/>
        <v>EST100(F)</v>
      </c>
      <c r="O25" t="str">
        <f t="shared" si="14"/>
        <v>EST130(F)</v>
      </c>
      <c r="U25" t="s">
        <v>126</v>
      </c>
      <c r="V25">
        <f t="shared" si="1"/>
        <v>7</v>
      </c>
      <c r="W25" t="str">
        <f t="shared" si="2"/>
        <v>F</v>
      </c>
    </row>
    <row r="26" spans="1:24" x14ac:dyDescent="0.3">
      <c r="A26" s="9" t="s">
        <v>34</v>
      </c>
      <c r="B26" s="10" t="s">
        <v>73</v>
      </c>
      <c r="D26">
        <f t="shared" si="4"/>
        <v>20</v>
      </c>
      <c r="E26">
        <f t="shared" si="5"/>
        <v>11</v>
      </c>
      <c r="F26">
        <f t="shared" si="6"/>
        <v>11</v>
      </c>
      <c r="G26">
        <f t="shared" si="7"/>
        <v>11</v>
      </c>
      <c r="H26">
        <f t="shared" si="8"/>
        <v>11</v>
      </c>
      <c r="I26">
        <f t="shared" si="9"/>
        <v>11</v>
      </c>
      <c r="J26">
        <f t="shared" si="10"/>
        <v>11</v>
      </c>
      <c r="L26" t="str">
        <f t="shared" si="15"/>
        <v>PHT110(F)</v>
      </c>
      <c r="M26" t="str">
        <f t="shared" si="13"/>
        <v>EST100(F)</v>
      </c>
      <c r="N26" t="str">
        <f t="shared" si="12"/>
        <v>EST100(F)</v>
      </c>
      <c r="O26" t="str">
        <f t="shared" si="14"/>
        <v>EST100(F)</v>
      </c>
      <c r="U26" t="s">
        <v>126</v>
      </c>
      <c r="V26">
        <f t="shared" si="1"/>
        <v>7</v>
      </c>
      <c r="W26" t="str">
        <f t="shared" si="2"/>
        <v>F</v>
      </c>
    </row>
    <row r="27" spans="1:24" x14ac:dyDescent="0.3">
      <c r="A27" s="11" t="s">
        <v>35</v>
      </c>
      <c r="B27" s="12" t="s">
        <v>68</v>
      </c>
      <c r="D27">
        <f t="shared" si="4"/>
        <v>31</v>
      </c>
      <c r="E27">
        <f t="shared" si="5"/>
        <v>11</v>
      </c>
      <c r="F27">
        <f t="shared" si="6"/>
        <v>22</v>
      </c>
      <c r="G27">
        <f t="shared" si="7"/>
        <v>22</v>
      </c>
      <c r="H27">
        <f t="shared" si="8"/>
        <v>22</v>
      </c>
      <c r="I27">
        <f t="shared" si="9"/>
        <v>22</v>
      </c>
      <c r="J27">
        <f t="shared" si="10"/>
        <v>22</v>
      </c>
      <c r="L27" t="str">
        <f t="shared" si="15"/>
        <v>PHT110(F)</v>
      </c>
      <c r="M27" t="str">
        <f t="shared" si="13"/>
        <v>EST100(F)</v>
      </c>
      <c r="N27" t="str">
        <f t="shared" si="12"/>
        <v>EST130(F)</v>
      </c>
      <c r="O27" t="str">
        <f t="shared" si="14"/>
        <v>EST130(F)</v>
      </c>
      <c r="U27" t="s">
        <v>125</v>
      </c>
      <c r="V27">
        <f t="shared" si="1"/>
        <v>7</v>
      </c>
      <c r="W27" t="str">
        <f t="shared" si="2"/>
        <v>F</v>
      </c>
    </row>
    <row r="28" spans="1:24" x14ac:dyDescent="0.3">
      <c r="A28" s="9" t="s">
        <v>36</v>
      </c>
      <c r="B28" s="10" t="s">
        <v>74</v>
      </c>
      <c r="D28">
        <f t="shared" si="4"/>
        <v>31</v>
      </c>
      <c r="E28">
        <f t="shared" si="5"/>
        <v>11</v>
      </c>
      <c r="F28">
        <f t="shared" si="6"/>
        <v>22</v>
      </c>
      <c r="G28">
        <f t="shared" si="7"/>
        <v>22</v>
      </c>
      <c r="H28">
        <f t="shared" si="8"/>
        <v>22</v>
      </c>
      <c r="I28">
        <f t="shared" si="9"/>
        <v>22</v>
      </c>
      <c r="J28">
        <f t="shared" si="10"/>
        <v>22</v>
      </c>
      <c r="L28" t="str">
        <f t="shared" si="15"/>
        <v>MAT101(F)</v>
      </c>
      <c r="M28" t="str">
        <f t="shared" si="13"/>
        <v>PHT110(F)</v>
      </c>
      <c r="N28" t="str">
        <f t="shared" si="12"/>
        <v>EST100(F)</v>
      </c>
      <c r="O28" t="str">
        <f t="shared" si="14"/>
        <v>EST100(F)</v>
      </c>
      <c r="U28" t="s">
        <v>126</v>
      </c>
      <c r="V28">
        <f t="shared" si="1"/>
        <v>7</v>
      </c>
      <c r="W28" t="str">
        <f t="shared" si="2"/>
        <v>F</v>
      </c>
    </row>
    <row r="29" spans="1:24" x14ac:dyDescent="0.3">
      <c r="A29" s="11" t="s">
        <v>37</v>
      </c>
      <c r="B29" s="12" t="s">
        <v>68</v>
      </c>
      <c r="D29">
        <f t="shared" si="4"/>
        <v>31</v>
      </c>
      <c r="E29">
        <f t="shared" si="5"/>
        <v>11</v>
      </c>
      <c r="F29">
        <f t="shared" si="6"/>
        <v>22</v>
      </c>
      <c r="G29">
        <f t="shared" si="7"/>
        <v>22</v>
      </c>
      <c r="H29">
        <f t="shared" si="8"/>
        <v>22</v>
      </c>
      <c r="I29">
        <f t="shared" si="9"/>
        <v>22</v>
      </c>
      <c r="J29">
        <f t="shared" si="10"/>
        <v>22</v>
      </c>
      <c r="L29" t="str">
        <f t="shared" si="15"/>
        <v>PHT110(F)</v>
      </c>
      <c r="M29" t="str">
        <f t="shared" si="13"/>
        <v>EST100(F)</v>
      </c>
      <c r="N29" t="str">
        <f t="shared" si="12"/>
        <v>EST130(F)</v>
      </c>
      <c r="O29" t="str">
        <f t="shared" si="14"/>
        <v>EST130(F)</v>
      </c>
      <c r="U29" t="s">
        <v>126</v>
      </c>
      <c r="V29">
        <f t="shared" si="1"/>
        <v>7</v>
      </c>
      <c r="W29" t="str">
        <f t="shared" si="2"/>
        <v>F</v>
      </c>
    </row>
    <row r="30" spans="1:24" x14ac:dyDescent="0.3">
      <c r="A30" s="9" t="s">
        <v>38</v>
      </c>
      <c r="B30" s="10" t="s">
        <v>68</v>
      </c>
      <c r="D30">
        <f t="shared" si="4"/>
        <v>31</v>
      </c>
      <c r="E30">
        <f t="shared" si="5"/>
        <v>11</v>
      </c>
      <c r="F30">
        <f t="shared" si="6"/>
        <v>22</v>
      </c>
      <c r="G30">
        <f t="shared" si="7"/>
        <v>22</v>
      </c>
      <c r="H30">
        <f t="shared" si="8"/>
        <v>22</v>
      </c>
      <c r="I30">
        <f t="shared" si="9"/>
        <v>22</v>
      </c>
      <c r="J30">
        <f t="shared" si="10"/>
        <v>22</v>
      </c>
      <c r="L30" t="str">
        <f t="shared" si="15"/>
        <v>PHT110(F)</v>
      </c>
      <c r="M30" t="str">
        <f t="shared" si="13"/>
        <v>EST100(F)</v>
      </c>
      <c r="N30" t="str">
        <f t="shared" si="12"/>
        <v>EST130(F)</v>
      </c>
      <c r="O30" t="str">
        <f t="shared" si="14"/>
        <v>EST130(F)</v>
      </c>
      <c r="U30" t="s">
        <v>125</v>
      </c>
      <c r="V30">
        <f t="shared" si="1"/>
        <v>7</v>
      </c>
      <c r="W30" t="str">
        <f t="shared" si="2"/>
        <v>F</v>
      </c>
    </row>
    <row r="31" spans="1:24" x14ac:dyDescent="0.3">
      <c r="A31" s="11" t="s">
        <v>39</v>
      </c>
      <c r="B31" s="12" t="s">
        <v>71</v>
      </c>
      <c r="D31">
        <f t="shared" si="4"/>
        <v>31</v>
      </c>
      <c r="E31">
        <f t="shared" si="5"/>
        <v>11</v>
      </c>
      <c r="F31">
        <f t="shared" si="6"/>
        <v>22</v>
      </c>
      <c r="G31">
        <f t="shared" si="7"/>
        <v>22</v>
      </c>
      <c r="H31">
        <f t="shared" si="8"/>
        <v>22</v>
      </c>
      <c r="I31">
        <f t="shared" si="9"/>
        <v>22</v>
      </c>
      <c r="J31">
        <f t="shared" si="10"/>
        <v>22</v>
      </c>
      <c r="L31" t="str">
        <f t="shared" si="15"/>
        <v>MAT101(F)</v>
      </c>
      <c r="M31" t="str">
        <f t="shared" si="13"/>
        <v>PHT110(F)</v>
      </c>
      <c r="N31" t="str">
        <f t="shared" si="12"/>
        <v>EST130(F)</v>
      </c>
      <c r="O31" t="str">
        <f t="shared" si="14"/>
        <v>EST130(F)</v>
      </c>
      <c r="U31" t="s">
        <v>125</v>
      </c>
      <c r="V31">
        <f t="shared" si="1"/>
        <v>7</v>
      </c>
      <c r="W31" t="str">
        <f t="shared" si="2"/>
        <v>F</v>
      </c>
    </row>
    <row r="32" spans="1:24" x14ac:dyDescent="0.3">
      <c r="A32" s="9" t="s">
        <v>40</v>
      </c>
      <c r="B32" s="10" t="s">
        <v>75</v>
      </c>
      <c r="D32">
        <f t="shared" si="4"/>
        <v>57</v>
      </c>
      <c r="E32">
        <f t="shared" si="5"/>
        <v>11</v>
      </c>
      <c r="F32">
        <f t="shared" si="6"/>
        <v>27</v>
      </c>
      <c r="G32">
        <f t="shared" si="7"/>
        <v>43</v>
      </c>
      <c r="H32">
        <f t="shared" si="8"/>
        <v>43</v>
      </c>
      <c r="I32">
        <f t="shared" si="9"/>
        <v>43</v>
      </c>
      <c r="J32">
        <f t="shared" si="10"/>
        <v>43</v>
      </c>
      <c r="L32" t="str">
        <f t="shared" si="15"/>
        <v>MAT101(F)</v>
      </c>
      <c r="M32" t="str">
        <f>MID(B32,E32+1,D32-J32)</f>
        <v>PHT110(Absent)</v>
      </c>
      <c r="N32" t="str">
        <f t="shared" si="12"/>
        <v>EST100(Absent)</v>
      </c>
      <c r="O32" t="str">
        <f t="shared" si="14"/>
        <v>EST130(Absent)</v>
      </c>
      <c r="U32" t="s">
        <v>123</v>
      </c>
      <c r="V32">
        <f t="shared" si="1"/>
        <v>7</v>
      </c>
      <c r="W32" t="str">
        <f t="shared" si="2"/>
        <v>F</v>
      </c>
    </row>
    <row r="33" spans="1:23" x14ac:dyDescent="0.3">
      <c r="A33" s="11" t="s">
        <v>41</v>
      </c>
      <c r="B33" s="12" t="s">
        <v>24</v>
      </c>
      <c r="D33">
        <f t="shared" si="4"/>
        <v>9</v>
      </c>
      <c r="E33">
        <f t="shared" si="5"/>
        <v>0</v>
      </c>
      <c r="F33">
        <f t="shared" si="6"/>
        <v>0</v>
      </c>
      <c r="G33">
        <f t="shared" si="7"/>
        <v>0</v>
      </c>
      <c r="H33">
        <f t="shared" si="8"/>
        <v>0</v>
      </c>
      <c r="I33">
        <f t="shared" si="9"/>
        <v>0</v>
      </c>
      <c r="J33">
        <f t="shared" si="10"/>
        <v>0</v>
      </c>
      <c r="L33" t="str">
        <f t="shared" si="15"/>
        <v>EST100(F)</v>
      </c>
      <c r="M33" t="str">
        <f t="shared" ref="M33:M55" si="16">MID(B33,E33+1,D33-J33)</f>
        <v>EST100(F)</v>
      </c>
      <c r="N33" t="str">
        <f t="shared" si="12"/>
        <v>EST100(F)</v>
      </c>
      <c r="O33" t="str">
        <f t="shared" si="14"/>
        <v>EST100(F)</v>
      </c>
      <c r="U33" t="s">
        <v>128</v>
      </c>
      <c r="V33">
        <f t="shared" si="1"/>
        <v>7</v>
      </c>
      <c r="W33" t="str">
        <f t="shared" si="2"/>
        <v>Absent</v>
      </c>
    </row>
    <row r="34" spans="1:23" x14ac:dyDescent="0.3">
      <c r="A34" s="9" t="s">
        <v>42</v>
      </c>
      <c r="B34" s="10" t="s">
        <v>76</v>
      </c>
      <c r="D34">
        <f t="shared" si="4"/>
        <v>30</v>
      </c>
      <c r="E34">
        <f t="shared" si="5"/>
        <v>16</v>
      </c>
      <c r="F34">
        <f t="shared" si="6"/>
        <v>16</v>
      </c>
      <c r="G34">
        <f t="shared" si="7"/>
        <v>16</v>
      </c>
      <c r="H34">
        <f t="shared" si="8"/>
        <v>16</v>
      </c>
      <c r="I34">
        <f t="shared" si="9"/>
        <v>16</v>
      </c>
      <c r="J34">
        <f t="shared" si="10"/>
        <v>16</v>
      </c>
      <c r="L34" t="str">
        <f t="shared" si="15"/>
        <v>PHT110(Absent)</v>
      </c>
      <c r="M34" t="str">
        <f t="shared" si="16"/>
        <v>EST130(Absent)</v>
      </c>
      <c r="N34" t="str">
        <f t="shared" si="12"/>
        <v>EST130(Absent)</v>
      </c>
      <c r="O34" t="str">
        <f t="shared" si="14"/>
        <v>EST130(Absent)</v>
      </c>
      <c r="U34" t="s">
        <v>125</v>
      </c>
      <c r="V34">
        <f t="shared" si="1"/>
        <v>7</v>
      </c>
      <c r="W34" t="str">
        <f t="shared" si="2"/>
        <v>F</v>
      </c>
    </row>
    <row r="35" spans="1:23" x14ac:dyDescent="0.3">
      <c r="A35" s="11" t="s">
        <v>43</v>
      </c>
      <c r="B35" s="12" t="s">
        <v>67</v>
      </c>
      <c r="D35">
        <f t="shared" si="4"/>
        <v>31</v>
      </c>
      <c r="E35">
        <f t="shared" si="5"/>
        <v>11</v>
      </c>
      <c r="F35">
        <f t="shared" si="6"/>
        <v>22</v>
      </c>
      <c r="G35">
        <f t="shared" si="7"/>
        <v>22</v>
      </c>
      <c r="H35">
        <f t="shared" si="8"/>
        <v>22</v>
      </c>
      <c r="I35">
        <f t="shared" si="9"/>
        <v>22</v>
      </c>
      <c r="J35">
        <f t="shared" si="10"/>
        <v>22</v>
      </c>
      <c r="L35" t="str">
        <f t="shared" si="15"/>
        <v>MAT101(F)</v>
      </c>
      <c r="M35" t="str">
        <f t="shared" si="16"/>
        <v>EST100(F)</v>
      </c>
      <c r="N35" t="str">
        <f t="shared" si="12"/>
        <v>EST130(F)</v>
      </c>
      <c r="O35" t="str">
        <f t="shared" si="14"/>
        <v>EST130(F)</v>
      </c>
      <c r="U35" t="s">
        <v>125</v>
      </c>
      <c r="V35">
        <f t="shared" si="1"/>
        <v>7</v>
      </c>
      <c r="W35" t="str">
        <f t="shared" si="2"/>
        <v>F</v>
      </c>
    </row>
    <row r="36" spans="1:23" x14ac:dyDescent="0.3">
      <c r="A36" s="9" t="s">
        <v>44</v>
      </c>
      <c r="B36" s="10" t="s">
        <v>67</v>
      </c>
      <c r="D36">
        <f t="shared" si="4"/>
        <v>31</v>
      </c>
      <c r="E36">
        <f t="shared" si="5"/>
        <v>11</v>
      </c>
      <c r="F36">
        <f t="shared" si="6"/>
        <v>22</v>
      </c>
      <c r="G36">
        <f t="shared" si="7"/>
        <v>22</v>
      </c>
      <c r="H36">
        <f t="shared" si="8"/>
        <v>22</v>
      </c>
      <c r="I36">
        <f t="shared" si="9"/>
        <v>22</v>
      </c>
      <c r="J36">
        <f t="shared" si="10"/>
        <v>22</v>
      </c>
      <c r="L36" t="str">
        <f t="shared" si="15"/>
        <v>MAT101(F)</v>
      </c>
      <c r="M36" t="str">
        <f t="shared" si="16"/>
        <v>EST100(F)</v>
      </c>
      <c r="N36" t="str">
        <f t="shared" si="12"/>
        <v>EST130(F)</v>
      </c>
      <c r="O36" t="str">
        <f t="shared" si="14"/>
        <v>EST130(F)</v>
      </c>
      <c r="U36" t="s">
        <v>125</v>
      </c>
      <c r="V36">
        <f t="shared" si="1"/>
        <v>7</v>
      </c>
      <c r="W36" t="str">
        <f t="shared" si="2"/>
        <v>F</v>
      </c>
    </row>
    <row r="37" spans="1:23" x14ac:dyDescent="0.3">
      <c r="A37" s="11" t="s">
        <v>45</v>
      </c>
      <c r="B37" s="12" t="s">
        <v>67</v>
      </c>
      <c r="D37">
        <f t="shared" si="4"/>
        <v>31</v>
      </c>
      <c r="E37">
        <f t="shared" si="5"/>
        <v>11</v>
      </c>
      <c r="F37">
        <f t="shared" si="6"/>
        <v>22</v>
      </c>
      <c r="G37">
        <f t="shared" si="7"/>
        <v>22</v>
      </c>
      <c r="H37">
        <f t="shared" si="8"/>
        <v>22</v>
      </c>
      <c r="I37">
        <f t="shared" si="9"/>
        <v>22</v>
      </c>
      <c r="J37">
        <f t="shared" si="10"/>
        <v>22</v>
      </c>
      <c r="L37" t="str">
        <f t="shared" si="15"/>
        <v>MAT101(F)</v>
      </c>
      <c r="M37" t="str">
        <f t="shared" si="16"/>
        <v>EST100(F)</v>
      </c>
      <c r="N37" t="str">
        <f t="shared" si="12"/>
        <v>EST130(F)</v>
      </c>
      <c r="O37" t="str">
        <f t="shared" si="14"/>
        <v>EST130(F)</v>
      </c>
      <c r="U37" t="s">
        <v>123</v>
      </c>
      <c r="V37">
        <f t="shared" si="1"/>
        <v>7</v>
      </c>
      <c r="W37" t="str">
        <f t="shared" si="2"/>
        <v>F</v>
      </c>
    </row>
    <row r="38" spans="1:23" x14ac:dyDescent="0.3">
      <c r="A38" s="9" t="s">
        <v>46</v>
      </c>
      <c r="B38" s="10" t="s">
        <v>24</v>
      </c>
      <c r="D38">
        <f t="shared" si="4"/>
        <v>9</v>
      </c>
      <c r="E38">
        <f t="shared" si="5"/>
        <v>0</v>
      </c>
      <c r="F38">
        <f t="shared" si="6"/>
        <v>0</v>
      </c>
      <c r="G38">
        <f t="shared" si="7"/>
        <v>0</v>
      </c>
      <c r="H38">
        <f t="shared" si="8"/>
        <v>0</v>
      </c>
      <c r="I38">
        <f t="shared" si="9"/>
        <v>0</v>
      </c>
      <c r="J38">
        <f t="shared" si="10"/>
        <v>0</v>
      </c>
      <c r="L38" t="str">
        <f t="shared" si="15"/>
        <v>EST100(F)</v>
      </c>
      <c r="M38" t="str">
        <f t="shared" si="16"/>
        <v>EST100(F)</v>
      </c>
      <c r="N38" t="str">
        <f t="shared" si="12"/>
        <v>EST100(F)</v>
      </c>
      <c r="O38" t="str">
        <f t="shared" si="14"/>
        <v>EST100(F)</v>
      </c>
      <c r="U38" t="s">
        <v>125</v>
      </c>
      <c r="V38">
        <f t="shared" si="1"/>
        <v>7</v>
      </c>
      <c r="W38" t="str">
        <f t="shared" si="2"/>
        <v>F</v>
      </c>
    </row>
    <row r="39" spans="1:23" x14ac:dyDescent="0.3">
      <c r="A39" s="11" t="s">
        <v>47</v>
      </c>
      <c r="B39" s="12" t="s">
        <v>67</v>
      </c>
      <c r="D39">
        <f t="shared" si="4"/>
        <v>31</v>
      </c>
      <c r="E39">
        <f t="shared" si="5"/>
        <v>11</v>
      </c>
      <c r="F39">
        <f t="shared" si="6"/>
        <v>22</v>
      </c>
      <c r="G39">
        <f t="shared" si="7"/>
        <v>22</v>
      </c>
      <c r="H39">
        <f t="shared" si="8"/>
        <v>22</v>
      </c>
      <c r="I39">
        <f t="shared" si="9"/>
        <v>22</v>
      </c>
      <c r="J39">
        <f t="shared" si="10"/>
        <v>22</v>
      </c>
      <c r="L39" t="str">
        <f t="shared" si="15"/>
        <v>MAT101(F)</v>
      </c>
      <c r="M39" t="str">
        <f t="shared" si="16"/>
        <v>EST100(F)</v>
      </c>
      <c r="N39" t="str">
        <f t="shared" si="12"/>
        <v>EST130(F)</v>
      </c>
      <c r="O39" t="str">
        <f t="shared" si="14"/>
        <v>EST130(F)</v>
      </c>
      <c r="U39" t="s">
        <v>129</v>
      </c>
      <c r="V39">
        <f t="shared" si="1"/>
        <v>7</v>
      </c>
      <c r="W39" t="str">
        <f t="shared" si="2"/>
        <v>Absent</v>
      </c>
    </row>
    <row r="40" spans="1:23" x14ac:dyDescent="0.3">
      <c r="A40" s="9" t="s">
        <v>48</v>
      </c>
      <c r="B40" s="10" t="s">
        <v>49</v>
      </c>
      <c r="D40">
        <f t="shared" si="4"/>
        <v>14</v>
      </c>
      <c r="E40">
        <f t="shared" si="5"/>
        <v>0</v>
      </c>
      <c r="F40">
        <f t="shared" si="6"/>
        <v>0</v>
      </c>
      <c r="G40">
        <f t="shared" si="7"/>
        <v>0</v>
      </c>
      <c r="H40">
        <f t="shared" si="8"/>
        <v>0</v>
      </c>
      <c r="I40">
        <f t="shared" si="9"/>
        <v>0</v>
      </c>
      <c r="J40">
        <f t="shared" si="10"/>
        <v>0</v>
      </c>
      <c r="L40" t="str">
        <f t="shared" si="15"/>
        <v>EST130(Absent)</v>
      </c>
      <c r="M40" t="str">
        <f t="shared" si="16"/>
        <v>EST130(Absent)</v>
      </c>
      <c r="N40" t="str">
        <f t="shared" si="12"/>
        <v>EST130(Absent)</v>
      </c>
      <c r="O40" t="str">
        <f t="shared" si="14"/>
        <v>EST130(Absent)</v>
      </c>
      <c r="U40" t="s">
        <v>130</v>
      </c>
      <c r="V40">
        <f t="shared" si="1"/>
        <v>7</v>
      </c>
      <c r="W40" t="str">
        <f t="shared" si="2"/>
        <v>P</v>
      </c>
    </row>
    <row r="41" spans="1:23" x14ac:dyDescent="0.3">
      <c r="A41" s="11" t="s">
        <v>50</v>
      </c>
      <c r="B41" s="12" t="s">
        <v>77</v>
      </c>
      <c r="D41">
        <f t="shared" si="4"/>
        <v>20</v>
      </c>
      <c r="E41">
        <f t="shared" si="5"/>
        <v>11</v>
      </c>
      <c r="F41">
        <f t="shared" si="6"/>
        <v>11</v>
      </c>
      <c r="G41">
        <f t="shared" si="7"/>
        <v>11</v>
      </c>
      <c r="H41">
        <f t="shared" si="8"/>
        <v>11</v>
      </c>
      <c r="I41">
        <f t="shared" si="9"/>
        <v>11</v>
      </c>
      <c r="J41">
        <f t="shared" si="10"/>
        <v>11</v>
      </c>
      <c r="L41" t="str">
        <f t="shared" si="15"/>
        <v>MAT101(P)</v>
      </c>
      <c r="M41" t="str">
        <f t="shared" si="16"/>
        <v>EST100(F)</v>
      </c>
      <c r="N41" t="str">
        <f t="shared" si="12"/>
        <v>EST100(F)</v>
      </c>
      <c r="O41" t="str">
        <f t="shared" si="14"/>
        <v>EST100(F)</v>
      </c>
      <c r="U41" t="s">
        <v>125</v>
      </c>
      <c r="V41">
        <f t="shared" si="1"/>
        <v>7</v>
      </c>
      <c r="W41" t="str">
        <f t="shared" si="2"/>
        <v>F</v>
      </c>
    </row>
    <row r="42" spans="1:23" x14ac:dyDescent="0.3">
      <c r="A42" s="9" t="s">
        <v>51</v>
      </c>
      <c r="B42" s="10" t="s">
        <v>78</v>
      </c>
      <c r="D42">
        <f t="shared" si="4"/>
        <v>75</v>
      </c>
      <c r="E42">
        <f t="shared" si="5"/>
        <v>11</v>
      </c>
      <c r="F42">
        <f t="shared" si="6"/>
        <v>22</v>
      </c>
      <c r="G42">
        <f t="shared" si="7"/>
        <v>33</v>
      </c>
      <c r="H42">
        <f t="shared" ref="H42:H55" si="17">SEARCH("_",B42,G42+1)</f>
        <v>44</v>
      </c>
      <c r="I42">
        <f>IFERROR(SEARCH("_",B42,H42+1),H42)</f>
        <v>55</v>
      </c>
      <c r="J42">
        <f t="shared" si="10"/>
        <v>66</v>
      </c>
      <c r="L42" t="str">
        <f t="shared" si="15"/>
        <v>MAT101(F)</v>
      </c>
      <c r="M42" t="str">
        <f t="shared" si="16"/>
        <v>PHT110(P)</v>
      </c>
      <c r="N42" t="str">
        <f t="shared" si="12"/>
        <v>EST100(F)</v>
      </c>
      <c r="O42" t="str">
        <f t="shared" si="14"/>
        <v>EST130(F)</v>
      </c>
      <c r="P42" t="str">
        <f>MID(B42,H42+1,D42-J42)</f>
        <v>HUN101(P)</v>
      </c>
      <c r="Q42" t="str">
        <f>MID(B42,I42+1,D42-J42)</f>
        <v>PHL120(S)</v>
      </c>
      <c r="R42" t="str">
        <f t="shared" ref="R42:R55" si="18">MID(B42,J42+1,D42-J42)</f>
        <v>ESL130(A)</v>
      </c>
      <c r="U42" t="s">
        <v>125</v>
      </c>
      <c r="V42">
        <f t="shared" si="1"/>
        <v>7</v>
      </c>
      <c r="W42" t="str">
        <f t="shared" si="2"/>
        <v>F</v>
      </c>
    </row>
    <row r="43" spans="1:23" x14ac:dyDescent="0.3">
      <c r="A43" s="11" t="s">
        <v>52</v>
      </c>
      <c r="B43" s="12" t="s">
        <v>79</v>
      </c>
      <c r="D43">
        <f t="shared" si="4"/>
        <v>75</v>
      </c>
      <c r="E43">
        <f t="shared" si="5"/>
        <v>11</v>
      </c>
      <c r="F43">
        <f t="shared" si="6"/>
        <v>22</v>
      </c>
      <c r="G43">
        <f t="shared" si="7"/>
        <v>33</v>
      </c>
      <c r="H43">
        <f t="shared" si="17"/>
        <v>44</v>
      </c>
      <c r="I43">
        <f t="shared" si="9"/>
        <v>55</v>
      </c>
      <c r="J43">
        <f t="shared" si="10"/>
        <v>66</v>
      </c>
      <c r="L43" t="str">
        <f t="shared" si="15"/>
        <v>MAT101(F)</v>
      </c>
      <c r="M43" t="str">
        <f t="shared" si="16"/>
        <v>PHT110(P)</v>
      </c>
      <c r="N43" t="str">
        <f t="shared" si="12"/>
        <v>EST100(F)</v>
      </c>
      <c r="O43" t="str">
        <f t="shared" si="14"/>
        <v>EST130(F)</v>
      </c>
      <c r="P43" t="str">
        <f t="shared" ref="P43:P55" si="19">MID(B43,H43+1,D43-J43)</f>
        <v>HUN101(P)</v>
      </c>
      <c r="Q43" t="str">
        <f t="shared" ref="Q43:Q55" si="20">MID(B43,I43+1,D43-J43)</f>
        <v>PHL120(S)</v>
      </c>
      <c r="R43" t="str">
        <f t="shared" si="18"/>
        <v>ESL130(B)</v>
      </c>
      <c r="U43" t="s">
        <v>130</v>
      </c>
      <c r="V43">
        <f t="shared" si="1"/>
        <v>7</v>
      </c>
      <c r="W43" t="str">
        <f t="shared" si="2"/>
        <v>P</v>
      </c>
    </row>
    <row r="44" spans="1:23" x14ac:dyDescent="0.3">
      <c r="A44" s="9" t="s">
        <v>53</v>
      </c>
      <c r="B44" s="10" t="s">
        <v>80</v>
      </c>
      <c r="D44">
        <f t="shared" si="4"/>
        <v>76</v>
      </c>
      <c r="E44">
        <f t="shared" si="5"/>
        <v>11</v>
      </c>
      <c r="F44">
        <f t="shared" si="6"/>
        <v>22</v>
      </c>
      <c r="G44">
        <f t="shared" si="7"/>
        <v>33</v>
      </c>
      <c r="H44">
        <f t="shared" si="17"/>
        <v>44</v>
      </c>
      <c r="I44">
        <f t="shared" si="9"/>
        <v>55</v>
      </c>
      <c r="J44">
        <f t="shared" si="10"/>
        <v>66</v>
      </c>
      <c r="L44" t="str">
        <f t="shared" si="15"/>
        <v>MAT101(P)</v>
      </c>
      <c r="M44" t="str">
        <f t="shared" si="16"/>
        <v>PHT110(P),</v>
      </c>
      <c r="N44" t="str">
        <f>MID(B44,F44+1,D44-J44)</f>
        <v>EST100(F),</v>
      </c>
      <c r="O44" t="str">
        <f t="shared" si="14"/>
        <v>EST130(F),</v>
      </c>
      <c r="P44" t="str">
        <f t="shared" si="19"/>
        <v>HUN101(P),</v>
      </c>
      <c r="Q44" t="str">
        <f t="shared" si="20"/>
        <v>PHL120(A),</v>
      </c>
      <c r="R44" t="str">
        <f t="shared" si="18"/>
        <v>ESL130(B+)</v>
      </c>
      <c r="U44" t="s">
        <v>131</v>
      </c>
      <c r="V44">
        <f t="shared" si="1"/>
        <v>7</v>
      </c>
      <c r="W44" t="str">
        <f t="shared" si="2"/>
        <v>D</v>
      </c>
    </row>
    <row r="45" spans="1:23" x14ac:dyDescent="0.3">
      <c r="A45" s="11" t="s">
        <v>54</v>
      </c>
      <c r="B45" s="12" t="s">
        <v>81</v>
      </c>
      <c r="D45">
        <f t="shared" si="4"/>
        <v>77</v>
      </c>
      <c r="E45">
        <f t="shared" si="5"/>
        <v>11</v>
      </c>
      <c r="F45">
        <f t="shared" si="6"/>
        <v>22</v>
      </c>
      <c r="G45">
        <f t="shared" si="7"/>
        <v>33</v>
      </c>
      <c r="H45">
        <f t="shared" si="17"/>
        <v>44</v>
      </c>
      <c r="I45">
        <f t="shared" si="9"/>
        <v>55</v>
      </c>
      <c r="J45">
        <f t="shared" si="10"/>
        <v>67</v>
      </c>
      <c r="L45" t="str">
        <f t="shared" si="15"/>
        <v>MAT101(D)</v>
      </c>
      <c r="M45" t="str">
        <f t="shared" si="16"/>
        <v>PHT110(C),</v>
      </c>
      <c r="N45" t="str">
        <f>MID(B45,F45+1,D45-J45)</f>
        <v>EST100(F),</v>
      </c>
      <c r="O45" t="str">
        <f t="shared" si="14"/>
        <v>EST130(F),</v>
      </c>
      <c r="P45" t="str">
        <f t="shared" si="19"/>
        <v>HUN101(P),</v>
      </c>
      <c r="Q45" t="str">
        <f t="shared" si="20"/>
        <v>PHL120(A+)</v>
      </c>
      <c r="R45" t="str">
        <f t="shared" si="18"/>
        <v>ESL130(B+)</v>
      </c>
      <c r="U45" t="s">
        <v>125</v>
      </c>
      <c r="V45">
        <f t="shared" si="1"/>
        <v>7</v>
      </c>
      <c r="W45" t="str">
        <f t="shared" si="2"/>
        <v>F</v>
      </c>
    </row>
    <row r="46" spans="1:23" x14ac:dyDescent="0.3">
      <c r="A46" s="9" t="s">
        <v>55</v>
      </c>
      <c r="B46" s="10" t="s">
        <v>82</v>
      </c>
      <c r="D46">
        <f t="shared" si="4"/>
        <v>76</v>
      </c>
      <c r="E46">
        <f t="shared" si="5"/>
        <v>11</v>
      </c>
      <c r="F46">
        <f t="shared" si="6"/>
        <v>22</v>
      </c>
      <c r="G46">
        <f t="shared" si="7"/>
        <v>33</v>
      </c>
      <c r="H46">
        <f t="shared" si="17"/>
        <v>44</v>
      </c>
      <c r="I46">
        <f t="shared" si="9"/>
        <v>55</v>
      </c>
      <c r="J46">
        <f t="shared" si="10"/>
        <v>67</v>
      </c>
      <c r="L46" t="str">
        <f t="shared" si="15"/>
        <v>MAT101(F)</v>
      </c>
      <c r="M46" t="str">
        <f t="shared" si="16"/>
        <v>PHT110(D)</v>
      </c>
      <c r="N46" t="str">
        <f t="shared" si="12"/>
        <v>EST100(F)</v>
      </c>
      <c r="O46" t="str">
        <f t="shared" si="14"/>
        <v>EST130(F)</v>
      </c>
      <c r="P46" t="str">
        <f t="shared" si="19"/>
        <v>HUN101(P)</v>
      </c>
      <c r="Q46" t="str">
        <f t="shared" si="20"/>
        <v>PHL120(A+</v>
      </c>
      <c r="R46" t="str">
        <f t="shared" si="18"/>
        <v>ESL130(A)</v>
      </c>
      <c r="U46" t="s">
        <v>125</v>
      </c>
      <c r="V46">
        <f t="shared" si="1"/>
        <v>7</v>
      </c>
      <c r="W46" t="str">
        <f t="shared" si="2"/>
        <v>F</v>
      </c>
    </row>
    <row r="47" spans="1:23" x14ac:dyDescent="0.3">
      <c r="A47" s="11" t="s">
        <v>56</v>
      </c>
      <c r="B47" s="12" t="s">
        <v>83</v>
      </c>
      <c r="D47">
        <f t="shared" si="4"/>
        <v>76</v>
      </c>
      <c r="E47">
        <f t="shared" si="5"/>
        <v>11</v>
      </c>
      <c r="F47">
        <f t="shared" si="6"/>
        <v>22</v>
      </c>
      <c r="G47">
        <f t="shared" si="7"/>
        <v>33</v>
      </c>
      <c r="H47">
        <f t="shared" si="17"/>
        <v>44</v>
      </c>
      <c r="I47">
        <f t="shared" si="9"/>
        <v>55</v>
      </c>
      <c r="J47">
        <f t="shared" si="10"/>
        <v>66</v>
      </c>
      <c r="L47" t="str">
        <f t="shared" si="15"/>
        <v>MAT101(F)</v>
      </c>
      <c r="M47" t="str">
        <f t="shared" si="16"/>
        <v>PHT110(F),</v>
      </c>
      <c r="N47" t="str">
        <f t="shared" si="12"/>
        <v>EST100(F),</v>
      </c>
      <c r="O47" t="str">
        <f t="shared" si="14"/>
        <v>EST130(F),</v>
      </c>
      <c r="P47" t="str">
        <f t="shared" si="19"/>
        <v>HUN101(P),</v>
      </c>
      <c r="Q47" t="str">
        <f t="shared" si="20"/>
        <v>PHL120(A),</v>
      </c>
      <c r="R47" t="str">
        <f t="shared" si="18"/>
        <v>ESL130(B+)</v>
      </c>
      <c r="U47" t="s">
        <v>132</v>
      </c>
      <c r="V47">
        <f t="shared" si="1"/>
        <v>7</v>
      </c>
      <c r="W47" t="str">
        <f t="shared" si="2"/>
        <v>B</v>
      </c>
    </row>
    <row r="48" spans="1:23" x14ac:dyDescent="0.3">
      <c r="A48" s="9" t="s">
        <v>57</v>
      </c>
      <c r="B48" s="10" t="s">
        <v>84</v>
      </c>
      <c r="D48">
        <f t="shared" si="4"/>
        <v>77</v>
      </c>
      <c r="E48">
        <f t="shared" si="5"/>
        <v>11</v>
      </c>
      <c r="F48">
        <f t="shared" si="6"/>
        <v>23</v>
      </c>
      <c r="G48">
        <f t="shared" si="7"/>
        <v>34</v>
      </c>
      <c r="H48">
        <f t="shared" si="17"/>
        <v>45</v>
      </c>
      <c r="I48">
        <f t="shared" si="9"/>
        <v>56</v>
      </c>
      <c r="J48">
        <f t="shared" si="10"/>
        <v>67</v>
      </c>
      <c r="L48" t="str">
        <f t="shared" si="15"/>
        <v>MAT101(B)</v>
      </c>
      <c r="M48" t="str">
        <f t="shared" si="16"/>
        <v>PHT110(B+)</v>
      </c>
      <c r="N48" t="str">
        <f t="shared" si="12"/>
        <v>EST100(F),</v>
      </c>
      <c r="O48" t="str">
        <f t="shared" si="14"/>
        <v>EST130(F),</v>
      </c>
      <c r="P48" t="str">
        <f t="shared" si="19"/>
        <v>HUN101(P),</v>
      </c>
      <c r="Q48" t="str">
        <f t="shared" si="20"/>
        <v>PHL120(S),</v>
      </c>
      <c r="R48" t="str">
        <f t="shared" si="18"/>
        <v>ESL130(B+)</v>
      </c>
      <c r="U48" t="s">
        <v>131</v>
      </c>
      <c r="V48">
        <f t="shared" si="1"/>
        <v>7</v>
      </c>
      <c r="W48" t="str">
        <f t="shared" si="2"/>
        <v>D</v>
      </c>
    </row>
    <row r="49" spans="1:23" x14ac:dyDescent="0.3">
      <c r="A49" s="11" t="s">
        <v>58</v>
      </c>
      <c r="B49" s="12" t="s">
        <v>85</v>
      </c>
      <c r="D49">
        <f t="shared" si="4"/>
        <v>76</v>
      </c>
      <c r="E49">
        <f t="shared" si="5"/>
        <v>11</v>
      </c>
      <c r="F49">
        <f t="shared" si="6"/>
        <v>22</v>
      </c>
      <c r="G49">
        <f t="shared" si="7"/>
        <v>33</v>
      </c>
      <c r="H49">
        <f t="shared" si="17"/>
        <v>44</v>
      </c>
      <c r="I49">
        <f t="shared" si="9"/>
        <v>55</v>
      </c>
      <c r="J49">
        <f t="shared" si="10"/>
        <v>66</v>
      </c>
      <c r="L49" t="str">
        <f t="shared" si="15"/>
        <v>MAT101(D)</v>
      </c>
      <c r="M49" t="str">
        <f t="shared" si="16"/>
        <v>PHT110(D),</v>
      </c>
      <c r="N49" t="str">
        <f t="shared" si="12"/>
        <v>EST100(F),</v>
      </c>
      <c r="O49" t="str">
        <f t="shared" si="14"/>
        <v>EST130(F),</v>
      </c>
      <c r="P49" t="str">
        <f t="shared" si="19"/>
        <v>HUN101(P),</v>
      </c>
      <c r="Q49" t="str">
        <f t="shared" si="20"/>
        <v>PHL120(S),</v>
      </c>
      <c r="R49" t="str">
        <f t="shared" si="18"/>
        <v>ESL130(B+)</v>
      </c>
      <c r="U49" t="s">
        <v>132</v>
      </c>
      <c r="V49">
        <f t="shared" si="1"/>
        <v>7</v>
      </c>
      <c r="W49" t="str">
        <f t="shared" si="2"/>
        <v>B</v>
      </c>
    </row>
    <row r="50" spans="1:23" x14ac:dyDescent="0.3">
      <c r="A50" s="9" t="s">
        <v>59</v>
      </c>
      <c r="B50" s="10" t="s">
        <v>86</v>
      </c>
      <c r="D50">
        <f t="shared" si="4"/>
        <v>75</v>
      </c>
      <c r="E50">
        <f t="shared" si="5"/>
        <v>11</v>
      </c>
      <c r="F50">
        <f t="shared" si="6"/>
        <v>22</v>
      </c>
      <c r="G50">
        <f t="shared" si="7"/>
        <v>33</v>
      </c>
      <c r="H50">
        <f t="shared" si="17"/>
        <v>44</v>
      </c>
      <c r="I50">
        <f t="shared" si="9"/>
        <v>55</v>
      </c>
      <c r="J50">
        <f t="shared" si="10"/>
        <v>66</v>
      </c>
      <c r="L50" t="str">
        <f t="shared" si="15"/>
        <v>MAT101(B)</v>
      </c>
      <c r="M50" t="str">
        <f t="shared" si="16"/>
        <v>PHT110(S)</v>
      </c>
      <c r="N50" t="str">
        <f t="shared" si="12"/>
        <v>EST100(D)</v>
      </c>
      <c r="O50" t="str">
        <f t="shared" si="14"/>
        <v>EST130(F)</v>
      </c>
      <c r="P50" t="str">
        <f t="shared" si="19"/>
        <v>HUN101(P)</v>
      </c>
      <c r="Q50" t="str">
        <f t="shared" si="20"/>
        <v>PHL120(S)</v>
      </c>
      <c r="R50" t="str">
        <f t="shared" si="18"/>
        <v>ESL130(A)</v>
      </c>
      <c r="U50" t="s">
        <v>133</v>
      </c>
      <c r="V50">
        <f t="shared" si="1"/>
        <v>7</v>
      </c>
      <c r="W50" t="str">
        <f t="shared" si="2"/>
        <v>C+</v>
      </c>
    </row>
    <row r="51" spans="1:23" x14ac:dyDescent="0.3">
      <c r="A51" s="11" t="s">
        <v>60</v>
      </c>
      <c r="B51" s="12" t="s">
        <v>87</v>
      </c>
      <c r="D51">
        <f t="shared" si="4"/>
        <v>78</v>
      </c>
      <c r="E51">
        <f t="shared" si="5"/>
        <v>12</v>
      </c>
      <c r="F51">
        <f t="shared" si="6"/>
        <v>24</v>
      </c>
      <c r="G51">
        <f t="shared" si="7"/>
        <v>35</v>
      </c>
      <c r="H51">
        <f t="shared" si="17"/>
        <v>46</v>
      </c>
      <c r="I51">
        <f t="shared" si="9"/>
        <v>57</v>
      </c>
      <c r="J51">
        <f t="shared" si="10"/>
        <v>68</v>
      </c>
      <c r="L51" t="str">
        <f t="shared" si="15"/>
        <v>MAT101(C+)</v>
      </c>
      <c r="M51" t="str">
        <f t="shared" si="16"/>
        <v>PHT110(C+)</v>
      </c>
      <c r="N51" t="str">
        <f t="shared" si="12"/>
        <v>EST100(F),</v>
      </c>
      <c r="O51" t="str">
        <f t="shared" si="14"/>
        <v>EST130(F),</v>
      </c>
      <c r="P51" t="str">
        <f t="shared" si="19"/>
        <v>HUN101(P),</v>
      </c>
      <c r="Q51" t="str">
        <f t="shared" si="20"/>
        <v>PHL120(S),</v>
      </c>
      <c r="R51" t="str">
        <f t="shared" si="18"/>
        <v>ESL130(B+)</v>
      </c>
      <c r="U51" t="s">
        <v>125</v>
      </c>
      <c r="V51">
        <f t="shared" si="1"/>
        <v>7</v>
      </c>
      <c r="W51" t="str">
        <f t="shared" si="2"/>
        <v>F</v>
      </c>
    </row>
    <row r="52" spans="1:23" x14ac:dyDescent="0.3">
      <c r="A52" s="9" t="s">
        <v>61</v>
      </c>
      <c r="B52" s="10" t="s">
        <v>83</v>
      </c>
      <c r="D52">
        <f t="shared" si="4"/>
        <v>76</v>
      </c>
      <c r="E52">
        <f t="shared" si="5"/>
        <v>11</v>
      </c>
      <c r="F52">
        <f t="shared" si="6"/>
        <v>22</v>
      </c>
      <c r="G52">
        <f t="shared" si="7"/>
        <v>33</v>
      </c>
      <c r="H52">
        <f t="shared" si="17"/>
        <v>44</v>
      </c>
      <c r="I52">
        <f t="shared" si="9"/>
        <v>55</v>
      </c>
      <c r="J52">
        <f t="shared" si="10"/>
        <v>66</v>
      </c>
      <c r="L52" t="str">
        <f t="shared" si="15"/>
        <v>MAT101(F)</v>
      </c>
      <c r="M52" t="str">
        <f t="shared" si="16"/>
        <v>PHT110(F),</v>
      </c>
      <c r="N52" t="str">
        <f t="shared" si="12"/>
        <v>EST100(F),</v>
      </c>
      <c r="O52" t="str">
        <f t="shared" si="14"/>
        <v>EST130(F),</v>
      </c>
      <c r="P52" t="str">
        <f t="shared" si="19"/>
        <v>HUN101(P),</v>
      </c>
      <c r="Q52" t="str">
        <f t="shared" si="20"/>
        <v>PHL120(A),</v>
      </c>
      <c r="R52" t="str">
        <f t="shared" si="18"/>
        <v>ESL130(B+)</v>
      </c>
      <c r="U52" t="s">
        <v>134</v>
      </c>
      <c r="V52">
        <f t="shared" si="1"/>
        <v>7</v>
      </c>
      <c r="W52" t="str">
        <f t="shared" si="2"/>
        <v>C</v>
      </c>
    </row>
    <row r="53" spans="1:23" x14ac:dyDescent="0.3">
      <c r="A53" s="11" t="s">
        <v>62</v>
      </c>
      <c r="B53" s="12" t="s">
        <v>88</v>
      </c>
      <c r="D53">
        <f t="shared" si="4"/>
        <v>75</v>
      </c>
      <c r="E53">
        <f t="shared" si="5"/>
        <v>11</v>
      </c>
      <c r="F53">
        <f t="shared" si="6"/>
        <v>22</v>
      </c>
      <c r="G53">
        <f t="shared" si="7"/>
        <v>33</v>
      </c>
      <c r="H53">
        <f t="shared" si="17"/>
        <v>44</v>
      </c>
      <c r="I53">
        <f t="shared" si="9"/>
        <v>55</v>
      </c>
      <c r="J53">
        <f t="shared" si="10"/>
        <v>66</v>
      </c>
      <c r="L53" t="str">
        <f t="shared" si="15"/>
        <v>MAT101(C)</v>
      </c>
      <c r="M53" t="str">
        <f t="shared" si="16"/>
        <v>PHT110(B)</v>
      </c>
      <c r="N53" t="str">
        <f t="shared" si="12"/>
        <v>EST100(F)</v>
      </c>
      <c r="O53" t="str">
        <f t="shared" si="14"/>
        <v>EST130(P)</v>
      </c>
      <c r="P53" t="str">
        <f t="shared" si="19"/>
        <v>HUN101(P)</v>
      </c>
      <c r="Q53" t="str">
        <f t="shared" si="20"/>
        <v>PHL120(S)</v>
      </c>
      <c r="R53" t="str">
        <f t="shared" si="18"/>
        <v>ESL130(A)</v>
      </c>
      <c r="U53" t="s">
        <v>125</v>
      </c>
      <c r="V53">
        <f t="shared" si="1"/>
        <v>7</v>
      </c>
      <c r="W53" t="str">
        <f t="shared" si="2"/>
        <v>F</v>
      </c>
    </row>
    <row r="54" spans="1:23" x14ac:dyDescent="0.3">
      <c r="A54" s="9" t="s">
        <v>63</v>
      </c>
      <c r="B54" s="10" t="s">
        <v>89</v>
      </c>
      <c r="D54">
        <f t="shared" si="4"/>
        <v>75</v>
      </c>
      <c r="E54">
        <f t="shared" si="5"/>
        <v>11</v>
      </c>
      <c r="F54">
        <f t="shared" si="6"/>
        <v>22</v>
      </c>
      <c r="G54">
        <f t="shared" si="7"/>
        <v>33</v>
      </c>
      <c r="H54">
        <f t="shared" si="17"/>
        <v>44</v>
      </c>
      <c r="I54">
        <f t="shared" si="9"/>
        <v>55</v>
      </c>
      <c r="J54">
        <f t="shared" si="10"/>
        <v>66</v>
      </c>
      <c r="L54" t="str">
        <f t="shared" si="15"/>
        <v>MAT101(F)</v>
      </c>
      <c r="M54" t="str">
        <f t="shared" si="16"/>
        <v>PHT110(F)</v>
      </c>
      <c r="N54" t="str">
        <f t="shared" si="12"/>
        <v>EST100(F)</v>
      </c>
      <c r="O54" t="str">
        <f t="shared" si="14"/>
        <v>EST130(F)</v>
      </c>
      <c r="P54" t="str">
        <f t="shared" si="19"/>
        <v>HUN101(P)</v>
      </c>
      <c r="Q54" t="str">
        <f t="shared" si="20"/>
        <v>PHL120(A)</v>
      </c>
      <c r="R54" t="str">
        <f t="shared" si="18"/>
        <v>ESL130(B)</v>
      </c>
      <c r="U54" t="s">
        <v>135</v>
      </c>
      <c r="V54">
        <f t="shared" si="1"/>
        <v>7</v>
      </c>
      <c r="W54" t="str">
        <f t="shared" si="2"/>
        <v>A</v>
      </c>
    </row>
    <row r="55" spans="1:23" x14ac:dyDescent="0.3">
      <c r="A55" s="13" t="s">
        <v>64</v>
      </c>
      <c r="B55" s="14" t="s">
        <v>90</v>
      </c>
      <c r="D55">
        <f t="shared" si="4"/>
        <v>77</v>
      </c>
      <c r="E55">
        <f t="shared" si="5"/>
        <v>11</v>
      </c>
      <c r="F55">
        <f t="shared" si="6"/>
        <v>23</v>
      </c>
      <c r="G55">
        <f t="shared" si="7"/>
        <v>34</v>
      </c>
      <c r="H55">
        <f t="shared" si="17"/>
        <v>45</v>
      </c>
      <c r="I55">
        <f t="shared" si="9"/>
        <v>56</v>
      </c>
      <c r="J55">
        <f t="shared" si="10"/>
        <v>67</v>
      </c>
      <c r="L55" t="str">
        <f t="shared" si="15"/>
        <v>MAT101(A)</v>
      </c>
      <c r="M55" t="str">
        <f t="shared" si="16"/>
        <v>PHT110(A+)</v>
      </c>
      <c r="N55" t="str">
        <f t="shared" si="12"/>
        <v>EST100(F),</v>
      </c>
      <c r="O55" t="str">
        <f t="shared" si="14"/>
        <v>EST130(D),</v>
      </c>
      <c r="P55" t="str">
        <f t="shared" si="19"/>
        <v>HUN101(P),</v>
      </c>
      <c r="Q55" t="str">
        <f t="shared" si="20"/>
        <v>PHL120(S),</v>
      </c>
      <c r="R55" t="str">
        <f t="shared" si="18"/>
        <v>ESL130(A+)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6407-94A4-434F-AD8D-C2EE6FEC9749}">
  <dimension ref="A3:AW48"/>
  <sheetViews>
    <sheetView zoomScale="48" workbookViewId="0">
      <selection activeCell="AP13" sqref="AP13"/>
    </sheetView>
  </sheetViews>
  <sheetFormatPr defaultRowHeight="14.4" x14ac:dyDescent="0.3"/>
  <cols>
    <col min="1" max="1" width="14.88671875" bestFit="1" customWidth="1"/>
    <col min="2" max="2" width="18.88671875" bestFit="1" customWidth="1"/>
    <col min="3" max="3" width="18.88671875" customWidth="1"/>
    <col min="4" max="4" width="16.21875" bestFit="1" customWidth="1"/>
    <col min="5" max="5" width="16.21875" customWidth="1"/>
    <col min="6" max="6" width="16.77734375" bestFit="1" customWidth="1"/>
    <col min="7" max="7" width="16.77734375" customWidth="1"/>
    <col min="8" max="8" width="16.77734375" bestFit="1" customWidth="1"/>
    <col min="9" max="9" width="16.77734375" customWidth="1"/>
    <col min="10" max="10" width="11.88671875" bestFit="1" customWidth="1"/>
    <col min="11" max="11" width="11.88671875" customWidth="1"/>
    <col min="12" max="12" width="12.6640625" bestFit="1" customWidth="1"/>
    <col min="13" max="13" width="12.6640625" customWidth="1"/>
    <col min="14" max="14" width="12.44140625" bestFit="1" customWidth="1"/>
    <col min="15" max="15" width="10.109375" bestFit="1" customWidth="1"/>
    <col min="18" max="18" width="16.33203125" bestFit="1" customWidth="1"/>
    <col min="19" max="19" width="9.5546875" bestFit="1" customWidth="1"/>
    <col min="20" max="20" width="8.5546875" bestFit="1" customWidth="1"/>
    <col min="21" max="21" width="9" bestFit="1" customWidth="1"/>
    <col min="32" max="32" width="15" bestFit="1" customWidth="1"/>
    <col min="43" max="43" width="14.33203125" bestFit="1" customWidth="1"/>
  </cols>
  <sheetData>
    <row r="3" spans="1:49" x14ac:dyDescent="0.3">
      <c r="A3" s="16" t="s">
        <v>99</v>
      </c>
      <c r="B3" s="20" t="s">
        <v>98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R3" s="16" t="s">
        <v>99</v>
      </c>
      <c r="S3" s="17" t="s">
        <v>115</v>
      </c>
      <c r="T3" s="17" t="s">
        <v>116</v>
      </c>
      <c r="U3" s="17" t="s">
        <v>114</v>
      </c>
      <c r="V3" s="17" t="s">
        <v>113</v>
      </c>
      <c r="W3" s="17" t="s">
        <v>10</v>
      </c>
      <c r="X3" s="17" t="s">
        <v>117</v>
      </c>
      <c r="Y3" s="17" t="s">
        <v>118</v>
      </c>
      <c r="AF3" s="16" t="s">
        <v>99</v>
      </c>
      <c r="AG3" s="17" t="s">
        <v>115</v>
      </c>
      <c r="AH3" s="17" t="s">
        <v>116</v>
      </c>
      <c r="AI3" s="17" t="s">
        <v>114</v>
      </c>
      <c r="AJ3" s="17" t="s">
        <v>113</v>
      </c>
      <c r="AK3" s="17" t="s">
        <v>10</v>
      </c>
      <c r="AL3" s="17" t="s">
        <v>117</v>
      </c>
      <c r="AM3" s="17" t="s">
        <v>118</v>
      </c>
    </row>
    <row r="4" spans="1:49" x14ac:dyDescent="0.3">
      <c r="A4" t="s">
        <v>17</v>
      </c>
      <c r="B4" t="s">
        <v>113</v>
      </c>
      <c r="C4" t="s">
        <v>100</v>
      </c>
      <c r="E4" t="s">
        <v>108</v>
      </c>
      <c r="G4" t="s">
        <v>108</v>
      </c>
      <c r="I4" t="s">
        <v>108</v>
      </c>
      <c r="K4" t="s">
        <v>108</v>
      </c>
      <c r="M4" t="s">
        <v>108</v>
      </c>
      <c r="O4" t="s">
        <v>108</v>
      </c>
      <c r="R4" t="s">
        <v>17</v>
      </c>
      <c r="S4" t="str">
        <f>IF($S$3=B4,C4,IF($S$3=D4,E4,IF($S$3=F4,G4,IF($S$3=H4,I4,IF($S$3=J4,K4,IF($S$3=L4,M4,IF($S$3=N4,O4,"")))))))</f>
        <v/>
      </c>
      <c r="T4" t="str">
        <f>IF($T$3=B4,C4,IF($T$3=D4,E4,IF($T$3=F4,G4,IF($T$3=H4,I4,IF($T$3=J4,K4,IF($T$3=L4,M4,IF($T$3=N4,O4,"")))))))</f>
        <v/>
      </c>
      <c r="U4" t="str">
        <f>IF($U$3=B4,C4,IF($U$3=D4,E4,IF($U$3=F4,G4,IF($U$3=H4,I4,IF($U$3=J4,K4,IF($U$3=L4,M4,IF($U$3=N4,O4,"")))))))</f>
        <v/>
      </c>
      <c r="V4" t="str">
        <f>IF($V$3=B4,C4,IF($V$3=D4,E4,IF($V$3=F4,G4,IF($V$3=H4,I4,IF($V$3=J4,K4,IF($V$3=L4,M4,IF($V$3=N4,O4,"")))))))</f>
        <v>F</v>
      </c>
      <c r="W4" t="str">
        <f t="shared" ref="W4:W48" si="0">IF(W3=B4,C4,IF($W$3=D4,E4,IF($W$3=F4,G4,IF($W$3=H4,I4,IF($W$3=J4,K4,IF($W$3=L4,M4,IF($W$3=N4,O4,"")))))))</f>
        <v/>
      </c>
      <c r="X4" t="str">
        <f>IF($X$3=B4,C4,IF($X$3=D4,E4,IF($X$3=F4,G4,IF($X$3=H4,I4,IF($X$3=J4,K4,IF($X$3=L4,M4,IF($X$3=N4,O4,"")))))))</f>
        <v/>
      </c>
      <c r="Y4" t="str">
        <f>IF($Y$3=B4,C4,IF($Y$3=D4,E4,IF($Y$3=F4,G4,IF($Y$3=H4,I4,IF($Y$3=J4,K4,IF($Y$3=L4,M4,IF($Y$3=N4,O4,"")))))))</f>
        <v/>
      </c>
      <c r="AD4" t="s">
        <v>110</v>
      </c>
      <c r="AE4">
        <v>10</v>
      </c>
      <c r="AF4" t="s">
        <v>17</v>
      </c>
      <c r="AG4" t="str">
        <f>_xlfn.IFNA(VLOOKUP(S4,$AD$4:$AE$13,2,FALSE),"")</f>
        <v/>
      </c>
      <c r="AH4" t="str">
        <f t="shared" ref="AH4:AM4" si="1">_xlfn.IFNA(VLOOKUP(T4,$AD$4:$AE$13,2,FALSE),"")</f>
        <v/>
      </c>
      <c r="AI4" t="str">
        <f t="shared" si="1"/>
        <v/>
      </c>
      <c r="AJ4">
        <f t="shared" si="1"/>
        <v>1</v>
      </c>
      <c r="AK4" t="str">
        <f t="shared" si="1"/>
        <v/>
      </c>
      <c r="AL4" t="str">
        <f t="shared" si="1"/>
        <v/>
      </c>
      <c r="AM4" t="str">
        <f t="shared" si="1"/>
        <v/>
      </c>
      <c r="AQ4" s="18" t="s">
        <v>64</v>
      </c>
    </row>
    <row r="5" spans="1:49" x14ac:dyDescent="0.3">
      <c r="A5" t="s">
        <v>19</v>
      </c>
      <c r="B5" t="s">
        <v>114</v>
      </c>
      <c r="C5" t="s">
        <v>100</v>
      </c>
      <c r="D5" t="s">
        <v>113</v>
      </c>
      <c r="E5" t="s">
        <v>101</v>
      </c>
      <c r="G5" t="s">
        <v>108</v>
      </c>
      <c r="I5" t="s">
        <v>108</v>
      </c>
      <c r="K5" t="s">
        <v>108</v>
      </c>
      <c r="M5" t="s">
        <v>108</v>
      </c>
      <c r="O5" t="s">
        <v>108</v>
      </c>
      <c r="R5" t="s">
        <v>19</v>
      </c>
      <c r="S5" t="str">
        <f t="shared" ref="S5:S48" si="2">IF($S$3=B5,C5,IF($S$3=D5,E5,IF($S$3=F5,G5,IF($S$3=H5,I5,IF($S$3=J5,K5,IF($S$3=L5,M5,IF($S$3=N5,O5,"")))))))</f>
        <v/>
      </c>
      <c r="T5" t="str">
        <f t="shared" ref="T5:T47" si="3">IF($T$3=B5,C5,IF($T$3=D5,E5,IF($T$3=F5,G5,IF($T$3=H5,I5,IF($T$3=J5,K5,IF($T$3=L5,M5,IF($T$3=N5,O5,"")))))))</f>
        <v/>
      </c>
      <c r="U5" t="str">
        <f t="shared" ref="U5:U47" si="4">IF($U$3=B5,C5,IF($U$3=D5,E5,IF($U$3=F5,G5,IF($U$3=H5,I5,IF($U$3=J5,K5,IF($U$3=L5,M5,IF($U$3=N5,O5,"")))))))</f>
        <v>F</v>
      </c>
      <c r="V5" t="str">
        <f t="shared" ref="V5:V47" si="5">IF($V$3=B5,C5,IF($V$3=D5,E5,IF($V$3=F5,G5,IF($V$3=H5,I5,IF($V$3=J5,K5,IF($V$3=L5,M5,IF($V$3=N5,O5,"")))))))</f>
        <v>P</v>
      </c>
      <c r="W5" t="str">
        <f t="shared" si="0"/>
        <v/>
      </c>
      <c r="X5" t="str">
        <f t="shared" ref="X5:X48" si="6">IF($X$3=B5,C5,IF($X$3=D5,E5,IF($X$3=F5,G5,IF($X$3=H5,I5,IF($X$3=J5,K5,IF($X$3=L5,M5,IF($X$3=N5,O5,"")))))))</f>
        <v/>
      </c>
      <c r="Y5" t="str">
        <f t="shared" ref="Y5:Y48" si="7">IF($Y$3=B5,C5,IF($Y$3=D5,E5,IF($Y$3=F5,G5,IF($Y$3=H5,I5,IF($Y$3=J5,K5,IF($Y$3=L5,M5,IF($Y$3=N5,O5,"")))))))</f>
        <v/>
      </c>
      <c r="AD5" t="s">
        <v>112</v>
      </c>
      <c r="AE5">
        <v>9</v>
      </c>
      <c r="AF5" t="s">
        <v>19</v>
      </c>
      <c r="AG5" t="str">
        <f t="shared" ref="AG5:AG47" si="8">_xlfn.IFNA(VLOOKUP(S5,$AD$4:$AE$13,2,FALSE),"")</f>
        <v/>
      </c>
      <c r="AH5" t="str">
        <f t="shared" ref="AH5:AH47" si="9">_xlfn.IFNA(VLOOKUP(T5,$AD$4:$AE$13,2,FALSE),"")</f>
        <v/>
      </c>
      <c r="AI5">
        <f t="shared" ref="AI5:AI47" si="10">_xlfn.IFNA(VLOOKUP(U5,$AD$4:$AE$13,2,FALSE),"")</f>
        <v>1</v>
      </c>
      <c r="AJ5">
        <f t="shared" ref="AJ5:AJ47" si="11">_xlfn.IFNA(VLOOKUP(V5,$AD$4:$AE$13,2,FALSE),"")</f>
        <v>2</v>
      </c>
      <c r="AK5" t="str">
        <f t="shared" ref="AK5:AK47" si="12">_xlfn.IFNA(VLOOKUP(W5,$AD$4:$AE$13,2,FALSE),"")</f>
        <v/>
      </c>
      <c r="AL5" t="str">
        <f t="shared" ref="AL5:AL47" si="13">_xlfn.IFNA(VLOOKUP(X5,$AD$4:$AE$13,2,FALSE),"")</f>
        <v/>
      </c>
      <c r="AM5" t="str">
        <f t="shared" ref="AM5:AM47" si="14">_xlfn.IFNA(VLOOKUP(Y5,$AD$4:$AE$13,2,FALSE),"")</f>
        <v/>
      </c>
      <c r="AP5" s="15" t="s">
        <v>115</v>
      </c>
      <c r="AQ5" s="15" t="s">
        <v>116</v>
      </c>
      <c r="AR5" s="15" t="s">
        <v>114</v>
      </c>
      <c r="AS5" s="15" t="s">
        <v>113</v>
      </c>
      <c r="AT5" s="15" t="s">
        <v>10</v>
      </c>
      <c r="AU5" s="15" t="s">
        <v>117</v>
      </c>
      <c r="AV5" s="15" t="s">
        <v>118</v>
      </c>
    </row>
    <row r="6" spans="1:49" x14ac:dyDescent="0.3">
      <c r="A6" t="s">
        <v>20</v>
      </c>
      <c r="B6" t="s">
        <v>114</v>
      </c>
      <c r="C6" t="s">
        <v>101</v>
      </c>
      <c r="D6" t="s">
        <v>113</v>
      </c>
      <c r="E6" t="s">
        <v>101</v>
      </c>
      <c r="G6" t="s">
        <v>108</v>
      </c>
      <c r="I6" t="s">
        <v>108</v>
      </c>
      <c r="K6" t="s">
        <v>108</v>
      </c>
      <c r="M6" t="s">
        <v>108</v>
      </c>
      <c r="O6" t="s">
        <v>108</v>
      </c>
      <c r="R6" t="s">
        <v>20</v>
      </c>
      <c r="S6" t="str">
        <f t="shared" si="2"/>
        <v/>
      </c>
      <c r="T6" t="str">
        <f t="shared" si="3"/>
        <v/>
      </c>
      <c r="U6" t="str">
        <f t="shared" si="4"/>
        <v>P</v>
      </c>
      <c r="V6" t="str">
        <f t="shared" si="5"/>
        <v>P</v>
      </c>
      <c r="W6" t="str">
        <f t="shared" si="0"/>
        <v/>
      </c>
      <c r="X6" t="str">
        <f t="shared" si="6"/>
        <v/>
      </c>
      <c r="Y6" t="str">
        <f t="shared" si="7"/>
        <v/>
      </c>
      <c r="AD6" t="s">
        <v>111</v>
      </c>
      <c r="AE6">
        <v>8</v>
      </c>
      <c r="AF6" t="s">
        <v>20</v>
      </c>
      <c r="AG6" t="str">
        <f t="shared" si="8"/>
        <v/>
      </c>
      <c r="AH6" t="str">
        <f t="shared" si="9"/>
        <v/>
      </c>
      <c r="AI6">
        <f t="shared" si="10"/>
        <v>2</v>
      </c>
      <c r="AJ6">
        <f t="shared" si="11"/>
        <v>2</v>
      </c>
      <c r="AK6" t="str">
        <f t="shared" si="12"/>
        <v/>
      </c>
      <c r="AL6" t="str">
        <f t="shared" si="13"/>
        <v/>
      </c>
      <c r="AM6" t="str">
        <f t="shared" si="14"/>
        <v/>
      </c>
      <c r="AO6" s="17" t="s">
        <v>119</v>
      </c>
      <c r="AP6" s="15" t="str">
        <f>INDEX(S4:S47,MATCH($AQ$4,$R$4:$R$47,0))</f>
        <v>A</v>
      </c>
      <c r="AQ6" s="15" t="str">
        <f t="shared" ref="AQ6:AV6" si="15">INDEX(T4:T47,MATCH($AQ$4,$R$4:$R$47,0))</f>
        <v>A+</v>
      </c>
      <c r="AR6" s="15" t="str">
        <f t="shared" si="15"/>
        <v>F</v>
      </c>
      <c r="AS6" s="15" t="str">
        <f>INDEX(V4:V47,MATCH($AQ$4,$R$4:$R$47,0))</f>
        <v>D</v>
      </c>
      <c r="AT6" s="15" t="str">
        <f t="shared" si="15"/>
        <v>P</v>
      </c>
      <c r="AU6" s="15" t="str">
        <f t="shared" si="15"/>
        <v>S</v>
      </c>
      <c r="AV6" s="15" t="str">
        <f t="shared" si="15"/>
        <v>A+</v>
      </c>
      <c r="AW6" s="17"/>
    </row>
    <row r="7" spans="1:49" x14ac:dyDescent="0.3">
      <c r="A7" t="s">
        <v>21</v>
      </c>
      <c r="B7" t="s">
        <v>113</v>
      </c>
      <c r="C7" t="s">
        <v>100</v>
      </c>
      <c r="E7" t="s">
        <v>108</v>
      </c>
      <c r="G7" t="s">
        <v>108</v>
      </c>
      <c r="I7" t="s">
        <v>108</v>
      </c>
      <c r="K7" t="s">
        <v>108</v>
      </c>
      <c r="M7" t="s">
        <v>108</v>
      </c>
      <c r="O7" t="s">
        <v>108</v>
      </c>
      <c r="R7" t="s">
        <v>21</v>
      </c>
      <c r="S7" t="str">
        <f t="shared" si="2"/>
        <v/>
      </c>
      <c r="T7" t="str">
        <f t="shared" si="3"/>
        <v/>
      </c>
      <c r="U7" t="str">
        <f t="shared" si="4"/>
        <v/>
      </c>
      <c r="V7" t="str">
        <f t="shared" si="5"/>
        <v>F</v>
      </c>
      <c r="W7" t="str">
        <f t="shared" si="0"/>
        <v/>
      </c>
      <c r="X7" t="str">
        <f t="shared" si="6"/>
        <v/>
      </c>
      <c r="Y7" t="str">
        <f t="shared" si="7"/>
        <v/>
      </c>
      <c r="AD7" t="s">
        <v>109</v>
      </c>
      <c r="AE7">
        <v>7</v>
      </c>
      <c r="AF7" t="s">
        <v>21</v>
      </c>
      <c r="AG7" t="str">
        <f t="shared" si="8"/>
        <v/>
      </c>
      <c r="AH7" t="str">
        <f t="shared" si="9"/>
        <v/>
      </c>
      <c r="AI7" t="str">
        <f t="shared" si="10"/>
        <v/>
      </c>
      <c r="AJ7">
        <f t="shared" si="11"/>
        <v>1</v>
      </c>
      <c r="AK7" t="str">
        <f t="shared" si="12"/>
        <v/>
      </c>
      <c r="AL7" t="str">
        <f t="shared" si="13"/>
        <v/>
      </c>
      <c r="AM7" t="str">
        <f t="shared" si="14"/>
        <v/>
      </c>
      <c r="AO7" s="17" t="s">
        <v>120</v>
      </c>
      <c r="AP7" s="19">
        <f>INDEX(AG4:AG47,MATCH($AQ$4,$AF$4:$AF$47,0))</f>
        <v>8</v>
      </c>
      <c r="AQ7" s="19">
        <f t="shared" ref="AQ7:AV7" si="16">INDEX(AH4:AH47,MATCH($AQ$4,$AF$4:$AF$47,0))</f>
        <v>9</v>
      </c>
      <c r="AR7" s="19">
        <f t="shared" si="16"/>
        <v>1</v>
      </c>
      <c r="AS7" s="19">
        <f t="shared" si="16"/>
        <v>3</v>
      </c>
      <c r="AT7" s="19">
        <f t="shared" si="16"/>
        <v>2</v>
      </c>
      <c r="AU7" s="19">
        <f t="shared" si="16"/>
        <v>10</v>
      </c>
      <c r="AV7" s="19">
        <f t="shared" si="16"/>
        <v>9</v>
      </c>
    </row>
    <row r="8" spans="1:49" x14ac:dyDescent="0.3">
      <c r="A8" t="s">
        <v>22</v>
      </c>
      <c r="B8" t="s">
        <v>115</v>
      </c>
      <c r="C8" t="s">
        <v>100</v>
      </c>
      <c r="D8" t="s">
        <v>114</v>
      </c>
      <c r="E8" t="s">
        <v>100</v>
      </c>
      <c r="F8" t="s">
        <v>113</v>
      </c>
      <c r="G8" t="s">
        <v>100</v>
      </c>
      <c r="I8" t="s">
        <v>108</v>
      </c>
      <c r="K8" t="s">
        <v>108</v>
      </c>
      <c r="M8" t="s">
        <v>108</v>
      </c>
      <c r="O8" t="s">
        <v>108</v>
      </c>
      <c r="R8" t="s">
        <v>22</v>
      </c>
      <c r="S8" t="str">
        <f t="shared" si="2"/>
        <v>F</v>
      </c>
      <c r="T8" t="str">
        <f t="shared" si="3"/>
        <v/>
      </c>
      <c r="U8" t="str">
        <f t="shared" si="4"/>
        <v>F</v>
      </c>
      <c r="V8" t="str">
        <f t="shared" si="5"/>
        <v>F</v>
      </c>
      <c r="W8" t="str">
        <f t="shared" si="0"/>
        <v/>
      </c>
      <c r="X8" t="str">
        <f t="shared" si="6"/>
        <v/>
      </c>
      <c r="Y8" t="str">
        <f t="shared" si="7"/>
        <v/>
      </c>
      <c r="AD8" t="s">
        <v>105</v>
      </c>
      <c r="AE8">
        <v>6</v>
      </c>
      <c r="AF8" t="s">
        <v>22</v>
      </c>
      <c r="AG8">
        <f t="shared" si="8"/>
        <v>1</v>
      </c>
      <c r="AH8" t="str">
        <f t="shared" si="9"/>
        <v/>
      </c>
      <c r="AI8">
        <f t="shared" si="10"/>
        <v>1</v>
      </c>
      <c r="AJ8">
        <f t="shared" si="11"/>
        <v>1</v>
      </c>
      <c r="AK8" t="str">
        <f t="shared" si="12"/>
        <v/>
      </c>
      <c r="AL8" t="str">
        <f t="shared" si="13"/>
        <v/>
      </c>
      <c r="AM8" t="str">
        <f t="shared" si="14"/>
        <v/>
      </c>
      <c r="AO8" s="17"/>
    </row>
    <row r="9" spans="1:49" x14ac:dyDescent="0.3">
      <c r="A9" t="s">
        <v>23</v>
      </c>
      <c r="B9" t="s">
        <v>114</v>
      </c>
      <c r="C9" t="s">
        <v>100</v>
      </c>
      <c r="E9" t="s">
        <v>108</v>
      </c>
      <c r="G9" t="s">
        <v>108</v>
      </c>
      <c r="I9" t="s">
        <v>108</v>
      </c>
      <c r="K9" t="s">
        <v>108</v>
      </c>
      <c r="M9" t="s">
        <v>108</v>
      </c>
      <c r="O9" t="s">
        <v>108</v>
      </c>
      <c r="R9" t="s">
        <v>23</v>
      </c>
      <c r="S9" t="str">
        <f t="shared" si="2"/>
        <v/>
      </c>
      <c r="T9" t="str">
        <f t="shared" si="3"/>
        <v/>
      </c>
      <c r="U9" t="str">
        <f t="shared" si="4"/>
        <v>F</v>
      </c>
      <c r="V9" t="str">
        <f t="shared" si="5"/>
        <v/>
      </c>
      <c r="W9" t="str">
        <f t="shared" si="0"/>
        <v/>
      </c>
      <c r="X9" t="str">
        <f t="shared" si="6"/>
        <v/>
      </c>
      <c r="Y9" t="str">
        <f t="shared" si="7"/>
        <v/>
      </c>
      <c r="AD9" t="s">
        <v>106</v>
      </c>
      <c r="AE9">
        <v>5</v>
      </c>
      <c r="AF9" t="s">
        <v>23</v>
      </c>
      <c r="AG9" t="str">
        <f t="shared" si="8"/>
        <v/>
      </c>
      <c r="AH9" t="str">
        <f t="shared" si="9"/>
        <v/>
      </c>
      <c r="AI9">
        <f t="shared" si="10"/>
        <v>1</v>
      </c>
      <c r="AJ9" t="str">
        <f t="shared" si="11"/>
        <v/>
      </c>
      <c r="AK9" t="str">
        <f t="shared" si="12"/>
        <v/>
      </c>
      <c r="AL9" t="str">
        <f t="shared" si="13"/>
        <v/>
      </c>
      <c r="AM9" t="str">
        <f t="shared" si="14"/>
        <v/>
      </c>
      <c r="AO9" s="17"/>
    </row>
    <row r="10" spans="1:49" x14ac:dyDescent="0.3">
      <c r="A10" t="s">
        <v>25</v>
      </c>
      <c r="B10" t="s">
        <v>116</v>
      </c>
      <c r="C10" t="s">
        <v>100</v>
      </c>
      <c r="D10" t="s">
        <v>114</v>
      </c>
      <c r="E10" t="s">
        <v>100</v>
      </c>
      <c r="F10" t="s">
        <v>113</v>
      </c>
      <c r="G10" t="s">
        <v>100</v>
      </c>
      <c r="I10" t="s">
        <v>108</v>
      </c>
      <c r="K10" t="s">
        <v>108</v>
      </c>
      <c r="M10" t="s">
        <v>108</v>
      </c>
      <c r="O10" t="s">
        <v>108</v>
      </c>
      <c r="R10" t="s">
        <v>25</v>
      </c>
      <c r="S10" t="str">
        <f t="shared" si="2"/>
        <v/>
      </c>
      <c r="T10" t="str">
        <f>IF($T$3=B10,C10,IF($T$3=D10,E10,IF($T$3=F10,G10,IF($T$3=H10,I10,IF($T$3=J10,K10,IF($T$3=L10,M10,IF($T$3=N10,O10,"")))))))</f>
        <v>F</v>
      </c>
      <c r="U10" t="str">
        <f t="shared" si="4"/>
        <v>F</v>
      </c>
      <c r="V10" t="str">
        <f t="shared" si="5"/>
        <v>F</v>
      </c>
      <c r="W10" t="str">
        <f t="shared" si="0"/>
        <v/>
      </c>
      <c r="X10" t="str">
        <f t="shared" si="6"/>
        <v/>
      </c>
      <c r="Y10" t="str">
        <f t="shared" si="7"/>
        <v/>
      </c>
      <c r="AD10" t="s">
        <v>107</v>
      </c>
      <c r="AE10">
        <v>4</v>
      </c>
      <c r="AF10" t="s">
        <v>25</v>
      </c>
      <c r="AG10" t="str">
        <f t="shared" si="8"/>
        <v/>
      </c>
      <c r="AH10">
        <f t="shared" si="9"/>
        <v>1</v>
      </c>
      <c r="AI10">
        <f t="shared" si="10"/>
        <v>1</v>
      </c>
      <c r="AJ10">
        <f t="shared" si="11"/>
        <v>1</v>
      </c>
      <c r="AK10" t="str">
        <f t="shared" si="12"/>
        <v/>
      </c>
      <c r="AL10" t="str">
        <f t="shared" si="13"/>
        <v/>
      </c>
      <c r="AM10" t="str">
        <f t="shared" si="14"/>
        <v/>
      </c>
      <c r="AO10" s="17"/>
    </row>
    <row r="11" spans="1:49" x14ac:dyDescent="0.3">
      <c r="A11" t="s">
        <v>26</v>
      </c>
      <c r="B11" t="s">
        <v>115</v>
      </c>
      <c r="C11" t="s">
        <v>102</v>
      </c>
      <c r="D11" t="s">
        <v>116</v>
      </c>
      <c r="E11" t="s">
        <v>100</v>
      </c>
      <c r="F11" t="s">
        <v>114</v>
      </c>
      <c r="G11" t="s">
        <v>100</v>
      </c>
      <c r="I11" t="s">
        <v>108</v>
      </c>
      <c r="K11" t="s">
        <v>108</v>
      </c>
      <c r="M11" t="s">
        <v>108</v>
      </c>
      <c r="O11" t="s">
        <v>108</v>
      </c>
      <c r="R11" t="s">
        <v>26</v>
      </c>
      <c r="S11" t="str">
        <f t="shared" si="2"/>
        <v>Debarre</v>
      </c>
      <c r="T11" t="str">
        <f t="shared" si="3"/>
        <v>F</v>
      </c>
      <c r="U11" t="str">
        <f t="shared" si="4"/>
        <v>F</v>
      </c>
      <c r="V11" t="str">
        <f t="shared" si="5"/>
        <v/>
      </c>
      <c r="W11" t="str">
        <f t="shared" si="0"/>
        <v/>
      </c>
      <c r="X11" t="str">
        <f t="shared" si="6"/>
        <v/>
      </c>
      <c r="Y11" t="str">
        <f t="shared" si="7"/>
        <v/>
      </c>
      <c r="AD11" t="s">
        <v>104</v>
      </c>
      <c r="AE11">
        <v>3</v>
      </c>
      <c r="AF11" t="s">
        <v>26</v>
      </c>
      <c r="AG11" t="str">
        <f t="shared" si="8"/>
        <v/>
      </c>
      <c r="AH11">
        <f t="shared" si="9"/>
        <v>1</v>
      </c>
      <c r="AI11">
        <f t="shared" si="10"/>
        <v>1</v>
      </c>
      <c r="AJ11" t="str">
        <f t="shared" si="11"/>
        <v/>
      </c>
      <c r="AK11" t="str">
        <f t="shared" si="12"/>
        <v/>
      </c>
      <c r="AL11" t="str">
        <f t="shared" si="13"/>
        <v/>
      </c>
      <c r="AM11" t="str">
        <f t="shared" si="14"/>
        <v/>
      </c>
      <c r="AO11" s="17"/>
    </row>
    <row r="12" spans="1:49" x14ac:dyDescent="0.3">
      <c r="A12" t="s">
        <v>27</v>
      </c>
      <c r="B12" t="s">
        <v>115</v>
      </c>
      <c r="C12" t="s">
        <v>100</v>
      </c>
      <c r="D12" t="s">
        <v>114</v>
      </c>
      <c r="E12" t="s">
        <v>100</v>
      </c>
      <c r="F12" t="s">
        <v>113</v>
      </c>
      <c r="G12" t="s">
        <v>100</v>
      </c>
      <c r="I12" t="s">
        <v>108</v>
      </c>
      <c r="K12" t="s">
        <v>108</v>
      </c>
      <c r="M12" t="s">
        <v>108</v>
      </c>
      <c r="O12" t="s">
        <v>108</v>
      </c>
      <c r="R12" t="s">
        <v>27</v>
      </c>
      <c r="S12" t="str">
        <f t="shared" si="2"/>
        <v>F</v>
      </c>
      <c r="T12" t="str">
        <f t="shared" si="3"/>
        <v/>
      </c>
      <c r="U12" t="str">
        <f t="shared" si="4"/>
        <v>F</v>
      </c>
      <c r="V12" t="str">
        <f t="shared" si="5"/>
        <v>F</v>
      </c>
      <c r="W12" t="str">
        <f t="shared" si="0"/>
        <v/>
      </c>
      <c r="X12" t="str">
        <f t="shared" si="6"/>
        <v/>
      </c>
      <c r="Y12" t="str">
        <f t="shared" si="7"/>
        <v/>
      </c>
      <c r="AD12" t="s">
        <v>101</v>
      </c>
      <c r="AE12">
        <v>2</v>
      </c>
      <c r="AF12" t="s">
        <v>27</v>
      </c>
      <c r="AG12">
        <f t="shared" si="8"/>
        <v>1</v>
      </c>
      <c r="AH12" t="str">
        <f t="shared" si="9"/>
        <v/>
      </c>
      <c r="AI12">
        <f t="shared" si="10"/>
        <v>1</v>
      </c>
      <c r="AJ12">
        <f t="shared" si="11"/>
        <v>1</v>
      </c>
      <c r="AK12" t="str">
        <f t="shared" si="12"/>
        <v/>
      </c>
      <c r="AL12" t="str">
        <f t="shared" si="13"/>
        <v/>
      </c>
      <c r="AM12" t="str">
        <f t="shared" si="14"/>
        <v/>
      </c>
      <c r="AO12" s="17"/>
    </row>
    <row r="13" spans="1:49" x14ac:dyDescent="0.3">
      <c r="A13" t="s">
        <v>28</v>
      </c>
      <c r="B13" t="s">
        <v>115</v>
      </c>
      <c r="C13" t="s">
        <v>100</v>
      </c>
      <c r="D13" t="s">
        <v>116</v>
      </c>
      <c r="E13" t="s">
        <v>100</v>
      </c>
      <c r="F13" t="s">
        <v>114</v>
      </c>
      <c r="G13" t="s">
        <v>100</v>
      </c>
      <c r="H13" t="s">
        <v>113</v>
      </c>
      <c r="I13" t="s">
        <v>103</v>
      </c>
      <c r="K13" t="s">
        <v>108</v>
      </c>
      <c r="M13" t="s">
        <v>108</v>
      </c>
      <c r="O13" t="s">
        <v>108</v>
      </c>
      <c r="R13" t="s">
        <v>28</v>
      </c>
      <c r="S13" t="str">
        <f t="shared" si="2"/>
        <v>F</v>
      </c>
      <c r="T13" t="str">
        <f t="shared" si="3"/>
        <v>F</v>
      </c>
      <c r="U13" t="str">
        <f t="shared" si="4"/>
        <v>F</v>
      </c>
      <c r="V13" t="str">
        <f t="shared" si="5"/>
        <v>Absent</v>
      </c>
      <c r="W13" t="str">
        <f t="shared" si="0"/>
        <v/>
      </c>
      <c r="X13" t="str">
        <f t="shared" si="6"/>
        <v/>
      </c>
      <c r="Y13" t="str">
        <f t="shared" si="7"/>
        <v/>
      </c>
      <c r="AD13" t="s">
        <v>100</v>
      </c>
      <c r="AE13">
        <v>1</v>
      </c>
      <c r="AF13" t="s">
        <v>28</v>
      </c>
      <c r="AG13">
        <f t="shared" si="8"/>
        <v>1</v>
      </c>
      <c r="AH13">
        <f t="shared" si="9"/>
        <v>1</v>
      </c>
      <c r="AI13">
        <f t="shared" si="10"/>
        <v>1</v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</row>
    <row r="14" spans="1:49" x14ac:dyDescent="0.3">
      <c r="A14" t="s">
        <v>29</v>
      </c>
      <c r="B14" t="s">
        <v>115</v>
      </c>
      <c r="C14" t="s">
        <v>100</v>
      </c>
      <c r="D14" t="s">
        <v>114</v>
      </c>
      <c r="E14" t="s">
        <v>100</v>
      </c>
      <c r="F14" t="s">
        <v>113</v>
      </c>
      <c r="G14" t="s">
        <v>100</v>
      </c>
      <c r="I14" t="s">
        <v>108</v>
      </c>
      <c r="K14" t="s">
        <v>108</v>
      </c>
      <c r="M14" t="s">
        <v>108</v>
      </c>
      <c r="O14" t="s">
        <v>108</v>
      </c>
      <c r="R14" t="s">
        <v>29</v>
      </c>
      <c r="S14" t="str">
        <f t="shared" si="2"/>
        <v>F</v>
      </c>
      <c r="T14" t="str">
        <f t="shared" si="3"/>
        <v/>
      </c>
      <c r="U14" t="str">
        <f t="shared" si="4"/>
        <v>F</v>
      </c>
      <c r="V14" t="str">
        <f t="shared" si="5"/>
        <v>F</v>
      </c>
      <c r="W14" t="str">
        <f t="shared" si="0"/>
        <v/>
      </c>
      <c r="X14" t="str">
        <f t="shared" si="6"/>
        <v/>
      </c>
      <c r="Y14" t="str">
        <f t="shared" si="7"/>
        <v/>
      </c>
      <c r="AF14" t="s">
        <v>29</v>
      </c>
      <c r="AG14">
        <f t="shared" si="8"/>
        <v>1</v>
      </c>
      <c r="AH14" t="str">
        <f t="shared" si="9"/>
        <v/>
      </c>
      <c r="AI14">
        <f t="shared" si="10"/>
        <v>1</v>
      </c>
      <c r="AJ14">
        <f t="shared" si="11"/>
        <v>1</v>
      </c>
      <c r="AK14" t="str">
        <f t="shared" si="12"/>
        <v/>
      </c>
      <c r="AL14" t="str">
        <f t="shared" si="13"/>
        <v/>
      </c>
      <c r="AM14" t="str">
        <f t="shared" si="14"/>
        <v/>
      </c>
    </row>
    <row r="15" spans="1:49" x14ac:dyDescent="0.3">
      <c r="A15" t="s">
        <v>30</v>
      </c>
      <c r="B15" t="s">
        <v>115</v>
      </c>
      <c r="C15" t="s">
        <v>100</v>
      </c>
      <c r="E15" t="s">
        <v>108</v>
      </c>
      <c r="G15" t="s">
        <v>108</v>
      </c>
      <c r="I15" t="s">
        <v>108</v>
      </c>
      <c r="K15" t="s">
        <v>108</v>
      </c>
      <c r="M15" t="s">
        <v>108</v>
      </c>
      <c r="O15" t="s">
        <v>108</v>
      </c>
      <c r="R15" t="s">
        <v>30</v>
      </c>
      <c r="S15" t="str">
        <f t="shared" si="2"/>
        <v>F</v>
      </c>
      <c r="T15" t="str">
        <f t="shared" si="3"/>
        <v/>
      </c>
      <c r="U15" t="str">
        <f t="shared" si="4"/>
        <v/>
      </c>
      <c r="V15" t="str">
        <f t="shared" si="5"/>
        <v/>
      </c>
      <c r="W15" t="str">
        <f t="shared" si="0"/>
        <v/>
      </c>
      <c r="X15" t="str">
        <f t="shared" si="6"/>
        <v/>
      </c>
      <c r="Y15" t="str">
        <f t="shared" si="7"/>
        <v/>
      </c>
      <c r="AF15" t="s">
        <v>30</v>
      </c>
      <c r="AG15">
        <f t="shared" si="8"/>
        <v>1</v>
      </c>
      <c r="AH15" t="str">
        <f t="shared" si="9"/>
        <v/>
      </c>
      <c r="AI15" t="str">
        <f t="shared" si="10"/>
        <v/>
      </c>
      <c r="AJ15" t="str">
        <f t="shared" si="11"/>
        <v/>
      </c>
      <c r="AK15" t="str">
        <f t="shared" si="12"/>
        <v/>
      </c>
      <c r="AL15" t="str">
        <f t="shared" si="13"/>
        <v/>
      </c>
      <c r="AM15" t="str">
        <f t="shared" si="14"/>
        <v/>
      </c>
    </row>
    <row r="16" spans="1:49" x14ac:dyDescent="0.3">
      <c r="A16" t="s">
        <v>32</v>
      </c>
      <c r="B16" t="s">
        <v>115</v>
      </c>
      <c r="C16" t="s">
        <v>100</v>
      </c>
      <c r="D16" t="s">
        <v>116</v>
      </c>
      <c r="E16" t="s">
        <v>100</v>
      </c>
      <c r="F16" t="s">
        <v>113</v>
      </c>
      <c r="G16" t="s">
        <v>100</v>
      </c>
      <c r="I16" t="s">
        <v>108</v>
      </c>
      <c r="K16" t="s">
        <v>108</v>
      </c>
      <c r="M16" t="s">
        <v>108</v>
      </c>
      <c r="O16" t="s">
        <v>108</v>
      </c>
      <c r="R16" t="s">
        <v>32</v>
      </c>
      <c r="S16" t="str">
        <f t="shared" si="2"/>
        <v>F</v>
      </c>
      <c r="T16" t="str">
        <f t="shared" si="3"/>
        <v>F</v>
      </c>
      <c r="U16" t="str">
        <f t="shared" si="4"/>
        <v/>
      </c>
      <c r="V16" t="str">
        <f t="shared" si="5"/>
        <v>F</v>
      </c>
      <c r="W16" t="str">
        <f t="shared" si="0"/>
        <v/>
      </c>
      <c r="X16" t="str">
        <f t="shared" si="6"/>
        <v/>
      </c>
      <c r="Y16" t="str">
        <f t="shared" si="7"/>
        <v/>
      </c>
      <c r="AF16" t="s">
        <v>32</v>
      </c>
      <c r="AG16">
        <f t="shared" si="8"/>
        <v>1</v>
      </c>
      <c r="AH16">
        <f t="shared" si="9"/>
        <v>1</v>
      </c>
      <c r="AI16" t="str">
        <f t="shared" si="10"/>
        <v/>
      </c>
      <c r="AJ16">
        <f t="shared" si="11"/>
        <v>1</v>
      </c>
      <c r="AK16" t="str">
        <f t="shared" si="12"/>
        <v/>
      </c>
      <c r="AL16" t="str">
        <f t="shared" si="13"/>
        <v/>
      </c>
      <c r="AM16" t="str">
        <f t="shared" si="14"/>
        <v/>
      </c>
    </row>
    <row r="17" spans="1:39" x14ac:dyDescent="0.3">
      <c r="A17" t="s">
        <v>33</v>
      </c>
      <c r="B17" t="s">
        <v>115</v>
      </c>
      <c r="C17" t="s">
        <v>100</v>
      </c>
      <c r="D17" t="s">
        <v>116</v>
      </c>
      <c r="E17" t="s">
        <v>100</v>
      </c>
      <c r="F17" t="s">
        <v>114</v>
      </c>
      <c r="G17" t="s">
        <v>100</v>
      </c>
      <c r="H17" t="s">
        <v>113</v>
      </c>
      <c r="I17" t="s">
        <v>100</v>
      </c>
      <c r="K17" t="s">
        <v>108</v>
      </c>
      <c r="M17" t="s">
        <v>108</v>
      </c>
      <c r="O17" t="s">
        <v>108</v>
      </c>
      <c r="R17" t="s">
        <v>33</v>
      </c>
      <c r="S17" t="str">
        <f t="shared" si="2"/>
        <v>F</v>
      </c>
      <c r="T17" t="str">
        <f t="shared" si="3"/>
        <v>F</v>
      </c>
      <c r="U17" t="str">
        <f t="shared" si="4"/>
        <v>F</v>
      </c>
      <c r="V17" t="str">
        <f t="shared" si="5"/>
        <v>F</v>
      </c>
      <c r="W17" t="str">
        <f t="shared" si="0"/>
        <v/>
      </c>
      <c r="X17" t="str">
        <f t="shared" si="6"/>
        <v/>
      </c>
      <c r="Y17" t="str">
        <f t="shared" si="7"/>
        <v/>
      </c>
      <c r="AF17" t="s">
        <v>33</v>
      </c>
      <c r="AG17">
        <f t="shared" si="8"/>
        <v>1</v>
      </c>
      <c r="AH17">
        <f t="shared" si="9"/>
        <v>1</v>
      </c>
      <c r="AI17">
        <f t="shared" si="10"/>
        <v>1</v>
      </c>
      <c r="AJ17">
        <f t="shared" si="11"/>
        <v>1</v>
      </c>
      <c r="AK17" t="str">
        <f t="shared" si="12"/>
        <v/>
      </c>
      <c r="AL17" t="str">
        <f t="shared" si="13"/>
        <v/>
      </c>
      <c r="AM17" t="str">
        <f t="shared" si="14"/>
        <v/>
      </c>
    </row>
    <row r="18" spans="1:39" x14ac:dyDescent="0.3">
      <c r="A18" t="s">
        <v>34</v>
      </c>
      <c r="B18" t="s">
        <v>116</v>
      </c>
      <c r="C18" t="s">
        <v>100</v>
      </c>
      <c r="D18" t="s">
        <v>114</v>
      </c>
      <c r="E18" t="s">
        <v>100</v>
      </c>
      <c r="G18" t="s">
        <v>108</v>
      </c>
      <c r="I18" t="s">
        <v>108</v>
      </c>
      <c r="K18" t="s">
        <v>108</v>
      </c>
      <c r="M18" t="s">
        <v>108</v>
      </c>
      <c r="O18" t="s">
        <v>108</v>
      </c>
      <c r="R18" t="s">
        <v>34</v>
      </c>
      <c r="S18" t="str">
        <f t="shared" si="2"/>
        <v/>
      </c>
      <c r="T18" t="str">
        <f t="shared" si="3"/>
        <v>F</v>
      </c>
      <c r="U18" t="str">
        <f t="shared" si="4"/>
        <v>F</v>
      </c>
      <c r="V18" t="str">
        <f t="shared" si="5"/>
        <v/>
      </c>
      <c r="W18" t="str">
        <f t="shared" si="0"/>
        <v/>
      </c>
      <c r="X18" t="str">
        <f t="shared" si="6"/>
        <v/>
      </c>
      <c r="Y18" t="str">
        <f t="shared" si="7"/>
        <v/>
      </c>
      <c r="AF18" t="s">
        <v>34</v>
      </c>
      <c r="AG18" t="str">
        <f t="shared" si="8"/>
        <v/>
      </c>
      <c r="AH18">
        <f t="shared" si="9"/>
        <v>1</v>
      </c>
      <c r="AI18">
        <f t="shared" si="10"/>
        <v>1</v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</row>
    <row r="19" spans="1:39" x14ac:dyDescent="0.3">
      <c r="A19" t="s">
        <v>35</v>
      </c>
      <c r="B19" t="s">
        <v>116</v>
      </c>
      <c r="C19" t="s">
        <v>100</v>
      </c>
      <c r="D19" t="s">
        <v>114</v>
      </c>
      <c r="E19" t="s">
        <v>100</v>
      </c>
      <c r="F19" t="s">
        <v>113</v>
      </c>
      <c r="G19" t="s">
        <v>100</v>
      </c>
      <c r="I19" t="s">
        <v>108</v>
      </c>
      <c r="K19" t="s">
        <v>108</v>
      </c>
      <c r="M19" t="s">
        <v>108</v>
      </c>
      <c r="O19" t="s">
        <v>108</v>
      </c>
      <c r="R19" t="s">
        <v>35</v>
      </c>
      <c r="S19" t="str">
        <f t="shared" si="2"/>
        <v/>
      </c>
      <c r="T19" t="str">
        <f t="shared" si="3"/>
        <v>F</v>
      </c>
      <c r="U19" t="str">
        <f t="shared" si="4"/>
        <v>F</v>
      </c>
      <c r="V19" t="str">
        <f t="shared" si="5"/>
        <v>F</v>
      </c>
      <c r="W19" t="str">
        <f t="shared" si="0"/>
        <v/>
      </c>
      <c r="X19" t="str">
        <f t="shared" si="6"/>
        <v/>
      </c>
      <c r="Y19" t="str">
        <f t="shared" si="7"/>
        <v/>
      </c>
      <c r="AF19" t="s">
        <v>35</v>
      </c>
      <c r="AG19" t="str">
        <f t="shared" si="8"/>
        <v/>
      </c>
      <c r="AH19">
        <f t="shared" si="9"/>
        <v>1</v>
      </c>
      <c r="AI19">
        <f t="shared" si="10"/>
        <v>1</v>
      </c>
      <c r="AJ19">
        <f t="shared" si="11"/>
        <v>1</v>
      </c>
      <c r="AK19" t="str">
        <f t="shared" si="12"/>
        <v/>
      </c>
      <c r="AL19" t="str">
        <f t="shared" si="13"/>
        <v/>
      </c>
      <c r="AM19" t="str">
        <f t="shared" si="14"/>
        <v/>
      </c>
    </row>
    <row r="20" spans="1:39" x14ac:dyDescent="0.3">
      <c r="A20" t="s">
        <v>36</v>
      </c>
      <c r="B20" t="s">
        <v>115</v>
      </c>
      <c r="C20" t="s">
        <v>100</v>
      </c>
      <c r="D20" t="s">
        <v>116</v>
      </c>
      <c r="E20" t="s">
        <v>100</v>
      </c>
      <c r="F20" t="s">
        <v>114</v>
      </c>
      <c r="G20" t="s">
        <v>100</v>
      </c>
      <c r="I20" t="s">
        <v>108</v>
      </c>
      <c r="K20" t="s">
        <v>108</v>
      </c>
      <c r="M20" t="s">
        <v>108</v>
      </c>
      <c r="O20" t="s">
        <v>108</v>
      </c>
      <c r="R20" t="s">
        <v>36</v>
      </c>
      <c r="S20" t="str">
        <f t="shared" si="2"/>
        <v>F</v>
      </c>
      <c r="T20" t="str">
        <f t="shared" si="3"/>
        <v>F</v>
      </c>
      <c r="U20" t="str">
        <f t="shared" si="4"/>
        <v>F</v>
      </c>
      <c r="V20" t="str">
        <f t="shared" si="5"/>
        <v/>
      </c>
      <c r="W20" t="str">
        <f t="shared" si="0"/>
        <v/>
      </c>
      <c r="X20" t="str">
        <f t="shared" si="6"/>
        <v/>
      </c>
      <c r="Y20" t="str">
        <f t="shared" si="7"/>
        <v/>
      </c>
      <c r="AF20" t="s">
        <v>36</v>
      </c>
      <c r="AG20">
        <f t="shared" si="8"/>
        <v>1</v>
      </c>
      <c r="AH20">
        <f t="shared" si="9"/>
        <v>1</v>
      </c>
      <c r="AI20">
        <f t="shared" si="10"/>
        <v>1</v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</row>
    <row r="21" spans="1:39" x14ac:dyDescent="0.3">
      <c r="A21" t="s">
        <v>37</v>
      </c>
      <c r="B21" t="s">
        <v>116</v>
      </c>
      <c r="C21" t="s">
        <v>100</v>
      </c>
      <c r="D21" t="s">
        <v>114</v>
      </c>
      <c r="E21" t="s">
        <v>100</v>
      </c>
      <c r="F21" t="s">
        <v>113</v>
      </c>
      <c r="G21" t="s">
        <v>100</v>
      </c>
      <c r="I21" t="s">
        <v>108</v>
      </c>
      <c r="K21" t="s">
        <v>108</v>
      </c>
      <c r="M21" t="s">
        <v>108</v>
      </c>
      <c r="O21" t="s">
        <v>108</v>
      </c>
      <c r="R21" t="s">
        <v>37</v>
      </c>
      <c r="S21" t="str">
        <f t="shared" si="2"/>
        <v/>
      </c>
      <c r="T21" t="str">
        <f t="shared" si="3"/>
        <v>F</v>
      </c>
      <c r="U21" t="str">
        <f t="shared" si="4"/>
        <v>F</v>
      </c>
      <c r="V21" t="str">
        <f t="shared" si="5"/>
        <v>F</v>
      </c>
      <c r="W21" t="str">
        <f t="shared" si="0"/>
        <v/>
      </c>
      <c r="X21" t="str">
        <f t="shared" si="6"/>
        <v/>
      </c>
      <c r="Y21" t="str">
        <f t="shared" si="7"/>
        <v/>
      </c>
      <c r="AF21" t="s">
        <v>37</v>
      </c>
      <c r="AG21" t="str">
        <f t="shared" si="8"/>
        <v/>
      </c>
      <c r="AH21">
        <f t="shared" si="9"/>
        <v>1</v>
      </c>
      <c r="AI21">
        <f t="shared" si="10"/>
        <v>1</v>
      </c>
      <c r="AJ21">
        <f t="shared" si="11"/>
        <v>1</v>
      </c>
      <c r="AK21" t="str">
        <f t="shared" si="12"/>
        <v/>
      </c>
      <c r="AL21" t="str">
        <f t="shared" si="13"/>
        <v/>
      </c>
      <c r="AM21" t="str">
        <f t="shared" si="14"/>
        <v/>
      </c>
    </row>
    <row r="22" spans="1:39" x14ac:dyDescent="0.3">
      <c r="A22" t="s">
        <v>38</v>
      </c>
      <c r="B22" t="s">
        <v>116</v>
      </c>
      <c r="C22" t="s">
        <v>100</v>
      </c>
      <c r="D22" t="s">
        <v>114</v>
      </c>
      <c r="E22" t="s">
        <v>100</v>
      </c>
      <c r="F22" t="s">
        <v>113</v>
      </c>
      <c r="G22" t="s">
        <v>100</v>
      </c>
      <c r="I22" t="s">
        <v>108</v>
      </c>
      <c r="K22" t="s">
        <v>108</v>
      </c>
      <c r="M22" t="s">
        <v>108</v>
      </c>
      <c r="O22" t="s">
        <v>108</v>
      </c>
      <c r="R22" t="s">
        <v>38</v>
      </c>
      <c r="S22" t="str">
        <f t="shared" si="2"/>
        <v/>
      </c>
      <c r="T22" t="str">
        <f t="shared" si="3"/>
        <v>F</v>
      </c>
      <c r="U22" t="str">
        <f t="shared" si="4"/>
        <v>F</v>
      </c>
      <c r="V22" t="str">
        <f t="shared" si="5"/>
        <v>F</v>
      </c>
      <c r="W22" t="str">
        <f t="shared" si="0"/>
        <v/>
      </c>
      <c r="X22" t="str">
        <f t="shared" si="6"/>
        <v/>
      </c>
      <c r="Y22" t="str">
        <f t="shared" si="7"/>
        <v/>
      </c>
      <c r="AF22" t="s">
        <v>38</v>
      </c>
      <c r="AG22" t="str">
        <f t="shared" si="8"/>
        <v/>
      </c>
      <c r="AH22">
        <f t="shared" si="9"/>
        <v>1</v>
      </c>
      <c r="AI22">
        <f t="shared" si="10"/>
        <v>1</v>
      </c>
      <c r="AJ22">
        <f t="shared" si="11"/>
        <v>1</v>
      </c>
      <c r="AK22" t="str">
        <f t="shared" si="12"/>
        <v/>
      </c>
      <c r="AL22" t="str">
        <f t="shared" si="13"/>
        <v/>
      </c>
      <c r="AM22" t="str">
        <f t="shared" si="14"/>
        <v/>
      </c>
    </row>
    <row r="23" spans="1:39" x14ac:dyDescent="0.3">
      <c r="A23" t="s">
        <v>39</v>
      </c>
      <c r="B23" t="s">
        <v>115</v>
      </c>
      <c r="C23" t="s">
        <v>100</v>
      </c>
      <c r="D23" t="s">
        <v>116</v>
      </c>
      <c r="E23" t="s">
        <v>100</v>
      </c>
      <c r="F23" t="s">
        <v>113</v>
      </c>
      <c r="G23" t="s">
        <v>100</v>
      </c>
      <c r="I23" t="s">
        <v>108</v>
      </c>
      <c r="K23" t="s">
        <v>108</v>
      </c>
      <c r="M23" t="s">
        <v>108</v>
      </c>
      <c r="O23" t="s">
        <v>108</v>
      </c>
      <c r="R23" t="s">
        <v>39</v>
      </c>
      <c r="S23" t="str">
        <f t="shared" si="2"/>
        <v>F</v>
      </c>
      <c r="T23" t="str">
        <f t="shared" si="3"/>
        <v>F</v>
      </c>
      <c r="U23" t="str">
        <f t="shared" si="4"/>
        <v/>
      </c>
      <c r="V23" t="str">
        <f t="shared" si="5"/>
        <v>F</v>
      </c>
      <c r="W23" t="str">
        <f t="shared" si="0"/>
        <v/>
      </c>
      <c r="X23" t="str">
        <f t="shared" si="6"/>
        <v/>
      </c>
      <c r="Y23" t="str">
        <f t="shared" si="7"/>
        <v/>
      </c>
      <c r="AF23" t="s">
        <v>39</v>
      </c>
      <c r="AG23">
        <f t="shared" si="8"/>
        <v>1</v>
      </c>
      <c r="AH23">
        <f t="shared" si="9"/>
        <v>1</v>
      </c>
      <c r="AI23" t="str">
        <f t="shared" si="10"/>
        <v/>
      </c>
      <c r="AJ23">
        <f t="shared" si="11"/>
        <v>1</v>
      </c>
      <c r="AK23" t="str">
        <f t="shared" si="12"/>
        <v/>
      </c>
      <c r="AL23" t="str">
        <f t="shared" si="13"/>
        <v/>
      </c>
      <c r="AM23" t="str">
        <f t="shared" si="14"/>
        <v/>
      </c>
    </row>
    <row r="24" spans="1:39" x14ac:dyDescent="0.3">
      <c r="A24" t="s">
        <v>40</v>
      </c>
      <c r="B24" t="s">
        <v>115</v>
      </c>
      <c r="C24" t="s">
        <v>100</v>
      </c>
      <c r="D24" t="s">
        <v>116</v>
      </c>
      <c r="E24" t="s">
        <v>103</v>
      </c>
      <c r="F24" t="s">
        <v>114</v>
      </c>
      <c r="G24" t="s">
        <v>103</v>
      </c>
      <c r="H24" t="s">
        <v>113</v>
      </c>
      <c r="I24" t="s">
        <v>103</v>
      </c>
      <c r="K24" t="s">
        <v>108</v>
      </c>
      <c r="M24" t="s">
        <v>108</v>
      </c>
      <c r="O24" t="s">
        <v>108</v>
      </c>
      <c r="R24" t="s">
        <v>40</v>
      </c>
      <c r="S24" t="str">
        <f t="shared" si="2"/>
        <v>F</v>
      </c>
      <c r="T24" t="str">
        <f t="shared" si="3"/>
        <v>Absent</v>
      </c>
      <c r="U24" t="str">
        <f t="shared" si="4"/>
        <v>Absent</v>
      </c>
      <c r="V24" t="str">
        <f t="shared" si="5"/>
        <v>Absent</v>
      </c>
      <c r="W24" t="str">
        <f t="shared" si="0"/>
        <v/>
      </c>
      <c r="X24" t="str">
        <f t="shared" si="6"/>
        <v/>
      </c>
      <c r="Y24" t="str">
        <f t="shared" si="7"/>
        <v/>
      </c>
      <c r="AF24" t="s">
        <v>40</v>
      </c>
      <c r="AG24">
        <f t="shared" si="8"/>
        <v>1</v>
      </c>
      <c r="AH24" t="str">
        <f t="shared" si="9"/>
        <v/>
      </c>
      <c r="AI24" t="str">
        <f t="shared" si="10"/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</row>
    <row r="25" spans="1:39" x14ac:dyDescent="0.3">
      <c r="A25" t="s">
        <v>41</v>
      </c>
      <c r="B25" t="s">
        <v>114</v>
      </c>
      <c r="C25" t="s">
        <v>100</v>
      </c>
      <c r="E25" t="s">
        <v>108</v>
      </c>
      <c r="G25" t="s">
        <v>108</v>
      </c>
      <c r="I25" t="s">
        <v>108</v>
      </c>
      <c r="K25" t="s">
        <v>108</v>
      </c>
      <c r="M25" t="s">
        <v>108</v>
      </c>
      <c r="O25" t="s">
        <v>108</v>
      </c>
      <c r="R25" t="s">
        <v>41</v>
      </c>
      <c r="S25" t="str">
        <f t="shared" si="2"/>
        <v/>
      </c>
      <c r="T25" t="str">
        <f t="shared" si="3"/>
        <v/>
      </c>
      <c r="U25" t="str">
        <f t="shared" si="4"/>
        <v>F</v>
      </c>
      <c r="V25" t="str">
        <f t="shared" si="5"/>
        <v/>
      </c>
      <c r="W25" t="str">
        <f t="shared" si="0"/>
        <v/>
      </c>
      <c r="X25" t="str">
        <f t="shared" si="6"/>
        <v/>
      </c>
      <c r="Y25" t="str">
        <f t="shared" si="7"/>
        <v/>
      </c>
      <c r="AF25" t="s">
        <v>41</v>
      </c>
      <c r="AG25" t="str">
        <f t="shared" si="8"/>
        <v/>
      </c>
      <c r="AH25" t="str">
        <f t="shared" si="9"/>
        <v/>
      </c>
      <c r="AI25">
        <f t="shared" si="10"/>
        <v>1</v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</row>
    <row r="26" spans="1:39" x14ac:dyDescent="0.3">
      <c r="A26" t="s">
        <v>42</v>
      </c>
      <c r="B26" t="s">
        <v>116</v>
      </c>
      <c r="C26" t="s">
        <v>103</v>
      </c>
      <c r="D26" t="s">
        <v>113</v>
      </c>
      <c r="E26" t="s">
        <v>103</v>
      </c>
      <c r="G26" t="s">
        <v>108</v>
      </c>
      <c r="I26" t="s">
        <v>108</v>
      </c>
      <c r="K26" t="s">
        <v>108</v>
      </c>
      <c r="M26" t="s">
        <v>108</v>
      </c>
      <c r="O26" t="s">
        <v>108</v>
      </c>
      <c r="R26" t="s">
        <v>42</v>
      </c>
      <c r="S26" t="str">
        <f t="shared" si="2"/>
        <v/>
      </c>
      <c r="T26" t="str">
        <f t="shared" si="3"/>
        <v>Absent</v>
      </c>
      <c r="U26" t="str">
        <f t="shared" si="4"/>
        <v/>
      </c>
      <c r="V26" t="str">
        <f t="shared" si="5"/>
        <v>Absent</v>
      </c>
      <c r="W26" t="str">
        <f t="shared" si="0"/>
        <v/>
      </c>
      <c r="X26" t="str">
        <f t="shared" si="6"/>
        <v/>
      </c>
      <c r="Y26" t="str">
        <f t="shared" si="7"/>
        <v/>
      </c>
      <c r="AF26" t="s">
        <v>42</v>
      </c>
      <c r="AG26" t="str">
        <f t="shared" si="8"/>
        <v/>
      </c>
      <c r="AH26" t="str">
        <f t="shared" si="9"/>
        <v/>
      </c>
      <c r="AI26" t="str">
        <f t="shared" si="10"/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</row>
    <row r="27" spans="1:39" x14ac:dyDescent="0.3">
      <c r="A27" t="s">
        <v>43</v>
      </c>
      <c r="B27" t="s">
        <v>115</v>
      </c>
      <c r="C27" t="s">
        <v>100</v>
      </c>
      <c r="D27" t="s">
        <v>114</v>
      </c>
      <c r="E27" t="s">
        <v>100</v>
      </c>
      <c r="F27" t="s">
        <v>113</v>
      </c>
      <c r="G27" t="s">
        <v>100</v>
      </c>
      <c r="I27" t="s">
        <v>108</v>
      </c>
      <c r="K27" t="s">
        <v>108</v>
      </c>
      <c r="M27" t="s">
        <v>108</v>
      </c>
      <c r="O27" t="s">
        <v>108</v>
      </c>
      <c r="R27" t="s">
        <v>43</v>
      </c>
      <c r="S27" t="str">
        <f t="shared" si="2"/>
        <v>F</v>
      </c>
      <c r="T27" t="str">
        <f t="shared" si="3"/>
        <v/>
      </c>
      <c r="U27" t="str">
        <f t="shared" si="4"/>
        <v>F</v>
      </c>
      <c r="V27" t="str">
        <f t="shared" si="5"/>
        <v>F</v>
      </c>
      <c r="W27" t="str">
        <f t="shared" si="0"/>
        <v/>
      </c>
      <c r="X27" t="str">
        <f t="shared" si="6"/>
        <v/>
      </c>
      <c r="Y27" t="str">
        <f t="shared" si="7"/>
        <v/>
      </c>
      <c r="AF27" t="s">
        <v>43</v>
      </c>
      <c r="AG27">
        <f t="shared" si="8"/>
        <v>1</v>
      </c>
      <c r="AH27" t="str">
        <f t="shared" si="9"/>
        <v/>
      </c>
      <c r="AI27">
        <f t="shared" si="10"/>
        <v>1</v>
      </c>
      <c r="AJ27">
        <f t="shared" si="11"/>
        <v>1</v>
      </c>
      <c r="AK27" t="str">
        <f t="shared" si="12"/>
        <v/>
      </c>
      <c r="AL27" t="str">
        <f t="shared" si="13"/>
        <v/>
      </c>
      <c r="AM27" t="str">
        <f t="shared" si="14"/>
        <v/>
      </c>
    </row>
    <row r="28" spans="1:39" x14ac:dyDescent="0.3">
      <c r="A28" t="s">
        <v>44</v>
      </c>
      <c r="B28" t="s">
        <v>115</v>
      </c>
      <c r="C28" t="s">
        <v>100</v>
      </c>
      <c r="D28" t="s">
        <v>114</v>
      </c>
      <c r="E28" t="s">
        <v>100</v>
      </c>
      <c r="F28" t="s">
        <v>113</v>
      </c>
      <c r="G28" t="s">
        <v>100</v>
      </c>
      <c r="I28" t="s">
        <v>108</v>
      </c>
      <c r="K28" t="s">
        <v>108</v>
      </c>
      <c r="M28" t="s">
        <v>108</v>
      </c>
      <c r="O28" t="s">
        <v>108</v>
      </c>
      <c r="R28" t="s">
        <v>44</v>
      </c>
      <c r="S28" t="str">
        <f t="shared" si="2"/>
        <v>F</v>
      </c>
      <c r="T28" t="str">
        <f t="shared" si="3"/>
        <v/>
      </c>
      <c r="U28" t="str">
        <f t="shared" si="4"/>
        <v>F</v>
      </c>
      <c r="V28" t="str">
        <f t="shared" si="5"/>
        <v>F</v>
      </c>
      <c r="W28" t="str">
        <f t="shared" si="0"/>
        <v/>
      </c>
      <c r="X28" t="str">
        <f t="shared" si="6"/>
        <v/>
      </c>
      <c r="Y28" t="str">
        <f t="shared" si="7"/>
        <v/>
      </c>
      <c r="AF28" t="s">
        <v>44</v>
      </c>
      <c r="AG28">
        <f t="shared" si="8"/>
        <v>1</v>
      </c>
      <c r="AH28" t="str">
        <f t="shared" si="9"/>
        <v/>
      </c>
      <c r="AI28">
        <f t="shared" si="10"/>
        <v>1</v>
      </c>
      <c r="AJ28">
        <f t="shared" si="11"/>
        <v>1</v>
      </c>
      <c r="AK28" t="str">
        <f t="shared" si="12"/>
        <v/>
      </c>
      <c r="AL28" t="str">
        <f t="shared" si="13"/>
        <v/>
      </c>
      <c r="AM28" t="str">
        <f t="shared" si="14"/>
        <v/>
      </c>
    </row>
    <row r="29" spans="1:39" x14ac:dyDescent="0.3">
      <c r="A29" t="s">
        <v>45</v>
      </c>
      <c r="B29" t="s">
        <v>115</v>
      </c>
      <c r="C29" t="s">
        <v>100</v>
      </c>
      <c r="D29" t="s">
        <v>114</v>
      </c>
      <c r="E29" t="s">
        <v>100</v>
      </c>
      <c r="F29" t="s">
        <v>113</v>
      </c>
      <c r="G29" t="s">
        <v>100</v>
      </c>
      <c r="I29" t="s">
        <v>108</v>
      </c>
      <c r="K29" t="s">
        <v>108</v>
      </c>
      <c r="M29" t="s">
        <v>108</v>
      </c>
      <c r="O29" t="s">
        <v>108</v>
      </c>
      <c r="R29" t="s">
        <v>45</v>
      </c>
      <c r="S29" t="str">
        <f t="shared" si="2"/>
        <v>F</v>
      </c>
      <c r="T29" t="str">
        <f t="shared" si="3"/>
        <v/>
      </c>
      <c r="U29" t="str">
        <f t="shared" si="4"/>
        <v>F</v>
      </c>
      <c r="V29" t="str">
        <f t="shared" si="5"/>
        <v>F</v>
      </c>
      <c r="W29" t="str">
        <f t="shared" si="0"/>
        <v/>
      </c>
      <c r="X29" t="str">
        <f t="shared" si="6"/>
        <v/>
      </c>
      <c r="Y29" t="str">
        <f t="shared" si="7"/>
        <v/>
      </c>
      <c r="AF29" t="s">
        <v>45</v>
      </c>
      <c r="AG29">
        <f t="shared" si="8"/>
        <v>1</v>
      </c>
      <c r="AH29" t="str">
        <f t="shared" si="9"/>
        <v/>
      </c>
      <c r="AI29">
        <f t="shared" si="10"/>
        <v>1</v>
      </c>
      <c r="AJ29">
        <f t="shared" si="11"/>
        <v>1</v>
      </c>
      <c r="AK29" t="str">
        <f t="shared" si="12"/>
        <v/>
      </c>
      <c r="AL29" t="str">
        <f t="shared" si="13"/>
        <v/>
      </c>
      <c r="AM29" t="str">
        <f t="shared" si="14"/>
        <v/>
      </c>
    </row>
    <row r="30" spans="1:39" x14ac:dyDescent="0.3">
      <c r="A30" t="s">
        <v>46</v>
      </c>
      <c r="B30" t="s">
        <v>114</v>
      </c>
      <c r="C30" t="s">
        <v>100</v>
      </c>
      <c r="E30" t="s">
        <v>108</v>
      </c>
      <c r="G30" t="s">
        <v>108</v>
      </c>
      <c r="I30" t="s">
        <v>108</v>
      </c>
      <c r="K30" t="s">
        <v>108</v>
      </c>
      <c r="M30" t="s">
        <v>108</v>
      </c>
      <c r="O30" t="s">
        <v>108</v>
      </c>
      <c r="R30" t="s">
        <v>46</v>
      </c>
      <c r="S30" t="str">
        <f t="shared" si="2"/>
        <v/>
      </c>
      <c r="T30" t="str">
        <f t="shared" si="3"/>
        <v/>
      </c>
      <c r="U30" t="str">
        <f t="shared" si="4"/>
        <v>F</v>
      </c>
      <c r="V30" t="str">
        <f t="shared" si="5"/>
        <v/>
      </c>
      <c r="W30" t="str">
        <f t="shared" si="0"/>
        <v/>
      </c>
      <c r="X30" t="str">
        <f t="shared" si="6"/>
        <v/>
      </c>
      <c r="Y30" t="str">
        <f t="shared" si="7"/>
        <v/>
      </c>
      <c r="AF30" t="s">
        <v>46</v>
      </c>
      <c r="AG30" t="str">
        <f t="shared" si="8"/>
        <v/>
      </c>
      <c r="AH30" t="str">
        <f t="shared" si="9"/>
        <v/>
      </c>
      <c r="AI30">
        <f t="shared" si="10"/>
        <v>1</v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</row>
    <row r="31" spans="1:39" x14ac:dyDescent="0.3">
      <c r="A31" t="s">
        <v>47</v>
      </c>
      <c r="B31" t="s">
        <v>115</v>
      </c>
      <c r="C31" t="s">
        <v>100</v>
      </c>
      <c r="D31" t="s">
        <v>114</v>
      </c>
      <c r="E31" t="s">
        <v>100</v>
      </c>
      <c r="F31" t="s">
        <v>113</v>
      </c>
      <c r="G31" t="s">
        <v>100</v>
      </c>
      <c r="I31" t="s">
        <v>108</v>
      </c>
      <c r="K31" t="s">
        <v>108</v>
      </c>
      <c r="M31" t="s">
        <v>108</v>
      </c>
      <c r="O31" t="s">
        <v>108</v>
      </c>
      <c r="R31" t="s">
        <v>47</v>
      </c>
      <c r="S31" t="str">
        <f t="shared" si="2"/>
        <v>F</v>
      </c>
      <c r="T31" t="str">
        <f t="shared" si="3"/>
        <v/>
      </c>
      <c r="U31" t="str">
        <f t="shared" si="4"/>
        <v>F</v>
      </c>
      <c r="V31" t="str">
        <f t="shared" si="5"/>
        <v>F</v>
      </c>
      <c r="W31" t="str">
        <f t="shared" si="0"/>
        <v/>
      </c>
      <c r="X31" t="str">
        <f t="shared" si="6"/>
        <v/>
      </c>
      <c r="Y31" t="str">
        <f t="shared" si="7"/>
        <v/>
      </c>
      <c r="AF31" t="s">
        <v>47</v>
      </c>
      <c r="AG31">
        <f t="shared" si="8"/>
        <v>1</v>
      </c>
      <c r="AH31" t="str">
        <f t="shared" si="9"/>
        <v/>
      </c>
      <c r="AI31">
        <f t="shared" si="10"/>
        <v>1</v>
      </c>
      <c r="AJ31">
        <f t="shared" si="11"/>
        <v>1</v>
      </c>
      <c r="AK31" t="str">
        <f t="shared" si="12"/>
        <v/>
      </c>
      <c r="AL31" t="str">
        <f t="shared" si="13"/>
        <v/>
      </c>
      <c r="AM31" t="str">
        <f t="shared" si="14"/>
        <v/>
      </c>
    </row>
    <row r="32" spans="1:39" x14ac:dyDescent="0.3">
      <c r="A32" t="s">
        <v>48</v>
      </c>
      <c r="B32" t="s">
        <v>113</v>
      </c>
      <c r="C32" t="s">
        <v>103</v>
      </c>
      <c r="E32" t="s">
        <v>108</v>
      </c>
      <c r="G32" t="s">
        <v>108</v>
      </c>
      <c r="I32" t="s">
        <v>108</v>
      </c>
      <c r="K32" t="s">
        <v>108</v>
      </c>
      <c r="M32" t="s">
        <v>108</v>
      </c>
      <c r="O32" t="s">
        <v>108</v>
      </c>
      <c r="R32" t="s">
        <v>48</v>
      </c>
      <c r="S32" t="str">
        <f t="shared" si="2"/>
        <v/>
      </c>
      <c r="T32" t="str">
        <f t="shared" si="3"/>
        <v/>
      </c>
      <c r="U32" t="str">
        <f t="shared" si="4"/>
        <v/>
      </c>
      <c r="V32" t="str">
        <f t="shared" si="5"/>
        <v>Absent</v>
      </c>
      <c r="W32" t="str">
        <f t="shared" si="0"/>
        <v/>
      </c>
      <c r="X32" t="str">
        <f t="shared" si="6"/>
        <v/>
      </c>
      <c r="Y32" t="str">
        <f t="shared" si="7"/>
        <v/>
      </c>
      <c r="AF32" t="s">
        <v>48</v>
      </c>
      <c r="AG32" t="str">
        <f t="shared" si="8"/>
        <v/>
      </c>
      <c r="AH32" t="str">
        <f t="shared" si="9"/>
        <v/>
      </c>
      <c r="AI32" t="str">
        <f t="shared" si="10"/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</row>
    <row r="33" spans="1:39" x14ac:dyDescent="0.3">
      <c r="A33" t="s">
        <v>50</v>
      </c>
      <c r="B33" t="s">
        <v>115</v>
      </c>
      <c r="C33" t="s">
        <v>101</v>
      </c>
      <c r="D33" t="s">
        <v>114</v>
      </c>
      <c r="E33" t="s">
        <v>100</v>
      </c>
      <c r="G33" t="s">
        <v>108</v>
      </c>
      <c r="I33" t="s">
        <v>108</v>
      </c>
      <c r="K33" t="s">
        <v>108</v>
      </c>
      <c r="M33" t="s">
        <v>108</v>
      </c>
      <c r="O33" t="s">
        <v>108</v>
      </c>
      <c r="R33" t="s">
        <v>50</v>
      </c>
      <c r="S33" t="str">
        <f t="shared" si="2"/>
        <v>P</v>
      </c>
      <c r="T33" t="str">
        <f t="shared" si="3"/>
        <v/>
      </c>
      <c r="U33" t="str">
        <f t="shared" si="4"/>
        <v>F</v>
      </c>
      <c r="V33" t="str">
        <f t="shared" si="5"/>
        <v/>
      </c>
      <c r="W33" t="str">
        <f t="shared" si="0"/>
        <v/>
      </c>
      <c r="X33" t="str">
        <f t="shared" si="6"/>
        <v/>
      </c>
      <c r="Y33" t="str">
        <f t="shared" si="7"/>
        <v/>
      </c>
      <c r="AF33" t="s">
        <v>50</v>
      </c>
      <c r="AG33">
        <f t="shared" si="8"/>
        <v>2</v>
      </c>
      <c r="AH33" t="str">
        <f t="shared" si="9"/>
        <v/>
      </c>
      <c r="AI33">
        <f t="shared" si="10"/>
        <v>1</v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</row>
    <row r="34" spans="1:39" x14ac:dyDescent="0.3">
      <c r="A34" t="s">
        <v>51</v>
      </c>
      <c r="B34" t="s">
        <v>115</v>
      </c>
      <c r="C34" t="s">
        <v>100</v>
      </c>
      <c r="D34" t="s">
        <v>116</v>
      </c>
      <c r="E34" t="s">
        <v>101</v>
      </c>
      <c r="F34" t="s">
        <v>114</v>
      </c>
      <c r="G34" t="s">
        <v>100</v>
      </c>
      <c r="H34" t="s">
        <v>113</v>
      </c>
      <c r="I34" t="s">
        <v>100</v>
      </c>
      <c r="J34" t="s">
        <v>10</v>
      </c>
      <c r="K34" t="s">
        <v>101</v>
      </c>
      <c r="L34" t="s">
        <v>117</v>
      </c>
      <c r="M34" t="s">
        <v>110</v>
      </c>
      <c r="N34" t="s">
        <v>118</v>
      </c>
      <c r="O34" t="s">
        <v>111</v>
      </c>
      <c r="R34" t="s">
        <v>51</v>
      </c>
      <c r="S34" t="str">
        <f t="shared" si="2"/>
        <v>F</v>
      </c>
      <c r="T34" t="str">
        <f t="shared" si="3"/>
        <v>P</v>
      </c>
      <c r="U34" t="str">
        <f t="shared" si="4"/>
        <v>F</v>
      </c>
      <c r="V34" t="str">
        <f t="shared" si="5"/>
        <v>F</v>
      </c>
      <c r="W34" t="str">
        <f t="shared" si="0"/>
        <v>P</v>
      </c>
      <c r="X34" t="str">
        <f t="shared" si="6"/>
        <v>S</v>
      </c>
      <c r="Y34" t="str">
        <f t="shared" si="7"/>
        <v>A</v>
      </c>
      <c r="AF34" t="s">
        <v>51</v>
      </c>
      <c r="AG34">
        <f t="shared" si="8"/>
        <v>1</v>
      </c>
      <c r="AH34">
        <f t="shared" si="9"/>
        <v>2</v>
      </c>
      <c r="AI34">
        <f t="shared" si="10"/>
        <v>1</v>
      </c>
      <c r="AJ34">
        <f t="shared" si="11"/>
        <v>1</v>
      </c>
      <c r="AK34">
        <f t="shared" si="12"/>
        <v>2</v>
      </c>
      <c r="AL34">
        <f t="shared" si="13"/>
        <v>10</v>
      </c>
      <c r="AM34">
        <f t="shared" si="14"/>
        <v>8</v>
      </c>
    </row>
    <row r="35" spans="1:39" x14ac:dyDescent="0.3">
      <c r="A35" t="s">
        <v>52</v>
      </c>
      <c r="B35" t="s">
        <v>115</v>
      </c>
      <c r="C35" t="s">
        <v>100</v>
      </c>
      <c r="D35" t="s">
        <v>116</v>
      </c>
      <c r="E35" t="s">
        <v>101</v>
      </c>
      <c r="F35" t="s">
        <v>114</v>
      </c>
      <c r="G35" t="s">
        <v>100</v>
      </c>
      <c r="H35" t="s">
        <v>113</v>
      </c>
      <c r="I35" t="s">
        <v>100</v>
      </c>
      <c r="J35" t="s">
        <v>10</v>
      </c>
      <c r="K35" t="s">
        <v>101</v>
      </c>
      <c r="L35" t="s">
        <v>117</v>
      </c>
      <c r="M35" t="s">
        <v>110</v>
      </c>
      <c r="N35" t="s">
        <v>118</v>
      </c>
      <c r="O35" t="s">
        <v>105</v>
      </c>
      <c r="R35" t="s">
        <v>52</v>
      </c>
      <c r="S35" t="str">
        <f t="shared" si="2"/>
        <v>F</v>
      </c>
      <c r="T35" t="str">
        <f t="shared" si="3"/>
        <v>P</v>
      </c>
      <c r="U35" t="str">
        <f t="shared" si="4"/>
        <v>F</v>
      </c>
      <c r="V35" t="str">
        <f t="shared" si="5"/>
        <v>F</v>
      </c>
      <c r="W35" t="str">
        <f t="shared" si="0"/>
        <v>P</v>
      </c>
      <c r="X35" t="str">
        <f t="shared" si="6"/>
        <v>S</v>
      </c>
      <c r="Y35" t="str">
        <f t="shared" si="7"/>
        <v>B</v>
      </c>
      <c r="AF35" t="s">
        <v>52</v>
      </c>
      <c r="AG35">
        <f t="shared" si="8"/>
        <v>1</v>
      </c>
      <c r="AH35">
        <f t="shared" si="9"/>
        <v>2</v>
      </c>
      <c r="AI35">
        <f t="shared" si="10"/>
        <v>1</v>
      </c>
      <c r="AJ35">
        <f t="shared" si="11"/>
        <v>1</v>
      </c>
      <c r="AK35">
        <f t="shared" si="12"/>
        <v>2</v>
      </c>
      <c r="AL35">
        <f t="shared" si="13"/>
        <v>10</v>
      </c>
      <c r="AM35">
        <f t="shared" si="14"/>
        <v>6</v>
      </c>
    </row>
    <row r="36" spans="1:39" x14ac:dyDescent="0.3">
      <c r="A36" t="s">
        <v>53</v>
      </c>
      <c r="B36" t="s">
        <v>115</v>
      </c>
      <c r="C36" t="s">
        <v>101</v>
      </c>
      <c r="D36" t="s">
        <v>116</v>
      </c>
      <c r="E36" t="s">
        <v>101</v>
      </c>
      <c r="F36" t="s">
        <v>114</v>
      </c>
      <c r="G36" t="s">
        <v>100</v>
      </c>
      <c r="H36" t="s">
        <v>113</v>
      </c>
      <c r="I36" t="s">
        <v>100</v>
      </c>
      <c r="J36" t="s">
        <v>10</v>
      </c>
      <c r="K36" t="s">
        <v>101</v>
      </c>
      <c r="L36" t="s">
        <v>117</v>
      </c>
      <c r="M36" t="s">
        <v>111</v>
      </c>
      <c r="N36" t="s">
        <v>118</v>
      </c>
      <c r="O36" t="s">
        <v>109</v>
      </c>
      <c r="R36" t="s">
        <v>53</v>
      </c>
      <c r="S36" t="str">
        <f t="shared" si="2"/>
        <v>P</v>
      </c>
      <c r="T36" t="str">
        <f t="shared" si="3"/>
        <v>P</v>
      </c>
      <c r="U36" t="str">
        <f t="shared" si="4"/>
        <v>F</v>
      </c>
      <c r="V36" t="str">
        <f t="shared" si="5"/>
        <v>F</v>
      </c>
      <c r="W36" t="str">
        <f t="shared" si="0"/>
        <v>P</v>
      </c>
      <c r="X36" t="str">
        <f t="shared" si="6"/>
        <v>A</v>
      </c>
      <c r="Y36" t="str">
        <f t="shared" si="7"/>
        <v>B+</v>
      </c>
      <c r="AF36" t="s">
        <v>53</v>
      </c>
      <c r="AG36">
        <f t="shared" si="8"/>
        <v>2</v>
      </c>
      <c r="AH36">
        <f t="shared" si="9"/>
        <v>2</v>
      </c>
      <c r="AI36">
        <f t="shared" si="10"/>
        <v>1</v>
      </c>
      <c r="AJ36">
        <f t="shared" si="11"/>
        <v>1</v>
      </c>
      <c r="AK36">
        <f t="shared" si="12"/>
        <v>2</v>
      </c>
      <c r="AL36">
        <f t="shared" si="13"/>
        <v>8</v>
      </c>
      <c r="AM36">
        <f t="shared" si="14"/>
        <v>7</v>
      </c>
    </row>
    <row r="37" spans="1:39" x14ac:dyDescent="0.3">
      <c r="A37" t="s">
        <v>54</v>
      </c>
      <c r="B37" t="s">
        <v>115</v>
      </c>
      <c r="C37" t="s">
        <v>104</v>
      </c>
      <c r="D37" t="s">
        <v>116</v>
      </c>
      <c r="E37" t="s">
        <v>107</v>
      </c>
      <c r="F37" t="s">
        <v>114</v>
      </c>
      <c r="G37" t="s">
        <v>100</v>
      </c>
      <c r="H37" t="s">
        <v>113</v>
      </c>
      <c r="I37" t="s">
        <v>100</v>
      </c>
      <c r="J37" t="s">
        <v>10</v>
      </c>
      <c r="K37" t="s">
        <v>101</v>
      </c>
      <c r="L37" t="s">
        <v>117</v>
      </c>
      <c r="M37" t="s">
        <v>112</v>
      </c>
      <c r="N37" t="s">
        <v>118</v>
      </c>
      <c r="O37" t="s">
        <v>109</v>
      </c>
      <c r="R37" t="s">
        <v>54</v>
      </c>
      <c r="S37" t="str">
        <f t="shared" si="2"/>
        <v>D</v>
      </c>
      <c r="T37" t="str">
        <f t="shared" si="3"/>
        <v>C</v>
      </c>
      <c r="U37" t="str">
        <f t="shared" si="4"/>
        <v>F</v>
      </c>
      <c r="V37" t="str">
        <f t="shared" si="5"/>
        <v>F</v>
      </c>
      <c r="W37" t="str">
        <f t="shared" si="0"/>
        <v>P</v>
      </c>
      <c r="X37" t="str">
        <f t="shared" si="6"/>
        <v>A+</v>
      </c>
      <c r="Y37" t="str">
        <f t="shared" si="7"/>
        <v>B+</v>
      </c>
      <c r="AF37" t="s">
        <v>54</v>
      </c>
      <c r="AG37">
        <f t="shared" si="8"/>
        <v>3</v>
      </c>
      <c r="AH37">
        <f t="shared" si="9"/>
        <v>4</v>
      </c>
      <c r="AI37">
        <f t="shared" si="10"/>
        <v>1</v>
      </c>
      <c r="AJ37">
        <f t="shared" si="11"/>
        <v>1</v>
      </c>
      <c r="AK37">
        <f t="shared" si="12"/>
        <v>2</v>
      </c>
      <c r="AL37">
        <f t="shared" si="13"/>
        <v>9</v>
      </c>
      <c r="AM37">
        <f t="shared" si="14"/>
        <v>7</v>
      </c>
    </row>
    <row r="38" spans="1:39" x14ac:dyDescent="0.3">
      <c r="A38" t="s">
        <v>55</v>
      </c>
      <c r="B38" t="s">
        <v>115</v>
      </c>
      <c r="C38" t="s">
        <v>100</v>
      </c>
      <c r="D38" t="s">
        <v>116</v>
      </c>
      <c r="E38" t="s">
        <v>104</v>
      </c>
      <c r="F38" t="s">
        <v>114</v>
      </c>
      <c r="G38" t="s">
        <v>100</v>
      </c>
      <c r="H38" t="s">
        <v>113</v>
      </c>
      <c r="I38" t="s">
        <v>100</v>
      </c>
      <c r="J38" t="s">
        <v>10</v>
      </c>
      <c r="K38" t="s">
        <v>101</v>
      </c>
      <c r="L38" t="s">
        <v>117</v>
      </c>
      <c r="M38" t="s">
        <v>112</v>
      </c>
      <c r="N38" t="s">
        <v>118</v>
      </c>
      <c r="O38" t="s">
        <v>111</v>
      </c>
      <c r="R38" t="s">
        <v>55</v>
      </c>
      <c r="S38" t="str">
        <f t="shared" si="2"/>
        <v>F</v>
      </c>
      <c r="T38" t="str">
        <f t="shared" si="3"/>
        <v>D</v>
      </c>
      <c r="U38" t="str">
        <f t="shared" si="4"/>
        <v>F</v>
      </c>
      <c r="V38" t="str">
        <f t="shared" si="5"/>
        <v>F</v>
      </c>
      <c r="W38" t="str">
        <f t="shared" si="0"/>
        <v>P</v>
      </c>
      <c r="X38" t="str">
        <f t="shared" si="6"/>
        <v>A+</v>
      </c>
      <c r="Y38" t="str">
        <f t="shared" si="7"/>
        <v>A</v>
      </c>
      <c r="AF38" t="s">
        <v>55</v>
      </c>
      <c r="AG38">
        <f t="shared" si="8"/>
        <v>1</v>
      </c>
      <c r="AH38">
        <f t="shared" si="9"/>
        <v>3</v>
      </c>
      <c r="AI38">
        <f t="shared" si="10"/>
        <v>1</v>
      </c>
      <c r="AJ38">
        <f t="shared" si="11"/>
        <v>1</v>
      </c>
      <c r="AK38">
        <f t="shared" si="12"/>
        <v>2</v>
      </c>
      <c r="AL38">
        <f t="shared" si="13"/>
        <v>9</v>
      </c>
      <c r="AM38">
        <f t="shared" si="14"/>
        <v>8</v>
      </c>
    </row>
    <row r="39" spans="1:39" x14ac:dyDescent="0.3">
      <c r="A39" t="s">
        <v>56</v>
      </c>
      <c r="B39" t="s">
        <v>115</v>
      </c>
      <c r="C39" t="s">
        <v>100</v>
      </c>
      <c r="D39" t="s">
        <v>116</v>
      </c>
      <c r="E39" t="s">
        <v>100</v>
      </c>
      <c r="F39" t="s">
        <v>114</v>
      </c>
      <c r="G39" t="s">
        <v>100</v>
      </c>
      <c r="H39" t="s">
        <v>113</v>
      </c>
      <c r="I39" t="s">
        <v>100</v>
      </c>
      <c r="J39" t="s">
        <v>10</v>
      </c>
      <c r="K39" t="s">
        <v>101</v>
      </c>
      <c r="L39" t="s">
        <v>117</v>
      </c>
      <c r="M39" t="s">
        <v>111</v>
      </c>
      <c r="N39" t="s">
        <v>118</v>
      </c>
      <c r="O39" t="s">
        <v>109</v>
      </c>
      <c r="R39" t="s">
        <v>56</v>
      </c>
      <c r="S39" t="str">
        <f t="shared" si="2"/>
        <v>F</v>
      </c>
      <c r="T39" t="str">
        <f t="shared" si="3"/>
        <v>F</v>
      </c>
      <c r="U39" t="str">
        <f t="shared" si="4"/>
        <v>F</v>
      </c>
      <c r="V39" t="str">
        <f t="shared" si="5"/>
        <v>F</v>
      </c>
      <c r="W39" t="str">
        <f t="shared" si="0"/>
        <v>P</v>
      </c>
      <c r="X39" t="str">
        <f t="shared" si="6"/>
        <v>A</v>
      </c>
      <c r="Y39" t="str">
        <f t="shared" si="7"/>
        <v>B+</v>
      </c>
      <c r="AF39" t="s">
        <v>56</v>
      </c>
      <c r="AG39">
        <f t="shared" si="8"/>
        <v>1</v>
      </c>
      <c r="AH39">
        <f t="shared" si="9"/>
        <v>1</v>
      </c>
      <c r="AI39">
        <f t="shared" si="10"/>
        <v>1</v>
      </c>
      <c r="AJ39">
        <f t="shared" si="11"/>
        <v>1</v>
      </c>
      <c r="AK39">
        <f t="shared" si="12"/>
        <v>2</v>
      </c>
      <c r="AL39">
        <f t="shared" si="13"/>
        <v>8</v>
      </c>
      <c r="AM39">
        <f t="shared" si="14"/>
        <v>7</v>
      </c>
    </row>
    <row r="40" spans="1:39" x14ac:dyDescent="0.3">
      <c r="A40" t="s">
        <v>57</v>
      </c>
      <c r="B40" t="s">
        <v>115</v>
      </c>
      <c r="C40" t="s">
        <v>105</v>
      </c>
      <c r="D40" t="s">
        <v>116</v>
      </c>
      <c r="E40" t="s">
        <v>109</v>
      </c>
      <c r="F40" t="s">
        <v>114</v>
      </c>
      <c r="G40" t="s">
        <v>100</v>
      </c>
      <c r="H40" t="s">
        <v>113</v>
      </c>
      <c r="I40" t="s">
        <v>100</v>
      </c>
      <c r="J40" t="s">
        <v>10</v>
      </c>
      <c r="K40" t="s">
        <v>101</v>
      </c>
      <c r="L40" t="s">
        <v>117</v>
      </c>
      <c r="M40" t="s">
        <v>110</v>
      </c>
      <c r="N40" t="s">
        <v>118</v>
      </c>
      <c r="O40" t="s">
        <v>109</v>
      </c>
      <c r="R40" t="s">
        <v>57</v>
      </c>
      <c r="S40" t="str">
        <f t="shared" si="2"/>
        <v>B</v>
      </c>
      <c r="T40" t="str">
        <f t="shared" si="3"/>
        <v>B+</v>
      </c>
      <c r="U40" t="str">
        <f t="shared" si="4"/>
        <v>F</v>
      </c>
      <c r="V40" t="str">
        <f t="shared" si="5"/>
        <v>F</v>
      </c>
      <c r="W40" t="str">
        <f t="shared" si="0"/>
        <v>P</v>
      </c>
      <c r="X40" t="str">
        <f t="shared" si="6"/>
        <v>S</v>
      </c>
      <c r="Y40" t="str">
        <f t="shared" si="7"/>
        <v>B+</v>
      </c>
      <c r="AF40" t="s">
        <v>57</v>
      </c>
      <c r="AG40">
        <f t="shared" si="8"/>
        <v>6</v>
      </c>
      <c r="AH40">
        <f t="shared" si="9"/>
        <v>7</v>
      </c>
      <c r="AI40">
        <f t="shared" si="10"/>
        <v>1</v>
      </c>
      <c r="AJ40">
        <f t="shared" si="11"/>
        <v>1</v>
      </c>
      <c r="AK40">
        <f t="shared" si="12"/>
        <v>2</v>
      </c>
      <c r="AL40">
        <f t="shared" si="13"/>
        <v>10</v>
      </c>
      <c r="AM40">
        <f t="shared" si="14"/>
        <v>7</v>
      </c>
    </row>
    <row r="41" spans="1:39" x14ac:dyDescent="0.3">
      <c r="A41" t="s">
        <v>58</v>
      </c>
      <c r="B41" t="s">
        <v>115</v>
      </c>
      <c r="C41" t="s">
        <v>104</v>
      </c>
      <c r="D41" t="s">
        <v>116</v>
      </c>
      <c r="E41" t="s">
        <v>104</v>
      </c>
      <c r="F41" t="s">
        <v>114</v>
      </c>
      <c r="G41" t="s">
        <v>100</v>
      </c>
      <c r="H41" t="s">
        <v>113</v>
      </c>
      <c r="I41" t="s">
        <v>100</v>
      </c>
      <c r="J41" t="s">
        <v>10</v>
      </c>
      <c r="K41" t="s">
        <v>101</v>
      </c>
      <c r="L41" t="s">
        <v>117</v>
      </c>
      <c r="M41" t="s">
        <v>110</v>
      </c>
      <c r="N41" t="s">
        <v>118</v>
      </c>
      <c r="O41" t="s">
        <v>109</v>
      </c>
      <c r="R41" t="s">
        <v>58</v>
      </c>
      <c r="S41" t="str">
        <f t="shared" si="2"/>
        <v>D</v>
      </c>
      <c r="T41" t="str">
        <f t="shared" si="3"/>
        <v>D</v>
      </c>
      <c r="U41" t="str">
        <f t="shared" si="4"/>
        <v>F</v>
      </c>
      <c r="V41" t="str">
        <f t="shared" si="5"/>
        <v>F</v>
      </c>
      <c r="W41" t="str">
        <f t="shared" si="0"/>
        <v>P</v>
      </c>
      <c r="X41" t="str">
        <f t="shared" si="6"/>
        <v>S</v>
      </c>
      <c r="Y41" t="str">
        <f t="shared" si="7"/>
        <v>B+</v>
      </c>
      <c r="AF41" t="s">
        <v>58</v>
      </c>
      <c r="AG41">
        <f t="shared" si="8"/>
        <v>3</v>
      </c>
      <c r="AH41">
        <f t="shared" si="9"/>
        <v>3</v>
      </c>
      <c r="AI41">
        <f t="shared" si="10"/>
        <v>1</v>
      </c>
      <c r="AJ41">
        <f t="shared" si="11"/>
        <v>1</v>
      </c>
      <c r="AK41">
        <f t="shared" si="12"/>
        <v>2</v>
      </c>
      <c r="AL41">
        <f t="shared" si="13"/>
        <v>10</v>
      </c>
      <c r="AM41">
        <f t="shared" si="14"/>
        <v>7</v>
      </c>
    </row>
    <row r="42" spans="1:39" x14ac:dyDescent="0.3">
      <c r="A42" t="s">
        <v>59</v>
      </c>
      <c r="B42" t="s">
        <v>115</v>
      </c>
      <c r="C42" t="s">
        <v>105</v>
      </c>
      <c r="D42" t="s">
        <v>116</v>
      </c>
      <c r="E42" t="s">
        <v>110</v>
      </c>
      <c r="F42" t="s">
        <v>114</v>
      </c>
      <c r="G42" t="s">
        <v>104</v>
      </c>
      <c r="H42" t="s">
        <v>113</v>
      </c>
      <c r="I42" t="s">
        <v>100</v>
      </c>
      <c r="J42" t="s">
        <v>10</v>
      </c>
      <c r="K42" t="s">
        <v>101</v>
      </c>
      <c r="L42" t="s">
        <v>117</v>
      </c>
      <c r="M42" t="s">
        <v>110</v>
      </c>
      <c r="N42" t="s">
        <v>118</v>
      </c>
      <c r="O42" t="s">
        <v>111</v>
      </c>
      <c r="R42" t="s">
        <v>59</v>
      </c>
      <c r="S42" t="str">
        <f t="shared" si="2"/>
        <v>B</v>
      </c>
      <c r="T42" t="str">
        <f t="shared" si="3"/>
        <v>S</v>
      </c>
      <c r="U42" t="str">
        <f t="shared" si="4"/>
        <v>D</v>
      </c>
      <c r="V42" t="str">
        <f t="shared" si="5"/>
        <v>F</v>
      </c>
      <c r="W42" t="str">
        <f t="shared" si="0"/>
        <v>P</v>
      </c>
      <c r="X42" t="str">
        <f t="shared" si="6"/>
        <v>S</v>
      </c>
      <c r="Y42" t="str">
        <f t="shared" si="7"/>
        <v>A</v>
      </c>
      <c r="AF42" t="s">
        <v>59</v>
      </c>
      <c r="AG42">
        <f t="shared" si="8"/>
        <v>6</v>
      </c>
      <c r="AH42">
        <f t="shared" si="9"/>
        <v>10</v>
      </c>
      <c r="AI42">
        <f t="shared" si="10"/>
        <v>3</v>
      </c>
      <c r="AJ42">
        <f t="shared" si="11"/>
        <v>1</v>
      </c>
      <c r="AK42">
        <f t="shared" si="12"/>
        <v>2</v>
      </c>
      <c r="AL42">
        <f t="shared" si="13"/>
        <v>10</v>
      </c>
      <c r="AM42">
        <f t="shared" si="14"/>
        <v>8</v>
      </c>
    </row>
    <row r="43" spans="1:39" x14ac:dyDescent="0.3">
      <c r="A43" t="s">
        <v>60</v>
      </c>
      <c r="B43" t="s">
        <v>115</v>
      </c>
      <c r="C43" t="s">
        <v>106</v>
      </c>
      <c r="D43" t="s">
        <v>116</v>
      </c>
      <c r="E43" t="s">
        <v>106</v>
      </c>
      <c r="F43" t="s">
        <v>114</v>
      </c>
      <c r="G43" t="s">
        <v>100</v>
      </c>
      <c r="H43" t="s">
        <v>113</v>
      </c>
      <c r="I43" t="s">
        <v>100</v>
      </c>
      <c r="J43" t="s">
        <v>10</v>
      </c>
      <c r="K43" t="s">
        <v>101</v>
      </c>
      <c r="L43" t="s">
        <v>117</v>
      </c>
      <c r="M43" t="s">
        <v>110</v>
      </c>
      <c r="N43" t="s">
        <v>118</v>
      </c>
      <c r="O43" t="s">
        <v>109</v>
      </c>
      <c r="R43" t="s">
        <v>60</v>
      </c>
      <c r="S43" t="str">
        <f t="shared" si="2"/>
        <v>C+</v>
      </c>
      <c r="T43" t="str">
        <f t="shared" si="3"/>
        <v>C+</v>
      </c>
      <c r="U43" t="str">
        <f t="shared" si="4"/>
        <v>F</v>
      </c>
      <c r="V43" t="str">
        <f t="shared" si="5"/>
        <v>F</v>
      </c>
      <c r="W43" t="str">
        <f t="shared" si="0"/>
        <v>P</v>
      </c>
      <c r="X43" t="str">
        <f t="shared" si="6"/>
        <v>S</v>
      </c>
      <c r="Y43" t="str">
        <f t="shared" si="7"/>
        <v>B+</v>
      </c>
      <c r="AF43" t="s">
        <v>60</v>
      </c>
      <c r="AG43">
        <f t="shared" si="8"/>
        <v>5</v>
      </c>
      <c r="AH43">
        <f t="shared" si="9"/>
        <v>5</v>
      </c>
      <c r="AI43">
        <f t="shared" si="10"/>
        <v>1</v>
      </c>
      <c r="AJ43">
        <f t="shared" si="11"/>
        <v>1</v>
      </c>
      <c r="AK43">
        <f t="shared" si="12"/>
        <v>2</v>
      </c>
      <c r="AL43">
        <f t="shared" si="13"/>
        <v>10</v>
      </c>
      <c r="AM43">
        <f t="shared" si="14"/>
        <v>7</v>
      </c>
    </row>
    <row r="44" spans="1:39" x14ac:dyDescent="0.3">
      <c r="A44" t="s">
        <v>61</v>
      </c>
      <c r="B44" t="s">
        <v>115</v>
      </c>
      <c r="C44" t="s">
        <v>100</v>
      </c>
      <c r="D44" t="s">
        <v>116</v>
      </c>
      <c r="E44" t="s">
        <v>100</v>
      </c>
      <c r="F44" t="s">
        <v>114</v>
      </c>
      <c r="G44" t="s">
        <v>100</v>
      </c>
      <c r="H44" t="s">
        <v>113</v>
      </c>
      <c r="I44" t="s">
        <v>100</v>
      </c>
      <c r="J44" t="s">
        <v>10</v>
      </c>
      <c r="K44" t="s">
        <v>101</v>
      </c>
      <c r="L44" t="s">
        <v>117</v>
      </c>
      <c r="M44" t="s">
        <v>111</v>
      </c>
      <c r="N44" t="s">
        <v>118</v>
      </c>
      <c r="O44" t="s">
        <v>109</v>
      </c>
      <c r="R44" t="s">
        <v>61</v>
      </c>
      <c r="S44" t="str">
        <f t="shared" si="2"/>
        <v>F</v>
      </c>
      <c r="T44" t="str">
        <f t="shared" si="3"/>
        <v>F</v>
      </c>
      <c r="U44" t="str">
        <f t="shared" si="4"/>
        <v>F</v>
      </c>
      <c r="V44" t="str">
        <f t="shared" si="5"/>
        <v>F</v>
      </c>
      <c r="W44" t="str">
        <f t="shared" si="0"/>
        <v>P</v>
      </c>
      <c r="X44" t="str">
        <f t="shared" si="6"/>
        <v>A</v>
      </c>
      <c r="Y44" t="str">
        <f t="shared" si="7"/>
        <v>B+</v>
      </c>
      <c r="AF44" t="s">
        <v>61</v>
      </c>
      <c r="AG44">
        <f t="shared" si="8"/>
        <v>1</v>
      </c>
      <c r="AH44">
        <f t="shared" si="9"/>
        <v>1</v>
      </c>
      <c r="AI44">
        <f t="shared" si="10"/>
        <v>1</v>
      </c>
      <c r="AJ44">
        <f t="shared" si="11"/>
        <v>1</v>
      </c>
      <c r="AK44">
        <f t="shared" si="12"/>
        <v>2</v>
      </c>
      <c r="AL44">
        <f t="shared" si="13"/>
        <v>8</v>
      </c>
      <c r="AM44">
        <f t="shared" si="14"/>
        <v>7</v>
      </c>
    </row>
    <row r="45" spans="1:39" x14ac:dyDescent="0.3">
      <c r="A45" t="s">
        <v>62</v>
      </c>
      <c r="B45" t="s">
        <v>115</v>
      </c>
      <c r="C45" t="s">
        <v>107</v>
      </c>
      <c r="D45" t="s">
        <v>116</v>
      </c>
      <c r="E45" t="s">
        <v>105</v>
      </c>
      <c r="F45" t="s">
        <v>114</v>
      </c>
      <c r="G45" t="s">
        <v>100</v>
      </c>
      <c r="H45" t="s">
        <v>113</v>
      </c>
      <c r="I45" t="s">
        <v>101</v>
      </c>
      <c r="J45" t="s">
        <v>10</v>
      </c>
      <c r="K45" t="s">
        <v>101</v>
      </c>
      <c r="L45" t="s">
        <v>117</v>
      </c>
      <c r="M45" t="s">
        <v>110</v>
      </c>
      <c r="N45" t="s">
        <v>118</v>
      </c>
      <c r="O45" t="s">
        <v>111</v>
      </c>
      <c r="R45" t="s">
        <v>62</v>
      </c>
      <c r="S45" t="str">
        <f t="shared" si="2"/>
        <v>C</v>
      </c>
      <c r="T45" t="str">
        <f t="shared" si="3"/>
        <v>B</v>
      </c>
      <c r="U45" t="str">
        <f t="shared" si="4"/>
        <v>F</v>
      </c>
      <c r="V45" t="str">
        <f t="shared" si="5"/>
        <v>P</v>
      </c>
      <c r="W45" t="str">
        <f t="shared" si="0"/>
        <v>P</v>
      </c>
      <c r="X45" t="str">
        <f t="shared" si="6"/>
        <v>S</v>
      </c>
      <c r="Y45" t="str">
        <f t="shared" si="7"/>
        <v>A</v>
      </c>
      <c r="AF45" t="s">
        <v>62</v>
      </c>
      <c r="AG45">
        <f t="shared" si="8"/>
        <v>4</v>
      </c>
      <c r="AH45">
        <f t="shared" si="9"/>
        <v>6</v>
      </c>
      <c r="AI45">
        <f t="shared" si="10"/>
        <v>1</v>
      </c>
      <c r="AJ45">
        <f t="shared" si="11"/>
        <v>2</v>
      </c>
      <c r="AK45">
        <f t="shared" si="12"/>
        <v>2</v>
      </c>
      <c r="AL45">
        <f t="shared" si="13"/>
        <v>10</v>
      </c>
      <c r="AM45">
        <f t="shared" si="14"/>
        <v>8</v>
      </c>
    </row>
    <row r="46" spans="1:39" x14ac:dyDescent="0.3">
      <c r="A46" t="s">
        <v>63</v>
      </c>
      <c r="B46" t="s">
        <v>115</v>
      </c>
      <c r="C46" t="s">
        <v>100</v>
      </c>
      <c r="D46" t="s">
        <v>116</v>
      </c>
      <c r="E46" t="s">
        <v>100</v>
      </c>
      <c r="F46" t="s">
        <v>114</v>
      </c>
      <c r="G46" t="s">
        <v>100</v>
      </c>
      <c r="H46" t="s">
        <v>113</v>
      </c>
      <c r="I46" t="s">
        <v>100</v>
      </c>
      <c r="J46" t="s">
        <v>10</v>
      </c>
      <c r="K46" t="s">
        <v>101</v>
      </c>
      <c r="L46" t="s">
        <v>117</v>
      </c>
      <c r="M46" t="s">
        <v>111</v>
      </c>
      <c r="N46" t="s">
        <v>118</v>
      </c>
      <c r="O46" t="s">
        <v>105</v>
      </c>
      <c r="R46" t="s">
        <v>63</v>
      </c>
      <c r="S46" t="str">
        <f t="shared" si="2"/>
        <v>F</v>
      </c>
      <c r="T46" t="str">
        <f t="shared" si="3"/>
        <v>F</v>
      </c>
      <c r="U46" t="str">
        <f t="shared" si="4"/>
        <v>F</v>
      </c>
      <c r="V46" t="str">
        <f t="shared" si="5"/>
        <v>F</v>
      </c>
      <c r="W46" t="str">
        <f t="shared" si="0"/>
        <v>P</v>
      </c>
      <c r="X46" t="str">
        <f t="shared" si="6"/>
        <v>A</v>
      </c>
      <c r="Y46" t="str">
        <f t="shared" si="7"/>
        <v>B</v>
      </c>
      <c r="AF46" t="s">
        <v>63</v>
      </c>
      <c r="AG46">
        <f t="shared" si="8"/>
        <v>1</v>
      </c>
      <c r="AH46">
        <f t="shared" si="9"/>
        <v>1</v>
      </c>
      <c r="AI46">
        <f t="shared" si="10"/>
        <v>1</v>
      </c>
      <c r="AJ46">
        <f t="shared" si="11"/>
        <v>1</v>
      </c>
      <c r="AK46">
        <f t="shared" si="12"/>
        <v>2</v>
      </c>
      <c r="AL46">
        <f t="shared" si="13"/>
        <v>8</v>
      </c>
      <c r="AM46">
        <f t="shared" si="14"/>
        <v>6</v>
      </c>
    </row>
    <row r="47" spans="1:39" x14ac:dyDescent="0.3">
      <c r="A47" t="s">
        <v>64</v>
      </c>
      <c r="B47" t="s">
        <v>115</v>
      </c>
      <c r="C47" t="s">
        <v>111</v>
      </c>
      <c r="D47" t="s">
        <v>116</v>
      </c>
      <c r="E47" t="s">
        <v>112</v>
      </c>
      <c r="F47" t="s">
        <v>114</v>
      </c>
      <c r="G47" t="s">
        <v>100</v>
      </c>
      <c r="H47" t="s">
        <v>113</v>
      </c>
      <c r="I47" t="s">
        <v>104</v>
      </c>
      <c r="J47" t="s">
        <v>10</v>
      </c>
      <c r="K47" t="s">
        <v>101</v>
      </c>
      <c r="L47" t="s">
        <v>117</v>
      </c>
      <c r="M47" t="s">
        <v>110</v>
      </c>
      <c r="N47" t="s">
        <v>118</v>
      </c>
      <c r="O47" t="s">
        <v>112</v>
      </c>
      <c r="R47" t="s">
        <v>64</v>
      </c>
      <c r="S47" t="str">
        <f t="shared" si="2"/>
        <v>A</v>
      </c>
      <c r="T47" t="str">
        <f t="shared" si="3"/>
        <v>A+</v>
      </c>
      <c r="U47" t="str">
        <f t="shared" si="4"/>
        <v>F</v>
      </c>
      <c r="V47" t="str">
        <f t="shared" si="5"/>
        <v>D</v>
      </c>
      <c r="W47" t="str">
        <f t="shared" si="0"/>
        <v>P</v>
      </c>
      <c r="X47" t="str">
        <f t="shared" si="6"/>
        <v>S</v>
      </c>
      <c r="Y47" t="str">
        <f t="shared" si="7"/>
        <v>A+</v>
      </c>
      <c r="AF47" t="s">
        <v>64</v>
      </c>
      <c r="AG47">
        <f t="shared" si="8"/>
        <v>8</v>
      </c>
      <c r="AH47">
        <f t="shared" si="9"/>
        <v>9</v>
      </c>
      <c r="AI47">
        <f t="shared" si="10"/>
        <v>1</v>
      </c>
      <c r="AJ47">
        <f t="shared" si="11"/>
        <v>3</v>
      </c>
      <c r="AK47">
        <f t="shared" si="12"/>
        <v>2</v>
      </c>
      <c r="AL47">
        <f t="shared" si="13"/>
        <v>10</v>
      </c>
      <c r="AM47">
        <f t="shared" si="14"/>
        <v>9</v>
      </c>
    </row>
    <row r="48" spans="1:39" x14ac:dyDescent="0.3">
      <c r="S48" t="str">
        <f t="shared" si="2"/>
        <v/>
      </c>
      <c r="W48" t="str">
        <f t="shared" si="0"/>
        <v/>
      </c>
      <c r="X48" t="str">
        <f t="shared" si="6"/>
        <v/>
      </c>
      <c r="Y48" t="str">
        <f t="shared" si="7"/>
        <v/>
      </c>
    </row>
  </sheetData>
  <sortState xmlns:xlrd2="http://schemas.microsoft.com/office/spreadsheetml/2017/richdata2" ref="AF4:AF47">
    <sortCondition ref="AF4:AF47"/>
  </sortState>
  <mergeCells count="1">
    <mergeCell ref="B3:N3"/>
  </mergeCells>
  <conditionalFormatting sqref="R4:Y47">
    <cfRule type="cellIs" dxfId="0" priority="1" operator="equal">
      <formula>$AQ$4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FA5DE-91E4-4978-A32C-1DC9B1D47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Manikireddy Akhileswarudu</dc:creator>
  <cp:lastModifiedBy>Manikireddy Akhileswarudu</cp:lastModifiedBy>
  <dcterms:created xsi:type="dcterms:W3CDTF">2025-02-05T09:17:56Z</dcterms:created>
  <dcterms:modified xsi:type="dcterms:W3CDTF">2025-02-06T18:25:12Z</dcterms:modified>
</cp:coreProperties>
</file>