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6.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5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National Hydrogen Strategy\Hydrogen Projects &amp; Research Centres _ AusH2 Map\Quarterly Updates - eCat and PMPs\Final Spreadsheets for Use\Quarterly Updates\2023\June 2023\"/>
    </mc:Choice>
  </mc:AlternateContent>
  <bookViews>
    <workbookView xWindow="0" yWindow="0" windowWidth="19200" windowHeight="7056" activeTab="1"/>
  </bookViews>
  <sheets>
    <sheet name="Metadata" sheetId="1" r:id="rId1"/>
    <sheet name="Hydrogen Projects" sheetId="2" r:id="rId2"/>
    <sheet name="Acronyms &amp; Definitions" sheetId="4" r:id="rId3"/>
    <sheet name="Sheet1" sheetId="3" r:id="rId4"/>
  </sheets>
  <definedNames>
    <definedName name="_xlnm._FilterDatabase" localSheetId="1" hidden="1">'Hydrogen Projects'!$A$1:$Z$112</definedName>
    <definedName name="Z_0FA225AD_042B_4AEA_8B1B_CC32C17491AA_.wvu.FilterData" localSheetId="1" hidden="1">'Hydrogen Projects'!$A$1:$Z$112</definedName>
    <definedName name="Z_5DF7383F_6C59_4B1A_AC3A_94148D88BC07_.wvu.FilterData" localSheetId="1" hidden="1">'Hydrogen Projects'!$A$1:$Z$112</definedName>
    <definedName name="Z_E8934963_A6F1_4C58_948C_5E7EF478C259_.wvu.FilterData" localSheetId="1" hidden="1">'Hydrogen Projects'!$A$1:$Z$112</definedName>
  </definedNames>
  <calcPr calcId="162913"/>
  <customWorkbookViews>
    <customWorkbookView name="Stephanie Rees - Personal View" guid="{5DF7383F-6C59-4B1A-AC3A-94148D88BC07}" mergeInterval="0" personalView="1" maximized="1" xWindow="-9" yWindow="-9" windowWidth="1938" windowHeight="1048" activeSheetId="2"/>
    <customWorkbookView name="Claire Patterson - Personal View" guid="{E8934963-A6F1-4C58-948C-5E7EF478C259}" mergeInterval="0" personalView="1" maximized="1" xWindow="-1928" yWindow="-8" windowWidth="1936" windowHeight="1056" activeSheetId="2" showComments="commIndAndComment"/>
    <customWorkbookView name="Aleks Kalinowski - Personal View" guid="{0FA225AD-042B-4AEA-8B1B-CC32C17491AA}" mergeInterval="0" personalView="1" maximized="1" xWindow="-8" yWindow="-8" windowWidth="1936" windowHeight="1056"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8" i="2" l="1"/>
  <c r="K44" i="2" l="1"/>
  <c r="K69" i="2" l="1"/>
  <c r="K8" i="2" l="1"/>
  <c r="K54" i="2"/>
  <c r="K97" i="2" l="1"/>
  <c r="K18" i="2" l="1"/>
  <c r="K62" i="2" l="1"/>
  <c r="K45" i="2" l="1"/>
  <c r="K86" i="2" l="1"/>
  <c r="K2" i="2" l="1"/>
  <c r="K83" i="2" l="1"/>
  <c r="K93" i="2" l="1"/>
  <c r="K87" i="2" l="1"/>
</calcChain>
</file>

<file path=xl/sharedStrings.xml><?xml version="1.0" encoding="utf-8"?>
<sst xmlns="http://schemas.openxmlformats.org/spreadsheetml/2006/main" count="1496" uniqueCount="823">
  <si>
    <t>State</t>
  </si>
  <si>
    <t>Location</t>
  </si>
  <si>
    <t>Latitude</t>
  </si>
  <si>
    <t>Longitude</t>
  </si>
  <si>
    <t>Status</t>
  </si>
  <si>
    <t>Description</t>
  </si>
  <si>
    <t>Reference</t>
  </si>
  <si>
    <t>Australian Hydrogen Centre</t>
  </si>
  <si>
    <t>https://www.agig.com.au/australian-hydrogen-centre</t>
  </si>
  <si>
    <t>ACT</t>
  </si>
  <si>
    <t>Canberra</t>
  </si>
  <si>
    <t>Solar</t>
  </si>
  <si>
    <t>PEM electrolyser</t>
  </si>
  <si>
    <t>-35.326917</t>
  </si>
  <si>
    <t>Electrolyser (type not defined)</t>
  </si>
  <si>
    <t>https://www.evoenergy.com.au/emerging-technology/hydrogen-test-facility</t>
  </si>
  <si>
    <t>NSW</t>
  </si>
  <si>
    <t xml:space="preserve">Western Sydney </t>
  </si>
  <si>
    <t>Solar and Wind</t>
  </si>
  <si>
    <t>Manilla</t>
  </si>
  <si>
    <t>-30.742514</t>
  </si>
  <si>
    <t xml:space="preserve">
Solar (off-grid)</t>
  </si>
  <si>
    <t>QLD</t>
  </si>
  <si>
    <t>Bulwer Island</t>
  </si>
  <si>
    <t>Brisbane</t>
  </si>
  <si>
    <t>Griffith University</t>
  </si>
  <si>
    <t>https://www.griffith.edu.au/sustainability/sustainable-campuses/buildings</t>
  </si>
  <si>
    <t>Gladstone</t>
  </si>
  <si>
    <t>-23.810391</t>
  </si>
  <si>
    <t>Biomass</t>
  </si>
  <si>
    <t xml:space="preserve">Steam-Over-Iron with Chemical Looping Combustion
</t>
  </si>
  <si>
    <t>https://esdnews.com.au/gladstone-refinery-to-utilise-hydrogen-power/</t>
  </si>
  <si>
    <t>Yarwun, Gladstone State Development Area</t>
  </si>
  <si>
    <t>-23.803670</t>
  </si>
  <si>
    <t>Hydrogen Park Gladstone (HyP Gladstone)</t>
  </si>
  <si>
    <t>-23.841457</t>
  </si>
  <si>
    <t>Renewable Energy (source not defined)</t>
  </si>
  <si>
    <t>https://www.agig.com.au/hydrogen-park-gladstone</t>
  </si>
  <si>
    <t>-19.332736</t>
  </si>
  <si>
    <t>Daintree</t>
  </si>
  <si>
    <t>SA</t>
  </si>
  <si>
    <t xml:space="preserve"> Tonsley Innovation District </t>
  </si>
  <si>
    <t>-35.010047</t>
  </si>
  <si>
    <t>Renewable Energy (type not defined)</t>
  </si>
  <si>
    <t>Solar and Wind (off-grid)</t>
  </si>
  <si>
    <t>Alkaline electrolyser</t>
  </si>
  <si>
    <t>Wind and Hydro</t>
  </si>
  <si>
    <t>Melbourne Hydrogen Hub</t>
  </si>
  <si>
    <t>Epping</t>
  </si>
  <si>
    <t>Brown coal</t>
  </si>
  <si>
    <t>Coal gasification</t>
  </si>
  <si>
    <t>https://hydrogenenergysupplychain.com/about-hesc/</t>
  </si>
  <si>
    <t>Altona</t>
  </si>
  <si>
    <t>Melbourne</t>
  </si>
  <si>
    <t>CSIRO Clayton</t>
  </si>
  <si>
    <t>Portland</t>
  </si>
  <si>
    <t>Wind</t>
  </si>
  <si>
    <t>Planning approval stage in 2020/21</t>
  </si>
  <si>
    <t>Green Hydrogen for City of Cockburn</t>
  </si>
  <si>
    <t>WA</t>
  </si>
  <si>
    <t xml:space="preserve">Henderson Waste Recovery Park </t>
  </si>
  <si>
    <t>-32.163963</t>
  </si>
  <si>
    <t>City of Cockburn</t>
  </si>
  <si>
    <t>Solar (off-grid)</t>
  </si>
  <si>
    <t>Hybrid PV-Battery-Hydrogen System for Microgrids</t>
  </si>
  <si>
    <t>Pilbara</t>
  </si>
  <si>
    <t>-22.510540</t>
  </si>
  <si>
    <t>119.441308</t>
  </si>
  <si>
    <t>Murdoch University</t>
  </si>
  <si>
    <t>Jandakot</t>
  </si>
  <si>
    <t>ATCO Australia Pty Ltd</t>
  </si>
  <si>
    <t xml:space="preserve">PEM electrolyser </t>
  </si>
  <si>
    <t>Biomethane</t>
  </si>
  <si>
    <t>Methane cracking</t>
  </si>
  <si>
    <t>Murchison Renewable Hydrogen Project</t>
  </si>
  <si>
    <t>Murchison House Station, Kalbarri</t>
  </si>
  <si>
    <t>Murujuga (Burrup Peninsula), Pilbara</t>
  </si>
  <si>
    <t>-38.361674</t>
  </si>
  <si>
    <t>APA Renewable Methane Demonstration Project</t>
  </si>
  <si>
    <t>Wallumbilla</t>
  </si>
  <si>
    <t>-26.584250</t>
  </si>
  <si>
    <t>Geraldton</t>
  </si>
  <si>
    <t>-28.778771</t>
  </si>
  <si>
    <t>AEM electrolyser</t>
  </si>
  <si>
    <t>Project Name</t>
  </si>
  <si>
    <t>Hydrogen Produced (tonnes/year)</t>
  </si>
  <si>
    <t>Production Method</t>
  </si>
  <si>
    <t>Expected Start Date</t>
  </si>
  <si>
    <t>PV</t>
  </si>
  <si>
    <t>CBD</t>
  </si>
  <si>
    <t>FCEV</t>
  </si>
  <si>
    <t>CNG</t>
  </si>
  <si>
    <t>kW</t>
  </si>
  <si>
    <t>MW</t>
  </si>
  <si>
    <t>MWh</t>
  </si>
  <si>
    <t>MCH</t>
  </si>
  <si>
    <t>Si-PV array</t>
  </si>
  <si>
    <t>Zn-Br batteries</t>
  </si>
  <si>
    <t>PEM fuel cell</t>
  </si>
  <si>
    <t>SMR</t>
  </si>
  <si>
    <t>GW</t>
  </si>
  <si>
    <t>kg</t>
  </si>
  <si>
    <t>RAPS</t>
  </si>
  <si>
    <t>CCS</t>
  </si>
  <si>
    <t>VIC</t>
  </si>
  <si>
    <t>TAS</t>
  </si>
  <si>
    <t>NT</t>
  </si>
  <si>
    <t>PPA</t>
  </si>
  <si>
    <t>n/a</t>
  </si>
  <si>
    <t>bp Australia Pty Ltd, GHD Advisory Group Ltd</t>
  </si>
  <si>
    <t xml:space="preserve">Date Reference Accessed </t>
  </si>
  <si>
    <t>Electrolyser Size (MW)</t>
  </si>
  <si>
    <t>April, 2020</t>
  </si>
  <si>
    <t>March, 2020</t>
  </si>
  <si>
    <t xml:space="preserve">Units of Measurement </t>
  </si>
  <si>
    <t>Australian States</t>
  </si>
  <si>
    <t xml:space="preserve">Hazer Commercial Demonstration Plant  </t>
  </si>
  <si>
    <t>In development</t>
  </si>
  <si>
    <t>Operating</t>
  </si>
  <si>
    <t>Pilot program successfully completed; scaling up</t>
  </si>
  <si>
    <t>Stakeholder engagement commenced late 2019</t>
  </si>
  <si>
    <t xml:space="preserve">Energy Source </t>
  </si>
  <si>
    <t>Under construction</t>
  </si>
  <si>
    <t>Technical Acronyms</t>
  </si>
  <si>
    <t>24/7</t>
  </si>
  <si>
    <t>AC</t>
  </si>
  <si>
    <t>DC</t>
  </si>
  <si>
    <t xml:space="preserve">Alternating current </t>
  </si>
  <si>
    <t xml:space="preserve">Direct current </t>
  </si>
  <si>
    <t xml:space="preserve">City business district </t>
  </si>
  <si>
    <t>Carbon capture and storage</t>
  </si>
  <si>
    <t xml:space="preserve">Fuel cell electric </t>
  </si>
  <si>
    <t xml:space="preserve">FCE </t>
  </si>
  <si>
    <t xml:space="preserve">Not available </t>
  </si>
  <si>
    <t xml:space="preserve">Proton exchange membrane electrolyser </t>
  </si>
  <si>
    <t>Proton exchange membrane fuel cell</t>
  </si>
  <si>
    <t>Power purchase agreement</t>
  </si>
  <si>
    <t>Photovoltaic</t>
  </si>
  <si>
    <t>Remote Area Power System</t>
  </si>
  <si>
    <t>Steam methane reformation</t>
  </si>
  <si>
    <t>Megawatt</t>
  </si>
  <si>
    <t>Kilowatt</t>
  </si>
  <si>
    <t>Megawatt hour</t>
  </si>
  <si>
    <t>Gigawatt</t>
  </si>
  <si>
    <t>Kilogram</t>
  </si>
  <si>
    <t>GJ</t>
  </si>
  <si>
    <t>Gigajoule</t>
  </si>
  <si>
    <t xml:space="preserve">Zinc-Bromine batteries </t>
  </si>
  <si>
    <t>Silicon photovoltaic array</t>
  </si>
  <si>
    <t>Carbon dioxide</t>
  </si>
  <si>
    <t>Compressed natural gas</t>
  </si>
  <si>
    <t>Australian Capital Territory</t>
  </si>
  <si>
    <t>New South Wales</t>
  </si>
  <si>
    <t>Northern Territory</t>
  </si>
  <si>
    <t>Queensland</t>
  </si>
  <si>
    <t>South Australia</t>
  </si>
  <si>
    <t>Victoria</t>
  </si>
  <si>
    <t>Western Australia</t>
  </si>
  <si>
    <t>EOI</t>
  </si>
  <si>
    <t>Expression of interest</t>
  </si>
  <si>
    <t>Tasmania</t>
  </si>
  <si>
    <t>Lineage</t>
  </si>
  <si>
    <t>This dataset is published with the permission of the CEO, Geoscience Australia</t>
  </si>
  <si>
    <t>Last updated</t>
  </si>
  <si>
    <r>
      <t>CO</t>
    </r>
    <r>
      <rPr>
        <vertAlign val="subscript"/>
        <sz val="10"/>
        <color theme="1"/>
        <rFont val="Calibri"/>
        <family val="2"/>
        <scheme val="minor"/>
      </rPr>
      <t>2</t>
    </r>
  </si>
  <si>
    <t>Abstract</t>
  </si>
  <si>
    <t>Related publications</t>
  </si>
  <si>
    <t>DOI</t>
  </si>
  <si>
    <t>Citation</t>
  </si>
  <si>
    <t>Year published</t>
  </si>
  <si>
    <t>Authors</t>
  </si>
  <si>
    <t>Full title</t>
  </si>
  <si>
    <t>Various locations across Australia</t>
  </si>
  <si>
    <t>National Hydrogen Strategy. COAG Energy Council. Released November 2019.</t>
  </si>
  <si>
    <t xml:space="preserve">Feitz, A., Tenthorey, E., Coghlan, R. 2019. Prospective hydrogen production regions of Australia. GA Record 2019/15, 64 pp. eCAT #130930. </t>
  </si>
  <si>
    <t>Disclaimer</t>
  </si>
  <si>
    <t>Geoscience Australia has tried to make the information in this product as accurate as possible. However, it does not guarantee that the information is totally accurate or complete. Therefore, you should not solely rely on this information when making a commercial decision. If you have found an error in this dataset, please let us know by contacting clientservices@ga.gov.au.</t>
  </si>
  <si>
    <t>Port Kembla</t>
  </si>
  <si>
    <t>Australian Gas Networks Limited</t>
  </si>
  <si>
    <t>Hydrogen Test Facility - ACT Gas Network</t>
  </si>
  <si>
    <t>Proponents</t>
  </si>
  <si>
    <t>Evoenergy, Canberra Institute of Technology (CIT), Australian National University (ANU)</t>
  </si>
  <si>
    <t>Wodonga</t>
  </si>
  <si>
    <t>Port Kembla Hydrogen Hub</t>
  </si>
  <si>
    <t>APT Facility Management Pty Ltd (part of the APA Group), Southern Green Gas Pty Ltd</t>
  </si>
  <si>
    <t>Anion exchange membrane electrolyser</t>
  </si>
  <si>
    <t>Bio-Hydrogen Demonstration Plant</t>
  </si>
  <si>
    <t xml:space="preserve">Southern Oil Refining Pty Ltd </t>
  </si>
  <si>
    <t>Daintree Microgrid Project</t>
  </si>
  <si>
    <t>Australian Gas Networks (AGN), part of Australian Gas Infrastructure Group (AGIG)</t>
  </si>
  <si>
    <t xml:space="preserve"> 2022</t>
  </si>
  <si>
    <t>Austrom Hydrogen</t>
  </si>
  <si>
    <t>km</t>
  </si>
  <si>
    <t xml:space="preserve">Sir Samuel Griffith Centre </t>
  </si>
  <si>
    <t>Australian Gas Networks (AGN), part of Australian Gas Infrastructure Group (AGIG), South Australian Department for Energy and Mining, Victorian Department of Environment: Land, Water and Planning, AusNet Services, ENGIE Energy Services, Neoen Australia</t>
  </si>
  <si>
    <t xml:space="preserve">Hydrogen Park Murray Valley (HyP Murray Valley) </t>
  </si>
  <si>
    <t>-36.133790</t>
  </si>
  <si>
    <t>Toyota Ecopark Hydrogen Demonstration (Toyota Hydrogen Centre)</t>
  </si>
  <si>
    <t>Dongara</t>
  </si>
  <si>
    <t>2027/28</t>
  </si>
  <si>
    <t>Clean Energy Innovation Hub</t>
  </si>
  <si>
    <t xml:space="preserve">Geraldton Export-Scale Renewable Investment </t>
  </si>
  <si>
    <t>Hazer Group Limited</t>
  </si>
  <si>
    <t>Woodman Point Wastewater Treatment Plant, Munster</t>
  </si>
  <si>
    <t xml:space="preserve">Hydrogen Refueller Station Project </t>
  </si>
  <si>
    <t>Yara Pilbara Fertilisers Pty Ltd, ENGIE Renewables Australia Pty Ltd</t>
  </si>
  <si>
    <t xml:space="preserve">South Australia / Victoria </t>
  </si>
  <si>
    <t>-34.468155</t>
  </si>
  <si>
    <t>Gladstone and Callide</t>
  </si>
  <si>
    <t>-23.827523</t>
  </si>
  <si>
    <t>-29.249187</t>
  </si>
  <si>
    <t>-20.317253</t>
  </si>
  <si>
    <t>Christmas Creek</t>
  </si>
  <si>
    <t>-22.402009</t>
  </si>
  <si>
    <t>-32.11486</t>
  </si>
  <si>
    <r>
      <t xml:space="preserve"> H2-Hub</t>
    </r>
    <r>
      <rPr>
        <b/>
        <vertAlign val="superscript"/>
        <sz val="10"/>
        <rFont val="Calibri"/>
        <family val="2"/>
        <scheme val="minor"/>
      </rPr>
      <t>TM</t>
    </r>
    <r>
      <rPr>
        <b/>
        <sz val="10"/>
        <rFont val="Calibri"/>
        <family val="2"/>
        <scheme val="minor"/>
      </rPr>
      <t xml:space="preserve"> Gladstone</t>
    </r>
  </si>
  <si>
    <r>
      <t>H</t>
    </r>
    <r>
      <rPr>
        <b/>
        <vertAlign val="subscript"/>
        <sz val="10"/>
        <rFont val="Calibri"/>
        <family val="2"/>
        <scheme val="minor"/>
      </rPr>
      <t>2</t>
    </r>
    <r>
      <rPr>
        <b/>
        <sz val="10"/>
        <rFont val="Calibri"/>
        <family val="2"/>
        <scheme val="minor"/>
      </rPr>
      <t>TAS Project</t>
    </r>
  </si>
  <si>
    <t>Bundaberg</t>
  </si>
  <si>
    <t>Horizon Power</t>
  </si>
  <si>
    <t>Denham</t>
  </si>
  <si>
    <t xml:space="preserve">Solar </t>
  </si>
  <si>
    <t>-25.927566</t>
  </si>
  <si>
    <t>Toyota Motor Corporation Australia Ltd</t>
  </si>
  <si>
    <t>Fortescue Green Hydrogen and Ammonia Plant</t>
  </si>
  <si>
    <t>Utilitas Group</t>
  </si>
  <si>
    <t>https://www.bundabergnow.com/2020/10/01/bundaberg-biohub-industrial-park-open-for-business/</t>
  </si>
  <si>
    <t>December, 2020</t>
  </si>
  <si>
    <t>Biogas reformation</t>
  </si>
  <si>
    <t>Biogas</t>
  </si>
  <si>
    <t>-24.850738</t>
  </si>
  <si>
    <t>Utilitas-ReCarbon Organic Waste to Green Hydrogen Technology</t>
  </si>
  <si>
    <t>Origin Energy, Kawasaki Heavy Industries</t>
  </si>
  <si>
    <t>Townsville</t>
  </si>
  <si>
    <t>Front End Engineering Design studies to commence 2021</t>
  </si>
  <si>
    <t>-19.258479</t>
  </si>
  <si>
    <t>Origin Green Hydrogen and Ammonia Plant</t>
  </si>
  <si>
    <t>Origin Energy</t>
  </si>
  <si>
    <t>https://www.originenergy.com.au/about/investors-media/media-centre/origin_to_investigate_export_scale_green_hydrogen_project_in_tasmania.html</t>
  </si>
  <si>
    <t xml:space="preserve"> Bell Bay Advanced Manufacturing Zone</t>
  </si>
  <si>
    <t>Feasibility study expected to be completed December 2021</t>
  </si>
  <si>
    <t>Final investment decision anticipated 2021</t>
  </si>
  <si>
    <t>ABEL Energy Bell Bay Powerfuels Project</t>
  </si>
  <si>
    <t xml:space="preserve">Port Latta </t>
  </si>
  <si>
    <t>90-100</t>
  </si>
  <si>
    <t>Renewable Hydrogen Production and Refuelling Project</t>
  </si>
  <si>
    <t>Hydrogen Park South Australia (HyP SA)</t>
  </si>
  <si>
    <t xml:space="preserve">Christmas Creek Renewable Hydrogen Mobility Project </t>
  </si>
  <si>
    <t>Fortescue Metals Group,  HYZON Motors, Alinta Energy, BOC, ITM</t>
  </si>
  <si>
    <t>https://spicersretreats.com/scenic-rim-trail/</t>
  </si>
  <si>
    <t>Tregony</t>
  </si>
  <si>
    <t>LPG</t>
  </si>
  <si>
    <t>Methyl cyclohexane</t>
  </si>
  <si>
    <t xml:space="preserve">Western Sydney Green Gas Project </t>
  </si>
  <si>
    <t>MOU</t>
  </si>
  <si>
    <t>Memorandum of Understanding</t>
  </si>
  <si>
    <t>Jemena, Hyundai Australia, Coregas</t>
  </si>
  <si>
    <t>Australian Gas Networks (AGN), part of Australian Gas Infrastructure Group (AGIG), BOC</t>
  </si>
  <si>
    <t>Eyre Peninsula Gateway Project</t>
  </si>
  <si>
    <t>The Hydrogen Utility (H2U), Thyssenkrupp, Baker Hughes GE</t>
  </si>
  <si>
    <t>The Hydrogen Utility (H2U)</t>
  </si>
  <si>
    <t>http://www.renewablessa.sa.gov.au/topic/hydrogen/hydrogen-projects-south-australia/hydrogen-green-ammonia-production-facility</t>
  </si>
  <si>
    <t xml:space="preserve"> Front-end Engineering and Design study for the Demonstrator stage to begin December 2020</t>
  </si>
  <si>
    <t>Whyalla</t>
  </si>
  <si>
    <t>-33.034574</t>
  </si>
  <si>
    <t>FEED study</t>
  </si>
  <si>
    <t>Front-end Engineering and Design study</t>
  </si>
  <si>
    <t>FID</t>
  </si>
  <si>
    <t xml:space="preserve">Financial investment decision </t>
  </si>
  <si>
    <t>Kawasaki Heavy Industries (KHI), Electric Power Development Co. (J-POWER), Iwatani Corporation, Marubeni Corporation, Sumitomo Corporation, AGL</t>
  </si>
  <si>
    <t>1-3</t>
  </si>
  <si>
    <t>Denham Hydrogen Demonstration Plant</t>
  </si>
  <si>
    <t>ACT Government, Neoen, ActewAGL, Hyundai, sgfleet</t>
  </si>
  <si>
    <t>-35.324669</t>
  </si>
  <si>
    <t>Liquefied petroleum gas</t>
  </si>
  <si>
    <t>Normal cubic metre</t>
  </si>
  <si>
    <r>
      <t>Nm</t>
    </r>
    <r>
      <rPr>
        <vertAlign val="superscript"/>
        <sz val="10"/>
        <rFont val="Calibri"/>
        <family val="2"/>
        <scheme val="minor"/>
      </rPr>
      <t>3</t>
    </r>
  </si>
  <si>
    <t>Kilometre</t>
  </si>
  <si>
    <t>Spicers Scenic Rim Trail Ecotourism Demonstration using Low Pressure Hydrogen</t>
  </si>
  <si>
    <t>Fuel cell electric vehicle</t>
  </si>
  <si>
    <t>250-300</t>
  </si>
  <si>
    <t>Grange Resources Renewable Hydrogen Study</t>
  </si>
  <si>
    <t>Grange Resources (Tasmania) Pty Ltd</t>
  </si>
  <si>
    <t>April, 2021</t>
  </si>
  <si>
    <t>https://www.apa.com.au/news/media-statements/2020/apa-groups-renewable-methane-pilot-project-receives-arena-funding/</t>
  </si>
  <si>
    <t>Countrywide Renewable Hydrogen, Melbourne Market Authority</t>
  </si>
  <si>
    <t>https://crh2.com.au/</t>
  </si>
  <si>
    <t>Swinburne University of Technology Victorian Hydrogen Hub – CSIRO Hydrogen Refuelling Station</t>
  </si>
  <si>
    <t>Hunter Hydrogen Hub</t>
  </si>
  <si>
    <t>Hunter Valley</t>
  </si>
  <si>
    <t>Port Kembla Hydrogen Refuelling Facility</t>
  </si>
  <si>
    <t>Coregas</t>
  </si>
  <si>
    <t>Operations commenced March 2021</t>
  </si>
  <si>
    <t>The New South Wales Government will be facilitating discussions among stakeholders to progress the project</t>
  </si>
  <si>
    <t>-32.738609</t>
  </si>
  <si>
    <t>https://communityrenewable.com.au/project/manilla-solar-project/</t>
  </si>
  <si>
    <t>HyEnergy Project</t>
  </si>
  <si>
    <t>-34.483580</t>
  </si>
  <si>
    <t>-23.831525</t>
  </si>
  <si>
    <t>-37.906333</t>
  </si>
  <si>
    <t>May, 2021</t>
  </si>
  <si>
    <t>AI</t>
  </si>
  <si>
    <t>Artificial intelligence</t>
  </si>
  <si>
    <t>ESS</t>
  </si>
  <si>
    <t>Energy Storage System</t>
  </si>
  <si>
    <t>MSW</t>
  </si>
  <si>
    <t>CRC</t>
  </si>
  <si>
    <t>Cooperative research centres</t>
  </si>
  <si>
    <t>Municipal solid waste</t>
  </si>
  <si>
    <t>ARC</t>
  </si>
  <si>
    <t>Australian Research Council</t>
  </si>
  <si>
    <t>Commonwealth Scientific and Industrial Research Organisation (CSIRO), Swinburne University of Technology</t>
  </si>
  <si>
    <t>ATCO Hydrogen Blending Project</t>
  </si>
  <si>
    <t>September, 2021</t>
  </si>
  <si>
    <t>-32.114</t>
  </si>
  <si>
    <t>Tallawarra B Dual Fuel Capable Gas/Hydrogen Power Plant</t>
  </si>
  <si>
    <t>-34.52278</t>
  </si>
  <si>
    <t>Operational for the use of hydrogen is anticipated to be in 2025</t>
  </si>
  <si>
    <t>https://www.energyaustralia.com.au/about-us/media/news/energyaustralia-gives-green-light-australias-first-net-zero-emissions</t>
  </si>
  <si>
    <t>Yallah</t>
  </si>
  <si>
    <t>Ark Energy Corporation</t>
  </si>
  <si>
    <t>SunHQ Hydrogen Hub</t>
  </si>
  <si>
    <t>PEM Electrolyser</t>
  </si>
  <si>
    <t>CleanCo</t>
  </si>
  <si>
    <t>Swanbank</t>
  </si>
  <si>
    <t>-27.653</t>
  </si>
  <si>
    <t>Future Energy and Hydrogen Precinct</t>
  </si>
  <si>
    <t>https://statements.qld.gov.au/statements/92909</t>
  </si>
  <si>
    <t>Mackay</t>
  </si>
  <si>
    <t>Dalrymple Bay Infrastructure Ltd, North Queensland Bulk Ports Corporation, Brookfield Group, ITOCHU Corporation</t>
  </si>
  <si>
    <t>-21.297</t>
  </si>
  <si>
    <t>Hay Point Hydrogen Export</t>
  </si>
  <si>
    <t>https://hotcopper.com.au/data/announcements/ASX/2A1316248_DBI.pdf</t>
  </si>
  <si>
    <t>bp Australia, Macquarie Capital</t>
  </si>
  <si>
    <t>Kwinana</t>
  </si>
  <si>
    <t xml:space="preserve"> -32.22658</t>
  </si>
  <si>
    <t>Western Green Energy Hub</t>
  </si>
  <si>
    <t>Dundas shire and the city of Kalgoorlie-Boulder</t>
  </si>
  <si>
    <t>The first production is anticipated by 2030</t>
  </si>
  <si>
    <t>Central Queensland Hydrogen Project</t>
  </si>
  <si>
    <t>Stanwell Corporation Limited, Iwatani Corporation, Kawasaki Heavy Industries, Marubeni Corporation, Kansai Electric Power Company, APA Group</t>
  </si>
  <si>
    <t>-23.845</t>
  </si>
  <si>
    <t>Solar or Wind</t>
  </si>
  <si>
    <t>Hydrogen Fuels Australia Truganina HRS</t>
  </si>
  <si>
    <t>-37.816277</t>
  </si>
  <si>
    <t>Hydrogen Fuels Australia</t>
  </si>
  <si>
    <t>https://www.hydrogenfuelsaustralia.com.au/about-us</t>
  </si>
  <si>
    <t>Kogan Creek Renewable Hydrogen Demonstration Plant</t>
  </si>
  <si>
    <t>-26.91639</t>
  </si>
  <si>
    <t>Operations commenced December 2018</t>
  </si>
  <si>
    <t>EnergyAustralia</t>
  </si>
  <si>
    <t>Edify Green Hydrogen Project</t>
  </si>
  <si>
    <t>-19.648804</t>
  </si>
  <si>
    <t>Edify Energy</t>
  </si>
  <si>
    <t>November, 2021</t>
  </si>
  <si>
    <t>H2Perth</t>
  </si>
  <si>
    <t>Woodside Energy Ltd</t>
  </si>
  <si>
    <t>Grid network - carbon offset</t>
  </si>
  <si>
    <t>420,000 (ammonia)</t>
  </si>
  <si>
    <t>Gibson Island Green Ammonia Feasibility</t>
  </si>
  <si>
    <t xml:space="preserve">Fortescue Future Industries, Incitec Pivot Ltd </t>
  </si>
  <si>
    <t>-27.436</t>
  </si>
  <si>
    <t>Construction in 2024, subject to the Final Investment Decision (FID)</t>
  </si>
  <si>
    <t>Joint Feasibility Study for Creation of a Supply Chain of Low Carbon Ammonia in Western Australia</t>
  </si>
  <si>
    <t>Mid-west WA</t>
  </si>
  <si>
    <t>Ammonia</t>
  </si>
  <si>
    <t>https://www.mitsui.com/jp/en/topics/2021/1242033_12171.html</t>
  </si>
  <si>
    <t>Electrolyser (alkaline and PEM)</t>
  </si>
  <si>
    <t>https://www.atco.com/en-au/projects/hydrogen.html</t>
  </si>
  <si>
    <t>https://arena.gov.au/assets/2021/08/bp-ghd-renewable-hydrogen-and-ammonia-feasibility-study.pdf</t>
  </si>
  <si>
    <t xml:space="preserve">Feasibility study completed  </t>
  </si>
  <si>
    <t>https://www.eneos.co.jp/english/newsrelease/2021/pdf/20210823_01.pdf</t>
  </si>
  <si>
    <t>Operational - May 2021</t>
  </si>
  <si>
    <t>Physical Construction expected to commence in 2022 with commissioning in early 2023</t>
  </si>
  <si>
    <t>Jilrift Pty Ltd</t>
  </si>
  <si>
    <t>https://arena.gov.au/projects/toyota-ecopark-hydrogen-demonstration/</t>
  </si>
  <si>
    <t>Hydro and Wind</t>
  </si>
  <si>
    <t>Newcastle</t>
  </si>
  <si>
    <t>Woodside Energy Ltd (Operator), Marubeni Corporation, IHI Corporation</t>
  </si>
  <si>
    <t>Bell Bay</t>
  </si>
  <si>
    <t>200,000 (ammonia)</t>
  </si>
  <si>
    <t>Final investment decision anticipated 2023</t>
  </si>
  <si>
    <t>Operation commenced November 2021</t>
  </si>
  <si>
    <t>Emerald Coaches Green Hydrogen Mobility Project</t>
  </si>
  <si>
    <t>Emerald</t>
  </si>
  <si>
    <t>Emerald Coaches</t>
  </si>
  <si>
    <t>Port Pirie Green Hydrogen Project</t>
  </si>
  <si>
    <t>Port Pirie</t>
  </si>
  <si>
    <t>85 (Phase 1) / 440 (Full Scale)</t>
  </si>
  <si>
    <t>20 (Phase 1) / 100 (Full Scale)</t>
  </si>
  <si>
    <t>Final investment decision anticipated end of 2022</t>
  </si>
  <si>
    <t>https://www.nyrstar.com/resource-center/press-releases/planned-new-green-hydrogen-project-at-port-pirie-south-australia</t>
  </si>
  <si>
    <t>December, 2021</t>
  </si>
  <si>
    <t>Geelong Hydrogen Hub</t>
  </si>
  <si>
    <t>Geelong</t>
  </si>
  <si>
    <t>Desert Bloom Hydrogen</t>
  </si>
  <si>
    <t>https://www.aqua-aerem.com/desert-bloom-hydrogen</t>
  </si>
  <si>
    <t>Tenant Creek</t>
  </si>
  <si>
    <t>Aqua Aerem</t>
  </si>
  <si>
    <t>Hydrogen Powered Trains Feasibility Study</t>
  </si>
  <si>
    <t>Aurizon, Anglo American</t>
  </si>
  <si>
    <t>January, 2022</t>
  </si>
  <si>
    <t>https://www.angloamerican.com/media/press-releases/2021/13-12-2021</t>
  </si>
  <si>
    <t>Central and Northern Queensland</t>
  </si>
  <si>
    <t xml:space="preserve"> </t>
  </si>
  <si>
    <r>
      <t>Trafigura Group Pt</t>
    </r>
    <r>
      <rPr>
        <strike/>
        <sz val="10"/>
        <rFont val="Calibri"/>
        <family val="2"/>
        <scheme val="minor"/>
      </rPr>
      <t>e</t>
    </r>
    <r>
      <rPr>
        <sz val="10"/>
        <rFont val="Calibri"/>
        <family val="2"/>
        <scheme val="minor"/>
      </rPr>
      <t>. Ltd</t>
    </r>
  </si>
  <si>
    <t>This dataset features Australian hydrogen projects that are active in the development, construction, or operating phase, and meet renewable hydrogen or carbon capture and storage (CCS) hydrogen production methods outlined in Australia's National Hydrogen Strategy. This dataset aims is to provide a detailed snapshot of hydrogen activity across Australia. It includes location data, proponent details, and descriptions for all hydrogen projects listed. Additional data is included, such as the energy source for hydrogen production, the method of hydrogen production, and the amount of hydrogen to be produced per year. This dataset is the basis of the point-location map of active Australian hydrogen projects featured on the Australia Hydrogen Opportunities Tool (AusH2.ga.gov.au). AusH2 aims to attract investment in Australia’s hydrogen industry, providing high quality, free, online geospatial analysis tools and data for mapping and understanding Australia’s hydrogen potential. It hosts key national-scale datasets, such as locations of wind and solar resources and distribution of infrastructure, as well as the Hydrogen Economic Fairways Tool (HEFT) that maps the economic viability of hydrogen production in Australia. The user can examine both hydrogen production by electrolysis using renewable energy sources and fossil fuel produced hydrogen coupled with CCS. AusH2 was produced by Geoscience Australia for the Council of Australian Governments (COAG) Energy Council’s Hydrogen Working Group in 2019. Updates to this dataset since September 2020 are coordinated with research.csiro.au/HyResource</t>
  </si>
  <si>
    <t>Tiwi Islands</t>
  </si>
  <si>
    <t>Geelong New Energies Service Station Project</t>
  </si>
  <si>
    <t>Viva Energy Australia</t>
  </si>
  <si>
    <t>H2Kwinana</t>
  </si>
  <si>
    <t>https://www.vivaenergy.com.au/energy-hub/new-energies-service-station-project</t>
  </si>
  <si>
    <t>Hydrogen Portland Project</t>
  </si>
  <si>
    <t>ActewAGL Hydrogen Refuelling Station</t>
  </si>
  <si>
    <t>This dataset is an output of the 'Australian Hydrogen Projects' point-location map published to the 'AusH2 - Australia's Hydrogen Opportunities Tool'. The AusH2 tool was commissioned in 2019 by the then Department of Industry, Innovation and Science (DIIS) on behalf of the National Hydrogen Taskforce, which was established by the Council of Australian Governments (COAG) Energy Council. The original hydrogen projects dataset was published in June 2020 and since September 2020 updates to the dataset have been coordinated with research.csiro.au/HyResource. Since March 2022, hydrogen research centres are no longer included in the dataset as they are compiled by HyResearch (https://research.csiro.au/hyresearch/).</t>
  </si>
  <si>
    <t>https://dx.doi.org/10.26186/146425</t>
  </si>
  <si>
    <t>Stephanie Rees, Peter Grubnic, Laura Easton and Andrew J Feitz</t>
  </si>
  <si>
    <t>Natural gas</t>
  </si>
  <si>
    <t>Early Production System: MEG-HP1</t>
  </si>
  <si>
    <t>Northam</t>
  </si>
  <si>
    <t>Onsite solar</t>
  </si>
  <si>
    <t>Mitsui E&amp;P Australia Pty Ltd</t>
  </si>
  <si>
    <t>June, 2022</t>
  </si>
  <si>
    <t>Volt Advisory Group</t>
  </si>
  <si>
    <t>Operations anticipated in 2024</t>
  </si>
  <si>
    <t>Murchison Hydrogen Renewables Pty Ltd (parent company being Copenhagen Infrastructure Partners) as trustees for the Murchison Hydrogen Renewables Project Trust</t>
  </si>
  <si>
    <t>Energys Renewable Hydrogen Production Facility</t>
  </si>
  <si>
    <t>Energys Australia Pty Ltd</t>
  </si>
  <si>
    <t>https://www.energy.vic.gov.au/grants/commercialisation-pathways-fund?msclkid=cb824993b21611ecb3d17a72662e6c93</t>
  </si>
  <si>
    <t>Goondiwindi Hydrogen</t>
  </si>
  <si>
    <t>Goondiwindi Regional Council</t>
  </si>
  <si>
    <t>Goondiwindi</t>
  </si>
  <si>
    <t>Hunter Valley Hydrogen Hub</t>
  </si>
  <si>
    <t>Origin Energy, Orica</t>
  </si>
  <si>
    <t>https://www.orica.com/news-media/2022/orica-and-origin-to-partner-on-hunter-valley-hydrogen-hub#.YnW5FodBzIU</t>
  </si>
  <si>
    <t>Ergon Energy Corporation Ltd</t>
  </si>
  <si>
    <t>Hydrogen Hubs Powering Remote Communities (H2H)</t>
  </si>
  <si>
    <t>Thursday Island</t>
  </si>
  <si>
    <t>https://www.ergon.com.au/network/help-and-support/about-us/who-we-are/corporate-profile</t>
  </si>
  <si>
    <t>Feasibility study is expected to be completed in 2024</t>
  </si>
  <si>
    <t>CS Energy, Senex Energy</t>
  </si>
  <si>
    <t>https://www.apa.com.au/news/media-statements/2022/australias-first-potential-conversion-of-a-gas-transmission-pipeline-to-pure-hydrogen-a-step-closer/</t>
  </si>
  <si>
    <t>APA Group, Wesfarmers (Wesfarmers Chemicals, Energy and Fertilisers – WesCEF)</t>
  </si>
  <si>
    <t>Study completed</t>
  </si>
  <si>
    <t>https://grange.blob.core.windows.net/public/6fd54e5b-2977-4cb6-a2f1-2529ac721c60.pdf</t>
  </si>
  <si>
    <t>Feasibility study completed in 2021</t>
  </si>
  <si>
    <t>2,000,000 (ammonia)</t>
  </si>
  <si>
    <t>250,000 (ammonia)</t>
  </si>
  <si>
    <t>Tiwi H2</t>
  </si>
  <si>
    <t>Provaris Energy</t>
  </si>
  <si>
    <t>Project Haber</t>
  </si>
  <si>
    <t>Strike Energy</t>
  </si>
  <si>
    <t>https://strikeenergy.com.au/project-haber/</t>
  </si>
  <si>
    <t>1.25 (stage 1)</t>
  </si>
  <si>
    <t>Feasibility study completion anticipated in Q2 2022</t>
  </si>
  <si>
    <t>https://www.minister.industry.gov.au/ministers/taylor/media-releases/world-leading-daintree-renewable-microgrid-signed?msclkid=2140a9b1b08a11ec8c1a12cc3a3f53ce</t>
  </si>
  <si>
    <t>1,825,000 (ammonia)</t>
  </si>
  <si>
    <t>Development of Altona Renewable Hydrogen Plant</t>
  </si>
  <si>
    <t>Air Liquide Australia Solutions Pty Ltd</t>
  </si>
  <si>
    <t>Manufacturing and Commercialisation of Hydrogen Buses</t>
  </si>
  <si>
    <t>Volgren Australia Pty Ltd</t>
  </si>
  <si>
    <t>Collie Battery and Hydrogen Industrial Hub Project</t>
  </si>
  <si>
    <t>Sunshot Energy</t>
  </si>
  <si>
    <t>Collie</t>
  </si>
  <si>
    <t>https://www.mediastatements.wa.gov.au/Pages/McGowan/2022/04/Planning-for-big-battery-and-renewable-energy-hub-for-Collie.aspx</t>
  </si>
  <si>
    <t>Latrobe Valley</t>
  </si>
  <si>
    <t>https://cdn-api.markitdigital.com/apiman-gateway/ASX/asx-research/1.0/file/2924-02441822-6A1058515?access_token=83ff96335c2d45a094df02a206a39ff4</t>
  </si>
  <si>
    <t>https://www.mediastatements.wa.gov.au/Pages/McGowan/2020/01/Funding-for-studies-to-kick-start-hydrogen-industry.aspx</t>
  </si>
  <si>
    <t>September, 2022</t>
  </si>
  <si>
    <t>Port Bonython Hydrogen Hub</t>
  </si>
  <si>
    <t>Port Bonython</t>
  </si>
  <si>
    <t>Mid West Clean Energy</t>
  </si>
  <si>
    <t>https://www.pilotenergy.com.au/sites/pilotenergy.com.au/files/asx-announcements/61094935.pdf</t>
  </si>
  <si>
    <t>40,000 (initial)</t>
  </si>
  <si>
    <t>Regional WA</t>
  </si>
  <si>
    <t>Pilot Energy</t>
  </si>
  <si>
    <t>Government of South Australia (Project lead on behalf of itself and project partners)</t>
  </si>
  <si>
    <t>Bristol Springs Solar Hydrogen Project</t>
  </si>
  <si>
    <t>Frontier Energy Limited</t>
  </si>
  <si>
    <t>Bristol Springs</t>
  </si>
  <si>
    <t>Great Southern Project</t>
  </si>
  <si>
    <t>George Town</t>
  </si>
  <si>
    <t>LINE Hydrogen</t>
  </si>
  <si>
    <t>Green Springs Project</t>
  </si>
  <si>
    <t>Climate Impact Capital Limited (CIC)</t>
  </si>
  <si>
    <t>HIF Carbon Neutral eFuels Manufacturing Facility</t>
  </si>
  <si>
    <t>HIF Global</t>
  </si>
  <si>
    <t>Burnie</t>
  </si>
  <si>
    <t>Hunter Energy Hub</t>
  </si>
  <si>
    <t>AGL Energy, Fortescue Future Industries</t>
  </si>
  <si>
    <t>150-2,000</t>
  </si>
  <si>
    <t>Hub energy system - solar thermal batteries, wind, pumped hydro</t>
  </si>
  <si>
    <t xml:space="preserve">Hydrogen Brighton Project </t>
  </si>
  <si>
    <t>Countrywide Hydrogen Pty Ltd</t>
  </si>
  <si>
    <t>Brighton</t>
  </si>
  <si>
    <t>Onsite wind/solar (new)</t>
  </si>
  <si>
    <t>Torrens Island Green Hydrogen Hub</t>
  </si>
  <si>
    <t>AGL Energy Limited (AGL: consortium lead)</t>
  </si>
  <si>
    <t>Westcoast Renewable Energy</t>
  </si>
  <si>
    <t>Adelaide</t>
  </si>
  <si>
    <t>Whaleback Energy Park</t>
  </si>
  <si>
    <t>Front-end Engineering and Design (FEED) study is planned for 2022/ 2023</t>
  </si>
  <si>
    <t>Feasibility study is expected to be completed by end 2022</t>
  </si>
  <si>
    <t>Westcoast Tasmania</t>
  </si>
  <si>
    <t>549 (initial)
5439 (scale-up)</t>
  </si>
  <si>
    <t>–32.90638</t>
  </si>
  <si>
    <t>Final Investment Decision in 2023</t>
  </si>
  <si>
    <t>https://www.agl.com.au/about-agl/media-centre/asx-and-media-releases/2022/june/agl-partners-with-industry-for-a-study-to-transform-torrens-isla</t>
  </si>
  <si>
    <t>50,000 (initial) / 100,000 (full scale)</t>
  </si>
  <si>
    <t>Electrolyser (type not defined) and steam methane reformer</t>
  </si>
  <si>
    <t>Grid-source renewables</t>
  </si>
  <si>
    <t>The Hydrogen Portland Project aims to use renewable energy from wind to produce hydrogen, focusing on domestic supply followed by export markets. A 10MW electrolyser will produce hydrogen gas, which would supply domestic demand in mobility and natural gas blending. Domestic green fertiliser production is also under consideration, along with expanding the project in later years to provide the export markets in North Asia. In late 2021, AusNet Services joined as a project partner. For further information on this project, visit HyResource https://research.csiro.au/hyresource/portland-renewable-hydrogen-project/. Project information last updated September 2022.</t>
  </si>
  <si>
    <t>Natural gas and renewable energy (type not defined)</t>
  </si>
  <si>
    <t>Partial oxidation/gas heated reforming with CCS</t>
  </si>
  <si>
    <t>Fesibility study is expected to commence in 2021</t>
  </si>
  <si>
    <t>Scheduled for completion in 2024</t>
  </si>
  <si>
    <t>South Australian Government Hydrogen Facility</t>
  </si>
  <si>
    <t>The Office of Hydrogen Power South Australia</t>
  </si>
  <si>
    <t>Completed</t>
  </si>
  <si>
    <t>Countrywide Renewable Hydrogen, in cooperation with the Melbourne Market Authority (MMA), are investigating the possibility of creating a renewable hydrogen hub co-located with the MMA facilities at Epping in Melbourne’s northern suburbs. The site is strategically placed in the northern Melbourne transport corridor, opening opportunities to supply renewable hydrogen to a fleet of fuel cell buses, with up to 90 transit buses to be introduced onto Melbourne’s roads progressively from the end of 2022. The MMA operates 1,100 forklifts powered by LPG, opening opportunities to transition the fleet to renewable hydrogen. The project is also assessing options for blending hydrogen into local gas networks. The project is examining the installation of a 10 MW PEM electrolyser, with an output of around 4.5 tonnes of hydrogen per day. The MMA infrastructure offers ‘behind-the meter’ solar power from proposed rooftop arrays with a capacity of up to 25 MW. Excess electricity would be available for hydrogen production. Water would be available from on-site storage that holds 40 million litres of rainwater. This project is currently in the scoping phase, and funding opportunities are presently being pursued. For further information on this project, visit HyResource https://research.csiro.au/hyresource/melbourne-hydrogen-hub/. Project information last updated September 2022.</t>
  </si>
  <si>
    <t>Operating - successful commissioning was announced in December 2022</t>
  </si>
  <si>
    <t>https://www.atco.com/en-au/about-us/stories/atco-achieves-double-hydrogen-milestone.html</t>
  </si>
  <si>
    <t>January, 2023</t>
  </si>
  <si>
    <t>ATCO Gas Australia Pty Ltd, Fortescue Metals Group/Fortesque Future Industries</t>
  </si>
  <si>
    <t>Successful commissioning was announced in December 2022</t>
  </si>
  <si>
    <t>Solar (off-grid) and purchased renewable electricity</t>
  </si>
  <si>
    <t>InterContinental Energy, CWP Global, Mirning Traditional Lands Aboriginal Corporation</t>
  </si>
  <si>
    <t>Australian Renewable Energy Hub</t>
  </si>
  <si>
    <t>https://www.bp.com/en_au/australia/home/who-we-are/reimagining-energy/decarbonizing-australias-energy-system/renewable-energy-hub-in-australia.html#about-this-project</t>
  </si>
  <si>
    <t>NW Interconnected Power Pty Ltd: company shareholders include bp (Operator), Intercontinental Energy, CWP Global, and Macquarie Capital and Macquarie’s Green Investment Group</t>
  </si>
  <si>
    <t>Cement Australia (a Holcim and Heidelberg Materials joint venture), Mitsubishi Gas Chemical Company</t>
  </si>
  <si>
    <t>https://www.mgc.co.jp/eng/corporate/news/2022/221028e.html</t>
  </si>
  <si>
    <t>Infinite Green Energy</t>
  </si>
  <si>
    <t>Hydrogen Mobility Project</t>
  </si>
  <si>
    <t xml:space="preserve">Aurizon </t>
  </si>
  <si>
    <t>https://statements.qld.gov.au/statements/96246</t>
  </si>
  <si>
    <t>Kogan Creek Hydrogen-Ready Gas Peaking Power Station</t>
  </si>
  <si>
    <t>Queensland Government (CS Energy as development lead)</t>
  </si>
  <si>
    <t>2023</t>
  </si>
  <si>
    <t>ATCO</t>
  </si>
  <si>
    <t>Darwin H2 Hub</t>
  </si>
  <si>
    <t>Darwin</t>
  </si>
  <si>
    <t>N/A</t>
  </si>
  <si>
    <t>https://createsend.com/t/t-349FCC87742FC8B02540EF23F30FEDED</t>
  </si>
  <si>
    <t>https://www.incitecpivot.com.au/about-us/about-incitec-pivot-limited/media/2021-12-15-milestone-brings-green-ammonia-production-a-step-closer</t>
  </si>
  <si>
    <t>Countrywide Renewable Hydrogen, Glenelg Shire Council, Port of Portland</t>
  </si>
  <si>
    <t>Neoen Australia, ENEOS</t>
  </si>
  <si>
    <t>Goyder Regional Area</t>
  </si>
  <si>
    <t>Solar or wind</t>
  </si>
  <si>
    <t>Grid network - renewables</t>
  </si>
  <si>
    <t>https://goyderenergy.com.au/2021/05/12/goyder-south-hybrid-energy-facility-development-application-approved/</t>
  </si>
  <si>
    <t>Yarra Valley Water</t>
  </si>
  <si>
    <t>Renewable Hydrogen Hydro-Gen 1</t>
  </si>
  <si>
    <t>Existing waste-to-energy facility</t>
  </si>
  <si>
    <t>https://www.energy.vic.gov.au/grants/energy-innovation-fund</t>
  </si>
  <si>
    <t>Grid network</t>
  </si>
  <si>
    <t>Yuri Renewable Hydrogen to Ammonia Project</t>
  </si>
  <si>
    <t>BOC Limited</t>
  </si>
  <si>
    <t>Warrnambool Hydrogen Mobility Project</t>
  </si>
  <si>
    <t>Warrnambool Bus Lines</t>
  </si>
  <si>
    <t>Warrnambool</t>
  </si>
  <si>
    <t>https://www.premier.vic.gov.au/delivering-nation-first-hydrogen-research-facility</t>
  </si>
  <si>
    <t>Manilla Solar Phase 2 Hydrogen Energy Storage System</t>
  </si>
  <si>
    <t>Manilla Community Renewable Energy Inc., Providence Asset Group</t>
  </si>
  <si>
    <t>Offsite solar and wind (existing)</t>
  </si>
  <si>
    <t>The New South Wales Government is facilitating discussions among stakeholders to progress the development of a hydrogen hub in the Illawarra / Port Kembla region</t>
  </si>
  <si>
    <t>10,000 (full capacity)</t>
  </si>
  <si>
    <t>https://www.cicapital.com.au/projects-6</t>
  </si>
  <si>
    <t>https://www.epw.qld.gov.au/energyandjobsplan</t>
  </si>
  <si>
    <t>Neoen-ENEOS Export Project</t>
  </si>
  <si>
    <t>ATCO Gas Australia Pty Ltd</t>
  </si>
  <si>
    <t>FEED scope awarded in October 2022</t>
  </si>
  <si>
    <t>Arrowsmith Hydrogen Project - HP1</t>
  </si>
  <si>
    <t>Green Methanol Feasibility Study</t>
  </si>
  <si>
    <t>Calix Zero Emissions Steel Technology-pre-FEED and FEED Study</t>
  </si>
  <si>
    <t>Bacchus Marsh</t>
  </si>
  <si>
    <t>Calix</t>
  </si>
  <si>
    <t>March, 2023</t>
  </si>
  <si>
    <t>https://arena.gov.au/projects/calix-zero-emissions-steel-technology-zesty-pre-feed-feed-study/</t>
  </si>
  <si>
    <t>Grid network - renewables based</t>
  </si>
  <si>
    <t>Gippsland</t>
  </si>
  <si>
    <t>Electric Power Development Co. (J-Power), Sumitomo Corporation, Kawasaki Heavy Industries (KHI), Iwatani Corporation</t>
  </si>
  <si>
    <t>Kumbarilla Renewable Energy Park – Stage 1</t>
  </si>
  <si>
    <t>Elecseed</t>
  </si>
  <si>
    <t>Stage 1 - 0.25
Full scale - 80</t>
  </si>
  <si>
    <t>https://k-rep.com.au/</t>
  </si>
  <si>
    <t xml:space="preserve">Origin and ENEOS </t>
  </si>
  <si>
    <t>Origin Energy, ENEOS</t>
  </si>
  <si>
    <t>Pacific Solar Hydrogen Project</t>
  </si>
  <si>
    <t>Solar (onsite)</t>
  </si>
  <si>
    <t>https://europeanenergy.com/2022/12/15/european-energy-takes-major-step-into-3600-mw-australian-solar-hydrogen-project/</t>
  </si>
  <si>
    <t>ScaleH2</t>
  </si>
  <si>
    <t>https://www.atco.com/en-au/about-us/stories/atco-secures-arena-funding-to-investigate-international-hydrogen.html</t>
  </si>
  <si>
    <t>SM1</t>
  </si>
  <si>
    <t>Port Augusta</t>
  </si>
  <si>
    <t>Vast</t>
  </si>
  <si>
    <t>https://arena.gov.au/news/recipients-announced-for-australia-germany-hygate-initiative/</t>
  </si>
  <si>
    <t>Sumitomo Green Hydrogen Production and Rio Tinto Decarbonisation Production Pilot Project</t>
  </si>
  <si>
    <t>Sumitomo Corporation - production, Rio Tinto – prospective hydrogen offtake partner</t>
  </si>
  <si>
    <t xml:space="preserve"> Province Resources Ltd</t>
  </si>
  <si>
    <t>Gascoyne</t>
  </si>
  <si>
    <t>http://wcsecure.weblink.com.au/pdf/PRL/02648618.pdf</t>
  </si>
  <si>
    <t>120-260</t>
  </si>
  <si>
    <t>Stage 1 - 17.5
Full capacity - 1,000</t>
  </si>
  <si>
    <t>150,000 - full capacity</t>
  </si>
  <si>
    <t>Grid-source renewable</t>
  </si>
  <si>
    <t>Solar and battery</t>
  </si>
  <si>
    <t>Renewable based electricity</t>
  </si>
  <si>
    <t>https://www.riotinto.com/news/releases/2021/Rio-Tinto-and-Sumitomo-to-assess-hydrogen-pilot-plant-at-Gladstones-Yarwun-alumina-refinery</t>
  </si>
  <si>
    <t>Front End Engineering Design (FEED) studies completed in early 2022</t>
  </si>
  <si>
    <t>https://arena.gov.au/assets/2022/12/central-queensland-hydrogen-project-feasibility-study.pdf</t>
  </si>
  <si>
    <t xml:space="preserve">Rees, S., Grubnik, P.,  Easton, L.S.  and Feitz, A.J. (2023) Australian Hydrogen Projects Dataset (March, 2023), Geoscience Australia: Canberra, https://dx.doi.org/10.26186/146425 </t>
  </si>
  <si>
    <t xml:space="preserve">Liquefied Hydrogen Supply Chain Commercial Demonstration Project </t>
  </si>
  <si>
    <t>Austrom Hydrogen (European Energy majority shareholder)</t>
  </si>
  <si>
    <t>Concentrated solar power (onsite) and grid</t>
  </si>
  <si>
    <t>ABEL Energy</t>
  </si>
  <si>
    <t>Renewable energy (PPA) supplemented by onsite solar</t>
  </si>
  <si>
    <t>275,000-300,000 - Phase 1
550,000 - full scale</t>
  </si>
  <si>
    <t>8,395 (Stage I) 
15,330 (Current design)</t>
  </si>
  <si>
    <t>Chinchilla</t>
  </si>
  <si>
    <t>Viva Energy is developing a publicly accessible service station (New Energies Service Station) that offers hydrogen refuelling and electric vehicle recharging capacity for heavy fuel cell electric vehicles (FCEVs) in Geelong, Victoria. The service station will be located on Station Street and Princes Highway, a main arterial highway and the Viva Energy Geelong Refinery entrance. The site will be within an existing industrial zone owned by Viva Energy, with access to electrical infrastructure and recycled water from the nearby Barwon Water Northern Water Plant. The project will incorporate a 2.5 MW electrolyser, hydrogen compression, storage and dispensing infrastructure. The green hydrogen is to be generated using (grid-based) renewable energy and recycled water sourced from Barwon Water’s Northern Water Plant and renewable electricity. The refuelling station will also include a 150kW electric vehicle charging facility. The project consists of a diverse group of industry partners: Toll Group, ComfortDelGro Corporation Australia (CDC), Cleanaway and Barwon Water, who have committed to seven of an initial fleet of 15 hydrogen-powered heavy vehicles. Subject to Board and regulatory approvals, the site is expected to begin construction in late 2023. For further information on this project, visit HyResourcehttps://research.csiro.au/hyresource/geelong-new-energies-service-station-project/. Project information last updated June 2023.</t>
  </si>
  <si>
    <t>https://wcsecure.weblink.com.au/pdf/FHE/02645396.pdf</t>
  </si>
  <si>
    <t>June, 2023</t>
  </si>
  <si>
    <t>2028 - Phase 1</t>
  </si>
  <si>
    <t>73,000 - Phase 1
292,000 - Phase 2</t>
  </si>
  <si>
    <t>640 - Phase 1
2000 - Phase 2</t>
  </si>
  <si>
    <t>Operation is anticipated in mid 2023</t>
  </si>
  <si>
    <t>Operational in May 2023</t>
  </si>
  <si>
    <t>https://arena.gov.au/assets/2023/03/boc-hydrogen-refueling-guide.pdf</t>
  </si>
  <si>
    <t>Green Hydrogen and Battery Energy Storage System</t>
  </si>
  <si>
    <t>Marubeni Corporation</t>
  </si>
  <si>
    <t>https://www.premier.sa.gov.au/media-releases/news-items/sa-to-export-green-hydrogen-to-indonesia</t>
  </si>
  <si>
    <t>Illawarra Hydrogen Technology Hub</t>
  </si>
  <si>
    <t>Wollongong</t>
  </si>
  <si>
    <t>2025</t>
  </si>
  <si>
    <t>https://www.energy.nsw.gov.au/business-and-industry/programs-grants-and-schemes/hydrogen-hubs-nsw</t>
  </si>
  <si>
    <t>Han-Ho H2 Hub</t>
  </si>
  <si>
    <t>Ark Energy Corporation Pty Ltd</t>
  </si>
  <si>
    <t>Collinsville</t>
  </si>
  <si>
    <t>https://arkenergy.com.au/documents/1029/20220921_Han-Ho_H2_Consortium_Joint_Media_Release_Final.pdf#:~:text=Three%20of%20Korea%E2%80%99s%20largest%20conglomerate%20groups%2C%20Korea%20Zinc%2C,Australia%20to%20the%20Republic%20of%20Korea%20by%202032.</t>
  </si>
  <si>
    <t>Cape Hardy Green Hydrogen Project</t>
  </si>
  <si>
    <t>Cape Hardy</t>
  </si>
  <si>
    <t>Amp Energy, Iron Road Ltd</t>
  </si>
  <si>
    <t>Electrolysis (type not defined)</t>
  </si>
  <si>
    <t>https://www.premier.sa.gov.au/media-releases/news-items/green-hydrogen-project-enters-next-phase</t>
  </si>
  <si>
    <t>Portland Renewable Fuels</t>
  </si>
  <si>
    <t>HAMR Energy</t>
  </si>
  <si>
    <t>Hybrid electrolysis/biomass</t>
  </si>
  <si>
    <t>14,000-15,000</t>
  </si>
  <si>
    <t>https://www.hamrenergy.com/projects</t>
  </si>
  <si>
    <t>Final investment decision is targeted for October 2023</t>
  </si>
  <si>
    <t>Fortescue Future Industries</t>
  </si>
  <si>
    <t>Hydrogen Launceston Project</t>
  </si>
  <si>
    <t>Western Junction</t>
  </si>
  <si>
    <t>Good Earth Green Hydrogen and Ammonia Project</t>
  </si>
  <si>
    <t>Moree</t>
  </si>
  <si>
    <t>Hiringa Energy (Operator), Sundown Pastoral Company</t>
  </si>
  <si>
    <t>https://www.goodearthcotton.com/media/gegha/</t>
  </si>
  <si>
    <t>Darwin Green Liquid Hydrogen Export Project and Hydrogen Hub Development</t>
  </si>
  <si>
    <t>Lattice Technology Co. Ltd</t>
  </si>
  <si>
    <t>Offsite solar</t>
  </si>
  <si>
    <t>2020s</t>
  </si>
  <si>
    <t>Northern Territory Government, Total Eren</t>
  </si>
  <si>
    <t>https://lattice-technology.com/darwins-projects</t>
  </si>
  <si>
    <t>BOC Limited is developing a hydrogen and technology hub at its existing facility in Cringila, Wollongong, New South Wales. The project will be developed in stages, with Phase 1 involving the installation of a 10 MW electrolyser with a hydrogen production capacity of 4 tonnes per day. The produced hydrogen will be used for mobility, including buses and trucks, as well as supplying BOC’s existing hydrogen customers in the region. Up to five hydrogen refuelling stations are planned in this phase, along with 30 hydrogen fuel cell buses and 10 trucks. The project aims to have hydrogen production and refuelling infrastructure in place by 2025. For further information on this project, visit HyResource https://research.csiro.au/hyresource/illawarra-hydrogen-technology-hub/. Project information last updated June 2023.</t>
  </si>
  <si>
    <t>The project is investigating the potential for a large-scale green ammonia supply chain between Australia and South Korea. This involves  the co-location of multi-gigawatt hydrogen production facilities with renewable energy generation in Central Queensland. Currently in the feasibility study phase, this project focuses on the production of green ammonia mainly for export purposes. The study is anticipated to be completed in April 2024. In September 2021, a Memorandum of Understanding was signed to develop a supply chain for exporting over 1 million tonnes per annum of green ammonia from Australia to the Republic of Korea by 2032. For further information on this project, visit HyResource https://research.csiro.au/hyresource/han-ho-h2-hub-feasibility-study/. Project information last updated June 2023.</t>
  </si>
  <si>
    <t>Hydrogen Energy Supply Chain (HESC) - Pilot Project</t>
  </si>
  <si>
    <t>Parmelia Green Hydrogen Project</t>
  </si>
  <si>
    <t>Transdev Mobility Trial</t>
  </si>
  <si>
    <t>Transdev Queensland</t>
  </si>
  <si>
    <t>https://www.transdev.com.au/news-en/transdev-backs-hydrogen-bus-future/</t>
  </si>
  <si>
    <t>Queensland Solar Hydrogen Project</t>
  </si>
  <si>
    <t>Evoenergy and the Canberra Institute of Technology (CIT) have partnered to build a first-of-its-kind hydrogen test facility at CIT’s Fyshwick campus. The facility is designed to test the viability of using the ACT natural gas distribution network as a 'green' hydrogen gas distribution network. The facility comprises a 1.25 kW alkaline electrolyser producing renewable hydrogen gas powered by solar panels. The facility has three main objectives to be progressed across three phases: Phase 1 - test existing ACT network components (e.g. distribution piping and valves) and construction and maintenance practices under 100 % hydrogen application; Phase 2 - test hydrogen as a broader energy storage source to support a coupling of the electricity and gas networks; and Phase 3 - test appliances, and associated piping, regulators, and meters, with different blends of hydrogen and natural gas to gauge how different equipment performs on different blends. The facility is also used to train gas-fitting students in these new technologies and to equip tradespeople with skills for the emerging hydrogen industry. For further information on this project, visit HyResource https://research.csiro.au/hyresource/hydrogen-test-facility-act-gas-network/. Project information last updated June 2023.</t>
  </si>
  <si>
    <t>AGL Energy and Fortescue Industries executed a Memorandum of Understanding (MOU) in December 2021 to conduct a feasibility study on exploring the development of a renewables-based hydrogen and ammonia production facility in the Hunter Valley region of New South Wales. The proposed project will be located at the site of Liddell and Bayswater coal-fired power stations, which are planned for closure in 2023 and between 2030-2033 respectively. This study will map key operational and commercial plans for the project as well as develop a production timeline. The main focus is on assessing the implementation of a large-scale renewables-based production facility ranging from a minimum of 150MW and up to 2GW of hydrogen and its derivatives, such as ammonia, for export and domestic use. In addition, the study will review essential inputs, including renewable energy costs, firming requirements, electrolyser capital costs, logistics and utilisation, etc. The proposed facility will form part of a proposed ‘Hunter Energy Hub’ development that would combine grid-scale batteries, solar thermal storage, wind and pumped hydro. For further information on this project, visit HyResource https://research.csiro.au/hyresource/hunter-energy-hub/. Project information last updated June 2023.</t>
  </si>
  <si>
    <t>In February 2022, Origin Energy and Orica announced a partnership to conduct a feasibility study into the viability of a renewables-based hydrogen production facility and associated value chain in the Hunter Valley region. The study will assess hydrogen production from recycled water and renewable electricity using a grid-connected 55 MW electrolyser. The project is currently investigating the potential of hydrogen for supporting regional mobility, industrial and manufacturing applications. Project design would allow the hydrogen production facility to be scaled up through subsequent phases offering future expansion, including potential hydrogen export capability. Future stages may also include investigating the feasibility of converting the local gas distribution network to 100% hydrogen to support a hydrogen supply chain in the region. For further information on this project, visit HyResource https://research.csiro.au/hyresource/hunter-valley-hydrogen-hub/. Project information last updated June 2023.</t>
  </si>
  <si>
    <t>A hybrid battery storage system of lithium-ion batteries and a hydrogen storage medium is to be installed as part of a solar PV development near Manilla. This project will form part of a broader community-based solar and renewable energy storage plan across multiple sites in New South Wales. The hydrogen project is to be located on a 15-hectare block just outside the town of Manilla, within 3 km of the local electrical substation. The project has two Phases: Phase 1 involves a solar PV development (4.95 MW of solar PV electricity generation capacity), and Phase 2 seeks the implementation of a hybrid combination of lithium-ion battery storage (4.5 MW/4.5 MWh) and a hydrogen energy storage system (2 MW/17 MWh). Construction activities for Phase 1 are expected to start in the first part of 2023. Phase 2 may move to implementation in 2023. For further information on this project, visit HyResource https://research.csiro.au/hyresource/manilla-solar-project/. Project information last updated June 2023.</t>
  </si>
  <si>
    <t>The project proponent has received Australian funding under the German-Australian HyGATE initiative to undertake a feasibility study of proposed renewables-based, large-scale hydrogen and ammonia production facilities in Port Kembla, New South Wales. The project aims to develop and carry out a strategy for a hydrogen export value chain from New South Wales to Germany. For further information on this project, visit HyResource https://research.csiro.au/hyresource/scaleh2/. Project information last updated June 2023.</t>
  </si>
  <si>
    <t>EnergyAustralia is expanding its existing Tallawarra power station in the Illawarra region, following an agreement reached with the Government of NSW. This expansion is looking at constructing a 316 MW Tallawarra B power station adjacent to the existing Tallawarra A 435 MW gas-fired power plant, located in Yallah on the western shore of Lake Illawarra in NSW. Tallawarra B will be Australia’s first net zero emissions hydrogen and gas capable power plant, with direct carbon emissions from the project offset over its operational life. EnergyAustralia will offer to buy 200,000 kg of green hydrogen per year from 2025 (equivalent to over five per cent of the plant’s fuel use). EnergyAustralia will also undertake further engineering studies to investigate optionality for increasing the use of renewable-based hydrogen. Tallawarra B is planned to be operational in the Australian summer of 2023-24, ahead of the scheduled retirement of the 1,680 MW Liddell power station in the Hunter Valley region of NSW. For further information on this project, visit HyResource https://research.csiro.au/hyresource/tallawarra-b-dual-fuel-capable-gas-hydrogen-power-plant/. Project information last updated June 2023.</t>
  </si>
  <si>
    <t>The Northern Territory Government and Total Eren have signed a Memorandum of Understanding to develop a renewables-based hydrogen hub project at Darwin in the Northern Territory. At full scale, the project plan to generate 80,000 tonnes of renewable hydrogen per annum through a 1 GW electrolyser, powered by solar PV. For further information on this project, visit HyResource https://research.csiro.au/hyresource/darwin-h2-hub/. Project information last updated June 2023.</t>
  </si>
  <si>
    <t>Climate Impact Capital Limited is developing an integrated renewable hydrogen facility, which includes a 10 GW modular renewables-based hydrogen project located in the Western Davenport region of the Northern Territory. The proposed project will consist of an equipment manufacturing facility for supply to the project and sale to domestic and international markets and chemical production facilities using the produced hydrogen. The project has three components; an electrolyser manufacturing facility and a water production unit (WMU), renewable hydrogen production components and output products. The project would provide its own renewable water produced from dewatering air, off-grid renewable electricity supply and carbon capture. The electrolyser and the WMU (which produces H2O and carbon dioxide) will be powered by a solar PV system. A solar thermal heater would provide power to the project and process heat to the WMU. Carbon dioxide would be used in the chemical facility to produce renewable fuels for use by industries in hard-to-abate sectors. The storage and transport of the hydrogen and hydrogen products and carbon dioxide would be finalised as part of the FEED and in consultation with the Northern Territory Government. For further information on this project, visit HyResource https://research.csiro.au/hyresource/green-springs-project/. Project information last updated June 2023.</t>
  </si>
  <si>
    <t>Provaris has announced plans to develop a green hydrogen export project located on the Tiwi Islands, Northern Territory. The project proponent is evaluating a staged approach to construction, which would move in parallel with the development and full class approval program for its compressed hydrogen carrier:
- Subject to market demand, an initial development phase of approximately 0.5 GW of installed solar generation (consistent with 15,000 tonnes per annum of hydrogen production), commencing with a fleet of 430 tonne compressed hydrogen carriers.
- Expanding to 2.8 GW of installed solar capacity (consistent with 100,000 tonnes per annum of hydrogen production) as the regional hydrogen market grows and supply chain efficiencies improve. In addition, larger capacity 2,000 tonne carriers may be introduced as required to match future supply and demand locations. Financial close for the project's initial phase is targeted for late 2023, with the first hydrogen export to commence in late 2026, subject to all commercial and regulatory approvals and customer offtake. For further information on this project, visit HyResource https://research.csiro.au/hyresource/tiwi-green-hydrogen-export-project/. Project information last updated June 2023.</t>
  </si>
  <si>
    <t>Northern Oil has developed and piloted a new hydrogen generation technology to complement its oil refining process. The technology utilises steam-over-iron reduction and chemical looping processes to deliver cheaper and more efficient hydrogen than conventional steam methane reformation (SMR). The improved process produces hydrogen from bio-lights (fractions of biocrudes derived from the refinement of the biocrude) rather than methane gas, and is used in the refinement of renewable diesel. Northern Oil has completed the pilot program and is moving into the next stage of development, a large pilot plant. The hydrogen power generation unit for the large pilot plant is expected to be sized between 200 kW and 400kW, subject to engineering study results. For further information on this project, visit HyResource https://research.csiro.au/hyresource/bio-hydrogen-demonstration-plant/. Project information last updated June 2023.</t>
  </si>
  <si>
    <t>Emerald Coaches have committed to a zero-emissions target by introducing hydrogen fuel cell electric (HFCE) buses into their fleet, with the first two vehicles being introduced in 2024. Emerald Coaches' diesel-powered vehicles consume over 1 million litres of fuel annually, producing 3,100 tons of greenhouse emissions. The project proponent is implementing an eMission zero-project, under which its full fleet of vehicles would be replaced by HFCE vehicles by 2040. The project will use rainwater captured onsite with a renewable powered electrolyser to generate the hydrogen fuel. For further information on this project, visit HyResource https://research.csiro.au/hyresource/emerald-coaches-green-hydrogen-mobility-project/. Project information last updated June 2023.</t>
  </si>
  <si>
    <t>Incitec Pivot Ltd and Fortesque Future Industries are undertaking a FEED study to progress the development of a large-scale renewables-based hydrogen production facility  to decarbonise the existing Gibson Island ammonia plant. The study assesses the deployment of 500 MW of electrolyser, capable of producing up to 70,000 tonnes per annum of renewable hydrogen, as well as investigating the conversion of the existing Gibson Island ammonia synthesis plant to utilise 100% renewables-based hydrogen for the production and offtake of 400,000 tonnes per annum of ammonia. The FEED study would refine cost, schedule, permitting and commercial agreements and inform a potential Final Investment Decision (FID) targeted for 2023. For further information on this project, visit HyResource https://research.csiro.au/hyresource/gibson-island-green-ammonia-feasibility/. Project information last updated June 2023.</t>
  </si>
  <si>
    <t>Origin Energy and Kawasaki Heavy Industries are collaborating to assess the potential of a green hydrogen production facility in Townsville. After completing a feasibility study in 2020, the project is focused on developing a commercial-scale, export-oriented project, targetting first exports in the late 2020s to early 2030s. In August 2021, ENEOS Corporation signed a memorandum with Origin Energy to study potential business collaboration to develop a CO2-free hydrogen supply chain between Japan and Australia. For further information on this project, visit HyResource https://research.csiro.au/hyresource/green-liquid-hydrogen-export-project/. Project information last updated June 2023.</t>
  </si>
  <si>
    <t>Dalrymple Bay Infrastructure Limited (DBI) executed a Memorandum of Understanding with North Queensland Bulk Ports Corporation (NQBP), the Brookfield Group, and ITOCHU Corporation to study the potential for a renewable-based hydrogen production, storage and export facility at the Dalrymple Bay Terminal at Hay Point, south of Mackay in Queensland. The Dalrymple Bay Terminal is a deep-water export port close to the Mackay industrial zone and is positioned within Queensland’s Renewable Energy Zones. Stage one of the feasibility studies is expected to commence in 2021. For further information on this project, visit HyResource https://research.csiro.au/hyresource/hay-point-hydrogen-export/. Project information last updated June 2023.</t>
  </si>
  <si>
    <t>Ergon Energy is performing a feasibility study on developing two hydrogen hubs where renewables-based hydrogen production supports both energy generation and transportation (both road and sea). The two proposed hubs are in remote communities of North Queensland; the Thursday Island, Bamaga and Horn Island and Palm Island, Magnetic Island and Townsville. The study will investigate four main areas: 1) Hydrogen Hubs: the technical solution of fuel substitution to hydrogen, 2) the customer and community, 3) the business models, and 4) the transformation plan.
The feasibility study is anticipated to be completed in 2024. For further information on this project, visit HyResource https://research.csiro.au/hyresource/hydrogen-hubs-powering-remote-communities-h2h/. Project information last updated June 2023.</t>
  </si>
  <si>
    <t>The proponent is to trial up to four hydrogen fuel cell electric trucks in its fleet, including installing of a hydrogen refuelling station in Townsville, Queensland. Renewables-based hydrogen would be purchased from the Ark Energy-operated SunHQ Hydrogen Hub project in Townsville via a commercial agreement and transported from the point of production to the hydrogen refuelling station via a hydrogen tube trailer. For further information on this project, visit HyResource https://research.csiro.au/hyresource/hydrogen-mobility-project/. Project information last updated June 2023.</t>
  </si>
  <si>
    <t>Aurizon and Anglo American have entered an agreement to conduct a feasibility study that will explore the application of Anglo American’s proprietary hydrogen fuel cell and battery hybrid power units in heavy haul freight rail operations. The feasibility study will focus on the potential deployment of Anglo American’s hydrogen power technology on two Aurizon rail corridors in Queensland:
1) the 180-kilometre long Moura rail corridor that operates between Anglo American’s Dawson metallurgical coal mine and Gladstone Port, and
2) the 977-kilometre long Mount Isa rail corridor that operates between the North West Minerals Province to Townsville Port, via Aurizon’s Stuart Terminal. For further information on this project, visit HyResource https://research.csiro.au/hyresource/the-julia-creek-project/. Project information last updated June 2023.</t>
  </si>
  <si>
    <t>As part of the release of its Energy and Jobs Plan, the Queensland Government has announced investment on a new 200 MW hydrogen-ready gas peaking power station at Kogan Creek, near Chinchilla in Queensland’s Darling Downs region. The project would provide power initially from gas blended with hydrogen with the future ability to use 100% renewable hydrogen. The dual fuel capable plant is expected to be operational by 2027. For further information on this project, visit HyResource https://research.csiro.au/hyresource/kogan-creek-hydrogen-ready-gas-peaking-power-station/. Project information last updated June 2023.</t>
  </si>
  <si>
    <t>CS Energy executed a Memorandum of Understanding with IHI Corporation of Japan to prepare a joint feasibility study into a renewable hydrogen demonstration plant. The study investigates the feasibility of establishing a renewable-based hydrogen demonstration plant at CS Energy’s Kogan Creek power station, located near Chinchilla in Queensland. The demonstration plant concept includes the co-location of a solar farm, battery, hydrogen electrolyser and a hydrogen fuel cell next to the Kogan Creek power station. Indicative sizing of the demonstration facilities under evaluation includes a 2MW solar farm, 2MW/4MWH battery, 700 kW hydrogen electrolyser and a small hydrogen fuel cell. The electrolyser would be powered by solar energy. The produced hydrogen would be for off-site domestic market uses, including transport and industry. In October 2021, CS Energy has announced the construction of the demonstration plant. For further information on this project, visit HyResource https://research.csiro.au/hyresource/kogan-creek-renewable-hydrogen-demonstration-plant/. Project information last updated June 2023.</t>
  </si>
  <si>
    <t>This project plans to develop a 2-stage solar farm development, with the inclusion of renewable-based hydrogen production. Stage 1 includes a 100 MWp solar farm, presently under construction, which would provide 220 GWh of electricity to local industries in Queensland. The plan also includes pilot- scale hydrogen production facilities with 250 kW electrolysis capacity to be used for on-site R&amp;D. Stage 2 would consist of an additional 100 MWp solar farm with hydrogen production facilities of 80 MW electrolyser. For further information on this project, visit HyResourcehttps://research.csiro.au/hyresource/kumbarilla-renewable-energy-park-stage-1/. Project information last updated June 2023.</t>
  </si>
  <si>
    <t>The project proponents are conducting a feasibility study to examine the potential for a reliable supply of affordable hydrogen made with renewable energy in Gladstone, Queensland. Origin will focus on using renewable energy supply and producing hydrogen through electrolysis. While ENEOS will be responsible for more efficient production of methylcyclohexane (MCH) and maritime transport of MCH as a vector for hydrogen storage and transport from Australia to Japan. For further information on this project, visit HyResource https://research.csiro.au/hyresource/origin-and-eneos/. Project information last updated June 2023.</t>
  </si>
  <si>
    <t>European Energy announced in December 2022 that it had acquired a majority stake in Austrom Hydrogen and would be undertaking the development work as well as managing the grid process for the Pacific Solar Hydrogen Project. The project proposes to develop a solar farm and battery facilities that would power a hydrogen production plant at Gladstone, Queensland. The hydrogen production plant is planned to produce over 100,000 tonnes of renewable hydrogen per annum for export. For further information on this project, visit HyResource https://research.csiro.au/hyresource/pacific-solar-hydrogen-project/. Project information last updated June 2023.</t>
  </si>
  <si>
    <t>Austrom Hydrogen have announced plans to develop a solar farm and battery facility near Callide, central Queensland, with a capacity of up to 3,600 MW. The solar farm would supply renewable energy for a planned hydrogen production facility located at the port of Gladstone for export of hydrogen. Press reports indicate that the proponent has secured land in Callide with enough capacity to establish the solar farm. For further information on this project, visit HyResource https://research.csiro.au/hyresource/projects/facilities/. Project information last updated June 2023.</t>
  </si>
  <si>
    <t>The Sir Samuel Griffith Centre is a 6-green-star, 6000 m2 teaching and research building incorporating a hydrogen microgrid. The building is powered by a 376 kW solar array consisting of 1164 photovoltaic panels on the roof and window awnings. On sunny days, these panels produce more than enough electricity to power the building, and excess energy is stored overnight in lithium-ion batteries, and for longer periods as hydrogen. Excess solar electricity powers a 160 kW alkaline electrolyser, which splits water to produce hydrogen at a rate of 30 Normal cubic metres (2.7 kg) per hour. The hydrogen is stored as a metal hydride. This custom-manufactured storage system has a capacity of 120 kg of hydrogen, equivalent to 2 MWh of electricty, making it the largest metal-hydride storage unit in the world in civil use. Electricity is produced from stored hydrogen by two 30 kW PEM fuel cells. The hydrogen storage allows the building to operate around the clock for several days in dull or rainy weather. For further information on this project, visit HyResource https://research.csiro.au/hyresource/sir-samuel-griffith-centre/. Project information last updated June 2023.</t>
  </si>
  <si>
    <t>The Spicers Scenic Rim Trail Off-Grid Ecotourism Demonstration using Low Pressure Hydrogen project will provide electricity requirements for 5 eco-camps using renewable energy, replacing the need for diesel or LPG powered generators. A renewable hydrogen generation system will be installed at the Spicers Canopy Eco-Camp and self-contained hydrogen energy systems will be installed at four other remote eco-camps on the Scenic Rim Trail. Two mobile hydride storage units will be constructed to allow excess produced hydrogen to be used at the eco-camps during periods of low solar capacity or during maintenance. The project will provide a working demonstration of the safe generation, storage, transport, and use of low-pressure hydrogen in remote Queensland locations. For further information on this project, visit HyResource https://research.csiro.au/hyresource/spicers-retreats-scenic-rim-trail-ecotourism-demonstration-using-low-pressure-hydrogen/. Project information last updated June 2023.</t>
  </si>
  <si>
    <t>Sumitomo Corporation has completed FEED studies for a green hydrogen production plant located in Gladstone, Queensland, with Rio Tinto as a key prospective offtake partner as it explores the use of hydrogen at its Yarwun alumina refinery in Gladstone. Initial hydrogen production is planned at 250-300 tonnes per annum, with the opportunity to increase production. Hydrogen production will be via electrolysis, using green electricity. In addition, Rio Tinto has undertaken a feasibility study that evaluated the prospective use of renewable hydrogen to replace natural gas in the calcination process at the Yarwun refinery. For further information on this project, visit HyResourcehttps://research.csiro.au/hyresource/sumitomo-green-hydrogen-production-and-rio-tinto-decarbonisation-production-pilot-project/. Project information last updated June 2023.</t>
  </si>
  <si>
    <t>As part of the Bundaberg bioHub industrial park, Utilitas Group plans to produce fuel-cell grade hydrogen through plasma dry-reforming of biogas produced from organic waste. Phase 1 of the project aims to demonstrate applications as they are developed in heavy duty vehicle mobility, trains, maritime vessels, and injection into the natural gas grid to establish a Hydrogen Technology Cluster. Phase 2 will progress to commercial end-use by scaling up Phase 1 utilisation pathways. The Bundaberg region in Queensland is considered to have considerable waste resources at its disposal through forestry, agriculture, fruits, vegetables, sugar-cane by-products, and general waste. Bioenergy developer, the Utilitas Group, collaborated with the Bundaberg Regional Council to acquire the retired East Bundaberg Wastewater Treatment Plant for repurposing into an industrial park with a focus on renewable natural gas, biomethane, and hydrogen production. For further information on this project, visit HyResource https://research.csiro.au/hyresource/projects/facilities/. Project information last updated June 2023.</t>
  </si>
  <si>
    <t xml:space="preserve">The H2U is an Australian technology company focusing on the development of hydrogen infrastructure from renewable energy sources. The initial (Demonstrator) project stage plans to integrate a 75MW electrolysis plant and a 120 tonnes per day ammonia production facility primarily for domestic supply, with the potential for later expansion through an Export Stage. The Demonstrator stage would have a total production capacity of up to 10,000 tonnes of renewable-based hydrogen per annum and 40,000 tonnes of (renewable-based) ammonia per annum.  Port Lincoln was the original project location. However, the redefined project has necessitated a change of location to Whyalla on the Eyre Peninsula. The project feasibility study has been completed, as well as site selection and preliminary planning activities. In September 2021, Worley was contracted to perform the front-end engineering design (FEED) studies for the Demonstrator stage of the project. The project will be later expanded to Export Stage, with a capacity of up to 2,400 tonnes per day of renewable-based ammonia production. In April 2021, RWE Supply and Trading and H2U announced the signing of a Memorandum of Understanding to develop hydrogen trading links between Australia and Germany. For further information on this project, visit HyResource https://research.csiro.au/hyresource/eyre-peninsula-hydrogen-and-ammonia-supply-chain-project/. Project information last updated June 2023.   </t>
  </si>
  <si>
    <t>Neoen Australia and ENEOS are considering use of the Goyder South Hybrid Renewable Energy Facility (Goyder South), 155km north of Adelaide, as a potential renewables-based energy source for an export-focused hydrogen project. The overall Goyder South development would include a hybrid energy facility of up to 1,200 megawatts (MW) of wind generation, up to 600 MW of solar PV generation and up to 900 MW/1,800 MWh of battery storage. The South Goyder development would be constructed in a series of stages. Goyder South Stage 1 has entered construction activities. In August 2021, ENEOS signed a memorandum to undertake a joint study with Neoen Australia for the development of a Japan-Australia CO2-free hydrogen supply chain in South Australia. For further information on this project, visit HyResource https://research.csiro.au/hyresource/neoen-eneos-export-project/. Project information last updated June 2023.</t>
  </si>
  <si>
    <t>In December 2021, Trafigura Group Pte. Ltd and the State Government of South Australia announced a joint investment plan to construct a large-scale green hydrogen manufacturing facility in Port Pirie. The multiphase project will be integrated into Nyrstar’s Port Pirie smelter using existing infrastructure to accelerate hydrogen production. The first phase will produce 20 tonnes/day of green hydrogen from an 85 MW electrolyser, while the full-scale plant would generate 100 tonnes/day of green hydrogen from a 440MW electrolyser. The produced hydrogen would serve export and domestic uses. The project would form the cornerstone of a new green hydrogen precinct in Port Pirie that can support the decarbonisation of transport and industry. For further information on this project, visit https://research.csiro.au/hyresource/port-pirie-green-hydrogen-project/. Project information last updated June 2023.</t>
  </si>
  <si>
    <t>The project proponent has received Australian funding under the German-Australian HyGATE initiative to progress proposed (renewables-based) hydrogen and solar methanol production facilities in Port Augusta, South Australia. The project would include a 10MW PEM electrolyser for hydrogen production. The electrolyser is to be powered by electricity from the grid and the co-located 30 MW utility scale concentrated solar thermal project (Vast Solar 1- VS1). The produced hydrogen will be combined with up to 15,000 tonnes/annum of captured/supplied CO2 using Calix's calcination technology to synthesise up to 7,500 tonnes/annum of solar methanol. The development concept studies stage has been completed, and (as of early February 2023) the project is awaiting approval to proceed into the Front-end Engineering Design (FEED) studies stage. For further information on this project, visit HyResource https://research.csiro.au/hyresource/sm1/. Project information last updated June 2023.</t>
  </si>
  <si>
    <t xml:space="preserve">AGL Energy Limited (AGL) is leading a consortium of industry partners in undertaking a detailed feasibility study into developing a green hydrogen production facility at its Torrens Island site. The study will review the commercial and technical feasibility of establishing a renewable hydrogen hub and producing hydrogen-derived products at AGL’s Torrens Island site. The study will also map critical operational and commercial plans for the project and outline the development of a production timeline. AGL seeks to transition to an integrated industrial energy hub following the decommissioning of its Torrens A and B power generating units, completion of the (gas-fired) Barker Inlet Power Station and development of a 250 MW battery on the site. The feasibility study will leverage the input of industry partners across multiple sectors. For further information on this project, visit HyResource https://research.csiro.au/hyresource/torrens-island-green-hydrogen-hub/. Project information last updated June 2023.   </t>
  </si>
  <si>
    <t>ABEL Energy is developing a large-scale, renewables-based hydrogen and hybrid e-methanol facility at the Bell Bay Advanced Manufacturing Zone in Tasmania. The project would deploy biomass gasification of plantation forestry residues in conjunction with water electrolysis to produce 200,000 - 300,000 tonnes per annum of green methanol. Direct capture of CO2 from the atmosphere will also be assessed. The project would deploy a 120 to 260 MW electrolysis plant to produce renewable-based hydrogen. Most hydrogen would act as feedstock (along with CO2) to enable renewables-based production of methanol for domestic use and export. Part of the hydrogen produced would also be available for domestic use. In June 2023, Hydro Tasmania signed a term sheet with Bell Bay Powerfuels for the sale of the decommissioned Bell Bay Power Station. For further information on this project, visit HyResource https://research.csiro.au/hyresource/abel-energy-bell-bay-powerfuels-project/. Project information last updated June 2023.</t>
  </si>
  <si>
    <t>The Fortescue Metals Group is investigating the development of a large-scale renewables-based hydrogen/ammonia plant at the Bell Bay Advanced Manufacturing Zone, Tasmania. The Fortescue Metals Group's proposed green ammonia project is envisaged to produce 250,000 tonnes of green ammonia per annum via a 250 MW renewables-based hydrogen plant. The produced ammonia would supply Australian domestic and international markets. The project is targeting 2021 for a final investment decision, subject to a detailed technical/economic feasibility analysis. In May 2021, Fortescue Future Industries Pty Ltd (FFI), IHI Engineering Australia Pty Ltd and IHI Corporation have signed a Memorandum of Understanding (MoU) to investigate establishing green ammonia supply chains between Australia and Japan. The parties are to jointly assess the economic and technical feasibility of supplying green ammonia produced in Bell Bay and transported to Japan for blending into existing power generation. For further information on this project, visit HyResource https://research.csiro.au/hyresource/fortescue-green-hydrogen-and-ammonia-plant/. Project information last updated June 2023.</t>
  </si>
  <si>
    <t>Grange Resources (Tasmania) Pty Ltd owns and operates an integrated iron ore mining and pellet production business, located in the north-west region of Tasmania. The proponent has completed a feasibility study to assess the potential for renewables-based hydrogen to replace natural gas for process heating at their pelletising facility at Port Latta. The pellet plant and port facility are located 50 km north-west of Burnie, a port city on the north-west coast of Tasmania. The pre-feasibility concluded that it was technically feasible to operate the Port Latta facility on hydrogen, with no impact on product make or quality. The study also identified the key commercial drivers which would need to be achieved to make the project commercially feasible. For further information on this project, visit HyResource https://research.csiro.au/hyresource/grange-resources-renewable-hydrogen-study/. Project information last updated June 2023.</t>
  </si>
  <si>
    <t xml:space="preserve">LINE Hydrogen is advancing a project in George Town, Tasmania, to produce renewables-based hydrogen to replace diesel in various mobility applications in Tasmania. The project proponent is developing a fleet of hydrogen-powered heavy haulage vehicles, planned to be leased to industrial partners, that would operate in conjunction with the commissioning of the Great Southern Project. Project plans are for hydrogen production to commence at 1.49 tonnes per day, rising to 14.9 tonnes per day over nine years. End use is targeted at local heavy haulage fleets, light vehicle fleets, and mobile power providers. For further information on this project, visit HyResource https://research.csiro.au/hyresource/great-southern-project/. Project information last updated June 2023.   </t>
  </si>
  <si>
    <t>The H2TAS project is a large-scale hydrogen and ammonia production facility that will be constructed in the Bell Bay area of northern Tasmania. The project would initially target electrolysis capacity of up to 300 MW and production of 200,000 tonnes per annum of ammonia, matched to forecast customer demand. At full potential, the project could support 1.7 GW of electrolysis capacity for hydrogen and ammonia production, subject to customer demand and utility availability. The project would use a combination of hydropower and wind power as energy sources. In March 2022, Woodside Energy Ltd announced securing land for the development in the Austrak Business Park (Long Reach) located east of the Bell Bay Advanced Manufacturing Zone. The proponents are targeting a final investment decision in 2023, with construction and commissioning anticipated to take approximately 24 months. For further information on this project, visit HyResource https://research.csiro.au/hyresource/h2tas-project/. Project information last updated June 2023</t>
  </si>
  <si>
    <t>HIF Global is developing a Synthetic eFuels production facility to be located near the town of Burnie in Tasmania. The plant at full-scale would include 250 MW electrolyser capacity to produce hydrogen using renewable energy sources. The produced hydrogen, when combined with CO2 taken from the atmosphere and/or a waste source, would produce synthetic methanol. With further processing, the synthetic methanol would be converted to fuels (specialised) for various mobility uses. Water for use in the electrolysis process is expected to be largely sourced from biowaste. At full capacity, the facility could be expected to produce up to 100 million litres of carbon neutral eFuels per annum (equivalent to around 260,000 tonnes of avoided CO2 emissions per annum). The proponent is targeting construction start in 2024 with operations following in 2026. For further information on this project, visit https://research.csiro.au/hyresource/hif-carbon-neutral-efuels-manufacturing-facility/. Project information last updated June 2023.</t>
  </si>
  <si>
    <t>This project, which will be co-located with Brighton Regional Resource Recovery Precinct, plans to supply renewables-based hydrogen to Hobart’s natural gas market (Tas Gas), along with mobility and industrial applications. The project scale is envisaged to consist of a 2 MW electrolyser capacity with a hydrogen production target of around 300 tonnes per annum. For further information on this project, visit https://research.csiro.au/hyresource/hydrogen-brighton-project/. Project information last updated June 2023.</t>
  </si>
  <si>
    <t xml:space="preserve">This project, located in northern Tasmania, plans to supply renewable hydrogen to the domestic market throughout the State. The proponent incorporates a 5MW electrolyser powered by hydro and wind power, targeting the production of 2.25 tonnes per day of hydrogen for domestic use. On February 8, 2022, ASX-listed company, ReNu Energy Limited (ASX:RNE) completed its acquisition of Countrywide Hydrogen under a scrip-for-scrip transaction. The ASX announcement noted such a transaction would allow Countrywide Hydrogen to progress its opportunities. For further information on this project, visit HyResource https://research.csiro.au/hyresource/crh-tasmania/. Project information last updated June 2023. </t>
  </si>
  <si>
    <t>Origin Energy is investigating the feasibility of constructing a large-scale, renewables-based hydrogen and ammonia plant with a planned production of 420,000 tonnes of ammonia per annum. The plant would be located at the Bell Bay Advanced Manufacturing Zone in Tasmania. The feasibility study assesses a plant design that enables flexible operation with an estimated electrical load of more than 500 MW. While the project's main focus would be the production of renewables-based ammonia for export, some of the produced hydrogen and ammonia would be made available for domestic use. The feasibility study is expected to be completed by December 2021. Subject to the feasibility study results, Origin Energy is targeting Front-end Engineering Design (FEED) studies to commence in 2022. If the project were to proceed, production operations is targeted for the mid-2020s. In August 2021, Mitsui O.S.K. Lines, Ltd. (MOL) signed a Memorandum of Understanding (MoU) with Origin Energy for a joint study to build a supply chain of renewable energy-derived ammonia. Origin is focused on pursuing some renewable-based hydrogen projects. Furthermore, MOL and Origin would complete a feasibility study on marine transportation of ammonia, demand in Japan and Asia and develop a supply chain by December 2021. For further information on this project, visit HyResource https://research.csiro.au/hyresource/origin-green-hydrogen-and-ammonia-plant/. Project information last updated June 2023.</t>
  </si>
  <si>
    <t xml:space="preserve">Calix will deliver a pre-Front-End Engineering and Design (pre-FEED) and FEED study for a 30,000 tonnes per annum hydrogen-direct reduced iron (H-DRI) commercial demonstration plant using Calix’s Zero Emissions Steel Technology (ZESTY) process. The ZESTY process can use green hydrogen to produce green iron from multiple ore types for use in either conventional blast furnaces for lower carbon steel products or directly in electric arc furnaces. The ZESTY process has progressed through the laboratory stage, and the follow-up pilot plant stage is completed. The pre-FEED and FEED studies are expected to conclude in late 2023, where the outcomes will inform Calix of the final investment decision for proceeding with a demonstration plant. For further information on this project, visit HyResource https://research.csiro.au/hyresource/calix-zero-emissions-steel-technology-pre-feed-and-feed-study/. Project information last updated June 2023. </t>
  </si>
  <si>
    <t>The project proponents have completed the Hydrogen Energy Supply Chain (HESC) pilot project that demonstrates an integrated hydrogen supply chain encompassing production, storage and transportation in delivering liquefied hydrogen to Japan. Key activities of the project include:
- hydrogen production at a facility adjacent to the AGL Loy Yang A power station in the Latrobe Valley. 1-3 tonnes of hydrogen was produced from 150 tonnes of coal from the Loy Yang mine. 
- transport of hydrogen gas in a high-pressure road tube trailer to liquefaction and loading facility at  Port of Hastings. 
- liquefaction of hydrogen at the Port of Hastings, loaded and shipped to Japan by hydrogen marine carrier "Suiso Frontier" and, 
- unloading of the liquified hydrogen and storage at Kobe, Japan. 
Following the project completion, the consortium will assess the feasibility of 'scaling up' operations to produce and export larger quantities of liquefied hydrogen commercially. If the pilot project is to proceed to a larger-scale commercial-stage targeted for the 2030s, carbon capture and storage (CCS) technologies would need to be employed. The CarbonNet CCS project is currently investigating CCS opportunities for CO2 injection sites in the Bass Strait, offshore Victoria. For further information on this project, visit HyResource https://research.csiro.au/hyresource/projects/facilities/. Project information last updated June 2023.</t>
  </si>
  <si>
    <t>After completing Hydrogen Energy Supply Chain (HESC) – Pilot Project phase in early 2022, Japan Susio Energy announced in June 2023 that it had chosen to allocate its Japanese Government’s Green Innovation Fund grant of approximately AU$2.35 billion to the commercial demonstration phase of the HESC Project in Victoria. The grant would enable the project to design and build commercial-scale facilities to liquefy and ship the hydrogen from the Port of Hastings to the Port of Kawasaki in Japan. The project consists of the production and supply of gaseous clean hydrogen by J-Power and Sumitomo Corporation joint venture, which would be extracted from the Latrobe Valley coal with carbon capture utilisation and storage in offshore Victoria. Meanwhile, Kawasaki Heavy Industries and Iwatani Corporation joint venture would be responsible for the liquefaction process at Port of Hastings and its shipment to Japan. For further information on this project, visit HyResource https://research.csiro.au/hyresource/liquefied-hydrogen-supply-chain-commercial-demonstration-project/. Project information last updated June 2023.</t>
  </si>
  <si>
    <t xml:space="preserve">The project proponent proposes to develop two hydrogen fuel cell electric buses for use in the Victorian public transport network. The two buses can potentially reduce CO2 emission by 30 tonnes per annum. It is anticipated that commissioning activities of the completed buses will be undertaken by the end of the second quarter of 2024. For further information on this project, visit HyResource https://research.csiro.au/hyresource/manufacturing-and-commercialisation-of-hydrogen-buses/. Project information last updated June 2023. </t>
  </si>
  <si>
    <t xml:space="preserve">The project proponent plans to install a pilot-scale electrolyser at its wastewater treatment plant at Wollert, Melbourne, as a test prior to building the full-scale electrolyser with a capacity of around 700 tonnes per annum. The site’s existing waste-to-energy facility will power the electrolyser, producing renewable hydrogen from surplus recycled water and oxygen. The produced hydrogen would be used by Melbourne Market for an onsite fuel cell and refuelling station, with other off-takers also being evaluated. For further information on this project, visit HyResource https://research.csiro.au/hyresource/renewable-hydrogen-hydro-gen-1/. Project information last updated June 2023. </t>
  </si>
  <si>
    <t xml:space="preserve">The Warrnambool Hydrogen Mobility Project in South West Victoria aims to be a leading project in transitioning a regional public transport bus fleet to zero emissions. The project seeks to transition its urban route fleet of 12 buses servicing the Warrnambool, Port Fairy and Allansford area in South West Victoria, to hydrogen fuel cell electric vehicles. The project intends to include the complete hydrogen value chain activities of production, storage, refuelling, depot and maintenance. The project would be based at a dedicated site co-located with the Hycel Technology Hub at Deakin University’s Warrnambool campus, directly adjacent to the Princes Highway road and rail freight corridor. Preliminary design and engineering studies are being completed and commercial activities are underway to progress the project. For further information on this project, visit HyResource https://research.csiro.au/hyresource/development-of-altona-renewable-hydrogen-plant/. Project information last updated June 2023. </t>
  </si>
  <si>
    <t>The Arrowsmith Hydrogen Project is a planned, renewable hydrogen production plant located near Dongara in Western Australia. The project focuses on supplying hydrogen for mobility purposes, with power use options also under examination. Infinite Green Energy designs the project to have the capacity to produce up to 42 tonnes per day of renewables-based hydrogen to supply domestic Australian markets. In mid-2022, the project proponent submitted its environmental impact assessment to the Western Australia Environmental Protection Authority (EPA) for the HP1 project. Key features of the Referral include:
- solar farm (minimum 65 MW to maximum 85 MW generation capacity)
- wind turbines (22 minimum to 25 maximum x 6 MW generation capacity)
- water supply (groundwater)
- processing plant output (maximum production extent 23 tonnes per day to 42 tonnes per day)
- storage and offloading (20 MW battery storage). 
Once commissioned, the plant would produce liquified compressed hydrogen utilising site groundwater, with the final product transported via hydrogen-fuelled road tankers to end users. The project is expected to come online in late 2025 and will serve the domestic Western Australian energy and transport markets. Infinite Green Energy is in discussing securing strategic partner for the arrowsmith development, including its expansion to 2.5 GW of renewable energy. For further information on this project, visit HyResource https://research.csiro.au/hyresource/arrowsmith-hydrogen-project/. Project information last updated June 2023.</t>
  </si>
  <si>
    <t>The Australian Renewable Energy Hub (AREH) project proposal is to construct and operate a large-scale wind and solar hybrid renewable energy facility about 220 km east of Port Hedland, Western Australia. The renewable energy generated from wind and solar would be converted into hydrogen and ammonia for export. In October 2020, a Ministerial Statement approved the development proposal, subject to the implementation of the conditions and procedures included in the Statement. The first 15 GW of wind and solar power generation was approved, and this capacity is expected to grow further. The AREH will initially host up to 1,743 wind turbines (each up to 260 m), at least 2,000 MW of solar photovoltaic capacity, and will utilise seawater desalination to supply water for electrolysis. The project development envelope will extend approximately 668,100 hectares. Much of the renewable energy produced at the AREH will be converted into hydrogen and ammonia for export, with a provision of at least 3 GW of power generation capacity reserved for use in the Pilbara to enable large-scale mine electrification, replacement of imported diesel fuels with locally produced hydrogen, and the facilitation of mineral and metal processing and higher value exports. A new company town will also be constructed to accommodate the workforce required to build and run the AREH. Construction of the AREH has been planned in phases over approximately a decade, with the first final investment decision (FID) expected in 2025. In June 2022, BP announced it had formally become a project partner and operator. The first energy exports are anticipated to be in 2027/28. For further information on this project, visit HyResource https://research.csiro.au/hyresource/asian-renewable-energy-hub/. Project information last updated June 2023.</t>
  </si>
  <si>
    <t>Frontier Energy Limited plans to establish a co-located solar farm facility and a renewables-based hydrogen production plant. The facility will feature an initial 36 MW electrolyser capacity and will be located approximately 100 kilometers south of Perth. The water required for the electrolysis process will be sourced from underground (bore) sources. Additionally, the project includes the development of around 50 tonnes of hydrogen storage capacity. Various end uses are currently being evaluated, including hydrogen utilisation in gas networks, power generation, energy storage, industrial feedstock, and transportation applications. The project proponent is also conducting multiple work streams focusing on solar, wind, and battery energy storage. These efforts aim to assess the potential for increasing power generation capacity to over 500 MW. In June 2023, the proponent completed pre-FEED studies for the hydrogen production facilities and published its Definitive Feasibility Study report. Frontier Energy Limited is targeting FID in 2023 for the overall Bristol Springs development. For further information on this project, visit HyResource https://research.csiro.au/hyresource/bristol-springs-solar-hydrogen-project/. Project information last updated June 2023.</t>
  </si>
  <si>
    <t>The Fortescue Metals Group is to replace its existing fleet of diesel coaches at its Christmas Creek iron ore mine in the Pilbara region of Western Australia, with ten full-size hydrogen fuel-cell powered coaches. New York based HYZON Motors has been selected as supplier of the custom build hydrogen fuel-cell coaches. Renewable electricity, supplied by the 60 MW Chichester Solar Gas Hybrid project currently under construction by Alinta Energy at Fortescue’s Chichester Hub iron ore operations, will power two 700 kW ITM electrolysers supplied by BOC, a subsidiary of Linde plc. The ITM electrolysers will have the capacity to produce up to 180 kg of hydrogen per day. BOC will also construct a Linde hydrogen refuelling station at the Pilbara site. The facilities are expected to be completed by 2023. For further information on this project, visit HyResource https://research.csiro.au/hyresource/christmas-creek-renewable-hydrogen-mobility-project/. Project information last updated June 2023.</t>
  </si>
  <si>
    <t>ATCO Australia's Clean Energy Innovation Hub (CEIH) is a test bed for hybrid energy solutions integrating natural gas, solar photovoltaics (PV), battery storage, and hydrogen production. The Hub features 1,003 rooftop solar PV panels capable of generating 300 kW of electricity. This electricity is used to power a 260 kW PEM electrolyser that produces green hydrogen that is stored in a high-pressure (30 bar) storage vessel. The site is equipped to produce up to 65 kg of hydrogen per day. When required, the hydrogen is combusted for heat and used to power a fuel cell, providing electricity to the onsite Hybrid Modular Home. Excess hydrogen is blended onsite with natural gas to further investigate how this mixture behaves in Western Australia's existing natural gas network. For further information on this project, visit HyResource https://research.csiro.au/hyresource/clean-energy-innovation-hub/. Project information last updated June 2023.</t>
  </si>
  <si>
    <t xml:space="preserve">This project proponent has recently acquired a 10MW Northarm Solar Farm (approximately 100km east of Perth) in support of the development of a green hydrogen production plant. Planned to be located near the solar farm, the hydrogen plant will have a 10MW electrolyser with hydrogen production capacity estimated to be 4.4 tonnes/day. Hydrogen production offtake is focussed on the heavy transport sector, targeting back-to-base logistics operators and local governments with in-depot refuelling. The project proponent is expanding the solar farm with a further 7.3 MW of additional capacity and is also looking to add 4 x 3 MW wind turbines as part of the project development. The wind turbines would come online at a later part of the project development based on approvals. The project is undergoing Front End Engineering Design (FEED) with a final investment decision expected in mid 2023.  For further information on this project, visit HyResource https://research.csiro.au/hyresource/early-production-system-meg-hp1/. Project information last updated June 2023.  </t>
  </si>
  <si>
    <t>bp Australia's (bp) project Geraldton Export-Scale Renewable Investment (GERI) feasibility study explored the potential for developing a green hydrogen and ammonia production supply chain in Geraldton, Western Australia. The study included an evaluation of different technologies and process required to manufacture renewable hydrogen and ‘green’ ammonia as well as domestic and export renewable ammonia/hydrogen market potential and opportunities/barriers to scale up. The potential demonstration plant investigated would aim to produce approximately 20,000 tonnes of renewable ammonia per year (using renewable hydrogen production capacity through electrolysis of around 4,000 tonnes per annum). The study also indicated grid-sourced renewable power (via a power purchase agreement) as the preferred means of power supply to meet the project load requirement of 35.4 megawatts (MW). Primary hydrogen production would be achieved by a combination of Alkaline and PEM electrolysers. On 11 August 2021, bp Australia announced the findings of its study into the feasibility of an export-scale green ‎hydrogen and ammonia production facility in Western Australia. For further information on this project, visit HyResource https://research.csiro.au/hyresource/geraldton-export-scale-renewable-investment/. Project information last updated June 2023.</t>
  </si>
  <si>
    <t>The City of Cockburn has completed a feasibility study for renewable hydrogen production for waste collection and light vehicle fleets. An additional examination area was the potential for the provision of hydrogen for embedded co-generation at the Cockburn Aquatic and Recreation Centre and the new administration building. The study aimed to provide hydrogen for embedded co-generation at various precincts within the City. The study results suggested that the project was best delivered in stages. The study's detailed analysis focused on Stage 1 – hydrogen refuelling of the City of Cockburn's waste collection vehicle fleet.
Further use of hydrogen in the City's light vehicle fleet and as embedded co-generation at the Aquatic and Recreation Centre was proposed as (expansion) Stages 2 and 3, respectively but not examined in depth. Key Stage 1 design features included a 1.2 MW solar field, 1.25 MW electrolyser capable of producing 440 kg/day of hydrogen, 1,000 kg of hydrogen storage and AUD24.5 million as a capital cost. The study notes that the engineering work performed confirms that there are no technical barriers to developing projects of this kind in Australia. For further information on this project, visit HyResource https://research.csiro.au/hyresource/green-hydrogen-for-city-of-cockburn/. Project information last updated June 2023.</t>
  </si>
  <si>
    <t xml:space="preserve">Woodside Energy plans to establish the H2Perth project, a large-scale hydrogen and ammonia production facility at a site in southern Perth. The proposed project would be built on vacant industrial land leased from the Western Australian Government in the Kwinana Strategic Industrial Area and Rockingham Industrial Zone. The project would initially target 300 tonnes per day of hydrogen production, which can be converted into 600,000 tonnes per annum of ammonia or 110,000 tonnes per annum of liquid hydrogen. Hydrogen and ammonia would be produced using electrolysis, and natural gas reforming, with 100% of carbon emissions abated or offset. The electrolysis component of H2Perth's production will have an initial capacity of 250 MW, potentially scaling to more than 3 GW. The initial phase of the steam methane reformer will consume 40 terajoules per day of natural gas. In December 2021, it was announced that Woodside, Keppel Data Centres, City Energy, Osaka Gas Singapore and City-OG Gas Energy Services would collaborate to explore the technical and commercial aspects of developing a liquid hydrogen supply chain between Western Australia and Singapore, and potentially Japan. For further information on this project, visit HyResource https://research.csiro.au/hyresource/h2perth-new-project-added-november-2021/. Project information last updated June 2023.  </t>
  </si>
  <si>
    <t>Hazer Group is embarking on a world-first project to turn biogas from sewage into hydrogen and graphite. The facility will use biogas sourced from a wastewater treatment plant to produce 100 tonnes per year of hydrogen and 380 tonnes per year of synthetic graphite. Using the Hazer process of methane cracking, the facility will convert sewerage biogas into renewable hydrogen and high-quality, synthetic graphite. This process offers distinct advantages over existing hydrogen production methods. Hazer's key differentiators are its use of low-cost iron-ore as the catalyst and the ability to create a significant carbon abatement ('carbon negative') when using biogas as a feedstock. In addition, the project scope will include a stationary hydrogen fuel-cell power generation system, which will allow the plant to generate its renewable power by using some of the produced hydrogen. Plant commissioning is now anticipated after construction and installation of the initial carbon steel cold reactor planned by mid-2022. The production operation is expected to commence before the end of 2022. For further information on this project, visit HyResource https://research.csiro.au/hyresource/hazer-commercial-demonstration-plant/. Project information last updated June 2023.</t>
  </si>
  <si>
    <t>Murdoch University is conducting a feasibility study into a standalone power system for an indigenous community in the Pilbara using 100% renewable energy. Through a partnership approach with localities and industry, the study will develop a stand-alone microgrid with a hybrid hydrogen-battery-based energy storage system. The aim is to develop a system that could be transferrable to other regions of Western Australia, and for 'export' to regional developing island states. The proposed project will produce 12-13 tonnes per year of hydrogen through water electrolysis. For further information on this project, visit HyResource https://research.csiro.au/hyresource/hybrid-pv-battery-hydrogen-system-for-microgrids/. Project information last updated June 2023.</t>
  </si>
  <si>
    <t xml:space="preserve">Province Resources Ltd is progressing with the phased development of a potential renewables-based hydrogen project in the Gascoyne region of Western Australia (WA). Province Resources Ltd is an Australian-based company focussed on mineral exploration. The project would be developed in phases totalling up to 8 GW in installed renewable energy capacity. After securing the project land area in August 2022, the project proponent has appointed GHD to undertake a pre-feasibility study for the downstream component of the project in June 2023. This study is expected to be completed in the third quarter of 2023. For further information on this project, visit HyResource https://research.csiro.au/hyresource/hyenergy-project/. Project information last updated June 2023. </t>
  </si>
  <si>
    <t xml:space="preserve">Pilot Energy is evaluating a three stages development of an integrated partial oxidation/gas heated reforming with CCS /renewables-based hydrogen production and ammonia export complex in the mid-west region of Western Australia. The first stage involves the development of a standalone CCS project injecting carbon dioxide captured primarily (but not exclusively) from nearby industrial plants into the near depleted offshore Cliff Head Oil Field. The second stage is the development of a clean hydrogen project based on partial oxidation/gas heated reforming with CCS. Hydrogen production through this means is initially targeted at around 40,000 tonnes per annum with expansions targeted. The third stage will integrate renewables-based hydrogen production and expand sales by targeting export-focused ammonia shipments. An approximate 250 megawatt (MW) renewables-based production plant would produce around an incremental 18,000 tonnes of hydrogen per annum. The combined hydrogen streams would be targeted to produce/supply clean ammonia mainly to overseas markets. For further information on this project, visit HyResource https://research.csiro.au/hyresource/mid-west-clean-energy-project/. Project information last updated June 2023.    </t>
  </si>
  <si>
    <t>Hydrogen Renewables Australia (HRA) Pty Ltd is proposing the development of a large scale (up to 5 GW) combined wind and solar farm to produce low-cost renewable hydrogen for export to Asia. Hydrogen will be produced through PEM electrolysis, with Siemens proposing use of their modern electrolyser technology, Siemens Silyzer (approximately 3000 MW of electrolysis). The project is expected to produce up to 385,000 tonnes of hydrogen per year by 2030. HRA has developed plans for the Murchison Renewable Hydrogen Project that will be undertaken in three core phases: i. a demonstration phase for the production of transport fuels; ii. producing hydrogen fuels for natural gas blending into the nearby Dampier to Bunbury pipeline; and iii. large-scale expansion of production for export. In November 2020, it was announced that Copenhagen Infrastructure Partners would partner with HRA to develop the project. For further information on this project, visit HyResource https://research.csiro.au/hyresource/murchison-renewable-hydrogen-project/. Project information last updated June 2023.</t>
  </si>
  <si>
    <t xml:space="preserve">APA Group and WesCEF announced partnership in undertaking a pre-feasibility study to analyse the viability of transporting renewable-based produced hydrogen to WesCEF’s production facilities in the Kwinana industrial area via the Parmelia Gas Pipeline. The pre-feasibility study builds on work undertaken by the APA Group to test the Parmelia Gas Pipeline for hydrogen compatibility. APA commenced research in 2021 to test the ability of a 43-kilometre section of the Parmelia Gas Pipeline to carry up to 100 per cent hydrogen. Initial (Phase One) test results indicate that the pipeline will be suitable for 100 per cent hydrogen service without any requirement to reduce the operating pressure of the pipeline. For further information on this project, visit HyResource https://research.csiro.au/hyresource/parmelia-green-hydrogen-project/. Project information last updated June 2023. </t>
  </si>
  <si>
    <t xml:space="preserve">Strike Energy is developing an ammonia/granulated urea production facility, planned to be located in the mid-West region of Western Australia. The project is designed to produce and potentially consume significant quantities of renewables-based hydrogen feedstock. While the primary source of feedstock for the ammonia/urea facilities at start-up is natural gas from the South Erregulla field, the project includes integrating an on-site 10 megawatt (MW) electrolyser with the capacity to produce around 1,825 tonnes per annum of renewables-based hydrogen. The electrolyser is planned to be powered from nearby wind and solar power or potentially by Strike Energy’s geothermal resources in the Perth Basin, should appraisal of its mid-west Geothermal Power Project prove successful. The project proponent has commenced Front End Engineering Design (FEED) early works, primarily focused on environmental approvals and consolidating the FEED basis of design. For further information on this project, visit HyResource https://research.csiro.au/hyresource/project-haber/. Project information last updated June 2023.  </t>
  </si>
  <si>
    <t xml:space="preserve">In July 2021, an international consortium comprised of InterContinental Energy, CWP Global and Mirning Green Energy Limited, announced an integrated green fuels mega project (Western Green Energy Hub - WGEH) in the South-East of Western Australia. The integrated project involves a very-large hybrid wind and solar development which, when fully operational, could produce up to 50 GW of renewable-based power over 15,000 square kilometres across the Shires of Dundas and the City of Kalgoorlie-Boulder. The region provides an optimal diurnal profile for renewable energy, with consistently high levels of wind and solar energy over a 24-hour period. WGEH will be built in phases to produce up to 3.5 million tons of zero-carbon green hydrogen or 20 million tons of green ammonia each year. The output would supply both domestic and export markets as the ‘green fuels’ market continues to expand post-2030. For further information on this project, visit HyResource https://research.csiro.au/hyresource/western-green-energy-hub/. Project information last updated June 2023.  </t>
  </si>
  <si>
    <t xml:space="preserve">The project proponents have undertaken a feasibility study to evaluate the potential for demonstration-scale renewable energy, renewable ammonia production and an export project at an existing plant on Murujuga (Burrup Peninsula) in north-west Western Australia. The feasibility study evaluated the opportunity to replace a portion of the hydrogen produced through the steam methane reformation (SMR) process with hydrogen produced via electrolysis powered by onsite solar PV. This includes developing a plant to serve as a demonstration project for larger-scale renewable hydrogen development. The objective of the demonstration project is that the renewable-based hydrogen produced via electrolysis, equivalent to approximately 625 tonnes of hydrogen per year, would be blended into the SMR-produced hydrogen. Forecast avoided emissions from the existing SMR hydrogen production process is around 6,500 tonnes per annum (CO2-eq. per annum). The commercial demonstration plant (designated ‘Phase 0’) considers the application of a 10 MW electrolyser powered by a dedicated solar PV farm of approximately 18 MW peak, with the project facilities covering an area of over 20 hectares. The study also evaluated the use of seawater for the electrolyser. Commercial options for the sale of the oxygen produced via the electrolysis process are under evaluation. The demonstration plant would be located adjacent to the existing Yara facilities within the Burrup Strategic Industrial Area (SIA), approximately 11 km northwest of Karratha. In early May 2021, ENGIE was announced as a recipient of a conditional funding award of AUD$42.5 million under the above Funding Round.  For further information on this project, visit HyResource https://research.csiro.au/hyresource/yara-pilbara-renewable-ammonia/. Project information last updated June 2023. </t>
  </si>
  <si>
    <t>Australian Hydrogen Projects Dataset (June, 2023)</t>
  </si>
  <si>
    <t>This dataset was last updated June, 2023</t>
  </si>
  <si>
    <t xml:space="preserve">This project is trialling two hydrogen fuel cell electric buses on the existing TransLink public transport network in Southeast Queensland. In August 2022, the Queensland Government announced AU$1.5 million grant to purchase two of these buses with Transdev to match the State Government Funding. Transdev would provide operational data to TransLink to help plan for the most efficient integration of hydrogen into zero emissions public transport. For further information on this project, visit HyResource https://research.csiro.au/hyresource/transdev-mobility-trial/. Project information last updated June 2023.
</t>
  </si>
  <si>
    <t>Final investment decision expected at the end of 2024</t>
  </si>
  <si>
    <t>GeelongPort, Fortesque Future Industries</t>
  </si>
  <si>
    <t>Countrywide Hydrogen Pty Ltd, Launceston Airport</t>
  </si>
  <si>
    <t xml:space="preserve">Hydrogen Park South Australia (HyP SA) produces renewable hydrogen for blending with natural gas to supply approximately 4,000 properties in metropolian Adelaide. It also provides direct hydrogen supply to industry via tube trailers. Furthermore, the project also aims to supply hydrogen for transport in the future. Renewable hydrogen is produced using a Siemens 1.25 MW PEM electrolyser, which utilises renewable electricity from the South Australian electricity network.  Initially, a 5% renewable gas blend was supplied through the existing gas network to over 700 households in the nearby suburb of Mitchell Park. HyP SA has also installed tube-trailer filling facilities that enable the road transport of hydrogen, allowing it to be blended into other points in the network, including hydrogen vehicle refuelling stations and industrial applications.
In October 2020, BOC announced an offtake agreement to purchase excess hydrogen produced by HyP SA. BOC has also installed a compressor to facilitate the transport of hydrogen via tube trailers to industrial customers in South Australia, with potential expansion to Western Australia. The first commercial delivery of renewable hydrogen from the HyP SA facility to BOC's plant in Whyalla, South Australia, took place in August 2022. By March 2023, the delivery of 5% blended renewable hydrogen had expanded to include approximately 3,000 additional residential and commercial properties. For further information on this project, visit HyResource https://research.csiro.au/hyresource/hydrogen-park-south-australia/. Project information last updated June 2023.   </t>
  </si>
  <si>
    <t>Green Hydrogen Export Project</t>
  </si>
  <si>
    <t>https://www.grc.qld.gov.au/news/article/634/joint-statement-goondiwindi-regional-council-and-the-hydrogen-collective</t>
  </si>
  <si>
    <t>End of 2023</t>
  </si>
  <si>
    <t>Hydrogen Fuels Australia is developing modular hydrogen production and refuelling facilities at a five hectare site in Truganina, near the Melbourne suburb of Laverton, in Victoria. The modular nature of the overall energy system allows the installed equipment to be relocated to another site without leaving an environmental footprint at the location being exited.  The Truganina site is planned to host multiple commercial entities servicing the needs of the local community. The electricity (micro-grid) requirements of these entities would be met by an onsite solar energy array coupled with a hydrogen production and storage system. The site would also host a hydrogen refuelling station to allow for use of produced hydrogen in mobility purposes (e.g. buses). The site would be self-contained with sole reliance on the onsite integrated energy production/distribution system. The project includes the following key items such as installation of 750 kW solar array, alkaline electrolyser (432kW), hydrogen fuel cell (95kW), hydrogen storage tanks (300kg capacity onsite, and 900kg transported in), hydrogen compressor matched to electrolyser capacity and 100% renewable-powered hydrogen production facility. Subject to permitting approvals, the project is expected to be operational in 2024. Initially, the hydrogen refuelling station would be able to fuel 2-3 vehicles per day. In the long run, the proponent indicates that the site can be upscaled to supply up to 6,500 kg of hydrogen per day, with capacity to fuel more than 100 vehicles per day. For further information on this project, visit HyResourcehttps://research.csiro.au/hyresource/hydrogen-fuels-australia-truganina-hrs/. Project information last updated June 2023.</t>
  </si>
  <si>
    <t xml:space="preserve">CSIRO 2023. HyResource website. CSIRO. https://research.csiro.au/hyresource/ </t>
  </si>
  <si>
    <t>https://www.actewagl.com.au/beyond-energy/a-green-capital/zero-emission-transport</t>
  </si>
  <si>
    <t>ActewAGL constructed Australia’s first publicly available hydrogen vehicle refuelling station in Fyshwick (ACT). The facility, which is co-located with ActewAGL’s former compressed natural gas (CNG) refuelling station, serves 20 Hyundai Nexo fuel cell electric vehicles (FCEVs) operated by the ACT Government. An additional small number of private FCEV users also have access to the refuelling station. The hydrogen refuelling station pilot uses renewable electricity sourced from the grid (which is 100 % renewable in the ACT) to produce hydrogen onsite using a Nel Hydrogen Proton Exchange Membrane (PEM) electrolyser. The facility produces up to 21 kg of hydrogen per day, with the produced hydrogen compressed and stored in three tanks (all held at different pressures) which together can hold 44 kg of hydrogen (and from which the hydrogen is drawn during fuelling). For further information on this project, visit HyResource https://research.csiro.au/hyresource/actewagl-hydrogen-refuelling-station/. Project information last updated June 2023.</t>
  </si>
  <si>
    <r>
      <t xml:space="preserve">This integrated project is developing a co-located solar farm with a hydrogen and ammonia production plant at the Wathagar cotton ginning facility near Moree, New South Wales. The project involves the installation of a 27MW Wathagar Solar Farm and an electrolyser with a </t>
    </r>
    <r>
      <rPr>
        <sz val="11"/>
        <rFont val="Calibri"/>
        <family val="2"/>
        <scheme val="minor"/>
      </rPr>
      <t>12</t>
    </r>
    <r>
      <rPr>
        <sz val="10"/>
        <rFont val="Calibri"/>
        <family val="2"/>
        <scheme val="minor"/>
      </rPr>
      <t xml:space="preserve"> MW capacity on the 'Keytah' agricultural proerty near Moree. The solar farm will generate energy for the seasonal ginning perations, feed excess electricity into the electricity grid, and provide power for a renewables-based electrolysis facility. The produced hydrogen will replace diesel used in regional transport operations and for the production of (anhydrous) ammonia for use at ‘Keytah’ and other regional properties. For further information on this project, visit HyResource https://research.csiro.au/hyresource/good-earth-green-hydrogen-and-ammonia-project/. Project information last updated June 2023.</t>
    </r>
  </si>
  <si>
    <t>https://www.agl.com.au/about-agl/media-centre/asx-and-media-releases/2022/august/agl-and-fortescue-future-industries--green-hydrogen-feasibility-</t>
  </si>
  <si>
    <t>https://minister.infrastructure.gov.au/c-king/media-release/honouring-our-commitments-regional-australia</t>
  </si>
  <si>
    <t>https://portkemblahydrogenhub.com.au/</t>
  </si>
  <si>
    <t>Coregas is developing a hydrogen refuelling facility adjacent to the site of its Port Kembla hydrogen production plant, for use in hydrogen-powered heavy transport vehicles. In March 2021, the company received an award of funding under Round Four of the Port Kembla Investment Fund to progress its development of a hydrogen refuelling facility adjacent to its existing hydrogen production plant. The refuelling facility will enable the introduction of hydrogen fuel cell trucks to the Illawarra-Shoalhaven region of New South Wales. The project represents a first step in the development of Port Kembla as a hydrogen hub and of a broader hydrogen ‘ecosystem’ for the Illawarra-Shoalhaven regions. In July 2021, Coregas signed a Vehicle Supply Agreement with Hyzon Motors for the supply of two Hymax-450 hydrogen fuel cell-powered prime mover trucks, to be delivered in 2022. Coregas anticipates the refuelling station to be operational in 2023. For further information on this project, visit HyResource https://research.csiro.au/hyresource/port-kembla-hydrogen-refuelling-facility/. Project information last updated June 2023.</t>
  </si>
  <si>
    <t>https://www.coregas.com.au/news/2021/coregas-partners-with-haskel-on-australias-first-commercial-hydrogen-powered-heavy-vehicle-refuelling-station</t>
  </si>
  <si>
    <t>https://jemena.com.au/documents/innovation/wsggp-environmental-impact-statement_v7.aspx</t>
  </si>
  <si>
    <t>Jemena explored a 'power-to-gas' pilot on their gas network to test and demonstrate power-to-gas technology in the natural gas distribution system and facilitate the development of commercially viable integrated hydrogen energy systems. The power-to-gas facility injects up to 2 % volume of hydrogen gas into the Sydney secondary gas distribution network and will supply hydrogen to a microturbine to generate electricity for export back to the grid. Hydrogen gas is produced using a 500 kW PEM electrolyser and purchased solar and wind energy and  stored onsite in an underground buffer store and Jemena's gas network. The facility is located at Jemena's Horsley Park Transfer Receiving Station in Western Sydney and has a production capacity of 10 kg per hour of hydrogen gas. In November 2021, the project began blending of hydrogen into the gas network and is anticipated to operate for around five years. For further information on this project, visit HyResource https://research.csiro.au/hyresource/western-sydney-green-gas-project/. Project information last updated June 2023.</t>
  </si>
  <si>
    <t>The proponent is developing a large-scale renewable-based hydrogen project in stages, with the potential to reach 410,000 tonnes of hydrogen production at full scale. The Desert Bloom Hydrogen project that is to be located adjacent to an existing gas-fired Tenant Creek Power Station, is employing technology that captures water from the atmosphere in arid conditions. The project elements consist of a series of modular and portable 2MW Hydrogen Production Units (HPUs), with each HPU including a photovoltaic (PV) solar system, a water production unit, and a concentrated parabolic trough solar thermal heater and an electrolyser. For further information on this project, visit HyResource https://research.csiro.au/hyresource/desert-bloom-hydrogen/. Project information last updated June 2023.M17:O53</t>
  </si>
  <si>
    <t>This commercial demonstration project is an International Joint Development Project (JDP) that aims to export 42,000 tonnes per annum of renewable-based liquid hydrogen to the Korean transport sector. The supply chain is an 'All Seaborne' project development, including an export barge terminal with electrolysis and liquefaction facilities. The project proponent has indicated that a Memorandum of Understanding/Letter of Intent for renewables-based power supply is in place with the Sun Cable solar/battery project. An offtake agreement has been secured with Korean Importers through another Memorandum of Understanding/Letter of Intent. Future expansions of the Darwin Export Project are planned, with the potential to increase the total liquid hydrogen production capacity to 126,000 tonnes per annum. For further information on this project, visit HyResource https://research.csiro.au/hyresource/darwin-green-liquid-hydrogen-export-project-and-hydrogen-hub-development/. Project information last updated June 2023.</t>
  </si>
  <si>
    <t>https://www.statedevelopment.qld.gov.au/__data/assets/pdf_file/0030/78825/h2-hub-final-tor-3Feb23.pdf</t>
  </si>
  <si>
    <t>https://statements.qld.gov.au/statements/94999</t>
  </si>
  <si>
    <t>The project proponent proposes installing a hydrogen production facility at the Goondiwindi wastewater treatment plant, powered by a 2.5 MW solar plant. The hydrogen produced from electrolysis would be sold to local customers, while the oxygen generated would go back into aerating wastewater, improving the wastewater treatment plant’s efficiency. With sufficient uptake from local industry, the project proponent anticipates that hydrogen production could be up to 1,350 tonnes per annum. In May 2022, the Queensland Government announced funding support for the project through a AUD 2 million grant from its Hydrogen Industry Development Fund. Construction commenced in June 2023 and the project is planned to be operational before the end of 2023. For further information on this project, visit HyResource https://research.csiro.au/hyresource/goondiwindi-hydrogen/. Project information last updated June 2023.</t>
  </si>
  <si>
    <t xml:space="preserve">The Hydrogen Utility (H2U) proposes a AUD 1.61 billion industrial complex, the Gladstone H2-HubTM, for large-scale green hydrogen and ammonia production. The hub will be powered by 100% renewable energy and built in stages to integrate an up to 3 GW electrolysis plant. The hub is projected to produce up to 5,000 tonnes per day of ammonia. It is expected that the proposed facility would be supplied solely by new-build solar and wind resources. Development is planned for a 171 hectare site at Yarwun, within the Gladstone State Development Area, which is close to Fisherman’s Landing export precinct. This location facilitates the export of green hydrogen and ammonia from the Gladstone H2-HubTM to North Asia. In April 2022, H2U Group and Orica announced a strategic partnership agreement to support the initiation of the first phase of the proposed project. In November 2022, a Memorandum of Understanding was signed to develop value chains for green energy exports, with a focus on the potential use of renewable-based hydrogen in decarbonising Korea East West Power (EWP) power stations. In February 2023, the Queensland Coordinator General issued the Terms of Reference for an environmental impact statement (EIS) for the project. For further information on this project, visit HyResource https://research.csiro.au/hyresource/h2-hub-gladstone/. Project information last updated June 2023.      </t>
  </si>
  <si>
    <r>
      <t>The project proponents are undertaking studies on the development of a large-scale renewable hydrogen production facility near Gladstone and a liquefaction plant at the Port of Gladstone, Queensland. The primary focus of the project is to export liquid hydrogen to the Japanese market and supply hydrogen for ammonia production. The studies examine the complete hydrogen supply chain, including electrolysis, storage, handling, liquefaction, transportation and shipping. The project plans involve a phased development approach, with the first production targeted for 2028. By the early 2030s, the production capacity is expected to be scaled up to around 800 tonnes per day. To achieve this, 2 GW of electrolyser capacity will be used, requiring at least 7 GW of associated renewable solar/wind power generation capacity. In addition to the feasibility study, Stanwell will also undertake a study on the local workforce and manufacturing development.</t>
    </r>
    <r>
      <rPr>
        <sz val="10"/>
        <color rgb="FFFF0000"/>
        <rFont val="Calibri"/>
        <family val="2"/>
        <scheme val="minor"/>
      </rPr>
      <t xml:space="preserve"> </t>
    </r>
    <r>
      <rPr>
        <sz val="10"/>
        <rFont val="Calibri"/>
        <family val="2"/>
        <scheme val="minor"/>
      </rPr>
      <t>In February 2022, Stanwell Corporation and ACCIONA Energia announced the signing of a Memorandum of Understanding (MoU) for future energy supply to the proposed hydrogen facility. In April 2022, it was announced that the CQ-H2 hub development had received support through the Clean Hydrogen Industrial Hubs Program (Hub Implementation funding stream), amounting to up to AUD 69.2 million. The feasibility study was completed in June 2022, and after a period of bridging activities, the FEED study stage began in May 2023. For further information on this project, visit HyResource https://research.csiro.au/hyresource/central-queensland-hydrogen-project/. Project information last updated June 2023.</t>
    </r>
  </si>
  <si>
    <t>A renewable hydrogen microgrid has been proposed for the Daintree World Heritage Area to reduce the region's reliance on diesel fuel to generate power. The microgrid project would convert excess energy generated from existing and new solar panels into hydrogen via electrolysis. The project will incorporate an 8 MW solar farm, 20 MWh of battery storage and a 1 MW clean hydrogen plant. In March 2022, the Federal Government announced an award of AUD 18.75 million over three years (under the Daintree Microgrid Program) to Volt Advisory Group to support the development of a renewable energy microgrid for the Daintree region. For further information on this project, visit HyResource https://research.csiro.au/hyresource/daintree-microgrid-project/. Project information last updated June 2023.</t>
  </si>
  <si>
    <t xml:space="preserve">In September 2021, Edify Energy received a Development Approval from Townsville City Council for a 1 GW renewables-based hydrogen production facility with behind-the-meter renewable electricity (up to 40 MW) and storage capability at the Lansdown Eco-Industrial Precinct. The approval allows the project to be constructed in stages, in line with domestic and export use cases. The project would have the ability to produce around 150,000 tonnes of renewables-based hydrogen per annum. In addition, Edify Energy is working with key stakeholders about efficient common user infrastructure to support hydrogen export from Townsville. In June 2023, this project was awarded through the HyGATE initiative AUD 20.74 million (Australian Funding) and  €16.4 million (German Funding, conditionally) to develop, construct and operate the Edify Green Hydrogen Project in partnership with Siemens Energy (German lead applicant). For further information on this project, visit HyResource https://research.csiro.au/hyresource/edify-green-hydrogen-project/. Project information last updated June 2023. </t>
  </si>
  <si>
    <t>CleanCo will be undertaking precinct planning which will investigate renewable-based hydrogen production and refuelling facilities, on-site solar and modifications to feed renewable hydrogen into Swanbank E power station. In August 2021, the Queensland Government announced AUD 1.5 million of funding in support of the development of concept-level design options as part of its COVID-19 economic recovery plan. For further information on this project, visit HyResource https://research.csiro.au/hyresource/future-energy-and-hydrogen-precinct/. Project information last updated June 2023.</t>
  </si>
  <si>
    <t>Cement Australia and Mitsubishi Gas Chemical Company (MGC) signed a Memorandum of Understanding in October 2022 to conduct a feasibility study on green methanol production. The study will assess the technical and economic viability of constructing a green methanol plant based on renewables-based hydrogen and CO2 captured from Cement Australia’s cement factory at Gladstone, Queensland. The joint feasibility study would assess commercial operability with potential first-stage commercial operation indicated at around 100,000 tonnes per annum of green methanol production. Anticipated production start-up could be by mid-2028 with first-stage plant cost estimated at around AUD 150 million. For further information on this project, visit HyResource https://research.csiro.au/hyresource/green-methanol-feasibility-study/. Project information last updated June 2023.</t>
  </si>
  <si>
    <t>Ark Energy is developing its first hydrogen hub project called ‘SunHQ’, located near Sun Metals zinc refinery in Townsville, North Queensland. This project aims to decarbonise the energy supply of the Korea Zinc group globally, and has received a AUD5 million grant from the Queensland Government’s Hydrogen Industry Development Fund. Phase 1 of SunHQ will involve a 1MW PEM electrolyser, which will produce green hydrogen from a behind-the-meter connection to the co-located 124MWac Sun Metals solar farm. Compression, storage, and refuelling facilities will be located adjacent to the electrolyser. Ark Energy will use five new hydrogen fuel cell heavy haulage trucks (each 140 tonnes capacity) from Hyzon Motors and lease them to its sister company Townsville Logistics Pty Ltd for its short-haul fleet operating between the Port of Townsville and the Sun Metals refinery (25km round-trip). Phase 2 of the project will look at expanding the electrolyser capacity of SunHQ up to 150MW and exploring opportunities to build additional hydrogen hubs in Queensland. Further project phases would seek to expand on the domestic market and develop export opportunities for green hydrogen into Korea. In September 2021, Ark Energy and the Port of Townsville signed a Memorandum of Understanding to undertake a feasibility study on developing a renewable hydrogen facility focused on the transport industry at the Sun Metals zinc refinery in Townsville, along with hydrogen export facilities at the Port of Townsville. More fundings was announced in March 2022, which consisted of AUD3 million of conditional approval from ARENA and a commitment up to AUD12.5 million from CEFC. For further information on this project, visit HyResource https://research.csiro.au/hyresource/sun-metals-hydrogen-queensland-sunhq-project/. Project information last updated June 2023.</t>
  </si>
  <si>
    <t>The Government of South Australia seeks to establish a large-scale hydrogen export hub at Port Bonython to build on existing infrastructure and resources. Following the short-listing process in 2021, in March 2022, the Government of South Australia announced key partners in developing a hydrogen export hub, including companies from Australia, Japan and Canada. These companies would contribute to the design and implementation of common user infrastructure, such as upgrades to the port, common user last mile pipelines and storage, access roads etc., in parallel with developing their projects. In April 2022, under the 2022 federal election caretaker arrangements, up to AUD70 million in funding was awarded to this project under the Australian Government’s Clean Hydrogen Industrial Hubs Program – Hub Implementation funding stream. The announced funding would contribute towards the delivery of common user infrastructure at Port Bonython. For further information on this project, visit https://research.csiro.au/hyresource/port-bonython-hydrogen-hub/. Project information last updated June 2023.</t>
  </si>
  <si>
    <t>The South Australian Government has announced a ‘Hydrogen Jobs Plan’ with AUD593 million allocated over four years to establish a new hydrogen facility including electrolysers, hydrogen-fuelled power generation and hydrogen storage capacity in the Whyalla region. The project plans to include 250 MW of electrolyser capacity, 200 MW of hydrogen-fuelled power generation and hydrogen storage infrastructure. The generator will enhance system security by providing South Australia with a source of dispatchable renewable energy. and the electrolyser will operate as a flexible load to manage excess renewable energy in the system. In December 2022, the South Australian Government released a Request of Proposal that invites industry participants to help deliver the hydrogen power plant, hydrogen production and storage facilities for the project. The Request of Proposal closes on 14 June 2023. For further information on this project, visit HyResource https://research.csiro.au/hyresource/south-australian-government-hydrogen-facility/. Project information last updated June 2023.</t>
  </si>
  <si>
    <t>Westcoast Renewable Energy is planning to conduct a feasibility study on a proposed (renewables-based) hydrogen project to be located on the west coast of Tasmania. In May 2022, it was announced that AUD2 million was to be awarded to the project proponent to support a feasibility study and early development costs. Hydrogen end-use options include supply for use in Tasmania, as well as export to mainland Australia and overseas markets. For further information on this project, visit https://research.csiro.au/hyresource/whaleback-energy-park/. Project information last updated June 2023.</t>
  </si>
  <si>
    <t>Hydrogen Park Murray Valley (HyP Murray Valley) has been identified as a leading candidate for a regional town hydrogen blending initiative arising from the activities of the Australian Hydrogen Centre (see Australian Hydrogen Centre research centre dot in Adelaide, South Australia). HyP Murray Valley will comprise of a 10 MW electrolyser co-located with the Wodonga Waste Water Treatment facility. The renewable hydrogen gas produced will be blended with natural gas at volumes of up to 10% to decarbonise gas supply in the nearby twin cities of Albury (NSW) and Wodonga (Victoria), with the potential to supply industry and transport sectors. In May 2021, the project was awarded conditional funding of AUD32.1 million towards a 10 MW electrolyser for gas blending under ARENA’s Renewable Hydrogen Deployment Funding Round. For further information on this project, visit HyResource https://research.csiro.au/hyresource/projects/facilities/. Project information last updated June 2023.</t>
  </si>
  <si>
    <t>The Swinburne University of Technology Victorian Hydrogen Hub (VH2) is a funding initiative of the Victorian Government designed to bring together researchers and industry to test, trial and demonstrate new and emerging hydrogen technologies. As part of this initiative, CSIRO is to receive more than AUD1 million as a co-investment in developing a refuelling station to fuel and test hydrogen vehicles. The refuelling station is to be located at CSIRO’s Clayton campus in Melbourne, Victoria and is a key milestone in developing CSIRO’s Hydrogen Industry Mission. Construction of the station will take place as part of the development of VH2, expected in early 2022, and will include a new hydrogen production and storage demonstration facility (either on-board at the refueller station or within the ‘Hydrogen Technology Demonstration Facility', to which the refueller station is attached). Hydrogen production capacity is planned at approximately 20 kg per day (PEM electrolyser). The refuelling station is anticipated to be operational in the third quarter of 2023. Power for the electrolysers and facilities would be sourced from renewable energy via a power purchase agreement (PPA) supplemented by an onsite solar generation deployed across the CSIRO Clayton site in 2020. The refuelling station will include a CSIRO fleet trial of hydrogen fuel cell vehicles, with the potential for further collaborative trials with additional project partners. For further information on this project, visit HyResource https://research.csiro.au/hyresource/swinburne-university-of-technology-victorian-hydrogen-hub-csiro-hydrogen-refuelling-station/. Project information last updated June 2023.</t>
  </si>
  <si>
    <t xml:space="preserve">ATCO Gas Australia developed a hydrogen blending project that aims to blend up to 10 per cent of renewable hydrogen into the discrete sections of the WA gas distribution network within the City of Cockburn. This project involves around 2,700 connections. In December 2022, ATCO announced that it had successfully blended a small percentage of renewables-based hydrogen into the gas network using hydrogen from its Clean Energy Innovation Hub facility in Jandakot, Perth. The project anticipates continuing for 2 years and will involve blending 2% to 10% renewable hydrogen into the network. Hydrogen is generated through rooftop solar, supplemented by the purchase of electricity backed by the surrender of Large-scale Generation Certificates (LGCs) to confirm the additional energy used in the production of hydrogen is recognised as renewable. The ATCO AUD2.6 million project is backed by AUD1.97 million from the Western Australian Government Renewable Hydrogen Fund (capital works) to assist the project. For further information on this project, visit HyResource https://research.csiro.au/hyresource/atco-hydrogen-blending-project/. Project information last updated June 2023.  </t>
  </si>
  <si>
    <t xml:space="preserve">Sunshot Energy is studying the economic feasibility of installing a hydrogen electrolyser as part of the Collie Battery and Hydrogen Industrial Hub project. The economic assessment would include the establishment of a renewables-based hydrogen electrolyser as part of the Hub development, which could also produce renewables-based ammonia and urea for agricultural and industrial uses. In April 2022, the Western Australian Government announced that up to AUD1 million in funding was approved for the first stage of the study. For further information on this project, visit HyResource https://research.csiro.au/hyresource/collie-battery-and-hydrogen-industrial-hub-project/. Project information last updated June 2023. </t>
  </si>
  <si>
    <t xml:space="preserve">bp Australia and Macquarie Capital are undertaking a feasibility study to investigate the repurposing of bp Australia’s Kwinana site, near Fremantle in Western Australia, as a clean energy hub. bp Australia announced that it would cease fuel production at its Kwinana Refinery and convert the facility to an import terminal, helping to ensure the ongoing security of fuel supply for Western Australia. The feasibility study would include the production of renewable fuels to help progress the decarbonisation of industrial processes by integrating green energy alternatives for these existing industrial uses. In September 2021, bp Australia was announced as the recipient of AUD300,000 in funding under Round 2 of the Western Australian Government Renewable Hydrogen Fund to support the feasibility study. In April 2022, under the 2022 federal election caretaker arrangements, it was announced that bp Australia was recipient of up to AUD70 million in support of its H2Kwinana hydrogen hub development through the Clean Hydrogen Industrial Hubs Program. For further information on this project, visit HyResource https://research.csiro.au/hyresource/kwinana-clean-fuels-hub/. Project information last updated June 2023.  </t>
  </si>
  <si>
    <t xml:space="preserve">This joint feasibility study project investigates carbon capture and storage (CCS) possibilities in Western Australia to support an export-focused (to Japan), low-carbon ammonia production plant using hydrogen generated from natural gas.
This proposed project has two interlinked components: 1) Mitsui and JOGMEC will conduct a joint feasibility study on CCS options in depleted gas fields associated with Mitsui’s Perth Basin hydrocarbon investments.
2) Mitsui and Wesfarmers will investigate the commercial and technical viability of building a low carbon ammonia production plant (to include CCS technologies). In April 2022, it was announced that Mitsui E&amp;P Australia would receive AUD20 million to support the establishment of a Mid-west Modern Energy Hub. For further information on this project, visit HyResource https://research.csiro.au/hyresource/joint-feasibility-study-for-creation-of-a-supply-chain-of-low-carbon-ammonia-in-western-australia/. Project information last updated June 2023.  </t>
  </si>
  <si>
    <t xml:space="preserve">The Hunter region is one of two key regions in NSW that can benefit from becoming a green hydrogen hub (the other being the Illawarra region centred around Port Kembla). A specific objective of the Net Zero Industry and Innovation Program is to develop hydrogen hubs in the Hunter and Illawarra, which will be supported by AUD 150 million of State grant funding. The development of green hydrogen hubs will also be supported by the NSW Renewable Energy Zones (REZs) under the Electricity Infrastructure Roadmap. The development of a hydrogen hub in the Hunter region can benefit from the existing energy and related industries and associated infrastructure and skills in the area (including ports and logistics capabilities). The NSW Government is facilitating discussions among stakeholders to progress the concept of a hydrogen hub in the Hunter region. In the first stage of 2022, the NSW Government noted that more than AUD4 billion in potential investment proposals was received in response to Stage 1 competitive funding process for commercial-scale green hydrogen projects. Three projects in the Hunter region are progressing with technical and economic studies. For further information on this project, visit HyResource https://research.csiro.au/hyresource/hunter-hydrogen-hub/. Project information last updated June 2023.  </t>
  </si>
  <si>
    <t xml:space="preserve">The New South Wales Government is facilitating discussions among several companies to progress the concept of a hydrogen hub in the Port Kembla region. Developing large-scale, renewable hydrogen production facilities would initially service domestic markets and then scale into potential export avenues through technology demonstration projects. A specific objective of the Net Zero Industry and Innovation Program is to develop hydrogen hubs in the Hunter and Illawarra/Port Kembla, which will be supported by AUD 150 million of State grant funding. The development of green hydrogen hubs will also be supported by the NSW Renewable Energy Zones (REZs) under the Electricity Infrastructure Roadmap. The development of a hydrogen hub in the Hunter region can benefit from the existing energy, related industries, and associated infrastructure and skills in the area (including ports and logistics capabilities). The NSW Government is facilitating discussions among stakeholders to progress the concept of a hydrogen hub in the Hunter region. In the first stage of 2022, the NSW Government noted that more than AUD4 billion in potential investment proposals was received in response to the Stage 1 competitive funding process for commercial-scale green hydrogen projects. Two projects in the Illawarra/Port Kembla region are progressing with hydrogen-related project activities. For further information on this project, visit HyResource https://research.csiro.au/hyresource/port-kembla-hydrogen-hub/. Project information last updated June 2023.   </t>
  </si>
  <si>
    <t>APA Group (APA) will build a modular renewable methane production demonstration plant at their Wallumbilla Gas Hub near Roma in Queensland. This demonstration plant will provide proof of concept that hydrogen can be produced from solar energy and water extracted from the air, and then converted into methane using CO2 also extracted from the air. The plant will produce approximately 620 kg of methane per year, which will be converted into 35 GJ of renewable methane and injected into APA's compression fuel gas line. The CO2 extracted from the atmosphere offsets the CO2 emitted when the methane is used, leading to carbon-neutral energy generation. The system also incorporates hydrogen storage which would allow production of renewable methane on a continual basis. Power for the plant will be provided by a newly built on-site solar system comprising of 10 kW of solar PV panels. The project will also generate cost and technical data to be used to assess the feasibility of a larger, commercial scale renewable methane concept system. APA has partnered with Southern Green Gas to develop the AUD 2.2 million project, with the Australian Renewable Energy Agency (ARENA) providing AUD1.1 million towards the project. For further information on this project, visit HyResource https://research.csiro.au/hyresource/apa-renewable-methane-demonstration-project/. Project information last updated June 2023.</t>
  </si>
  <si>
    <t>AGN will establish a AUD 4.2 million renewable hydrogen plant, HyP Gladstone, able to deliver up to 10% blended hydrogen across Gladstone's 770 residential, small commercial, and industrial customer base. Supported with grant funding of more than AUD1.7 million through the Queensland Government’s Hydrogen Industry Development Fund, HyP Gladstone will produce renewable hydrogen via electrolysis using water and renewable electricity from the local electricity grid, and will be capable of generating 23.5 tonnes per year of hydrogen (operating 24/7 - 365 days of the year). The renewable hydrogen will be blended with natural gas at volumes of up to 10%. HyP Gladstone’s 10% renewable hydrogen blend builds on the 5% supplied to customers from AGIG's other project, Hydrogen Park South Australia, and will be the highest volume of hydrogen delivered by an existing gas network. Site selection and detailed engineering has been completed with the Development Application lodged in May 2021. For further information on this project, visit HyResource https://research.csiro.au/hyresource/hydrogen-park-gladstone/. Project information last updated June 2023.</t>
  </si>
  <si>
    <t>https://www.csenergy.com.au/news/cs-energy-and-senex-energy-join-forces-on-renewable-hydrogen</t>
  </si>
  <si>
    <t>This project aims to demonstrate renewable hydrogen production and support the commercialisation of hydrogen for vehicle transportation. This project is situated at BOC's Bulwer Island facility, located north east of the Brisbane CBD. BOC has installed a 100 kW solar array, which provides the necessary electricity to produce hydrogen via a 220 kW PEM electrolyser, supplied by ITM Power. Using the on-site gas infrastructure at BOC's Bulwer Island facility, up to 2.4 tonnes of renewable hydrogen will be produced per month. This hydrogen will be supplied to BOC's existing customer base in Queensland and will also support a hydrogen refuelling station located at the QUT Kelvin Grove Campus. The QUT refuelling station is capable of refuelling hydrogen fuel cell electric vehicles (FCEVs) in under three minutes and will offer an invaluable learning experience to academia and students. In addition, the Queensland Government, through QFleet, will trial at least 5 Hyundai hydrogen FCEVs. As of May 2023, the Hydrogen refuelling station facility at the Port of Brisbane is operational. For further information on this project, visit HyResource https://research.csiro.au/hyresource/renewable-hydrogen-production-and-refuelling-project/. Project information last updated June 2023.</t>
  </si>
  <si>
    <t>https://arena.gov.au/assets/2023/04/sunhq-ark-lessons-learnt-2.pdf</t>
  </si>
  <si>
    <t>The Australian Hydrogen Centre will assess the feasibility of blending renewable hydrogen into gas distribution networks and transitioning to 100 per cent hydrogen networks (over the long term) in South Australia and Victoria. Feasibility studies will include 10% hydrogen blending into selected regional towns in VIC and SA, 10% hydrogen blending into VIC and SA gas networks, and 100% hydrogen networks for VIC and SA. The Hydrogen Park Murray Valley proposal has emerged as a leading candidate for this regional blending initiative, with AGIG/AGN as one of the successful recipients of a conditional funding award under ARENA’s Renewable Hydrogen Deployment Funding Round. The AHC will also share the learnings associated with AGIG's Hydrogen Park South Australia project. Established at the end of 2019, the AUD 4.15 million AHC is backed by a AUD 1.28 million Australian Renewable Energy Agency (ARENA) grant and will run for two years. For further information on this project, visit HyResource https://research.csiro.au/hyresource/australian-hydrogen-centre/. Project information last updated June 2023.</t>
  </si>
  <si>
    <t>Amp Energy and Iron Road Ltd have entered into a Strategic Framework Agreement to support the development of a large-scale hydrogen and ammonia production facility planned at Cape Hardy in South Australia. The development concept includes a 5 GW electrolyser with hydrogen and ammonia production facilities, which are planned to be situation on parts of land owned by Iron Road. Once fully operational, the project has the potential to produce over 5 million tonnes per annum of renewables-based ammonia. A preliminary schedule suggests that the project may commence operations by the end of 2028. For further information on this project, visit https://research.csiro.au/hyresource/cape-hardy-green-hydrogen-project/. Project information last updated June 2023.</t>
  </si>
  <si>
    <t>This demonstration project encompasses hydrogen production, a battery storage system, transport of hydrogen by metal hydride tanks and hydrogen utilisation in Indonesia. The project is planned to be at Bolivar, an outer Northern suburb of Adelaide in South Australia. It will comprise a 150 kW PEM electrolyser powered by grid-based renewable energy and a 5MW battery energy storage system. Construction commenced in February 2023, and the facilities are expected to be operational by August 2023. The first hydrogen shipment to Indonesia is anticipated to take place by the end of 2023. The Bolivar site, owned by SA Water, offers potential for the project expansion based on future hydrogen demand. For further information on this project, visit HyResourcehttps://research.csiro.au/hyresource/green-hydrogen-and-battery-energy-storage-system/. Project information last updated June 2023.</t>
  </si>
  <si>
    <t>https://www.australiangasnetworks.com.au/our-business/about-us/media-releases/hydrogen-park-sa-to-be-industry-supplier</t>
  </si>
  <si>
    <t>https://energynews.biz/south-australia-reveals-partners-for-13b-hydrogen-power-plant/</t>
  </si>
  <si>
    <t>https://www.energymining.sa.gov.au/home/news/latest/strong-global-interest-for-sas-hydrogen-jobs-plan</t>
  </si>
  <si>
    <t>https://abelenergy.com.au/bell-bay-powerfuels</t>
  </si>
  <si>
    <t>https://www.fmgl.com.au/in-the-news/media-releases/2021/06/23/fortescue-future-industries-signs-option-agreement-with-tasports-for-land-and-operating-access-for-green-hydrogen-plant</t>
  </si>
  <si>
    <t>https://www.linehydrogen.com.au/news/australias-first-green-hydrogen-production-facility-receives-approval</t>
  </si>
  <si>
    <t>https://arena.gov.au/projects/yuri-renewable-hydrogen-to-ammonia-project/</t>
  </si>
  <si>
    <t>https://wgeh.com.au/</t>
  </si>
  <si>
    <t>https://www.epa.wa.gov.au/proposals/murchison-hydrogen-renewables-project</t>
  </si>
  <si>
    <t>In April 2020, ATCO Australia and the Fortescue Metals Group (FMG) announced an agreement to collaborate to develop and operate a hydrogen refuelling facility at ATCO’s existing Jandakot Operations Centre. The hydrogen refuelling facilities provide ATCO, FMG, and approved third parties with the opportunity to refuel vehicles capable of utilising hydrogen as the primary fuel source. This includes a fleet of Toyota Mirai fuel-cell electric vehicles (FCEV) made available by Toyota Motor Corporation Australia to ATCO and FMG. ATCO uses its existing 260 kW Proton Exchange Membrane (PEM) electrolyser to produce the hydrogen to supply the refuelling station, whilst continuing their gas blending test work at the same time. The PEM electrolyser has a maximum hydrogen production capacity of 23 tonnes per annum, and the existing combined power system at ATCO's Jandakot Operations Centre is sufficient to meet hydrogen production needs for the refuelling station. Successful commissioning of the hydrogen refuelling facility was announced in December 2022. For further information on this project, visit HyResource https://research.csiro.au/hyresource/hydrogen-refueller-station-project/. Project information last updated June 2023.</t>
  </si>
  <si>
    <t>https://hazergroup.com.au/wp-content/uploads/2023/03/230308-Hazer-Ops-Update-Final-ASX.pdf</t>
  </si>
  <si>
    <t>https://www.woodside.com/docs/default-source/media-releases/woodside-and-keppel-data-centres-sign-hoa-for-liquid-hydrogen-supply.pdf?sfvrsn=525b1cf9_6</t>
  </si>
  <si>
    <t>https://www.bp.com/content/dam/bp/country-sites/en_au/australia/home/media/media-releases/bp-welcomes-federal-funding-for-green-hydrogen-hub-at-Kwinana-Western-Australia.pdf</t>
  </si>
  <si>
    <t>https://www.wa.gov.au/system/files/2022-04/City%20of%20Cockburn%20-%20Green%20Hydrogen%20-%20Final%20Knowledge%20Sharing%20Report.pdf</t>
  </si>
  <si>
    <t>https://thewest.com.au/business/infinite-green-energy-partners-with-refuel-australia-to-progress-renewable-hydrogen-project-c-7825388</t>
  </si>
  <si>
    <r>
      <t>Horizon Power, the Western Australian Government’s regional and remote power provider, is investigating the potential development of a hydrogen demonstration plant in the small coastal town of Denham, Western Australia. Horizon Power presently supplies power to Denham’s 750 permanent residents through a combined wind generation and diesel system, with wind generation supplying around 30 % of demand. Currently, Horizon Power supplies power to Denham's 750 permanent residents through a combined wind generation and diesel system, with wind generation meeting around 30% of the demand. However, both components of the system are reaching the end of their operational lives. Therefore, Horizon Power is proposing the construction of a hydrogen demonstration plant that would work alongside the upgraded power solution for Denham. The plant is expected to use solar energy as its power source, although wind energy is also being considered. The demonstration plant will include a 348 kW electrolyser, hydrogen storage tanks (300 Bar, 3477 Nm</t>
    </r>
    <r>
      <rPr>
        <vertAlign val="superscript"/>
        <sz val="10"/>
        <rFont val="Calibri"/>
        <family val="2"/>
        <scheme val="minor"/>
      </rPr>
      <t>3</t>
    </r>
    <r>
      <rPr>
        <sz val="10"/>
        <rFont val="Calibri"/>
        <family val="2"/>
        <scheme val="minor"/>
      </rPr>
      <t>), a 100 kW hydrogen fuel cell, and a 2-stage hydrogen compressor. Excess energy from the solar farm, and potentially wind farm, will power the electrolyser to produce hydrogen. This hydrogen will be stored and later converted back to electricity when needed, mainly during night-time, using a fuel cell. This integrated system will enable Denham's energy needs to be fully met by renewable sources. The energy generated from the solar farm and hydrogen demonstration plant will provide enough renewable energy to meet the average energy requirements of approximately 100 residential customers in Denham. In April 2023, ARENA announced the release of the project report titled "Horizon Power Denham Hydrogen Demonstration Lessons Learnt 1 &amp; 2." This report outlines the technical viability of incorporating renewable hydrogen power systems into a microgrid. For further information on this project, visit HyResource https://research.csiro.au/hyresource/denham-hydrogen-demonstration-plant/. Project information last updated June 2023.</t>
    </r>
  </si>
  <si>
    <t>https://arena.gov.au/assets/2023/04/horizon-power-denham-hydrogen-demonstration-lessons-learnt-1-2.pdf</t>
  </si>
  <si>
    <t>https://www.fmgl.com.au/in-the-news/media-releases/2021/12/15/fortescue%E2%80%99s-chichester-hub-daytime-operations-powered-by-renewable-solar-energy</t>
  </si>
  <si>
    <t>https://igeh2.com/projects/arrowsmith-hydrogen-plant-stage-1/</t>
  </si>
  <si>
    <t xml:space="preserve">The Toyota Ecopark Hydrogen Demonstration Project transforms part of Toyota Australia’s decommissioned car manufacturing plant in Altona (VIC) into a renewable energy hub to produce renewable hydrogen for stationary, and transport energy uses. The project demonstrates the technical and economic feasibility of producing, storing, and using hydrogen sourced from renewable-powered electrolysis. The project includes an 87 kW of on-site solar PV (in conjunction with an existing 500 kW solar PV array and grid back-up if required) to feed a 260 kW PEM electrolyser that will produce at least 60 kg of hydrogen/day.  The produced hydrogen fuels vehicles and supply the electricity in the Altona facilities through a fuel cell. The site also features a commercial hydrogen refuelling station and an education centre for live demonstrations. Construction of the Hydrogen Education Centre was completed in March 2020, with the electrolyser and hydrogen refuelling station fully operational in November 2021. For further information on this project, visit HyResource https://research.csiro.au/hyresource/toyota-ecopark-hydrogen-demonstration-toyota-hydrogen-centre/. Project information last updated June 2023.   </t>
  </si>
  <si>
    <t>https://www.premier.vic.gov.au/hydrogen-hub-cements-victoria-clean-energy-leader</t>
  </si>
  <si>
    <t xml:space="preserve">Portland Renewable Fuels is a large-scale hybrid bio/e-methanol development planned for the Portland area of Victoria. The project development aims to use underutilised or damaged residual forestry biomass as feedstock and generate 14,000-15,000 tonnes of renewable hydrogen per annum. The methanol synthesis plant is expected to produce around 200,000 tonnes of green methanol annually, with a fous on the mobility - maritime sector as the primary offtaker. A Memorandum of Understanding has been signed to explore the commercial feasibility of establishing a green methanol bunkering hub at the Port of Melbourne. The collaboration will examine the potential transportation of green methanol from production sites in Bell Bay, Tasmania (ABEL Energy) and Portland, Victoria (HAMR Energy) to the Port of Melbourne for storage and bunkering services. For further information on this project, visit HyResource https://research.csiro.au/hyresource/portland-renewable-fuels/#:~:text=The%20project%20is%20a%20large,of%20Victoria%20targeting%20maritime%20applications.&amp;text=Project%20description-,The%20project%20is%20a%20large%2Dscale%20hybrid%20bio%2Fe%2D,the%20Portland%20area%20of%20Victoria. Project information last updated June 2023. </t>
  </si>
  <si>
    <t>https://www.hydrogenenergysupplychain.com/japans-green-innovation-fund-selects-j-power-sumitomo-corporation-joint-venture-as-preferred-hydrogen-producer/</t>
  </si>
  <si>
    <t>https://countrywidehydrogen.com/</t>
  </si>
  <si>
    <t>https://arena.gov.au/blog/green-light-for-pioneering-regional-hydrogen-project/</t>
  </si>
  <si>
    <t>GeelongPort announced plans to expand its current operations by establishing the Geelong Hydrogen Hub (a renewable hydrogen production and distribution facility) as part of its energy precint. GeelongPort is Victoria’s second largest port situated around 75 km southwest of Melbourne. In February 2023, GeelongPort signed a Memorandum of Understanding (MoU) with Fortesque Future Industries to undertake a feasibility study of constructing a renewable hydrogen production facility in Geelong. The study will identify key operational and commercial plans for the project and develop a potential production timeline. Additionally, the study will investigate the most suitable project site within the GeelongPort. Under the MoU, the project proponents are expected to complete the joint study by the end of 2023, with a final investment decision anticipated by the end of 2024. For further information on this project, visit HyResource https://research.csiro.au/hyresource/geelong-hydrogen-hub/. Project information last updated June 2023.</t>
  </si>
  <si>
    <t>https://geelongport.com.au/news/geelongport-and-fortescue-future-industries-explore-hydrogen/</t>
  </si>
  <si>
    <t>This project proposes to develop a renewables-based hydrogen production facility in Melboure, Victoria. The project plans to support uptake in the transport system and the replacement of diesel in other applications such as in backup power supply. The facility will include a 1 MW electrolyser with compression and storage together with dispensing facilities for manpacks and tube trailers. The Victorian Government is supporting the project through an award of AUD 1,000,000 through its Renewable Hydrogen Commercialisation Pathways Fund. For further information on this project, visit HyResource https://research.csiro.au/hyresource/energys-renewable-hydrogen-production-facility/. Project information last updated June 2023.</t>
  </si>
  <si>
    <t xml:space="preserve">This project plans to develop a renewables-based hydrogen production facility in the Melbourne metropolitan logistics and transportation hub of Altona. The project will have the initial capacity to generate 130 tonnes of renewable hydrogen annually, potentially removing 740 t of CO2 per annum. End-use is targeted at mobility and industrial applications. The Victorian Government is supporting the project by awarding AUD 1,500,000 through its Renewable Hydrogen Commercialisation Pathways Fund. For further information on this project, visit HyResource https://research.csiro.au/hyresource/development-of-altona-renewable-hydrogen-plant/. Project information last updated June 2023. </t>
  </si>
  <si>
    <t>https://tasmaniantimes.com/2022/05/labors-community-battery-plan-for-burnie/</t>
  </si>
  <si>
    <t>https://launcestonairport.com.au/corporate-news/2022/countrywide-launceston-airport-to-explore-renewable-hydrogen-project</t>
  </si>
  <si>
    <t>December, 2022</t>
  </si>
  <si>
    <t>https://hifglobal.com/wp-content/uploads/2022/07/HIF-Global-begins-approval-process-for-its-first-carbon-neutral-eFuels-manufacturing-facility-in-Australia.pdf</t>
  </si>
  <si>
    <t>https://epa.tas.gov.au/business-industry/assessment/proposals-assessed-by-the-epa/woodside-energy-ltd-h2tas-renewable-hydrogen-and-ammonia-facility-bell-bay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</si>
</sst>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
    <numFmt numFmtId="170" formatCode="_-* #,##0.00_-;\-* #,##0.00_-;_-* &quot;-&quot;??_-;_-@_-"/>
  </numFmts>
  <fonts count="16" x14ac:knownFonts="1">
    <font>
      <sz val="11"/>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theme="1"/>
      <name val="Calibri"/>
      <family val="2"/>
      <scheme val="minor"/>
    </font>
    <font>
      <u/>
      <sz val="11"/>
      <color theme="10"/>
      <name val="Calibri"/>
      <family val="2"/>
      <scheme val="minor"/>
    </font>
    <font>
      <vertAlign val="superscript"/>
      <sz val="10"/>
      <name val="Calibri"/>
      <family val="2"/>
      <scheme val="minor"/>
    </font>
    <font>
      <vertAlign val="subscript"/>
      <sz val="10"/>
      <color theme="1"/>
      <name val="Calibri"/>
      <family val="2"/>
      <scheme val="minor"/>
    </font>
    <font>
      <b/>
      <i/>
      <sz val="10"/>
      <color theme="1"/>
      <name val="Calibri"/>
      <family val="2"/>
      <scheme val="minor"/>
    </font>
    <font>
      <b/>
      <vertAlign val="superscript"/>
      <sz val="10"/>
      <name val="Calibri"/>
      <family val="2"/>
      <scheme val="minor"/>
    </font>
    <font>
      <b/>
      <vertAlign val="subscript"/>
      <sz val="10"/>
      <name val="Calibri"/>
      <family val="2"/>
      <scheme val="minor"/>
    </font>
    <font>
      <u/>
      <sz val="10"/>
      <name val="Calibri"/>
      <family val="2"/>
      <scheme val="minor"/>
    </font>
    <font>
      <sz val="10"/>
      <color rgb="FFFF0000"/>
      <name val="Calibri"/>
      <family val="2"/>
      <scheme val="minor"/>
    </font>
    <font>
      <sz val="11"/>
      <color theme="1"/>
      <name val="Calibri"/>
      <family val="2"/>
      <scheme val="minor"/>
    </font>
    <font>
      <strike/>
      <sz val="10"/>
      <name val="Calibri"/>
      <family val="2"/>
      <scheme val="minor"/>
    </font>
    <font>
      <sz val="11"/>
      <name val="Calibri"/>
      <family val="2"/>
      <scheme val="minor"/>
    </font>
  </fonts>
  <fills count="3">
    <fill>
      <patternFill patternType="none"/>
    </fill>
    <fill>
      <patternFill patternType="gray125"/>
    </fill>
    <fill>
      <patternFill patternType="solid">
        <fgColor theme="7"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8">
    <xf numFmtId="0" fontId="0" fillId="0" borderId="0"/>
    <xf numFmtId="0" fontId="5"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cellStyleXfs>
  <cellXfs count="111">
    <xf numFmtId="0" fontId="0" fillId="0" borderId="0" xfId="0"/>
    <xf numFmtId="0" fontId="2" fillId="2"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16" fontId="3" fillId="0" borderId="5" xfId="0" applyNumberFormat="1" applyFont="1" applyFill="1" applyBorder="1" applyAlignment="1">
      <alignment horizontal="center" vertical="center" wrapText="1"/>
    </xf>
    <xf numFmtId="0" fontId="3" fillId="0" borderId="5" xfId="0" applyFont="1" applyFill="1" applyBorder="1" applyAlignment="1">
      <alignment vertical="center" wrapText="1"/>
    </xf>
    <xf numFmtId="49" fontId="3" fillId="0" borderId="5" xfId="0" applyNumberFormat="1" applyFont="1" applyFill="1" applyBorder="1" applyAlignment="1">
      <alignment horizontal="center" vertical="center" wrapText="1"/>
    </xf>
    <xf numFmtId="0" fontId="2" fillId="0" borderId="6" xfId="0" applyFont="1" applyFill="1" applyBorder="1" applyAlignment="1">
      <alignment vertical="center" wrapText="1"/>
    </xf>
    <xf numFmtId="0" fontId="3" fillId="0" borderId="5" xfId="1" applyFont="1" applyFill="1" applyBorder="1" applyAlignment="1">
      <alignment horizontal="center" vertical="center" wrapText="1"/>
    </xf>
    <xf numFmtId="0" fontId="1" fillId="2" borderId="7" xfId="0" applyFont="1" applyFill="1" applyBorder="1"/>
    <xf numFmtId="0" fontId="1" fillId="2" borderId="2" xfId="0" applyFont="1" applyFill="1" applyBorder="1"/>
    <xf numFmtId="49" fontId="4" fillId="0" borderId="4" xfId="0" applyNumberFormat="1" applyFont="1" applyBorder="1"/>
    <xf numFmtId="0" fontId="4" fillId="0" borderId="4" xfId="0" applyFont="1" applyBorder="1"/>
    <xf numFmtId="0" fontId="4" fillId="0" borderId="5" xfId="0" applyFont="1" applyBorder="1"/>
    <xf numFmtId="0" fontId="4" fillId="0" borderId="0" xfId="0" applyFont="1" applyBorder="1" applyAlignment="1">
      <alignment horizontal="left"/>
    </xf>
    <xf numFmtId="0" fontId="4" fillId="0" borderId="0" xfId="0" applyFont="1" applyBorder="1"/>
    <xf numFmtId="0" fontId="4" fillId="0" borderId="0" xfId="0" applyFont="1" applyBorder="1" applyAlignment="1">
      <alignment horizontal="left" vertical="center"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3" fillId="0" borderId="0" xfId="0" applyFont="1" applyBorder="1" applyAlignment="1">
      <alignment horizontal="left"/>
    </xf>
    <xf numFmtId="0" fontId="3" fillId="0" borderId="0" xfId="0" applyFont="1" applyBorder="1" applyAlignment="1">
      <alignment wrapText="1"/>
    </xf>
    <xf numFmtId="0" fontId="3" fillId="0" borderId="0" xfId="0" applyFont="1" applyBorder="1" applyAlignment="1">
      <alignment horizontal="left" wrapText="1"/>
    </xf>
    <xf numFmtId="0" fontId="3" fillId="0" borderId="0" xfId="0" applyFont="1" applyBorder="1" applyAlignment="1">
      <alignment vertical="top"/>
    </xf>
    <xf numFmtId="0" fontId="1" fillId="0" borderId="0" xfId="0" applyFont="1" applyBorder="1" applyAlignment="1">
      <alignment vertical="center"/>
    </xf>
    <xf numFmtId="0" fontId="4" fillId="0" borderId="0" xfId="0" applyFont="1" applyBorder="1" applyAlignment="1">
      <alignment wrapText="1"/>
    </xf>
    <xf numFmtId="0" fontId="4" fillId="0" borderId="0" xfId="0" applyFont="1" applyBorder="1" applyAlignment="1">
      <alignment horizontal="left" wrapText="1"/>
    </xf>
    <xf numFmtId="0" fontId="3" fillId="0" borderId="0" xfId="0" applyFont="1" applyBorder="1"/>
    <xf numFmtId="0" fontId="4" fillId="0" borderId="0" xfId="0" applyFont="1" applyBorder="1" applyAlignment="1">
      <alignment horizontal="center"/>
    </xf>
    <xf numFmtId="0" fontId="8" fillId="0" borderId="0" xfId="0" applyFont="1" applyBorder="1"/>
    <xf numFmtId="0" fontId="2" fillId="0" borderId="0" xfId="0" applyFont="1" applyBorder="1" applyAlignment="1"/>
    <xf numFmtId="0" fontId="1" fillId="0" borderId="0" xfId="0" applyFont="1" applyBorder="1" applyAlignment="1"/>
    <xf numFmtId="0" fontId="4" fillId="0" borderId="0" xfId="0" applyFont="1" applyBorder="1" applyAlignment="1"/>
    <xf numFmtId="0" fontId="2" fillId="0" borderId="0" xfId="0" applyFont="1" applyBorder="1" applyAlignment="1">
      <alignment horizontal="left" vertical="center"/>
    </xf>
    <xf numFmtId="0" fontId="3" fillId="0" borderId="5"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3" fillId="0" borderId="5" xfId="0" applyFont="1" applyFill="1" applyBorder="1" applyAlignment="1">
      <alignment vertical="center"/>
    </xf>
    <xf numFmtId="0" fontId="11" fillId="0" borderId="5" xfId="1" applyFont="1" applyFill="1" applyBorder="1" applyAlignment="1">
      <alignment horizontal="center" vertical="center" wrapText="1"/>
    </xf>
    <xf numFmtId="0" fontId="3" fillId="0" borderId="10" xfId="0" applyFont="1" applyFill="1" applyBorder="1" applyAlignment="1">
      <alignment vertical="center"/>
    </xf>
    <xf numFmtId="0" fontId="2" fillId="0" borderId="4"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3" fillId="0" borderId="12" xfId="0" applyFont="1" applyFill="1" applyBorder="1" applyAlignment="1">
      <alignment horizontal="left" vertical="center" wrapText="1"/>
    </xf>
    <xf numFmtId="0" fontId="3" fillId="0" borderId="12" xfId="0" applyFont="1" applyFill="1" applyBorder="1" applyAlignment="1">
      <alignment vertical="center" wrapText="1"/>
    </xf>
    <xf numFmtId="0" fontId="3" fillId="0" borderId="13" xfId="0" applyFont="1" applyFill="1" applyBorder="1" applyAlignment="1">
      <alignment horizontal="left" vertical="center" wrapText="1"/>
    </xf>
    <xf numFmtId="0" fontId="3" fillId="0" borderId="5" xfId="0" applyFont="1" applyBorder="1"/>
    <xf numFmtId="164" fontId="3" fillId="0" borderId="5" xfId="0" applyNumberFormat="1" applyFont="1" applyFill="1" applyBorder="1" applyAlignment="1">
      <alignment horizontal="center" vertical="center" wrapText="1"/>
    </xf>
    <xf numFmtId="0" fontId="1" fillId="0" borderId="6" xfId="0" applyFont="1" applyFill="1" applyBorder="1" applyAlignment="1">
      <alignment horizontal="left" vertical="center" wrapText="1"/>
    </xf>
    <xf numFmtId="0" fontId="2" fillId="0" borderId="0" xfId="0" applyFont="1" applyFill="1" applyBorder="1" applyAlignment="1">
      <alignment vertical="center"/>
    </xf>
    <xf numFmtId="0" fontId="3" fillId="0" borderId="0" xfId="0" applyFont="1" applyFill="1" applyBorder="1" applyAlignment="1">
      <alignment horizontal="left" vertical="center" wrapText="1"/>
    </xf>
    <xf numFmtId="0" fontId="3" fillId="0" borderId="0" xfId="0" applyFont="1" applyFill="1" applyBorder="1"/>
    <xf numFmtId="49" fontId="3" fillId="0" borderId="4" xfId="0" applyNumberFormat="1" applyFont="1" applyFill="1" applyBorder="1" applyAlignment="1">
      <alignment horizontal="center" vertical="center" wrapText="1"/>
    </xf>
    <xf numFmtId="0" fontId="3" fillId="0" borderId="4" xfId="0" applyFont="1" applyFill="1" applyBorder="1" applyAlignment="1">
      <alignment horizontal="center" vertical="center"/>
    </xf>
    <xf numFmtId="164" fontId="3" fillId="0" borderId="4" xfId="0" applyNumberFormat="1"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1" fillId="0" borderId="5" xfId="1" applyFont="1" applyFill="1" applyBorder="1" applyAlignment="1">
      <alignment vertical="center"/>
    </xf>
    <xf numFmtId="16" fontId="12" fillId="0" borderId="5" xfId="0" applyNumberFormat="1" applyFont="1" applyFill="1" applyBorder="1" applyAlignment="1">
      <alignment horizontal="center" vertical="center" wrapText="1"/>
    </xf>
    <xf numFmtId="0" fontId="12" fillId="0" borderId="5" xfId="0" applyFont="1" applyFill="1" applyBorder="1" applyAlignment="1">
      <alignment vertical="center" wrapText="1"/>
    </xf>
    <xf numFmtId="0" fontId="3" fillId="0" borderId="13" xfId="0" applyFont="1" applyFill="1" applyBorder="1" applyAlignment="1">
      <alignment vertical="center" wrapText="1"/>
    </xf>
    <xf numFmtId="17" fontId="3" fillId="0" borderId="5" xfId="0" applyNumberFormat="1" applyFont="1" applyFill="1" applyBorder="1" applyAlignment="1">
      <alignment horizontal="center" vertical="center" wrapText="1"/>
    </xf>
    <xf numFmtId="3" fontId="3"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xf>
    <xf numFmtId="17" fontId="3" fillId="0"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xf>
    <xf numFmtId="0" fontId="3" fillId="0" borderId="5" xfId="0" applyNumberFormat="1" applyFont="1" applyFill="1" applyBorder="1" applyAlignment="1">
      <alignment horizontal="center" vertical="center" wrapText="1"/>
    </xf>
    <xf numFmtId="3" fontId="3" fillId="0" borderId="5" xfId="0" applyNumberFormat="1" applyFont="1" applyFill="1" applyBorder="1" applyAlignment="1">
      <alignment horizontal="center" vertical="center"/>
    </xf>
    <xf numFmtId="3" fontId="2" fillId="2" borderId="2"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xf>
    <xf numFmtId="3" fontId="3" fillId="0" borderId="4" xfId="0" applyNumberFormat="1" applyFont="1" applyFill="1" applyBorder="1" applyAlignment="1">
      <alignment horizontal="center" vertical="center" wrapText="1"/>
    </xf>
    <xf numFmtId="3" fontId="3" fillId="0" borderId="5" xfId="0" applyNumberFormat="1" applyFont="1" applyFill="1" applyBorder="1" applyAlignment="1">
      <alignment vertical="center"/>
    </xf>
    <xf numFmtId="0" fontId="2" fillId="2" borderId="2"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xf>
    <xf numFmtId="0" fontId="3" fillId="0" borderId="5" xfId="0" quotePrefix="1" applyNumberFormat="1" applyFont="1" applyFill="1" applyBorder="1" applyAlignment="1">
      <alignment horizontal="center" vertical="center" wrapText="1"/>
    </xf>
    <xf numFmtId="4" fontId="3" fillId="0" borderId="4"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0" borderId="0" xfId="0" applyFont="1" applyFill="1" applyBorder="1" applyAlignment="1">
      <alignment wrapText="1"/>
    </xf>
    <xf numFmtId="0" fontId="0" fillId="0" borderId="5" xfId="0" applyFill="1" applyBorder="1" applyAlignment="1">
      <alignment horizontal="center" vertical="center"/>
    </xf>
    <xf numFmtId="0" fontId="3" fillId="0" borderId="10" xfId="0" applyFont="1" applyFill="1" applyBorder="1" applyAlignment="1">
      <alignment horizontal="center" vertical="center"/>
    </xf>
    <xf numFmtId="0" fontId="4" fillId="0" borderId="0" xfId="0" applyFont="1" applyFill="1" applyBorder="1" applyAlignment="1">
      <alignment horizontal="left"/>
    </xf>
    <xf numFmtId="0" fontId="3" fillId="0" borderId="0" xfId="0" applyFont="1" applyFill="1" applyBorder="1" applyAlignment="1">
      <alignment horizontal="left"/>
    </xf>
    <xf numFmtId="0" fontId="3" fillId="0" borderId="5" xfId="0" applyNumberFormat="1" applyFont="1" applyFill="1" applyBorder="1" applyAlignment="1">
      <alignment vertical="center"/>
    </xf>
    <xf numFmtId="0" fontId="3" fillId="0" borderId="6" xfId="0" applyFont="1" applyFill="1" applyBorder="1" applyAlignment="1">
      <alignment vertical="center" wrapText="1"/>
    </xf>
    <xf numFmtId="0" fontId="2" fillId="0" borderId="3" xfId="0" applyFont="1" applyFill="1" applyBorder="1" applyAlignment="1">
      <alignment vertical="center" wrapText="1"/>
    </xf>
    <xf numFmtId="0" fontId="4" fillId="0" borderId="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4" xfId="0" applyFont="1" applyFill="1" applyBorder="1" applyAlignment="1">
      <alignment vertical="center" wrapText="1"/>
    </xf>
    <xf numFmtId="16" fontId="3" fillId="0" borderId="4" xfId="0" applyNumberFormat="1" applyFont="1" applyFill="1" applyBorder="1" applyAlignment="1">
      <alignment horizontal="center" vertical="center" wrapText="1"/>
    </xf>
    <xf numFmtId="0" fontId="3" fillId="0" borderId="0" xfId="0" applyFont="1" applyFill="1" applyBorder="1" applyAlignment="1">
      <alignment wrapText="1"/>
    </xf>
    <xf numFmtId="0" fontId="0" fillId="0" borderId="5" xfId="0" applyFill="1" applyBorder="1" applyAlignment="1">
      <alignment horizontal="center" vertical="center" wrapText="1"/>
    </xf>
    <xf numFmtId="0" fontId="2" fillId="0" borderId="5" xfId="0" applyFont="1" applyFill="1" applyBorder="1" applyAlignment="1">
      <alignment horizontal="center" vertical="center" wrapText="1"/>
    </xf>
    <xf numFmtId="17" fontId="3" fillId="0" borderId="5" xfId="1" applyNumberFormat="1" applyFont="1" applyFill="1" applyBorder="1" applyAlignment="1">
      <alignment horizontal="center" vertical="center" wrapText="1"/>
    </xf>
    <xf numFmtId="4" fontId="3" fillId="0" borderId="5"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0" xfId="0" applyFont="1" applyFill="1" applyBorder="1" applyAlignment="1">
      <alignment horizontal="center" vertical="center" wrapText="1"/>
    </xf>
    <xf numFmtId="165" fontId="3" fillId="0" borderId="5" xfId="0" applyNumberFormat="1"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5" xfId="1"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12" xfId="0" applyFont="1" applyFill="1" applyBorder="1" applyAlignment="1">
      <alignment horizontal="left" vertical="center" wrapText="1"/>
    </xf>
    <xf numFmtId="0" fontId="3" fillId="0" borderId="12" xfId="0" applyFont="1" applyFill="1" applyBorder="1" applyAlignment="1">
      <alignment vertical="center" wrapText="1"/>
    </xf>
    <xf numFmtId="17" fontId="3" fillId="0" borderId="5" xfId="0" applyNumberFormat="1" applyFont="1" applyFill="1" applyBorder="1" applyAlignment="1">
      <alignment horizontal="center" vertical="center" wrapText="1"/>
    </xf>
    <xf numFmtId="17" fontId="3" fillId="0" borderId="5" xfId="1" applyNumberFormat="1" applyFont="1" applyFill="1" applyBorder="1" applyAlignment="1">
      <alignment horizontal="center" vertical="center" wrapText="1"/>
    </xf>
  </cellXfs>
  <cellStyles count="8">
    <cellStyle name="Comma 2" xfId="2"/>
    <cellStyle name="Comma 2 2" xfId="5"/>
    <cellStyle name="Comma 3" xfId="3"/>
    <cellStyle name="Comma 3 2" xfId="6"/>
    <cellStyle name="Comma 4" xfId="4"/>
    <cellStyle name="Comma 4 2" xfId="7"/>
    <cellStyle name="Hyperlink" xfId="1" builtinId="8"/>
    <cellStyle name="Normal" xfId="0" builtinId="0"/>
  </cellStyles>
  <dxfs count="0"/>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usernames" Target="revisions/userNames.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revisions/_rels/revisionHeaders.xml.rels><?xml version="1.0" encoding="UTF-8" standalone="yes"?>
<Relationships xmlns="http://schemas.openxmlformats.org/package/2006/relationships"><Relationship Id="rId109" Type="http://schemas.openxmlformats.org/officeDocument/2006/relationships/revisionLog" Target="revisionLog3.xml"/><Relationship Id="rId55" Type="http://schemas.openxmlformats.org/officeDocument/2006/relationships/revisionLog" Target="NULL"/><Relationship Id="rId63" Type="http://schemas.openxmlformats.org/officeDocument/2006/relationships/revisionLog" Target="NULL"/><Relationship Id="rId68" Type="http://schemas.openxmlformats.org/officeDocument/2006/relationships/revisionLog" Target="NULL"/><Relationship Id="rId76" Type="http://schemas.openxmlformats.org/officeDocument/2006/relationships/revisionLog" Target="NULL"/><Relationship Id="rId84" Type="http://schemas.openxmlformats.org/officeDocument/2006/relationships/revisionLog" Target="NULL"/><Relationship Id="rId89" Type="http://schemas.openxmlformats.org/officeDocument/2006/relationships/revisionLog" Target="NULL"/><Relationship Id="rId97" Type="http://schemas.openxmlformats.org/officeDocument/2006/relationships/revisionLog" Target="NULL"/><Relationship Id="rId104" Type="http://schemas.openxmlformats.org/officeDocument/2006/relationships/revisionLog" Target="NULL"/><Relationship Id="rId112" Type="http://schemas.openxmlformats.org/officeDocument/2006/relationships/revisionLog" Target="revisionLog6.xml"/><Relationship Id="rId59" Type="http://schemas.openxmlformats.org/officeDocument/2006/relationships/revisionLog" Target="NULL"/><Relationship Id="rId67" Type="http://schemas.openxmlformats.org/officeDocument/2006/relationships/revisionLog" Target="NULL"/><Relationship Id="rId71" Type="http://schemas.openxmlformats.org/officeDocument/2006/relationships/revisionLog" Target="NULL"/><Relationship Id="rId92" Type="http://schemas.openxmlformats.org/officeDocument/2006/relationships/revisionLog" Target="NULL"/><Relationship Id="rId103" Type="http://schemas.openxmlformats.org/officeDocument/2006/relationships/revisionLog" Target="NULL"/><Relationship Id="rId108" Type="http://schemas.openxmlformats.org/officeDocument/2006/relationships/revisionLog" Target="revisionLog2.xml"/><Relationship Id="rId62" Type="http://schemas.openxmlformats.org/officeDocument/2006/relationships/revisionLog" Target="NULL"/><Relationship Id="rId70" Type="http://schemas.openxmlformats.org/officeDocument/2006/relationships/revisionLog" Target="NULL"/><Relationship Id="rId75" Type="http://schemas.openxmlformats.org/officeDocument/2006/relationships/revisionLog" Target="NULL"/><Relationship Id="rId83" Type="http://schemas.openxmlformats.org/officeDocument/2006/relationships/revisionLog" Target="NULL"/><Relationship Id="rId88" Type="http://schemas.openxmlformats.org/officeDocument/2006/relationships/revisionLog" Target="NULL"/><Relationship Id="rId91" Type="http://schemas.openxmlformats.org/officeDocument/2006/relationships/revisionLog" Target="NULL"/><Relationship Id="rId96" Type="http://schemas.openxmlformats.org/officeDocument/2006/relationships/revisionLog" Target="NULL"/><Relationship Id="rId107" Type="http://schemas.openxmlformats.org/officeDocument/2006/relationships/revisionLog" Target="revisionLog1.xml"/><Relationship Id="rId111" Type="http://schemas.openxmlformats.org/officeDocument/2006/relationships/revisionLog" Target="revisionLog5.xml"/><Relationship Id="rId58" Type="http://schemas.openxmlformats.org/officeDocument/2006/relationships/revisionLog" Target="NULL"/><Relationship Id="rId66" Type="http://schemas.openxmlformats.org/officeDocument/2006/relationships/revisionLog" Target="NULL"/><Relationship Id="rId74" Type="http://schemas.openxmlformats.org/officeDocument/2006/relationships/revisionLog" Target="NULL"/><Relationship Id="rId79" Type="http://schemas.openxmlformats.org/officeDocument/2006/relationships/revisionLog" Target="NULL"/><Relationship Id="rId87" Type="http://schemas.openxmlformats.org/officeDocument/2006/relationships/revisionLog" Target="NULL"/><Relationship Id="rId102" Type="http://schemas.openxmlformats.org/officeDocument/2006/relationships/revisionLog" Target="NULL"/><Relationship Id="rId110" Type="http://schemas.openxmlformats.org/officeDocument/2006/relationships/revisionLog" Target="revisionLog4.xml"/><Relationship Id="rId57" Type="http://schemas.openxmlformats.org/officeDocument/2006/relationships/revisionLog" Target="NULL"/><Relationship Id="rId61" Type="http://schemas.openxmlformats.org/officeDocument/2006/relationships/revisionLog" Target="NULL"/><Relationship Id="rId82" Type="http://schemas.openxmlformats.org/officeDocument/2006/relationships/revisionLog" Target="NULL"/><Relationship Id="rId90" Type="http://schemas.openxmlformats.org/officeDocument/2006/relationships/revisionLog" Target="NULL"/><Relationship Id="rId95" Type="http://schemas.openxmlformats.org/officeDocument/2006/relationships/revisionLog" Target="NULL"/><Relationship Id="rId106" Type="http://schemas.openxmlformats.org/officeDocument/2006/relationships/revisionLog" Target="revisionLog52.xml"/><Relationship Id="rId60" Type="http://schemas.openxmlformats.org/officeDocument/2006/relationships/revisionLog" Target="NULL"/><Relationship Id="rId65" Type="http://schemas.openxmlformats.org/officeDocument/2006/relationships/revisionLog" Target="NULL"/><Relationship Id="rId73" Type="http://schemas.openxmlformats.org/officeDocument/2006/relationships/revisionLog" Target="NULL"/><Relationship Id="rId78" Type="http://schemas.openxmlformats.org/officeDocument/2006/relationships/revisionLog" Target="NULL"/><Relationship Id="rId81" Type="http://schemas.openxmlformats.org/officeDocument/2006/relationships/revisionLog" Target="NULL"/><Relationship Id="rId86" Type="http://schemas.openxmlformats.org/officeDocument/2006/relationships/revisionLog" Target="NULL"/><Relationship Id="rId94" Type="http://schemas.openxmlformats.org/officeDocument/2006/relationships/revisionLog" Target="NULL"/><Relationship Id="rId99" Type="http://schemas.openxmlformats.org/officeDocument/2006/relationships/revisionLog" Target="NULL"/><Relationship Id="rId101" Type="http://schemas.openxmlformats.org/officeDocument/2006/relationships/revisionLog" Target="NULL"/><Relationship Id="rId56" Type="http://schemas.openxmlformats.org/officeDocument/2006/relationships/revisionLog" Target="NULL"/><Relationship Id="rId64" Type="http://schemas.openxmlformats.org/officeDocument/2006/relationships/revisionLog" Target="NULL"/><Relationship Id="rId69" Type="http://schemas.openxmlformats.org/officeDocument/2006/relationships/revisionLog" Target="NULL"/><Relationship Id="rId77" Type="http://schemas.openxmlformats.org/officeDocument/2006/relationships/revisionLog" Target="NULL"/><Relationship Id="rId100" Type="http://schemas.openxmlformats.org/officeDocument/2006/relationships/revisionLog" Target="NULL"/><Relationship Id="rId105" Type="http://schemas.openxmlformats.org/officeDocument/2006/relationships/revisionLog" Target="NULL"/><Relationship Id="rId72" Type="http://schemas.openxmlformats.org/officeDocument/2006/relationships/revisionLog" Target="NULL"/><Relationship Id="rId80" Type="http://schemas.openxmlformats.org/officeDocument/2006/relationships/revisionLog" Target="NULL"/><Relationship Id="rId85" Type="http://schemas.openxmlformats.org/officeDocument/2006/relationships/revisionLog" Target="NULL"/><Relationship Id="rId93" Type="http://schemas.openxmlformats.org/officeDocument/2006/relationships/revisionLog" Target="NULL"/><Relationship Id="rId98" Type="http://schemas.openxmlformats.org/officeDocument/2006/relationships/revisionLog" Target="NUL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089391A-8E1D-47C0-8A19-1F5BFAFF0B6E}" diskRevisions="1" revisionId="862">
  <header guid="{37F33476-2A1B-49A0-9B01-2904A8F31BFC}" dateTime="2023-06-09T10:15:03" maxSheetId="5" userName="Stephanie Rees" r:id="rId55" minRId="370">
    <sheetIdMap count="4">
      <sheetId val="1"/>
      <sheetId val="2"/>
      <sheetId val="3"/>
      <sheetId val="4"/>
    </sheetIdMap>
  </header>
  <header guid="{0F5C1288-59E4-408E-9DD9-73B7C32F5243}" dateTime="2023-06-09T10:15:45" maxSheetId="5" userName="Stephanie Rees" r:id="rId56" minRId="372" maxRId="373">
    <sheetIdMap count="4">
      <sheetId val="1"/>
      <sheetId val="2"/>
      <sheetId val="3"/>
      <sheetId val="4"/>
    </sheetIdMap>
  </header>
  <header guid="{E61FA9FE-5FB2-4AE5-9616-23E5688571A5}" dateTime="2023-06-09T10:16:10" maxSheetId="5" userName="Stephanie Rees" r:id="rId57" minRId="374">
    <sheetIdMap count="4">
      <sheetId val="1"/>
      <sheetId val="2"/>
      <sheetId val="3"/>
      <sheetId val="4"/>
    </sheetIdMap>
  </header>
  <header guid="{C1048EB6-D571-477B-ADD7-3F4436C592EA}" dateTime="2023-06-09T10:17:39" maxSheetId="5" userName="Stephanie Rees" r:id="rId58" minRId="375">
    <sheetIdMap count="4">
      <sheetId val="1"/>
      <sheetId val="2"/>
      <sheetId val="3"/>
      <sheetId val="4"/>
    </sheetIdMap>
  </header>
  <header guid="{5151677B-9FC0-450F-BA2B-19B821B408B3}" dateTime="2023-06-09T10:18:39" maxSheetId="5" userName="Stephanie Rees" r:id="rId59" minRId="376" maxRId="377">
    <sheetIdMap count="4">
      <sheetId val="1"/>
      <sheetId val="2"/>
      <sheetId val="3"/>
      <sheetId val="4"/>
    </sheetIdMap>
  </header>
  <header guid="{8FF7DDC3-8444-47A6-AFC2-D6186BE58716}" dateTime="2023-06-09T11:07:38" maxSheetId="5" userName="Stephanie Rees" r:id="rId60" minRId="378" maxRId="383">
    <sheetIdMap count="4">
      <sheetId val="1"/>
      <sheetId val="2"/>
      <sheetId val="3"/>
      <sheetId val="4"/>
    </sheetIdMap>
  </header>
  <header guid="{A7D88CF9-CFFD-4569-A6D3-FC72A847803C}" dateTime="2023-06-09T11:38:02" maxSheetId="5" userName="Stephanie Rees" r:id="rId61" minRId="384" maxRId="387">
    <sheetIdMap count="4">
      <sheetId val="1"/>
      <sheetId val="2"/>
      <sheetId val="3"/>
      <sheetId val="4"/>
    </sheetIdMap>
  </header>
  <header guid="{87F695A4-64D1-4F8E-A60B-1282566517B3}" dateTime="2023-06-09T11:47:42" maxSheetId="5" userName="Stephanie Rees" r:id="rId62" minRId="388" maxRId="392">
    <sheetIdMap count="4">
      <sheetId val="1"/>
      <sheetId val="2"/>
      <sheetId val="3"/>
      <sheetId val="4"/>
    </sheetIdMap>
  </header>
  <header guid="{74A1D467-F578-4323-9B1A-2CC8B408F397}" dateTime="2023-06-09T11:49:10" maxSheetId="5" userName="Stephanie Rees" r:id="rId63" minRId="394">
    <sheetIdMap count="4">
      <sheetId val="1"/>
      <sheetId val="2"/>
      <sheetId val="3"/>
      <sheetId val="4"/>
    </sheetIdMap>
  </header>
  <header guid="{6160BD12-3241-47BF-9012-E7B686DBAAC3}" dateTime="2023-06-09T11:52:22" maxSheetId="5" userName="Stephanie Rees" r:id="rId64" minRId="396">
    <sheetIdMap count="4">
      <sheetId val="1"/>
      <sheetId val="2"/>
      <sheetId val="3"/>
      <sheetId val="4"/>
    </sheetIdMap>
  </header>
  <header guid="{9187458A-E713-460E-8216-E3DFC4EEA82D}" dateTime="2023-06-09T11:59:19" maxSheetId="5" userName="Stephanie Rees" r:id="rId65" minRId="398">
    <sheetIdMap count="4">
      <sheetId val="1"/>
      <sheetId val="2"/>
      <sheetId val="3"/>
      <sheetId val="4"/>
    </sheetIdMap>
  </header>
  <header guid="{9E81A246-24E0-4915-B7AE-5068BD4B141B}" dateTime="2023-06-09T14:56:50" maxSheetId="5" userName="Stephanie Rees" r:id="rId66" minRId="399" maxRId="403">
    <sheetIdMap count="4">
      <sheetId val="1"/>
      <sheetId val="2"/>
      <sheetId val="3"/>
      <sheetId val="4"/>
    </sheetIdMap>
  </header>
  <header guid="{37D94170-ED6B-4611-ABF4-28A8A3F3A8DF}" dateTime="2023-06-09T15:01:06" maxSheetId="5" userName="Stephanie Rees" r:id="rId67" minRId="405" maxRId="413">
    <sheetIdMap count="4">
      <sheetId val="1"/>
      <sheetId val="2"/>
      <sheetId val="3"/>
      <sheetId val="4"/>
    </sheetIdMap>
  </header>
  <header guid="{971E67D4-DD71-4DE5-B377-C3FBE7D933E6}" dateTime="2023-06-09T16:23:38" maxSheetId="5" userName="Stephanie Rees" r:id="rId68" minRId="414" maxRId="417">
    <sheetIdMap count="4">
      <sheetId val="1"/>
      <sheetId val="2"/>
      <sheetId val="3"/>
      <sheetId val="4"/>
    </sheetIdMap>
  </header>
  <header guid="{9ECF2E94-C494-4A46-AFC6-4DE3101D8E4F}" dateTime="2023-06-09T16:39:53" maxSheetId="5" userName="Stephanie Rees" r:id="rId69" minRId="418" maxRId="434">
    <sheetIdMap count="4">
      <sheetId val="1"/>
      <sheetId val="2"/>
      <sheetId val="3"/>
      <sheetId val="4"/>
    </sheetIdMap>
  </header>
  <header guid="{B9BE3763-CBFC-480E-8986-927C61DBE275}" dateTime="2023-06-09T16:53:38" maxSheetId="5" userName="Stephanie Rees" r:id="rId70" minRId="435" maxRId="447">
    <sheetIdMap count="4">
      <sheetId val="1"/>
      <sheetId val="2"/>
      <sheetId val="3"/>
      <sheetId val="4"/>
    </sheetIdMap>
  </header>
  <header guid="{ACAC7820-3018-4BF5-A27E-156C9D939BA3}" dateTime="2023-06-13T14:10:49" maxSheetId="5" userName="Stephanie Rees" r:id="rId71" minRId="448" maxRId="511">
    <sheetIdMap count="4">
      <sheetId val="1"/>
      <sheetId val="2"/>
      <sheetId val="3"/>
      <sheetId val="4"/>
    </sheetIdMap>
  </header>
  <header guid="{21064F92-A634-4292-802E-01C9C057D0CF}" dateTime="2023-06-13T14:50:03" maxSheetId="5" userName="Stephanie Rees" r:id="rId72" minRId="513">
    <sheetIdMap count="4">
      <sheetId val="1"/>
      <sheetId val="2"/>
      <sheetId val="3"/>
      <sheetId val="4"/>
    </sheetIdMap>
  </header>
  <header guid="{5CBAEA82-53B3-45B6-BEA1-07C409953431}" dateTime="2023-06-13T14:57:13" maxSheetId="5" userName="Stephanie Rees" r:id="rId73" minRId="515">
    <sheetIdMap count="4">
      <sheetId val="1"/>
      <sheetId val="2"/>
      <sheetId val="3"/>
      <sheetId val="4"/>
    </sheetIdMap>
  </header>
  <header guid="{0B6EAF92-9ECD-4C89-8225-3B65AD65C684}" dateTime="2023-06-13T14:59:03" maxSheetId="5" userName="Stephanie Rees" r:id="rId74" minRId="517">
    <sheetIdMap count="4">
      <sheetId val="1"/>
      <sheetId val="2"/>
      <sheetId val="3"/>
      <sheetId val="4"/>
    </sheetIdMap>
  </header>
  <header guid="{632F7054-F5EA-425C-AF73-AC9861D7AC55}" dateTime="2023-06-13T15:56:33" maxSheetId="5" userName="Stephanie Rees" r:id="rId75" minRId="518" maxRId="531">
    <sheetIdMap count="4">
      <sheetId val="1"/>
      <sheetId val="2"/>
      <sheetId val="3"/>
      <sheetId val="4"/>
    </sheetIdMap>
  </header>
  <header guid="{9D26CB70-A62D-4363-AD0C-FB53FB7E31A4}" dateTime="2023-06-14T15:06:00" maxSheetId="5" userName="Stephanie Rees" r:id="rId76" minRId="532" maxRId="538">
    <sheetIdMap count="4">
      <sheetId val="1"/>
      <sheetId val="2"/>
      <sheetId val="3"/>
      <sheetId val="4"/>
    </sheetIdMap>
  </header>
  <header guid="{8CA65F18-4C07-4AF0-93AB-F384A80B6E5B}" dateTime="2023-06-14T15:56:54" maxSheetId="5" userName="Stephanie Rees" r:id="rId77" minRId="540" maxRId="541">
    <sheetIdMap count="4">
      <sheetId val="1"/>
      <sheetId val="2"/>
      <sheetId val="3"/>
      <sheetId val="4"/>
    </sheetIdMap>
  </header>
  <header guid="{3959C8B1-5752-402A-BCFB-7794A8A85B37}" dateTime="2023-06-14T16:30:53" maxSheetId="5" userName="Stephanie Rees" r:id="rId78" minRId="542" maxRId="543">
    <sheetIdMap count="4">
      <sheetId val="1"/>
      <sheetId val="2"/>
      <sheetId val="3"/>
      <sheetId val="4"/>
    </sheetIdMap>
  </header>
  <header guid="{D8E7C9D9-86A5-4423-9FAD-231B969E9A58}" dateTime="2023-06-14T16:48:21" maxSheetId="5" userName="Stephanie Rees" r:id="rId79" minRId="545" maxRId="546">
    <sheetIdMap count="4">
      <sheetId val="1"/>
      <sheetId val="2"/>
      <sheetId val="3"/>
      <sheetId val="4"/>
    </sheetIdMap>
  </header>
  <header guid="{7A663698-9E7C-4946-81FF-101C97D4C00D}" dateTime="2023-06-14T16:53:16" maxSheetId="5" userName="Stephanie Rees" r:id="rId80" minRId="548">
    <sheetIdMap count="4">
      <sheetId val="1"/>
      <sheetId val="2"/>
      <sheetId val="3"/>
      <sheetId val="4"/>
    </sheetIdMap>
  </header>
  <header guid="{B3E4C675-A777-4782-A515-B3BCF9E75947}" dateTime="2023-06-14T16:57:52" maxSheetId="5" userName="Stephanie Rees" r:id="rId81" minRId="549" maxRId="565">
    <sheetIdMap count="4">
      <sheetId val="1"/>
      <sheetId val="2"/>
      <sheetId val="3"/>
      <sheetId val="4"/>
    </sheetIdMap>
  </header>
  <header guid="{B9BCDA6B-DF1D-49F1-9AD6-D970A6FAF58F}" dateTime="2023-06-15T10:13:23" maxSheetId="5" userName="Stephanie Rees" r:id="rId82" minRId="567" maxRId="569">
    <sheetIdMap count="4">
      <sheetId val="1"/>
      <sheetId val="2"/>
      <sheetId val="3"/>
      <sheetId val="4"/>
    </sheetIdMap>
  </header>
  <header guid="{FB02DDCE-6804-4068-A161-A1872564ABB8}" dateTime="2023-06-15T10:13:58" maxSheetId="5" userName="Stephanie Rees" r:id="rId83" minRId="571">
    <sheetIdMap count="4">
      <sheetId val="1"/>
      <sheetId val="2"/>
      <sheetId val="3"/>
      <sheetId val="4"/>
    </sheetIdMap>
  </header>
  <header guid="{66722D05-2710-43A6-9003-DC7967C1DB41}" dateTime="2023-06-15T10:14:14" maxSheetId="5" userName="Stephanie Rees" r:id="rId84" minRId="572" maxRId="676">
    <sheetIdMap count="4">
      <sheetId val="1"/>
      <sheetId val="2"/>
      <sheetId val="3"/>
      <sheetId val="4"/>
    </sheetIdMap>
  </header>
  <header guid="{7BAC4FF4-8E2B-44A3-A13E-9CC9CCF42115}" dateTime="2023-06-15T10:14:35" maxSheetId="5" userName="Stephanie Rees" r:id="rId85" minRId="677" maxRId="678">
    <sheetIdMap count="4">
      <sheetId val="1"/>
      <sheetId val="2"/>
      <sheetId val="3"/>
      <sheetId val="4"/>
    </sheetIdMap>
  </header>
  <header guid="{064D495E-D03D-4E65-891B-1DADDF3933A9}" dateTime="2023-06-15T10:16:02" maxSheetId="5" userName="Stephanie Rees" r:id="rId86" minRId="679">
    <sheetIdMap count="4">
      <sheetId val="1"/>
      <sheetId val="2"/>
      <sheetId val="3"/>
      <sheetId val="4"/>
    </sheetIdMap>
  </header>
  <header guid="{158194A8-8BBC-43DE-B9E7-9B6117DA01E7}" dateTime="2023-06-15T10:32:02" maxSheetId="5" userName="Stephanie Rees" r:id="rId87" minRId="681" maxRId="684">
    <sheetIdMap count="4">
      <sheetId val="1"/>
      <sheetId val="2"/>
      <sheetId val="3"/>
      <sheetId val="4"/>
    </sheetIdMap>
  </header>
  <header guid="{C89AA67C-3AE0-4301-88D0-30DF15BFBEB5}" dateTime="2023-06-15T10:34:47" maxSheetId="5" userName="Stephanie Rees" r:id="rId88" minRId="686">
    <sheetIdMap count="4">
      <sheetId val="1"/>
      <sheetId val="2"/>
      <sheetId val="3"/>
      <sheetId val="4"/>
    </sheetIdMap>
  </header>
  <header guid="{BA2CC0B4-04D0-43DF-B841-04F633B9F9F0}" dateTime="2023-06-16T09:37:11" maxSheetId="5" userName="Claire Patterson" r:id="rId89">
    <sheetIdMap count="4">
      <sheetId val="1"/>
      <sheetId val="2"/>
      <sheetId val="3"/>
      <sheetId val="4"/>
    </sheetIdMap>
  </header>
  <header guid="{1304EDAD-CD47-4ECA-A02C-8A24869A376F}" dateTime="2023-06-16T09:38:50" maxSheetId="5" userName="Claire Patterson" r:id="rId90">
    <sheetIdMap count="4">
      <sheetId val="1"/>
      <sheetId val="2"/>
      <sheetId val="3"/>
      <sheetId val="4"/>
    </sheetIdMap>
  </header>
  <header guid="{1148D1D8-5F71-4BB7-8AB9-1C2B1E33B0E7}" dateTime="2023-06-16T16:36:02" maxSheetId="5" userName="Claire Patterson" r:id="rId91" minRId="689" maxRId="696">
    <sheetIdMap count="4">
      <sheetId val="1"/>
      <sheetId val="2"/>
      <sheetId val="4"/>
      <sheetId val="3"/>
    </sheetIdMap>
  </header>
  <header guid="{78DB6BAA-44E9-424C-9642-2CF8E0B8CC67}" dateTime="2023-06-19T13:04:32" maxSheetId="5" userName="Claire Patterson" r:id="rId92">
    <sheetIdMap count="4">
      <sheetId val="1"/>
      <sheetId val="2"/>
      <sheetId val="4"/>
      <sheetId val="3"/>
    </sheetIdMap>
  </header>
  <header guid="{46F12D8C-D25B-4DCA-87B9-81505C6EB16C}" dateTime="2023-06-19T13:50:25" maxSheetId="5" userName="Claire Patterson" r:id="rId93" minRId="698" maxRId="699">
    <sheetIdMap count="4">
      <sheetId val="1"/>
      <sheetId val="2"/>
      <sheetId val="4"/>
      <sheetId val="3"/>
    </sheetIdMap>
  </header>
  <header guid="{6B686811-D168-42B6-A7B7-25B0B023BB67}" dateTime="2023-06-23T15:11:40" maxSheetId="5" userName="Stephanie Rees" r:id="rId94">
    <sheetIdMap count="4">
      <sheetId val="1"/>
      <sheetId val="2"/>
      <sheetId val="4"/>
      <sheetId val="3"/>
    </sheetIdMap>
  </header>
  <header guid="{0FD60AD7-7E07-4040-8AD5-9AC5014C2F9C}" dateTime="2023-06-23T15:35:34" maxSheetId="5" userName="Stephanie Rees" r:id="rId95" minRId="701" maxRId="708">
    <sheetIdMap count="4">
      <sheetId val="1"/>
      <sheetId val="2"/>
      <sheetId val="4"/>
      <sheetId val="3"/>
    </sheetIdMap>
  </header>
  <header guid="{A748D9C2-4B1B-4757-94F8-D49250F66337}" dateTime="2023-06-23T15:39:02" maxSheetId="5" userName="Stephanie Rees" r:id="rId96" minRId="710" maxRId="716">
    <sheetIdMap count="4">
      <sheetId val="1"/>
      <sheetId val="2"/>
      <sheetId val="4"/>
      <sheetId val="3"/>
    </sheetIdMap>
  </header>
  <header guid="{6BFA6132-FEDE-42F2-84E9-E871A9822300}" dateTime="2023-06-23T16:22:26" maxSheetId="5" userName="Stephanie Rees" r:id="rId97" minRId="717" maxRId="718">
    <sheetIdMap count="4">
      <sheetId val="1"/>
      <sheetId val="2"/>
      <sheetId val="4"/>
      <sheetId val="3"/>
    </sheetIdMap>
  </header>
  <header guid="{17701823-F41A-4FE3-9784-6392995BEE24}" dateTime="2023-06-26T08:48:51" maxSheetId="5" userName="Stephanie Rees" r:id="rId98" minRId="719" maxRId="725">
    <sheetIdMap count="4">
      <sheetId val="1"/>
      <sheetId val="2"/>
      <sheetId val="4"/>
      <sheetId val="3"/>
    </sheetIdMap>
  </header>
  <header guid="{BC1C5D3C-CC9C-43CC-92BD-A50AD48DA989}" dateTime="2023-06-26T09:16:21" maxSheetId="5" userName="Stephanie Rees" r:id="rId99" minRId="727" maxRId="732">
    <sheetIdMap count="4">
      <sheetId val="1"/>
      <sheetId val="2"/>
      <sheetId val="4"/>
      <sheetId val="3"/>
    </sheetIdMap>
  </header>
  <header guid="{210F25A0-0A66-4C3A-994E-12C5757609A5}" dateTime="2023-06-26T09:25:01" maxSheetId="5" userName="Stephanie Rees" r:id="rId100" minRId="733">
    <sheetIdMap count="4">
      <sheetId val="1"/>
      <sheetId val="2"/>
      <sheetId val="4"/>
      <sheetId val="3"/>
    </sheetIdMap>
  </header>
  <header guid="{00FC8F02-DA18-40F3-A680-F2D8645FB296}" dateTime="2023-07-03T08:25:05" maxSheetId="5" userName="Stephanie Rees" r:id="rId101" minRId="734" maxRId="735">
    <sheetIdMap count="4">
      <sheetId val="1"/>
      <sheetId val="2"/>
      <sheetId val="4"/>
      <sheetId val="3"/>
    </sheetIdMap>
  </header>
  <header guid="{AA328AD3-8E7F-4695-AB69-33122799BEF9}" dateTime="2023-07-05T13:44:25" maxSheetId="5" userName="Aleks Kalinowski" r:id="rId102">
    <sheetIdMap count="4">
      <sheetId val="1"/>
      <sheetId val="2"/>
      <sheetId val="4"/>
      <sheetId val="3"/>
    </sheetIdMap>
  </header>
  <header guid="{069FA50F-E1ED-436A-B47E-55FD4CA2B8BD}" dateTime="2023-07-05T14:03:37" maxSheetId="5" userName="Aleks Kalinowski" r:id="rId103" minRId="738" maxRId="739">
    <sheetIdMap count="4">
      <sheetId val="1"/>
      <sheetId val="2"/>
      <sheetId val="4"/>
      <sheetId val="3"/>
    </sheetIdMap>
  </header>
  <header guid="{AC638EC7-51E5-481A-9619-8C6998F910FF}" dateTime="2023-07-05T14:18:57" maxSheetId="5" userName="Aleks Kalinowski" r:id="rId104" minRId="740" maxRId="744">
    <sheetIdMap count="4">
      <sheetId val="1"/>
      <sheetId val="2"/>
      <sheetId val="4"/>
      <sheetId val="3"/>
    </sheetIdMap>
  </header>
  <header guid="{AD43A744-6BCD-4E0D-BCD2-A1629C60A720}" dateTime="2023-07-05T14:28:09" maxSheetId="5" userName="Aleks Kalinowski" r:id="rId105" minRId="745" maxRId="750">
    <sheetIdMap count="4">
      <sheetId val="1"/>
      <sheetId val="2"/>
      <sheetId val="4"/>
      <sheetId val="3"/>
    </sheetIdMap>
  </header>
  <header guid="{8D2C7CA4-F7CC-4892-82F0-EFD69BB711A1}" dateTime="2023-07-07T10:03:04" maxSheetId="5" userName="Stephanie Rees" r:id="rId106" minRId="751" maxRId="762">
    <sheetIdMap count="4">
      <sheetId val="1"/>
      <sheetId val="2"/>
      <sheetId val="4"/>
      <sheetId val="3"/>
    </sheetIdMap>
  </header>
  <header guid="{33AF888D-2664-4B09-B5AF-DEE2BACBAFAE}" dateTime="2023-07-07T10:16:19" maxSheetId="5" userName="Stephanie Rees" r:id="rId107" minRId="763">
    <sheetIdMap count="4">
      <sheetId val="1"/>
      <sheetId val="2"/>
      <sheetId val="4"/>
      <sheetId val="3"/>
    </sheetIdMap>
  </header>
  <header guid="{F2EBB2E3-E6BE-4379-9A50-A00CC64747A2}" dateTime="2023-07-07T10:18:36" maxSheetId="5" userName="Stephanie Rees" r:id="rId108" minRId="764" maxRId="766">
    <sheetIdMap count="4">
      <sheetId val="1"/>
      <sheetId val="2"/>
      <sheetId val="4"/>
      <sheetId val="3"/>
    </sheetIdMap>
  </header>
  <header guid="{990FF4CD-DD11-41BF-8346-C36DFC80A5F2}" dateTime="2023-07-07T10:23:39" maxSheetId="5" userName="Stephanie Rees" r:id="rId109" minRId="767" maxRId="769">
    <sheetIdMap count="4">
      <sheetId val="1"/>
      <sheetId val="2"/>
      <sheetId val="4"/>
      <sheetId val="3"/>
    </sheetIdMap>
  </header>
  <header guid="{3DE1245F-8A0A-4CC4-B9A2-2D7696BB93E2}" dateTime="2023-07-07T12:07:09" maxSheetId="5" userName="Stephanie Rees" r:id="rId110" minRId="770" maxRId="824">
    <sheetIdMap count="4">
      <sheetId val="1"/>
      <sheetId val="2"/>
      <sheetId val="4"/>
      <sheetId val="3"/>
    </sheetIdMap>
  </header>
  <header guid="{FB14DF13-60C0-4F42-9954-F23B5E5F8E33}" dateTime="2023-07-07T13:23:30" maxSheetId="5" userName="Stephanie Rees" r:id="rId111" minRId="826">
    <sheetIdMap count="4">
      <sheetId val="1"/>
      <sheetId val="2"/>
      <sheetId val="4"/>
      <sheetId val="3"/>
    </sheetIdMap>
  </header>
  <header guid="{E089391A-8E1D-47C0-8A19-1F5BFAFF0B6E}" dateTime="2023-07-07T14:22:57" maxSheetId="5" userName="Stephanie Rees" r:id="rId112" minRId="827" maxRId="862">
    <sheetIdMap count="4">
      <sheetId val="1"/>
      <sheetId val="2"/>
      <sheetId val="4"/>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O3" guid="{00000000-0000-0000-0000-000000000000}" action="delete" author="Aleks Kalinowski"/>
  <rcc rId="763" sId="2">
    <oc r="M7" t="inlineStr">
      <is>
        <t>Coregas is developing a hydrogen refuelling facility adjacent to the site of its Port Kembla hydrogen production plant, for use in hydrogen-powered heavy transport vehicles. In March 2021, the company received an award of funding under Round Four of the Port Kembla Investment Fund to progress its development of a hydrogen refuelling facility adjacent to its existing hydrogen production plant. The refuelling facility will enable the introduction of hydrogen fuel cell trucks to the Illawarra-Shoalhaven region of New South Wales. The project represents a first step in the development of Port Kembla as a hydrogen hub and of a broader hydrogen ‘ecosystem’ for the Illawarra-Shoalhaven regions. In July 2021, Coregas signed a Vehicle Supply Agreement with Hyzon Motors for the supply of two Hymax-450 hydrogen fuel cell-powered prime mover trucks, to be delivered in 2022. Coregas anticipates the refuelling station to be operational in the first half of 2022.  For further information on this project, visit HyResource https://research.csiro.au/hyresource/port-kembla-hydrogen-refuelling-facility/. Project information last updated June 2023.</t>
      </is>
    </oc>
    <nc r="M7" t="inlineStr">
      <is>
        <t>Coregas is developing a hydrogen refuelling facility adjacent to the site of its Port Kembla hydrogen production plant, for use in hydrogen-powered heavy transport vehicles. In March 2021, the company received an award of funding under Round Four of the Port Kembla Investment Fund to progress its development of a hydrogen refuelling facility adjacent to its existing hydrogen production plant. The refuelling facility will enable the introduction of hydrogen fuel cell trucks to the Illawarra-Shoalhaven region of New South Wales. The project represents a first step in the development of Port Kembla as a hydrogen hub and of a broader hydrogen ‘ecosystem’ for the Illawarra-Shoalhaven regions. In July 2021, Coregas signed a Vehicle Supply Agreement with Hyzon Motors for the supply of two Hymax-450 hydrogen fuel cell-powered prime mover trucks, to be delivered in 2022. Coregas anticipates the refuelling station to be operational in 2023.  For further information on this project, visit HyResource https://research.csiro.au/hyresource/port-kembla-hydrogen-refuelling-facility/. Project information last updated June 2023.</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 sId="2">
    <oc r="M7" t="inlineStr">
      <is>
        <t>Coregas is developing a hydrogen refuelling facility adjacent to the site of its Port Kembla hydrogen production plant, for use in hydrogen-powered heavy transport vehicles. In March 2021, the company received an award of funding under Round Four of the Port Kembla Investment Fund to progress its development of a hydrogen refuelling facility adjacent to its existing hydrogen production plant. The refuelling facility will enable the introduction of hydrogen fuel cell trucks to the Illawarra-Shoalhaven region of New South Wales. The project represents a first step in the development of Port Kembla as a hydrogen hub and of a broader hydrogen ‘ecosystem’ for the Illawarra-Shoalhaven regions. In July 2021, Coregas signed a Vehicle Supply Agreement with Hyzon Motors for the supply of two Hymax-450 hydrogen fuel cell-powered prime mover trucks, to be delivered in 2022. Coregas anticipates the refuelling station to be operational in 2023.  For further information on this project, visit HyResource https://research.csiro.au/hyresource/port-kembla-hydrogen-refuelling-facility/. Project information last updated June 2023.</t>
      </is>
    </oc>
    <nc r="M7" t="inlineStr">
      <is>
        <t>Coregas is developing a hydrogen refuelling facility adjacent to the site of its Port Kembla hydrogen production plant, for use in hydrogen-powered heavy transport vehicles. In March 2021, the company received an award of funding under Round Four of the Port Kembla Investment Fund to progress its development of a hydrogen refuelling facility adjacent to its existing hydrogen production plant. The refuelling facility will enable the introduction of hydrogen fuel cell trucks to the Illawarra-Shoalhaven region of New South Wales. The project represents a first step in the development of Port Kembla as a hydrogen hub and of a broader hydrogen ‘ecosystem’ for the Illawarra-Shoalhaven regions. In July 2021, Coregas signed a Vehicle Supply Agreement with Hyzon Motors for the supply of two Hymax-450 hydrogen fuel cell-powered prime mover trucks, to be delivered in 2022. Coregas anticipates the refuelling station to be operational in 2023. For further information on this project, visit HyResource https://research.csiro.au/hyresource/port-kembla-hydrogen-refuelling-facility/. Project information last updated June 2023.</t>
      </is>
    </nc>
  </rcc>
  <rcc rId="765" sId="2">
    <oc r="N7" t="inlineStr">
      <is>
        <t>https://www.coregas.com.au/news/2021/coregas-given-investment-support-by-nsw-government</t>
      </is>
    </oc>
    <nc r="N7" t="inlineStr">
      <is>
        <t>https://www.coregas.com.au/news/2021/coregas-partners-with-haskel-on-australias-first-commercial-hydrogen-powered-heavy-vehicle-refuelling-station</t>
      </is>
    </nc>
  </rcc>
  <rcc rId="766" sId="2" odxf="1" dxf="1">
    <oc r="O7" t="inlineStr">
      <is>
        <t>April, 2021</t>
      </is>
    </oc>
    <nc r="O7" t="inlineStr">
      <is>
        <t>June, 2023</t>
      </is>
    </nc>
    <odxf>
      <fill>
        <patternFill patternType="solid">
          <bgColor rgb="FFFFFF00"/>
        </patternFill>
      </fill>
    </odxf>
    <ndxf>
      <fill>
        <patternFill patternType="none">
          <bgColor indexed="65"/>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O12">
    <dxf>
      <fill>
        <patternFill patternType="none">
          <bgColor auto="1"/>
        </patternFill>
      </fill>
    </dxf>
  </rfmt>
  <rfmt sheetId="2" sqref="O8">
    <dxf>
      <fill>
        <patternFill patternType="none">
          <bgColor auto="1"/>
        </patternFill>
      </fill>
    </dxf>
  </rfmt>
  <rcc rId="767" sId="2">
    <oc r="M11" t="inlineStr">
      <is>
        <t>Jemena is exploring a 'power-to-gas' pilot on their gas network to test and demonstrate power-to-gas technology in the natural gas distribution system and facilitate the development of commercially viable integrated hydrogen energy systems. The power-to-gas facility will inject up to 2 % volume of hydrogen gas into the Sydney secondary gas distribution network and will supply hydrogen to a microturbine to generate electricity for export back to the grid. Hydrogen gas will be produced using a 500 kW PEM electrolyser and purchased solar and wind energy and will be stored onsite in an underground buffer store and Jemena's gas network. The facility will be located at Jemena's Horsley Park Transfer Receiving Station in Western Sydney and will have a production capacity of 100 m3 per hour of hydrogen gas. Construction on the project was completed in May 2021 with commissioning underway and forecast to be completed in September 2021 (subject to NSW COVID 19 site access restrictions). In August 2021, Jemena and Coregas announced an offtake agreement that would enable the project to supply transport and industrial customers with renewable-based hydrogen from early 2022. In September 2022, Jemena announced that the project had started operation with green hydrogen blended into and stored in Jemena's gas distribution network. For further information on this project, visit HyResource https://research.csiro.au/hyresource/western-sydney-green-gas-project/. Project information last updated September 2022.</t>
      </is>
    </oc>
    <nc r="M11" t="inlineStr">
      <is>
        <t>Jemena explores a 'power-to-gas' pilot on their gas network to test and demonstrate power-to-gas technology in the natural gas distribution system and facilitate the development of commercially viable integrated hydrogen energy systems. The power-to-gas facility will inject up to 2 % volume of hydrogen gas into the Sydney secondary gas distribution network and will supply hydrogen to a microturbine to generate electricity for export back to the grid. Hydrogen gas will be produced using a 500 kW PEM electrolyser and purchased solar and wind energy and will be stored onsite in an underground buffer store and Jemena's gas network. The facility will be located at Jemena's Horsley Park Transfer Receiving Station in Western Sydney and will have a production capacity of 100 m3 per hour of hydrogen gas. Construction on the project was completed in May 2021 with commissioning underway and forecast to be completed in September 2021 (subject to NSW COVID 19 site access restrictions). In August 2021, Jemena and Coregas announced an offtake agreement that would enable the project to supply transport and industrial customers with renewable-based hydrogen from early 2022. In September 2022, Jemena announced that the project had started operation with green hydrogen blended into and stored in Jemena's gas distribution network. For further information on this project, visit HyResource https://research.csiro.au/hyresource/western-sydney-green-gas-project/. Project information last updated September 2022.</t>
      </is>
    </nc>
  </rcc>
  <rcc rId="768" sId="2" xfDxf="1" s="1" dxf="1">
    <oc r="N11" t="inlineStr">
      <is>
        <t>https://jemena.com.au/about/innovation/power-to-gas-trial</t>
      </is>
    </oc>
    <nc r="N11" t="inlineStr">
      <is>
        <t>https://jemena.com.au/documents/innovation/wsggp-environmental-impact-statement_v7.aspx</t>
      </is>
    </nc>
    <n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ndxf>
  </rcc>
  <rcc rId="769" sId="2">
    <oc r="O11" t="inlineStr">
      <is>
        <t>March, 2020</t>
      </is>
    </oc>
    <nc r="O11" t="inlineStr">
      <is>
        <t>June, 2023</t>
      </is>
    </nc>
  </rcc>
  <rfmt sheetId="2" sqref="O11">
    <dxf>
      <fill>
        <patternFill patternType="none">
          <bgColor auto="1"/>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 sId="2">
    <oc r="M11" t="inlineStr">
      <is>
        <t>Jemena explores a 'power-to-gas' pilot on their gas network to test and demonstrate power-to-gas technology in the natural gas distribution system and facilitate the development of commercially viable integrated hydrogen energy systems. The power-to-gas facility will inject up to 2 % volume of hydrogen gas into the Sydney secondary gas distribution network and will supply hydrogen to a microturbine to generate electricity for export back to the grid. Hydrogen gas will be produced using a 500 kW PEM electrolyser and purchased solar and wind energy and will be stored onsite in an underground buffer store and Jemena's gas network. The facility will be located at Jemena's Horsley Park Transfer Receiving Station in Western Sydney and will have a production capacity of 100 m3 per hour of hydrogen gas. Construction on the project was completed in May 2021 with commissioning underway and forecast to be completed in September 2021 (subject to NSW COVID 19 site access restrictions). In August 2021, Jemena and Coregas announced an offtake agreement that would enable the project to supply transport and industrial customers with renewable-based hydrogen from early 2022. In September 2022, Jemena announced that the project had started operation with green hydrogen blended into and stored in Jemena's gas distribution network. For further information on this project, visit HyResource https://research.csiro.au/hyresource/western-sydney-green-gas-project/. Project information last updated September 2022.</t>
      </is>
    </oc>
    <nc r="M11" t="inlineStr">
      <is>
        <t>Jemena explored a 'power-to-gas' pilot on their gas network to test and demonstrate power-to-gas technology in the natural gas distribution system and facilitate the development of commercially viable integrated hydrogen energy systems. The power-to-gas facility injects up to 2 % volume of hydrogen gas into the Sydney secondary gas distribution network and will supply hydrogen to a microturbine to generate electricity for export back to the grid. Hydrogen gas is produced using a 500 kW PEM electrolyser and purchased solar and wind energy and  stored onsite in an underground buffer store and Jemena's gas network. The facility is located at Jemena's Horsley Park Transfer Receiving Station in Western Sydney and has a production capacity of 10 kg per hour of hydrogen gas. In November 2021, the project began blending of hydrogen into the gas network and is anticipated to operate for around five years. For further information on this project, visit HyResource https://research.csiro.au/hyresource/western-sydney-green-gas-project/. Project information last updated June 2023.</t>
      </is>
    </nc>
  </rcc>
  <rcmt sheetId="2" cell="M11" guid="{00000000-0000-0000-0000-000000000000}" action="delete" author="Aleks Kalinowski"/>
  <rcc rId="771" sId="2">
    <oc r="M17" t="inlineStr">
      <is>
        <t>The proponent is developing a large-scale renewable-based hydrogen project in stages, with the potential to reach 410,000 tonnes of hydrogen production at full scale. The Desert Bloom Hydrogen project that is to be located adjacent to an existing gas-fired Tenant Creek Power Station, is employing technology that captures water from the atmosphere in arid conditions. The project elements consist of a series of modular and portable 2MW Hydrogen Production Units (HPUs), with each HPU including a photovoltaic (PV) solar system, a water production unit, and a concentrated parabolic trough solar thermal heater and an electrolyser. For further information on this project, visit HyResource https://research.csiro.au/hyresource/desert-bloom-hydrogen/. Project information last updated June 2023.</t>
      </is>
    </oc>
    <nc r="M17" t="inlineStr">
      <is>
        <t>The proponent is developing a large-scale renewable-based hydrogen project in stages, with the potential to reach 410,000 tonnes of hydrogen production at full scale. The Desert Bloom Hydrogen project that is to be located adjacent to an existing gas-fired Tenant Creek Power Station, is employing technology that captures water from the atmosphere in arid conditions. The project elements consist of a series of modular and portable 2MW Hydrogen Production Units (HPUs), with each HPU including a photovoltaic (PV) solar system, a water production unit, and a concentrated parabolic trough solar thermal heater and an electrolyser. For further information on this project, visit HyResource https://research.csiro.au/hyresource/desert-bloom-hydrogen/. Project information last updated June 2023.M17:O53</t>
      </is>
    </nc>
  </rcc>
  <rcc rId="772" sId="2">
    <oc r="M19" t="inlineStr">
      <is>
        <r>
          <rPr>
            <strike/>
            <sz val="10"/>
            <color rgb="FFFF0000"/>
            <rFont val="Calibri"/>
            <family val="2"/>
          </rPr>
          <t xml:space="preserve">This commercial demonstration </t>
        </r>
        <r>
          <rPr>
            <sz val="10"/>
            <color rgb="FFFF0000"/>
            <rFont val="Calibri"/>
            <family val="2"/>
          </rPr>
          <t xml:space="preserve">The </t>
        </r>
        <r>
          <rPr>
            <sz val="10"/>
            <rFont val="Calibri"/>
            <family val="2"/>
          </rPr>
          <t>International Joint Development Project (JDP)</t>
        </r>
        <r>
          <rPr>
            <sz val="10"/>
            <color rgb="FFFF0000"/>
            <rFont val="Calibri"/>
            <family val="2"/>
          </rPr>
          <t xml:space="preserve"> is a commercial demonstration</t>
        </r>
        <r>
          <rPr>
            <sz val="10"/>
            <rFont val="Calibri"/>
            <family val="2"/>
          </rPr>
          <t xml:space="preserve"> that aims to export 42,000 tonnes per annum of renewable-based liquid hydrogen to the Korean transport sector. The supply chain is an 'All Seaborne' project development, including an export barge terminal with electrolysis and liquefaction facilities. The project proponent has indicated</t>
        </r>
        <r>
          <rPr>
            <sz val="10"/>
            <color rgb="FFFF0000"/>
            <rFont val="Calibri"/>
            <family val="2"/>
          </rPr>
          <t xml:space="preserve"> that</t>
        </r>
        <r>
          <rPr>
            <sz val="10"/>
            <rFont val="Calibri"/>
            <family val="2"/>
          </rPr>
          <t xml:space="preserve"> a Memorandum of Understanding/Letter of Intent for renewables-based power supply is in place with the Sun Cable solar/battery project.</t>
        </r>
        <r>
          <rPr>
            <strike/>
            <sz val="10"/>
            <color rgb="FFFF0000"/>
            <rFont val="Calibri"/>
            <family val="2"/>
          </rPr>
          <t xml:space="preserve"> Additionally</t>
        </r>
        <r>
          <rPr>
            <sz val="10"/>
            <color rgb="FFFF0000"/>
            <rFont val="Calibri"/>
            <family val="2"/>
          </rPr>
          <t>, A</t>
        </r>
        <r>
          <rPr>
            <sz val="10"/>
            <rFont val="Calibri"/>
            <family val="2"/>
          </rPr>
          <t xml:space="preserve">n offtake agreement has </t>
        </r>
        <r>
          <rPr>
            <strike/>
            <sz val="10"/>
            <color rgb="FFFF0000"/>
            <rFont val="Calibri"/>
            <family val="2"/>
          </rPr>
          <t>also</t>
        </r>
        <r>
          <rPr>
            <sz val="10"/>
            <rFont val="Calibri"/>
            <family val="2"/>
          </rPr>
          <t xml:space="preserve"> been secured with Korean Importers through another Memorandum of Understanding/Letter of Intent. Future expansions of the Darwin Export Project are planned, with the potential to increase the total liquid hydrogen production capacity to 126,000 tonnes per annum. For further information on this project, visit HyResource https://research.csiro.au/hyresource/darwin-green-liquid-hydrogen-export-project-and-hydrogen-hub-development/. Project information last updated June 2023.</t>
        </r>
      </is>
    </oc>
    <nc r="M19" t="inlineStr">
      <is>
        <t>This commercial demonstration project is an International Joint Development Project (JDP) that aims to export 42,000 tonnes per annum of renewable-based liquid hydrogen to the Korean transport sector. The supply chain is an 'All Seaborne' project development, including an export barge terminal with electrolysis and liquefaction facilities. The project proponent has indicated that a Memorandum of Understanding/Letter of Intent for renewables-based power supply is in place with the Sun Cable solar/battery project. An offtake agreement has been secured with Korean Importers through another Memorandum of Understanding/Letter of Intent. Future expansions of the Darwin Export Project are planned, with the potential to increase the total liquid hydrogen production capacity to 126,000 tonnes per annum. For further information on this project, visit HyResource https://research.csiro.au/hyresource/darwin-green-liquid-hydrogen-export-project-and-hydrogen-hub-development/. Project information last updated June 2023.</t>
      </is>
    </nc>
  </rcc>
  <rcmt sheetId="2" cell="M19" guid="{00000000-0000-0000-0000-000000000000}" action="delete" alwaysShow="1" author="Aleks Kalinowski"/>
  <rfmt sheetId="2" sqref="M19">
    <dxf>
      <fill>
        <patternFill patternType="none">
          <bgColor auto="1"/>
        </patternFill>
      </fill>
    </dxf>
  </rfmt>
  <rfmt sheetId="2" sqref="O18">
    <dxf>
      <fill>
        <patternFill patternType="none">
          <bgColor auto="1"/>
        </patternFill>
      </fill>
    </dxf>
  </rfmt>
  <rfmt sheetId="2" sqref="O17">
    <dxf>
      <fill>
        <patternFill patternType="none">
          <bgColor auto="1"/>
        </patternFill>
      </fill>
    </dxf>
  </rfmt>
  <rfmt sheetId="2" sqref="O16">
    <dxf>
      <fill>
        <patternFill patternType="none">
          <bgColor auto="1"/>
        </patternFill>
      </fill>
    </dxf>
  </rfmt>
  <rfmt sheetId="2" sqref="O15">
    <dxf>
      <fill>
        <patternFill patternType="none">
          <bgColor auto="1"/>
        </patternFill>
      </fill>
    </dxf>
  </rfmt>
  <rfmt sheetId="2" sqref="M34">
    <dxf>
      <fill>
        <patternFill patternType="none">
          <bgColor auto="1"/>
        </patternFill>
      </fill>
    </dxf>
  </rfmt>
  <rcc rId="773" sId="2">
    <oc r="N34" t="inlineStr">
      <is>
        <t>https://www.hydrogenutility.com/projects</t>
      </is>
    </oc>
    <nc r="N34" t="inlineStr">
      <is>
        <t>https://www.statedevelopment.qld.gov.au/__data/assets/pdf_file/0030/78825/h2-hub-final-tor-3Feb23.pdf</t>
      </is>
    </nc>
  </rcc>
  <rcc rId="774" sId="2">
    <oc r="O34" t="inlineStr">
      <is>
        <t>June, 2022</t>
      </is>
    </oc>
    <nc r="O34" t="inlineStr">
      <is>
        <t>June, 2023</t>
      </is>
    </nc>
  </rcc>
  <rfmt sheetId="2" sqref="O34">
    <dxf>
      <fill>
        <patternFill patternType="none">
          <bgColor auto="1"/>
        </patternFill>
      </fill>
    </dxf>
  </rfmt>
  <rfmt sheetId="2" sqref="O45">
    <dxf>
      <fill>
        <patternFill patternType="none">
          <bgColor auto="1"/>
        </patternFill>
      </fill>
    </dxf>
  </rfmt>
  <rfmt sheetId="2" sqref="O20">
    <dxf>
      <fill>
        <patternFill patternType="none">
          <bgColor auto="1"/>
        </patternFill>
      </fill>
    </dxf>
  </rfmt>
  <rfmt sheetId="2" sqref="O35">
    <dxf>
      <fill>
        <patternFill patternType="none">
          <bgColor auto="1"/>
        </patternFill>
      </fill>
    </dxf>
  </rfmt>
  <rfmt sheetId="2" sqref="O39">
    <dxf>
      <fill>
        <patternFill patternType="none">
          <bgColor auto="1"/>
        </patternFill>
      </fill>
    </dxf>
  </rfmt>
  <rfmt sheetId="2" sqref="O36">
    <dxf>
      <fill>
        <patternFill patternType="none">
          <bgColor auto="1"/>
        </patternFill>
      </fill>
    </dxf>
  </rfmt>
  <rcc rId="775" sId="2">
    <oc r="N27" t="inlineStr">
      <is>
        <t>https://www.queenslandcountrylife.com.au/story/7494884/emerald-coaches-are-going-green/</t>
      </is>
    </oc>
    <nc r="N27" t="inlineStr">
      <is>
        <t>https://statements.qld.gov.au/statements/94999</t>
      </is>
    </nc>
  </rcc>
  <rcc rId="776" sId="2">
    <oc r="O27" t="inlineStr">
      <is>
        <t>November, 2021</t>
      </is>
    </oc>
    <nc r="O27" t="inlineStr">
      <is>
        <t>June, 2023</t>
      </is>
    </nc>
  </rcc>
  <rfmt sheetId="2" sqref="O27">
    <dxf>
      <fill>
        <patternFill patternType="none">
          <bgColor auto="1"/>
        </patternFill>
      </fill>
    </dxf>
  </rfmt>
  <rfmt sheetId="2" sqref="O25">
    <dxf>
      <fill>
        <patternFill patternType="none">
          <bgColor auto="1"/>
        </patternFill>
      </fill>
    </dxf>
  </rfmt>
  <rfmt sheetId="2" sqref="O37">
    <dxf>
      <fill>
        <patternFill patternType="none">
          <bgColor auto="1"/>
        </patternFill>
      </fill>
    </dxf>
  </rfmt>
  <rcc rId="777" sId="2">
    <oc r="M29" t="inlineStr">
      <is>
        <r>
          <t xml:space="preserve">The project proponent proposes installing a hydrogen production facility at the Goondiwindi wastewater treatment plant, powered by a 2.5 MW solar plant. The hydrogen produced from electrolysis would be sold to local customers, while the oxygen generated would go back into aerating wastewater, improving the wastewater treatment plant’s efficiency. With sufficient uptake from local industry, the project proponent anticipates that hydrogen production could be up to 1,350 tonnes per annum. In May 2022, the Queensland Government announced funding support for the project through a </t>
        </r>
        <r>
          <rPr>
            <strike/>
            <sz val="10"/>
            <color rgb="FFFF0000"/>
            <rFont val="Calibri"/>
            <family val="2"/>
          </rPr>
          <t>AUD$2 million</t>
        </r>
        <r>
          <rPr>
            <sz val="10"/>
            <color rgb="FFFF0000"/>
            <rFont val="Calibri"/>
            <family val="2"/>
          </rPr>
          <t xml:space="preserve"> A$2 million</t>
        </r>
        <r>
          <rPr>
            <sz val="10"/>
            <rFont val="Calibri"/>
            <family val="2"/>
          </rPr>
          <t xml:space="preserve"> grant from its Hydrogen Industry Development Fund. Construction </t>
        </r>
        <r>
          <rPr>
            <strike/>
            <sz val="10"/>
            <color rgb="FFFF0000"/>
            <rFont val="Calibri"/>
            <family val="2"/>
          </rPr>
          <t>has</t>
        </r>
        <r>
          <rPr>
            <sz val="10"/>
            <rFont val="Calibri"/>
            <family val="2"/>
          </rPr>
          <t xml:space="preserve"> commenced in June 2023 and the project is planned to be operational before the end of 2023. For further information on this project, visit HyResource https://research.csiro.au/hyresource/goondiwindi-hydrogen/. Project information last updated June 2023.</t>
        </r>
      </is>
    </oc>
    <nc r="M29" t="inlineStr">
      <is>
        <r>
          <t xml:space="preserve">The project proponent proposes installing a hydrogen production facility at the Goondiwindi wastewater treatment plant, powered by a 2.5 MW solar plant. The hydrogen produced from electrolysis would be sold to local customers, while the oxygen generated would go back into aerating wastewater, improving the wastewater treatment plant’s efficiency. With sufficient uptake from local industry, the project proponent anticipates that hydrogen production could be up to 1,350 tonnes per annum. In May 2022, the Queensland Government announced funding support for the project through a </t>
        </r>
        <r>
          <rPr>
            <sz val="10"/>
            <color rgb="FFFF0000"/>
            <rFont val="Calibri"/>
            <family val="2"/>
          </rPr>
          <t>AUD 2 million</t>
        </r>
        <r>
          <rPr>
            <sz val="10"/>
            <rFont val="Calibri"/>
            <family val="2"/>
          </rPr>
          <t xml:space="preserve"> grant from its Hydrogen Industry Development Fund. Construction </t>
        </r>
        <r>
          <rPr>
            <sz val="10"/>
            <rFont val="Calibri"/>
            <family val="2"/>
          </rPr>
          <t>commenced in June 2023 and the project is planned to be operational before the end of 2023. For further information on this project, visit HyResource https://research.csiro.au/hyresource/goondiwindi-hydrogen/. Project information last updated June 2023.</t>
        </r>
      </is>
    </nc>
  </rcc>
  <rfmt sheetId="2" sqref="M29" start="0" length="2147483647">
    <dxf>
      <font>
        <color auto="1"/>
      </font>
    </dxf>
  </rfmt>
  <rcmt sheetId="2" cell="M29" guid="{00000000-0000-0000-0000-000000000000}" action="delete" author="Aleks Kalinowski"/>
  <rfmt sheetId="2" sqref="M29">
    <dxf>
      <fill>
        <patternFill patternType="none">
          <bgColor auto="1"/>
        </patternFill>
      </fill>
    </dxf>
  </rfmt>
  <rcc rId="778" sId="2">
    <oc r="M34" t="inlineStr">
      <is>
        <r>
          <t>The Hydrogen Utility (H2U) proposes a</t>
        </r>
        <r>
          <rPr>
            <sz val="10"/>
            <color rgb="FFFF0000"/>
            <rFont val="Calibri"/>
            <family val="2"/>
          </rPr>
          <t xml:space="preserve"> AUD$1.61 billio</t>
        </r>
        <r>
          <rPr>
            <sz val="10"/>
            <rFont val="Calibri"/>
            <family val="2"/>
          </rPr>
          <t xml:space="preserve">n industrial complex, the Gladstone H2-HubTM, for large-scale green hydrogen and ammonia production. The hub will be powered by 100% renewable energy and built in stages to integrate an up to 3 GW electrolysis plant. The hub is projected to produce up to 5,000 tonnes per day of ammonia. It is expected that the proposed facility would be supplied solely by new-build solar and wind resources. Development is planned for a 171 hectare site at Yarwun, within the Gladstone State Development Area, which is close to Fisherman’s Landing export precinct. This location facilitates the export of green hydrogen and ammonia from the Gladstone H2-HubTM to North Asia. In April 2022, H2U Group and Orica announced a strategic partnership agreement to support the initiation of the first phase of the proposed project. In November 2022, a Memorandum of Understanding was signed to develop value chains for green energy exports, with a focus on the potential use of renewable-based hydrogen in decarbonising Korea East West Power (EWP) power stations. In February 2023, the Queensland Coordinator General issued the Terms of Reference for an environmental impact statement (EIS) for the project. For further information on this project, visit HyResource https://research.csiro.au/hyresource/h2-hub-gladstone/. Project information last updated June 2023.      </t>
        </r>
      </is>
    </oc>
    <nc r="M34" t="inlineStr">
      <is>
        <t xml:space="preserve">The Hydrogen Utility (H2U) proposes a AUD 1.61 billion industrial complex, the Gladstone H2-HubTM, for large-scale green hydrogen and ammonia production. The hub will be powered by 100% renewable energy and built in stages to integrate an up to 3 GW electrolysis plant. The hub is projected to produce up to 5,000 tonnes per day of ammonia. It is expected that the proposed facility would be supplied solely by new-build solar and wind resources. Development is planned for a 171 hectare site at Yarwun, within the Gladstone State Development Area, which is close to Fisherman’s Landing export precinct. This location facilitates the export of green hydrogen and ammonia from the Gladstone H2-HubTM to North Asia. In April 2022, H2U Group and Orica announced a strategic partnership agreement to support the initiation of the first phase of the proposed project. In November 2022, a Memorandum of Understanding was signed to develop value chains for green energy exports, with a focus on the potential use of renewable-based hydrogen in decarbonising Korea East West Power (EWP) power stations. In February 2023, the Queensland Coordinator General issued the Terms of Reference for an environmental impact statement (EIS) for the project. For further information on this project, visit HyResource https://research.csiro.au/hyresource/h2-hub-gladstone/. Project information last updated June 2023.      </t>
      </is>
    </nc>
  </rcc>
  <rcc rId="779" sId="2">
    <oc r="M35" t="inlineStr">
      <is>
        <r>
          <t>The project proponents are undertaking studies on the development of a large-scale renewable hydrogen production facility near Gladstone and a liquefaction plant at the Port of Gladstone, Queensland. The primary focus of the project is to export liquid hydrogen to the Japanese market and supply hydrogen for ammonia production. The studies examine the complete hydrogen supply chain, including electrolysis, storage, handling, liquefaction, transportation and shipping. The project plans involve a phased development approach, with the first production targeted for 2028. By the early 2030s, the production capacity is expected to be scaled up to around 800 tonnes per day. To achieve this, 2 GW of electrolyser capacity will be used, requiring at least 7 GW of associated renewable solar/wind power generation capacity. In addition to the feasibility study, Stanwell will also undertake a study on the local workforce and manufacturing development.</t>
        </r>
        <r>
          <rPr>
            <sz val="10"/>
            <color rgb="FFFF0000"/>
            <rFont val="Calibri"/>
            <family val="2"/>
          </rPr>
          <t xml:space="preserve"> </t>
        </r>
        <r>
          <rPr>
            <sz val="10"/>
            <rFont val="Calibri"/>
            <family val="2"/>
          </rPr>
          <t>In February 2022, Stanwell Corporation and ACCIONA Energia announced the signing of a Memorandum of Understanding (MoU) for future energy supply to the proposed hydrogen facility. In April 2022, it was announced that the CQ-H2 hub development had received support through the Clean Hydrogen Industrial Hubs Program (Hub Implementation funding stream), amounting to up to AUD$69.2 million. The feasibility study was completed in June 2022, and after a period of bridging activities, the FEED study stage began in May 2023. For further information on this project, visit HyResource https://research.csiro.au/hyresource/central-queensland-hydrogen-project/. Project information last updated June 2023.</t>
        </r>
      </is>
    </oc>
    <nc r="M35" t="inlineStr">
      <is>
        <r>
          <t>The project proponents are undertaking studies on the development of a large-scale renewable hydrogen production facility near Gladstone and a liquefaction plant at the Port of Gladstone, Queensland. The primary focus of the project is to export liquid hydrogen to the Japanese market and supply hydrogen for ammonia production. The studies examine the complete hydrogen supply chain, including electrolysis, storage, handling, liquefaction, transportation and shipping. The project plans involve a phased development approach, with the first production targeted for 2028. By the early 2030s, the production capacity is expected to be scaled up to around 800 tonnes per day. To achieve this, 2 GW of electrolyser capacity will be used, requiring at least 7 GW of associated renewable solar/wind power generation capacity. In addition to the feasibility study, Stanwell will also undertake a study on the local workforce and manufacturing development.</t>
        </r>
        <r>
          <rPr>
            <sz val="10"/>
            <color rgb="FFFF0000"/>
            <rFont val="Calibri"/>
            <family val="2"/>
          </rPr>
          <t xml:space="preserve"> </t>
        </r>
        <r>
          <rPr>
            <sz val="10"/>
            <rFont val="Calibri"/>
            <family val="2"/>
          </rPr>
          <t>In February 2022, Stanwell Corporation and ACCIONA Energia announced the signing of a Memorandum of Understanding (MoU) for future energy supply to the proposed hydrogen facility. In April 2022, it was announced that the CQ-H2 hub development had received support through the Clean Hydrogen Industrial Hubs Program (Hub Implementation funding stream), amounting to up to AUD 69.2 million. The feasibility study was completed in June 2022, and after a period of bridging activities, the FEED study stage began in May 2023. For further information on this project, visit HyResource https://research.csiro.au/hyresource/central-queensland-hydrogen-project/. Project information last updated June 2023.</t>
        </r>
      </is>
    </nc>
  </rcc>
  <rcc rId="780" sId="2">
    <oc r="M39" t="inlineStr">
      <is>
        <t>A renewable hydrogen microgrid has been proposed for the Daintree World Heritage Area to reduce the region's reliance on diesel fuel to generate power. The microgrid project would convert excess energy generated from existing and new solar panels into hydrogen via electrolysis. The project will incorporate an 8 MW solar farm, 20 MWh of battery storage and a 1 MW clean hydrogen plant. In March 2022, the Federal Government announced an award of AUD$18.75 million over three years (under the Daintree Microgrid Program) to Volt Advisory Group to support the development of a renewable energy microgrid for the Daintree region. For further information on this project, visit HyResource https://research.csiro.au/hyresource/daintree-microgrid-project/. Project information last updated June 2023.</t>
      </is>
    </oc>
    <nc r="M39" t="inlineStr">
      <is>
        <t>A renewable hydrogen microgrid has been proposed for the Daintree World Heritage Area to reduce the region's reliance on diesel fuel to generate power. The microgrid project would convert excess energy generated from existing and new solar panels into hydrogen via electrolysis. The project will incorporate an 8 MW solar farm, 20 MWh of battery storage and a 1 MW clean hydrogen plant. In March 2022, the Federal Government announced an award of AUD 18.75 million over three years (under the Daintree Microgrid Program) to Volt Advisory Group to support the development of a renewable energy microgrid for the Daintree region. For further information on this project, visit HyResource https://research.csiro.au/hyresource/daintree-microgrid-project/. Project information last updated June 2023.</t>
      </is>
    </nc>
  </rcc>
  <rcc rId="781" sId="2">
    <oc r="M36" t="inlineStr">
      <is>
        <t xml:space="preserve">In September 2021, Edify Energy received a Development Approval from Townsville City Council for a 1 GW renewables-based hydrogen production facility with behind-the-meter renewable electricity (up to 40 MW) and storage capability at the Lansdown Eco-Industrial Precinct. The approval allows the project to be constructed in stages, in line with domestic and export use cases. The project would have the ability to produce around 150,000 tonnes of renewables-based hydrogen per annum. In addition, Edify Energy is working with key stakeholders about efficient common user infrastructure to support hydrogen export from Townsville. In June 2023, this project was awarded through the HyGATE initiative AUD$20.74 million (Australian Funding) and  €16.4 million (German Funding, conditionally) to develop, construct and operate the Edify Green Hydrogen Project in partnership with Siemens Energy (German lead applicant). For further information on this project, visit HyResource https://research.csiro.au/hyresource/edify-green-hydrogen-project/. Project information last updated June 2023. </t>
      </is>
    </oc>
    <nc r="M36" t="inlineStr">
      <is>
        <t xml:space="preserve">In September 2021, Edify Energy received a Development Approval from Townsville City Council for a 1 GW renewables-based hydrogen production facility with behind-the-meter renewable electricity (up to 40 MW) and storage capability at the Lansdown Eco-Industrial Precinct. The approval allows the project to be constructed in stages, in line with domestic and export use cases. The project would have the ability to produce around 150,000 tonnes of renewables-based hydrogen per annum. In addition, Edify Energy is working with key stakeholders about efficient common user infrastructure to support hydrogen export from Townsville. In June 2023, this project was awarded through the HyGATE initiative AUD 20.74 million (Australian Funding) and  €16.4 million (German Funding, conditionally) to develop, construct and operate the Edify Green Hydrogen Project in partnership with Siemens Energy (German lead applicant). For further information on this project, visit HyResource https://research.csiro.au/hyresource/edify-green-hydrogen-project/. Project information last updated June 2023. </t>
      </is>
    </nc>
  </rcc>
  <rcc rId="782" sId="2">
    <oc r="M25" t="inlineStr">
      <is>
        <t>CleanCo will be undertaking precinct planning which will investigate renewable-based hydrogen production and refuelling facilities, on-site solar and modifications to feed renewable hydrogen into Swanbank E power station. In August 2021, the Queensland Government announced AUD$1.5 million of funding in support of the development of concept-level design options as part of its COVID-19 economic recovery plan. For further information on this project, visit HyResource https://research.csiro.au/hyresource/future-energy-and-hydrogen-precinct/. Project information last updated June 2023.</t>
      </is>
    </oc>
    <nc r="M25" t="inlineStr">
      <is>
        <t>CleanCo will be undertaking precinct planning which will investigate renewable-based hydrogen production and refuelling facilities, on-site solar and modifications to feed renewable hydrogen into Swanbank E power station. In August 2021, the Queensland Government announced AUD 1.5 million of funding in support of the development of concept-level design options as part of its COVID-19 economic recovery plan. For further information on this project, visit HyResource https://research.csiro.au/hyresource/future-energy-and-hydrogen-precinct/. Project information last updated June 2023.</t>
      </is>
    </nc>
  </rcc>
  <rcc rId="783" sId="2">
    <oc r="M33" t="inlineStr">
      <is>
        <t>Cement Australia and Mitsubishi Gas Chemical Company (MGC) signed a Memorandum of Understanding in October 2022 to conduct a feasibility study on green methanol production. The study will assess the technical and economic viability of constructing a green methanol plant based on renewables-based hydrogen and CO2 captured from Cement Australia’s cement factory at Gladstone, Queensland. The joint feasibility study would assess commercial operability with potential first-stage commercial operation indicated at around 100,000 tonnes per annum of green methanol production. Anticipated production start-up could be by mid-2028 with first-stage plant cost estimated at around AUD$150 million. For further information on this project, visit HyResource https://research.csiro.au/hyresource/green-methanol-feasibility-study/. Project information last updated June 2023.</t>
      </is>
    </oc>
    <nc r="M33" t="inlineStr">
      <is>
        <t>Cement Australia and Mitsubishi Gas Chemical Company (MGC) signed a Memorandum of Understanding in October 2022 to conduct a feasibility study on green methanol production. The study will assess the technical and economic viability of constructing a green methanol plant based on renewables-based hydrogen and CO2 captured from Cement Australia’s cement factory at Gladstone, Queensland. The joint feasibility study would assess commercial operability with potential first-stage commercial operation indicated at around 100,000 tonnes per annum of green methanol production. Anticipated production start-up could be by mid-2028 with first-stage plant cost estimated at around AUD 150 million. For further information on this project, visit HyResource https://research.csiro.au/hyresource/green-methanol-feasibility-study/. Project information last updated June 2023.</t>
      </is>
    </nc>
  </rcc>
  <rcc rId="784" sId="2">
    <oc r="M40" t="inlineStr">
      <is>
        <t>Ark Energy is developing its first hydrogen hub project called ‘SunHQ’, located near Sun Metals zinc refinery in Townsville, North Queensland. This project aims to decarbonise the energy supply of the Korea Zinc group globally, and has received a AUD$5 million grant from the Queensland Government’s Hydrogen Industry Development Fund. Phase 1 of SunHQ will involve a 1MW PEM electrolyser, which will produce green hydrogen from a behind-the-meter connection to the co-located 124MWac Sun Metals solar farm. Compression, storage, and refuelling facilities will be located adjacent to the electrolyser. Ark Energy will use five new hydrogen fuel cell heavy haulage trucks (each 140 tonnes capacity) from Hyzon Motors and lease them to its sister company Townsville Logistics Pty Ltd for its short-haul fleet operating between the Port of Townsville and the Sun Metals refinery (25km round-trip). Phase 2 of the project will look at expanding the electrolyser capacity of SunHQ up to 150MW and exploring opportunities to build additional hydrogen hubs in Queensland. Further project phases would seek to expand on the domestic market and develop export opportunities for green hydrogen into Korea. In September 2021, Ark Energy and the Port of Townsville signed a Memorandum of Understanding to undertake a feasibility study on developing a renewable hydrogen facility focused on the transport industry at the Sun Metals zinc refinery in Townsville, along with hydrogen export facilities at the Port of Townsville. More fundings was announced in March 2022, which consisted of AUD$3 million of conditional approval from ARENA and a commitment up to AUD$12.5 million from CEFC. For further information on this project, visit HyResource https://research.csiro.au/hyresource/sun-metals-hydrogen-queensland-sunhq-project/. Project information last updated June 2023.</t>
      </is>
    </oc>
    <nc r="M40" t="inlineStr">
      <is>
        <t>Ark Energy is developing its first hydrogen hub project called ‘SunHQ’, located near Sun Metals zinc refinery in Townsville, North Queensland. This project aims to decarbonise the energy supply of the Korea Zinc group globally, and has received a AUD5 million grant from the Queensland Government’s Hydrogen Industry Development Fund. Phase 1 of SunHQ will involve a 1MW PEM electrolyser, which will produce green hydrogen from a behind-the-meter connection to the co-located 124MWac Sun Metals solar farm. Compression, storage, and refuelling facilities will be located adjacent to the electrolyser. Ark Energy will use five new hydrogen fuel cell heavy haulage trucks (each 140 tonnes capacity) from Hyzon Motors and lease them to its sister company Townsville Logistics Pty Ltd for its short-haul fleet operating between the Port of Townsville and the Sun Metals refinery (25km round-trip). Phase 2 of the project will look at expanding the electrolyser capacity of SunHQ up to 150MW and exploring opportunities to build additional hydrogen hubs in Queensland. Further project phases would seek to expand on the domestic market and develop export opportunities for green hydrogen into Korea. In September 2021, Ark Energy and the Port of Townsville signed a Memorandum of Understanding to undertake a feasibility study on developing a renewable hydrogen facility focused on the transport industry at the Sun Metals zinc refinery in Townsville, along with hydrogen export facilities at the Port of Townsville. More fundings was announced in March 2022, which consisted of AUD3 million of conditional approval from ARENA and a commitment up to AUD12.5 million from CEFC. For further information on this project, visit HyResource https://research.csiro.au/hyresource/sun-metals-hydrogen-queensland-sunhq-project/. Project information last updated June 2023.</t>
      </is>
    </nc>
  </rcc>
  <rcc rId="785" sId="2">
    <oc r="M53" t="inlineStr">
      <is>
        <t>The Government of South Australia seeks to establish a large-scale hydrogen export hub at Port Bonython to build on existing infrastructure and resources. Following the short-listing process in 2021, in March 2022, the Government of South Australia announced key partners in developing a hydrogen export hub, including companies from Australia, Japan and Canada. These companies would contribute to the design and implementation of common user infrastructure, such as upgrades to the port, common user last mile pipelines and storage, access roads etc., in parallel with developing their projects. In April 2022, under the 2022 federal election caretaker arrangements, up to AUD$70 million in funding was awarded to this project under the Australian Government’s Clean Hydrogen Industrial Hubs Program – Hub Implementation funding stream. The announced funding would contribute towards the delivery of common user infrastructure at Port Bonython. For further information on this project, visit https://research.csiro.au/hyresource/port-bonython-hydrogen-hub/. Project information last updated June 2023.</t>
      </is>
    </oc>
    <nc r="M53" t="inlineStr">
      <is>
        <t>The Government of South Australia seeks to establish a large-scale hydrogen export hub at Port Bonython to build on existing infrastructure and resources. Following the short-listing process in 2021, in March 2022, the Government of South Australia announced key partners in developing a hydrogen export hub, including companies from Australia, Japan and Canada. These companies would contribute to the design and implementation of common user infrastructure, such as upgrades to the port, common user last mile pipelines and storage, access roads etc., in parallel with developing their projects. In April 2022, under the 2022 federal election caretaker arrangements, up to AUD70 million in funding was awarded to this project under the Australian Government’s Clean Hydrogen Industrial Hubs Program – Hub Implementation funding stream. The announced funding would contribute towards the delivery of common user infrastructure at Port Bonython. For further information on this project, visit https://research.csiro.au/hyresource/port-bonython-hydrogen-hub/. Project information last updated June 2023.</t>
      </is>
    </nc>
  </rcc>
  <rcc rId="786" sId="2">
    <oc r="M56" t="inlineStr">
      <is>
        <t>The South Australian Government has announced a ‘Hydrogen Jobs Plan’ with AUD$593 million allocated over four years to establish a new hydrogen facility including electrolysers, hydrogen-fuelled power generation and hydrogen storage capacity in the Whyalla region. The project plans to include 250 MW of electrolyser capacity, 200 MW of hydrogen-fuelled power generation and hydrogen storage infrastructure. The generator will enhance system security by providing South Australia with a source of dispatchable renewable energy. and the electrolyser will operate as a flexible load to manage excess renewable energy in the system. In December 2022, the South Australian Government released a Request of Proposal that invites industry participants to help deliver the hydrogen power plant, hydrogen production and storage facilities for the project. The Request of Proposal closes on 14 June 2023. For further information on this project, visit HyResource https://research.csiro.au/hyresource/south-australian-government-hydrogen-facility/. Project information last updated June 2023.</t>
      </is>
    </oc>
    <nc r="M56" t="inlineStr">
      <is>
        <t>The South Australian Government has announced a ‘Hydrogen Jobs Plan’ with AUD593 million allocated over four years to establish a new hydrogen facility including electrolysers, hydrogen-fuelled power generation and hydrogen storage capacity in the Whyalla region. The project plans to include 250 MW of electrolyser capacity, 200 MW of hydrogen-fuelled power generation and hydrogen storage infrastructure. The generator will enhance system security by providing South Australia with a source of dispatchable renewable energy. and the electrolyser will operate as a flexible load to manage excess renewable energy in the system. In December 2022, the South Australian Government released a Request of Proposal that invites industry participants to help deliver the hydrogen power plant, hydrogen production and storage facilities for the project. The Request of Proposal closes on 14 June 2023. For further information on this project, visit HyResource https://research.csiro.au/hyresource/south-australian-government-hydrogen-facility/. Project information last updated June 2023.</t>
      </is>
    </nc>
  </rcc>
  <rcc rId="787" sId="2">
    <oc r="M63" t="inlineStr">
      <is>
        <t>Westcoast Renewable Energy is planning to conduct a feasibility study on a proposed (renewables-based) hydrogen project to be located on the west coast of Tasmania. In May 2022, it was announced that AUD$2 million was to be awarded to the project proponent to support a feasibility study and early development costs. Hydrogen end-use options include supply for use in Tasmania, as well as export to mainland Australia and overseas markets. For further information on this project, visit https://research.csiro.au/hyresource/whaleback-energy-park/. Project information last updated June 2023.</t>
      </is>
    </oc>
    <nc r="M63" t="inlineStr">
      <is>
        <t>Westcoast Renewable Energy is planning to conduct a feasibility study on a proposed (renewables-based) hydrogen project to be located on the west coast of Tasmania. In May 2022, it was announced that AUD2 million was to be awarded to the project proponent to support a feasibility study and early development costs. Hydrogen end-use options include supply for use in Tasmania, as well as export to mainland Australia and overseas markets. For further information on this project, visit https://research.csiro.au/hyresource/whaleback-energy-park/. Project information last updated June 2023.</t>
      </is>
    </nc>
  </rcc>
  <rcc rId="788" sId="2">
    <oc r="M80" t="inlineStr">
      <is>
        <r>
          <t xml:space="preserve">This project plans to develop a renewables-based hydrogen production facility in the Melbourne metropolitan logistics and transportation hub of Altona. The project will have the initial capacity to generate 130 tonnes of renewable hydrogen annually, potentially removing 740 tonnes of CO2 per annum. End-use is targeted at mobility and industrial applications. The Victorian Government is supporting the project by awarding </t>
        </r>
        <r>
          <rPr>
            <sz val="10"/>
            <color rgb="FFFF0000"/>
            <rFont val="Calibri"/>
            <family val="2"/>
          </rPr>
          <t>AUD$1,500,000</t>
        </r>
        <r>
          <rPr>
            <sz val="10"/>
            <rFont val="Calibri"/>
            <family val="2"/>
          </rPr>
          <t xml:space="preserve"> through its Renewable Hydrogen Commercialisation Pathways Fund. For further information on this project, visit HyResource https://research.csiro.au/hyresource/development-of-altona-renewable-hydrogen-plant/. Project information last updated June 2023. </t>
        </r>
      </is>
    </oc>
    <nc r="M80" t="inlineStr">
      <is>
        <t xml:space="preserve">This project plans to develop a renewables-based hydrogen production facility in the Melbourne metropolitan logistics and transportation hub of Altona. The project will have the initial capacity to generate 130 tonnes of renewable hydrogen annually, potentially removing 740 tonnes of CO2 per annum. End-use is targeted at mobility and industrial applications. The Victorian Government is supporting the project by awarding AUD1,500,000 through its Renewable Hydrogen Commercialisation Pathways Fund. For further information on this project, visit HyResource https://research.csiro.au/hyresource/development-of-altona-renewable-hydrogen-plant/. Project information last updated June 2023. </t>
      </is>
    </nc>
  </rcc>
  <rcc rId="789" sId="2">
    <oc r="M76" t="inlineStr">
      <is>
        <r>
          <t xml:space="preserve">This project proposes to develop a renewables-based hydrogen production facility in Melboure, Victoria. The project plans to support uptake in the transport system and the replacement of diesel in other applications such as in backup power supply. The facility will include a </t>
        </r>
        <r>
          <rPr>
            <sz val="10"/>
            <color rgb="FFFF0000"/>
            <rFont val="Calibri"/>
            <family val="2"/>
          </rPr>
          <t>1 MW</t>
        </r>
        <r>
          <rPr>
            <sz val="10"/>
            <rFont val="Calibri"/>
            <family val="2"/>
          </rPr>
          <t xml:space="preserve"> electrolyser with compression and storage together with dispensing facilities for manpacks and tube trailers. The Victorian Government is supporting the project through an award of </t>
        </r>
        <r>
          <rPr>
            <sz val="10"/>
            <color rgb="FFFF0000"/>
            <rFont val="Calibri"/>
            <family val="2"/>
          </rPr>
          <t>AUD$1,000,000</t>
        </r>
        <r>
          <rPr>
            <sz val="10"/>
            <rFont val="Calibri"/>
            <family val="2"/>
          </rPr>
          <t xml:space="preserve"> through its Renewable Hydrogen Commercialisation Pathways Fund. For further information on this project, visit HyResource https://research.csiro.au/hyresource/energys-renewable-hydrogen-production-facility/. Project information last updated June 2023.</t>
        </r>
      </is>
    </oc>
    <nc r="M76" t="inlineStr">
      <is>
        <t>This project proposes to develop a renewables-based hydrogen production facility in Melboure, Victoria. The project plans to support uptake in the transport system and the replacement of diesel in other applications such as in backup power supply. The facility will include a 1 MW electrolyser with compression and storage together with dispensing facilities for manpacks and tube trailers. The Victorian Government is supporting the project through an award of AUD1,000,000 through its Renewable Hydrogen Commercialisation Pathways Fund. For further information on this project, visit HyResource https://research.csiro.au/hyresource/energys-renewable-hydrogen-production-facility/. Project information last updated June 2023.</t>
      </is>
    </nc>
  </rcc>
  <rcc rId="790" sId="2">
    <oc r="M81" t="inlineStr">
      <is>
        <t>Hydrogen Park Murray Valley (HyP Murray Valley) has been identified as a leading candidate for a regional town hydrogen blending initiative arising from the activities of the Australian Hydrogen Centre (see Australian Hydrogen Centre research centre dot in Adelaide, South Australia). HyP Murray Valley will comprise of a 10 MW electrolyser co-located with the Wodonga Waste Water Treatment facility. The renewable hydrogen gas produced will be blended with natural gas at volumes of up to 10% to decarbonise gas supply in the nearby twin cities of Albury (NSW) and Wodonga (Victoria), with the potential to supply industry and transport sectors. In May 2021, the project was awarded conditional funding of AUD$32.1 million towards a 10 MW electrolyser for gas blending under ARENA’s Renewable Hydrogen Deployment Funding Round. For further information on this project, visit HyResource https://research.csiro.au/hyresource/projects/facilities/. Project information last updated June 2023.</t>
      </is>
    </oc>
    <nc r="M81" t="inlineStr">
      <is>
        <t>Hydrogen Park Murray Valley (HyP Murray Valley) has been identified as a leading candidate for a regional town hydrogen blending initiative arising from the activities of the Australian Hydrogen Centre (see Australian Hydrogen Centre research centre dot in Adelaide, South Australia). HyP Murray Valley will comprise of a 10 MW electrolyser co-located with the Wodonga Waste Water Treatment facility. The renewable hydrogen gas produced will be blended with natural gas at volumes of up to 10% to decarbonise gas supply in the nearby twin cities of Albury (NSW) and Wodonga (Victoria), with the potential to supply industry and transport sectors. In May 2021, the project was awarded conditional funding of AUD32.1 million towards a 10 MW electrolyser for gas blending under ARENA’s Renewable Hydrogen Deployment Funding Round. For further information on this project, visit HyResource https://research.csiro.au/hyresource/projects/facilities/. Project information last updated June 2023.</t>
      </is>
    </nc>
  </rcc>
  <rcc rId="791" sId="2">
    <oc r="M74" t="inlineStr">
      <is>
        <t>The Swinburne University of Technology Victorian Hydrogen Hub (VH2) is a funding initiative of the Victorian Government designed to bring together researchers and industry to test, trial and demonstrate new and emerging hydrogen technologies. As part of this initiative, CSIRO is to receive more than AUD$1 million as a co-investment in developing a refuelling station to fuel and test hydrogen vehicles. The refuelling station is to be located at CSIRO’s Clayton campus in Melbourne, Victoria and is a key milestone in developing CSIRO’s Hydrogen Industry Mission. Construction of the station will take place as part of the development of VH2, expected in early 2022, and will include a new hydrogen production and storage demonstration facility (either on-board at the refueller station or within the ‘Hydrogen Technology Demonstration Facility', to which the refueller station is attached). Hydrogen production capacity is planned at approximately 20 kg per day (PEM electrolyser). The refuelling station is anticipated to be operational in the third quarter of 2023. Power for the electrolysers and facilities would be sourced from renewable energy via a power purchase agreement (PPA) supplemented by an onsite solar generation deployed across the CSIRO Clayton site in 2020. The refuelling station will include a CSIRO fleet trial of hydrogen fuel cell vehicles, with the potential for further collaborative trials with additional project partners. For further information on this project, visit HyResource https://research.csiro.au/hyresource/swinburne-university-of-technology-victorian-hydrogen-hub-csiro-hydrogen-refuelling-station/. Project information last updated June 2023.</t>
      </is>
    </oc>
    <nc r="M74" t="inlineStr">
      <is>
        <t>The Swinburne University of Technology Victorian Hydrogen Hub (VH2) is a funding initiative of the Victorian Government designed to bring together researchers and industry to test, trial and demonstrate new and emerging hydrogen technologies. As part of this initiative, CSIRO is to receive more than AUD1 million as a co-investment in developing a refuelling station to fuel and test hydrogen vehicles. The refuelling station is to be located at CSIRO’s Clayton campus in Melbourne, Victoria and is a key milestone in developing CSIRO’s Hydrogen Industry Mission. Construction of the station will take place as part of the development of VH2, expected in early 2022, and will include a new hydrogen production and storage demonstration facility (either on-board at the refueller station or within the ‘Hydrogen Technology Demonstration Facility', to which the refueller station is attached). Hydrogen production capacity is planned at approximately 20 kg per day (PEM electrolyser). The refuelling station is anticipated to be operational in the third quarter of 2023. Power for the electrolysers and facilities would be sourced from renewable energy via a power purchase agreement (PPA) supplemented by an onsite solar generation deployed across the CSIRO Clayton site in 2020. The refuelling station will include a CSIRO fleet trial of hydrogen fuel cell vehicles, with the potential for further collaborative trials with additional project partners. For further information on this project, visit HyResource https://research.csiro.au/hyresource/swinburne-university-of-technology-victorian-hydrogen-hub-csiro-hydrogen-refuelling-station/. Project information last updated June 2023.</t>
      </is>
    </nc>
  </rcc>
  <rcc rId="792" sId="2">
    <oc r="M93" t="inlineStr">
      <is>
        <t xml:space="preserve">ATCO Gas Australia developed a hydrogen blending project that aims to blend up to 10 per cent of renewable hydrogen into the discrete sections of the WA gas distribution network within the City of Cockburn. This project involves around 2,700 connections. In December 2022, ATCO announced that it had successfully blended a small percentage of renewables-based hydrogen into the gas network using hydrogen from its Clean Energy Innovation Hub facility in Jandakot, Perth. The project anticipates continuing for 2 years and will involve blending 2% to 10% renewable hydrogen into the network. Hydrogen is generated through rooftop solar, supplemented by the purchase of electricity backed by the surrender of Large-scale Generation Certificates (LGCs) to confirm the additional energy used in the production of hydrogen is recognised as renewable. The ATCO AUD$2.6 million project is backed by AUD$1.97 million from the Western Australian Government Renewable Hydrogen Fund (capital works) to assist the project. For further information on this project, visit HyResource https://research.csiro.au/hyresource/atco-hydrogen-blending-project/. Project information last updated June 2023.  </t>
      </is>
    </oc>
    <nc r="M93" t="inlineStr">
      <is>
        <t xml:space="preserve">ATCO Gas Australia developed a hydrogen blending project that aims to blend up to 10 per cent of renewable hydrogen into the discrete sections of the WA gas distribution network within the City of Cockburn. This project involves around 2,700 connections. In December 2022, ATCO announced that it had successfully blended a small percentage of renewables-based hydrogen into the gas network using hydrogen from its Clean Energy Innovation Hub facility in Jandakot, Perth. The project anticipates continuing for 2 years and will involve blending 2% to 10% renewable hydrogen into the network. Hydrogen is generated through rooftop solar, supplemented by the purchase of electricity backed by the surrender of Large-scale Generation Certificates (LGCs) to confirm the additional energy used in the production of hydrogen is recognised as renewable. The ATCO AUD2.6 million project is backed by AUD1.97 million from the Western Australian Government Renewable Hydrogen Fund (capital works) to assist the project. For further information on this project, visit HyResource https://research.csiro.au/hyresource/atco-hydrogen-blending-project/. Project information last updated June 2023.  </t>
      </is>
    </nc>
  </rcc>
  <rcc rId="793" sId="2">
    <oc r="M96" t="inlineStr">
      <is>
        <t xml:space="preserve">Sunshot Energy is studying the economic feasibility of installing a hydrogen electrolyser as part of the Collie Battery and Hydrogen Industrial Hub project. The economic assessment would include the establishment of a renewables-based hydrogen electrolyser as part of the Hub development, which could also produce renewables-based ammonia and urea for agricultural and industrial uses. In April 2022, the Western Australian Government announced that up to AUD$1 million in funding was approved for the first stage of the study. For further information on this project, visit HyResource https://research.csiro.au/hyresource/collie-battery-and-hydrogen-industrial-hub-project/. Project information last updated June 2023. </t>
      </is>
    </oc>
    <nc r="M96" t="inlineStr">
      <is>
        <t xml:space="preserve">Sunshot Energy is studying the economic feasibility of installing a hydrogen electrolyser as part of the Collie Battery and Hydrogen Industrial Hub project. The economic assessment would include the establishment of a renewables-based hydrogen electrolyser as part of the Hub development, which could also produce renewables-based ammonia and urea for agricultural and industrial uses. In April 2022, the Western Australian Government announced that up to AUD1 million in funding was approved for the first stage of the study. For further information on this project, visit HyResource https://research.csiro.au/hyresource/collie-battery-and-hydrogen-industrial-hub-project/. Project information last updated June 2023. </t>
      </is>
    </nc>
  </rcc>
  <rcc rId="794" sId="2">
    <oc r="M103" t="inlineStr">
      <is>
        <t xml:space="preserve">bp Australia and Macquarie Capital are undertaking a feasibility study to investigate the repurposing of bp Australia’s Kwinana site, near Fremantle in Western Australia, as a clean energy hub. bp Australia announced that it would cease fuel production at its Kwinana Refinery and convert the facility to an import terminal, helping to ensure the ongoing security of fuel supply for Western Australia. The feasibility study would include the production of renewable fuels to help progress the decarbonisation of industrial processes by integrating green energy alternatives for these existing industrial uses. In September 2021, bp Australia was announced as the recipient of AUD$300,000 in funding under Round 2 of the Western Australian Government Renewable Hydrogen Fund to support the feasibility study. In April 2022, under the 2022 federal election caretaker arrangements, it was announced that bp Australia was recipient of up to AUD$70 million in support of its H2Kwinana hydrogen hub development through the Clean Hydrogen Industrial Hubs Program. For further information on this project, visit HyResource https://research.csiro.au/hyresource/kwinana-clean-fuels-hub/. Project information last updated June 2023.  </t>
      </is>
    </oc>
    <nc r="M103" t="inlineStr">
      <is>
        <t xml:space="preserve">bp Australia and Macquarie Capital are undertaking a feasibility study to investigate the repurposing of bp Australia’s Kwinana site, near Fremantle in Western Australia, as a clean energy hub. bp Australia announced that it would cease fuel production at its Kwinana Refinery and convert the facility to an import terminal, helping to ensure the ongoing security of fuel supply for Western Australia. The feasibility study would include the production of renewable fuels to help progress the decarbonisation of industrial processes by integrating green energy alternatives for these existing industrial uses. In September 2021, bp Australia was announced as the recipient of AUD300,000 in funding under Round 2 of the Western Australian Government Renewable Hydrogen Fund to support the feasibility study. In April 2022, under the 2022 federal election caretaker arrangements, it was announced that bp Australia was recipient of up to AUD70 million in support of its H2Kwinana hydrogen hub development through the Clean Hydrogen Industrial Hubs Program. For further information on this project, visit HyResource https://research.csiro.au/hyresource/kwinana-clean-fuels-hub/. Project information last updated June 2023.  </t>
      </is>
    </nc>
  </rcc>
  <rcc rId="795" sId="2">
    <oc r="M95" t="inlineStr">
      <is>
        <t xml:space="preserve">This joint feasibility study project investigates carbon capture and storage (CCS) possibilities in Western Australia to support an export-focused (to Japan), low-carbon ammonia production plant using hydrogen generated from natural gas.
This proposed project has two interlinked components: 1) Mitsui and JOGMEC will conduct a joint feasibility study on CCS options in depleted gas fields associated with Mitsui’s Perth Basin hydrocarbon investments.
2) Mitsui and Wesfarmers will investigate the commercial and technical viability of building a low carbon ammonia production plant (to include CCS technologies). In April 2022, it was announced that Mitsui E&amp;P Australia would receive AUD$20 million to support the establishment of a Mid-west Modern Energy Hub. For further information on this project, visit HyResource https://research.csiro.au/hyresource/joint-feasibility-study-for-creation-of-a-supply-chain-of-low-carbon-ammonia-in-western-australia/. Project information last updated June 2023.  </t>
      </is>
    </oc>
    <nc r="M95" t="inlineStr">
      <is>
        <t xml:space="preserve">This joint feasibility study project investigates carbon capture and storage (CCS) possibilities in Western Australia to support an export-focused (to Japan), low-carbon ammonia production plant using hydrogen generated from natural gas.
This proposed project has two interlinked components: 1) Mitsui and JOGMEC will conduct a joint feasibility study on CCS options in depleted gas fields associated with Mitsui’s Perth Basin hydrocarbon investments.
2) Mitsui and Wesfarmers will investigate the commercial and technical viability of building a low carbon ammonia production plant (to include CCS technologies). In April 2022, it was announced that Mitsui E&amp;P Australia would receive AUD20 million to support the establishment of a Mid-west Modern Energy Hub. For further information on this project, visit HyResource https://research.csiro.au/hyresource/joint-feasibility-study-for-creation-of-a-supply-chain-of-low-carbon-ammonia-in-western-australia/. Project information last updated June 2023.  </t>
      </is>
    </nc>
  </rcc>
  <rcc rId="796" sId="2">
    <oc r="M4" t="inlineStr">
      <is>
        <t xml:space="preserve">The Hunter region is one of two key regions in NSW that can benefit from becoming a green hydrogen hub (the other being the Illawarra region centred around Port Kembla). A specific objective of the Net Zero Industry and Innovation Program is to develop hydrogen hubs in the Hunter and Illawarra, which will be supported by AUD$150 million of State grant funding. The development of green hydrogen hubs will also be supported by the NSW Renewable Energy Zones (REZs) under the Electricity Infrastructure Roadmap. The development of a hydrogen hub in the Hunter region can benefit from the existing energy and related industries and associated infrastructure and skills in the area (including ports and logistics capabilities). The NSW Government is facilitating discussions among stakeholders to progress the concept of a hydrogen hub in the Hunter region. In the first stage of 2022, the NSW Government noted that more than AUD$4 billion in potential investment proposals was received in response to Stage 1 competitive funding process for commercial-scale green hydrogen projects. Three projects in the Hunter region are progressing with technical and economic studies. For further information on this project, visit HyResource https://research.csiro.au/hyresource/hunter-hydrogen-hub/. Project information last updated June 2023.  </t>
      </is>
    </oc>
    <nc r="M4" t="inlineStr">
      <is>
        <t xml:space="preserve">The Hunter region is one of two key regions in NSW that can benefit from becoming a green hydrogen hub (the other being the Illawarra region centred around Port Kembla). A specific objective of the Net Zero Industry and Innovation Program is to develop hydrogen hubs in the Hunter and Illawarra, which will be supported by AUD 150 million of State grant funding. The development of green hydrogen hubs will also be supported by the NSW Renewable Energy Zones (REZs) under the Electricity Infrastructure Roadmap. The development of a hydrogen hub in the Hunter region can benefit from the existing energy and related industries and associated infrastructure and skills in the area (including ports and logistics capabilities). The NSW Government is facilitating discussions among stakeholders to progress the concept of a hydrogen hub in the Hunter region. In the first stage of 2022, the NSW Government noted that more than AUD4 billion in potential investment proposals was received in response to Stage 1 competitive funding process for commercial-scale green hydrogen projects. Three projects in the Hunter region are progressing with technical and economic studies. For further information on this project, visit HyResource https://research.csiro.au/hyresource/hunter-hydrogen-hub/. Project information last updated June 2023.  </t>
      </is>
    </nc>
  </rcc>
  <rcc rId="797" sId="2">
    <oc r="M6" t="inlineStr">
      <is>
        <t xml:space="preserve">The New South Wales Government is facilitating discussions among several companies to progress the concept of a hydrogen hub in the Port Kembla region. Developing large-scale, renewable hydrogen production facilities would initially service domestic markets and then scale into potential export avenues through technology demonstration projects. A specific objective of the Net Zero Industry and Innovation Program is to develop hydrogen hubs in the Hunter and Illawarra/Port Kembla, which will be supported by AUD$150 million of State grant funding. The development of green hydrogen hubs will also be supported by the NSW Renewable Energy Zones (REZs) under the Electricity Infrastructure Roadmap. The development of a hydrogen hub in the Hunter region can benefit from the existing energy, related industries, and associated infrastructure and skills in the area (including ports and logistics capabilities). The NSW Government is facilitating discussions among stakeholders to progress the concept of a hydrogen hub in the Hunter region. In the first stage of 2022, the NSW Government noted that more than AUD$4 billion in potential investment proposals was received in response to the Stage 1 competitive funding process for commercial-scale green hydrogen projects. Two projects in the Illawarra/Port Kembla region are progressing with hydrogen-related project activities. For further information on this project, visit HyResource https://research.csiro.au/hyresource/port-kembla-hydrogen-hub/. Project information last updated June 2023.   </t>
      </is>
    </oc>
    <nc r="M6" t="inlineStr">
      <is>
        <t xml:space="preserve">The New South Wales Government is facilitating discussions among several companies to progress the concept of a hydrogen hub in the Port Kembla region. Developing large-scale, renewable hydrogen production facilities would initially service domestic markets and then scale into potential export avenues through technology demonstration projects. A specific objective of the Net Zero Industry and Innovation Program is to develop hydrogen hubs in the Hunter and Illawarra/Port Kembla, which will be supported by AUD 150 million of State grant funding. The development of green hydrogen hubs will also be supported by the NSW Renewable Energy Zones (REZs) under the Electricity Infrastructure Roadmap. The development of a hydrogen hub in the Hunter region can benefit from the existing energy, related industries, and associated infrastructure and skills in the area (including ports and logistics capabilities). The NSW Government is facilitating discussions among stakeholders to progress the concept of a hydrogen hub in the Hunter region. In the first stage of 2022, the NSW Government noted that more than AUD4 billion in potential investment proposals was received in response to the Stage 1 competitive funding process for commercial-scale green hydrogen projects. Two projects in the Illawarra/Port Kembla region are progressing with hydrogen-related project activities. For further information on this project, visit HyResource https://research.csiro.au/hyresource/port-kembla-hydrogen-hub/. Project information last updated June 2023.   </t>
      </is>
    </nc>
  </rcc>
  <rcc rId="798" sId="2">
    <oc r="M45" t="inlineStr">
      <is>
        <t>APA Group (APA) will build a modular renewable methane production demonstration plant at their Wallumbilla Gas Hub near Roma in Queensland. This demonstration plant will provide proof of concept that hydrogen can be produced from solar energy and water extracted from the air, and then converted into methane using CO2 also extracted from the air. The plant will produce approximately 620 kg of methane per year, which will be converted into 35 GJ of renewable methane and injected into APA's compression fuel gas line. The CO2 extracted from the atmosphere offsets the CO2 emitted when the methane is used, leading to carbon-neutral energy generation. The system also incorporates hydrogen storage which would allow production of renewable methane on a continual basis. Power for the plant will be provided by a newly built on-site solar system comprising of 10 kW of solar PV panels. The project will also generate cost and technical data to be used to assess the feasibility of a larger, commercial scale renewable methane concept system. APA has partnered with Southern Green Gas to develop the AUD$2.2 million project, with the Australian Renewable Energy Agency (ARENA) providing AUD$1.1 million towards the project. For further information on this project, visit HyResource https://research.csiro.au/hyresource/apa-renewable-methane-demonstration-project/. Project information last updated June 2023.</t>
      </is>
    </oc>
    <nc r="M45" t="inlineStr">
      <is>
        <t>APA Group (APA) will build a modular renewable methane production demonstration plant at their Wallumbilla Gas Hub near Roma in Queensland. This demonstration plant will provide proof of concept that hydrogen can be produced from solar energy and water extracted from the air, and then converted into methane using CO2 also extracted from the air. The plant will produce approximately 620 kg of methane per year, which will be converted into 35 GJ of renewable methane and injected into APA's compression fuel gas line. The CO2 extracted from the atmosphere offsets the CO2 emitted when the methane is used, leading to carbon-neutral energy generation. The system also incorporates hydrogen storage which would allow production of renewable methane on a continual basis. Power for the plant will be provided by a newly built on-site solar system comprising of 10 kW of solar PV panels. The project will also generate cost and technical data to be used to assess the feasibility of a larger, commercial scale renewable methane concept system. APA has partnered with Southern Green Gas to develop the AUD 2.2 million project, with the Australian Renewable Energy Agency (ARENA) providing AUD1.1 million towards the project. For further information on this project, visit HyResource https://research.csiro.au/hyresource/apa-renewable-methane-demonstration-project/. Project information last updated June 2023.</t>
      </is>
    </nc>
  </rcc>
  <rcc rId="799" sId="2">
    <oc r="M43" t="inlineStr">
      <is>
        <t>AGN will establish a AUD$4.2 million renewable hydrogen plant, HyP Gladstone, able to deliver up to 10% blended hydrogen across Gladstone's 770 residential, small commercial, and industrial customer base. Supported with grant funding of more than AUD$1.7 million through the Queensland Government’s Hydrogen Industry Development Fund, HyP Gladstone will produce renewable hydrogen via electrolysis using water and renewable electricity from the local electricity grid, and will be capable of generating 23.5 tonnes per year of hydrogen (operating 24/7 - 365 days of the year). The renewable hydrogen will be blended with natural gas at volumes of up to 10%. HyP Gladstone’s 10% renewable hydrogen blend builds on the 5% supplied to customers from AGIG's other project, Hydrogen Park South Australia, and will be the highest volume of hydrogen delivered by an existing gas network. Site selection and detailed engineering has been completed with the Development Application lodged in May 2021. For further information on this project, visit HyResource https://research.csiro.au/hyresource/hydrogen-park-gladstone/. Project information last updated June 2023.</t>
      </is>
    </oc>
    <nc r="M43" t="inlineStr">
      <is>
        <t>AGN will establish a AUD 4.2 million renewable hydrogen plant, HyP Gladstone, able to deliver up to 10% blended hydrogen across Gladstone's 770 residential, small commercial, and industrial customer base. Supported with grant funding of more than AUD1.7 million through the Queensland Government’s Hydrogen Industry Development Fund, HyP Gladstone will produce renewable hydrogen via electrolysis using water and renewable electricity from the local electricity grid, and will be capable of generating 23.5 tonnes per year of hydrogen (operating 24/7 - 365 days of the year). The renewable hydrogen will be blended with natural gas at volumes of up to 10%. HyP Gladstone’s 10% renewable hydrogen blend builds on the 5% supplied to customers from AGIG's other project, Hydrogen Park South Australia, and will be the highest volume of hydrogen delivered by an existing gas network. Site selection and detailed engineering has been completed with the Development Application lodged in May 2021. For further information on this project, visit HyResource https://research.csiro.au/hyresource/hydrogen-park-gladstone/. Project information last updated June 2023.</t>
      </is>
    </nc>
  </rcc>
  <rfmt sheetId="2" sqref="O38">
    <dxf>
      <fill>
        <patternFill patternType="none">
          <bgColor auto="1"/>
        </patternFill>
      </fill>
    </dxf>
  </rfmt>
  <rfmt sheetId="2" sqref="O33">
    <dxf>
      <fill>
        <patternFill patternType="none">
          <bgColor auto="1"/>
        </patternFill>
      </fill>
    </dxf>
  </rfmt>
  <rfmt sheetId="2" sqref="O26">
    <dxf>
      <fill>
        <patternFill patternType="none">
          <bgColor auto="1"/>
        </patternFill>
      </fill>
    </dxf>
  </rfmt>
  <rfmt sheetId="2" sqref="O30">
    <dxf>
      <fill>
        <patternFill patternType="none">
          <bgColor auto="1"/>
        </patternFill>
      </fill>
    </dxf>
  </rfmt>
  <rfmt sheetId="2" sqref="O32">
    <dxf>
      <fill>
        <patternFill patternType="none">
          <bgColor auto="1"/>
        </patternFill>
      </fill>
    </dxf>
  </rfmt>
  <rfmt sheetId="2" sqref="O43">
    <dxf>
      <fill>
        <patternFill patternType="none">
          <bgColor auto="1"/>
        </patternFill>
      </fill>
    </dxf>
  </rfmt>
  <rfmt sheetId="2" sqref="O28">
    <dxf>
      <fill>
        <patternFill patternType="none">
          <bgColor auto="1"/>
        </patternFill>
      </fill>
    </dxf>
  </rfmt>
  <rfmt sheetId="2" sqref="O31">
    <dxf>
      <fill>
        <patternFill patternType="none">
          <bgColor auto="1"/>
        </patternFill>
      </fill>
    </dxf>
  </rfmt>
  <rcc rId="800" sId="2" xfDxf="1" dxf="1">
    <oc r="N41" t="inlineStr">
      <is>
        <t>https://www.csenergy.com.au/news/queensland-collaborates-with-japan-on-green-hydrogen-plant</t>
      </is>
    </oc>
    <nc r="N41" t="inlineStr">
      <is>
        <t>https://www.csenergy.com.au/news/cs-energy-and-senex-energy-join-forces-on-renewable-hydrogen</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01" sId="2">
    <oc r="O41" t="inlineStr">
      <is>
        <t>September, 2021</t>
      </is>
    </oc>
    <nc r="O41" t="inlineStr">
      <is>
        <t>June, 2023</t>
      </is>
    </nc>
  </rcc>
  <rfmt sheetId="2" sqref="O41">
    <dxf>
      <fill>
        <patternFill patternType="none">
          <bgColor auto="1"/>
        </patternFill>
      </fill>
    </dxf>
  </rfmt>
  <rfmt sheetId="2" sqref="O46">
    <dxf>
      <fill>
        <patternFill patternType="none">
          <bgColor auto="1"/>
        </patternFill>
      </fill>
    </dxf>
  </rfmt>
  <rfmt sheetId="2" sqref="O47">
    <dxf>
      <fill>
        <patternFill patternType="none">
          <bgColor auto="1"/>
        </patternFill>
      </fill>
    </dxf>
  </rfmt>
  <rfmt sheetId="2" sqref="O48">
    <dxf>
      <fill>
        <patternFill patternType="none">
          <bgColor auto="1"/>
        </patternFill>
      </fill>
    </dxf>
  </rfmt>
  <rcc rId="802" sId="2">
    <oc r="M42" t="inlineStr">
      <is>
        <r>
          <t>This project aims to demonstrate renewable hydrogen production and support the commercialisation of hydrogen for vehicle transportation. This project is situated at BOC's Bulwer Island facility, located north east of the Brisbane CBD. BOC has installed a 100 kW solar array, which provides the necessary electricity to produce hydrogen via a 220 kW PEM electrolyser, supplied by ITM Power. Using the on-site gas infrastructure at BOC's Bulwer Island facility, up to 2.4 tonnes of renewable hydrogen will be produced per month. This hydrogen will be supplied to BOC's existing customer base in Queensland and will also support a hydrogen refuelling station located at the QUT Kelvin Grove Campus. The QUT refuelling station is capable of refuelling hydrogen fuel cell electric vehicles (FCEVs) in under</t>
        </r>
        <r>
          <rPr>
            <sz val="10"/>
            <color rgb="FFFF0000"/>
            <rFont val="Calibri"/>
            <family val="2"/>
          </rPr>
          <t xml:space="preserve"> </t>
        </r>
        <r>
          <rPr>
            <strike/>
            <sz val="10"/>
            <color rgb="FFFF0000"/>
            <rFont val="Calibri"/>
            <family val="2"/>
          </rPr>
          <t>3</t>
        </r>
        <r>
          <rPr>
            <sz val="10"/>
            <color rgb="FFFF0000"/>
            <rFont val="Calibri"/>
            <family val="2"/>
          </rPr>
          <t xml:space="preserve"> three</t>
        </r>
        <r>
          <rPr>
            <sz val="10"/>
            <rFont val="Calibri"/>
            <family val="2"/>
          </rPr>
          <t xml:space="preserve"> minutes and will offer an invaluable learning experience to academia and students. In addition, the Queensland Government, through QFleet, will trial at least 5 Hyundai hydrogen FCEVs. As of May 2023, the Hydrogen refuelling station facility at the Port of Brisbane is operational. For further information on this project, visit HyResource https://research.csiro.au/hyresource/renewable-hydrogen-production-and-refuelling-project/. Project information last updated June 2023.</t>
        </r>
      </is>
    </oc>
    <nc r="M42" t="inlineStr">
      <is>
        <t>This project aims to demonstrate renewable hydrogen production and support the commercialisation of hydrogen for vehicle transportation. This project is situated at BOC's Bulwer Island facility, located north east of the Brisbane CBD. BOC has installed a 100 kW solar array, which provides the necessary electricity to produce hydrogen via a 220 kW PEM electrolyser, supplied by ITM Power. Using the on-site gas infrastructure at BOC's Bulwer Island facility, up to 2.4 tonnes of renewable hydrogen will be produced per month. This hydrogen will be supplied to BOC's existing customer base in Queensland and will also support a hydrogen refuelling station located at the QUT Kelvin Grove Campus. The QUT refuelling station is capable of refuelling hydrogen fuel cell electric vehicles (FCEVs) in under three minutes and will offer an invaluable learning experience to academia and students. In addition, the Queensland Government, through QFleet, will trial at least 5 Hyundai hydrogen FCEVs. As of May 2023, the Hydrogen refuelling station facility at the Port of Brisbane is operational. For further information on this project, visit HyResource https://research.csiro.au/hyresource/renewable-hydrogen-production-and-refuelling-project/. Project information last updated June 2023.</t>
      </is>
    </nc>
  </rcc>
  <rfmt sheetId="2" sqref="M42">
    <dxf>
      <fill>
        <patternFill patternType="none">
          <bgColor auto="1"/>
        </patternFill>
      </fill>
    </dxf>
  </rfmt>
  <rfmt sheetId="2" sqref="O44">
    <dxf>
      <fill>
        <patternFill patternType="none">
          <bgColor auto="1"/>
        </patternFill>
      </fill>
    </dxf>
  </rfmt>
  <rfmt sheetId="2" sqref="O22">
    <dxf>
      <fill>
        <patternFill patternType="none">
          <bgColor auto="1"/>
        </patternFill>
      </fill>
    </dxf>
  </rfmt>
  <rfmt sheetId="2" sqref="O23">
    <dxf>
      <fill>
        <patternFill patternType="none">
          <bgColor auto="1"/>
        </patternFill>
      </fill>
    </dxf>
  </rfmt>
  <rfmt sheetId="2" xfDxf="1" sqref="N40" start="0" length="0">
    <dxf>
      <font>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03" sId="2" xfDxf="1" dxf="1">
    <oc r="N40" t="inlineStr">
      <is>
        <t>https://arkenergy.com.au/sunhq-hydrogen-hub/</t>
      </is>
    </oc>
    <nc r="N40" t="inlineStr">
      <is>
        <t>https://arena.gov.au/assets/2023/04/sunhq-ark-lessons-learnt-2.pdf</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04" sId="2">
    <oc r="O40" t="inlineStr">
      <is>
        <t>September, 2021</t>
      </is>
    </oc>
    <nc r="O40" t="inlineStr">
      <is>
        <t>June, 2023</t>
      </is>
    </nc>
  </rcc>
  <rfmt sheetId="2" sqref="O40">
    <dxf>
      <fill>
        <patternFill patternType="none">
          <bgColor auto="1"/>
        </patternFill>
      </fill>
    </dxf>
  </rfmt>
  <rfmt sheetId="2" sqref="O24">
    <dxf>
      <fill>
        <patternFill patternType="none">
          <bgColor auto="1"/>
        </patternFill>
      </fill>
    </dxf>
  </rfmt>
  <rcc rId="805" sId="2">
    <oc r="M51" t="inlineStr">
      <is>
        <r>
          <t>The Australian Hydrogen Centre will assess the feasibility of blending renewable hydrogen into gas distribution networks and transitioning to 100 per cent hydrogen networks (over the long term) in South Australia and Victoria. Feasibility studies will include 10% hydrogen blending into selected regional towns in VIC and SA, 10% hydrogen blending into VIC and SA gas networks, and 100% hydrogen networks for VIC and SA. The Hydrogen Park Murray Valley proposal has emerged as a leading candidate for this regional blending initiative, with AGIG/AGN as one of the successful recipients of a conditional funding award under ARENA’s Renewable Hydrogen Deployment Funding Round. The AHC will also share the learnings associated with AGIG's Hydrogen Park South Australia project. Established at the end of 2019, the</t>
        </r>
        <r>
          <rPr>
            <sz val="10"/>
            <color rgb="FFFF0000"/>
            <rFont val="Calibri"/>
            <family val="2"/>
          </rPr>
          <t xml:space="preserve"> AUD$4.15 million</t>
        </r>
        <r>
          <rPr>
            <sz val="10"/>
            <rFont val="Calibri"/>
            <family val="2"/>
          </rPr>
          <t xml:space="preserve"> AHC is backed by a </t>
        </r>
        <r>
          <rPr>
            <sz val="10"/>
            <color rgb="FFFF0000"/>
            <rFont val="Calibri"/>
            <family val="2"/>
          </rPr>
          <t>AUD$1.28 million</t>
        </r>
        <r>
          <rPr>
            <sz val="10"/>
            <rFont val="Calibri"/>
            <family val="2"/>
          </rPr>
          <t xml:space="preserve"> Australian Renewable Energy Agency (ARENA) grant and will run for two years. For further information on this project, visit HyResource https://research.csiro.au/hyresource/australian-hydrogen-centre/. Project information last updated June 2023.</t>
        </r>
      </is>
    </oc>
    <nc r="M51" t="inlineStr">
      <is>
        <t>The Australian Hydrogen Centre will assess the feasibility of blending renewable hydrogen into gas distribution networks and transitioning to 100 per cent hydrogen networks (over the long term) in South Australia and Victoria. Feasibility studies will include 10% hydrogen blending into selected regional towns in VIC and SA, 10% hydrogen blending into VIC and SA gas networks, and 100% hydrogen networks for VIC and SA. The Hydrogen Park Murray Valley proposal has emerged as a leading candidate for this regional blending initiative, with AGIG/AGN as one of the successful recipients of a conditional funding award under ARENA’s Renewable Hydrogen Deployment Funding Round. The AHC will also share the learnings associated with AGIG's Hydrogen Park South Australia project. Established at the end of 2019, the AUD 4.15 million AHC is backed by a AUD 1.28 million Australian Renewable Energy Agency (ARENA) grant and will run for two years. For further information on this project, visit HyResource https://research.csiro.au/hyresource/australian-hydrogen-centre/. Project information last updated June 2023.</t>
      </is>
    </nc>
  </rcc>
  <rcmt sheetId="2" cell="M51" guid="{00000000-0000-0000-0000-000000000000}" action="delete" author="Aleks Kalinowski"/>
  <rfmt sheetId="2" sqref="M51">
    <dxf>
      <fill>
        <patternFill patternType="none">
          <bgColor auto="1"/>
        </patternFill>
      </fill>
    </dxf>
  </rfmt>
  <rfmt sheetId="2" sqref="O51">
    <dxf>
      <fill>
        <patternFill patternType="none">
          <bgColor auto="1"/>
        </patternFill>
      </fill>
    </dxf>
  </rfmt>
  <rfmt sheetId="2" sqref="M62" start="0" length="2147483647">
    <dxf>
      <font>
        <color auto="1"/>
      </font>
    </dxf>
  </rfmt>
  <rcmt sheetId="2" cell="M62" guid="{00000000-0000-0000-0000-000000000000}" action="delete" author="Aleks Kalinowski"/>
  <rfmt sheetId="2" sqref="M62">
    <dxf>
      <fill>
        <patternFill patternType="none">
          <bgColor auto="1"/>
        </patternFill>
      </fill>
    </dxf>
  </rfmt>
  <rcmt sheetId="2" cell="M61" guid="{00000000-0000-0000-0000-000000000000}" action="delete" author="Aleks Kalinowski"/>
  <rcc rId="806" sId="2">
    <oc r="M61" t="inlineStr">
      <is>
        <r>
          <t xml:space="preserve">This demonstration project encompasses hydrogen production, a battery storage system, transport of hydrogen by metal hydride tanks and hydrogen utilisation in Indonesia. The project is planned to be at Bolivar, an outer Northern suburb of Adelaide in South Australia. It will comprise a </t>
        </r>
        <r>
          <rPr>
            <sz val="10"/>
            <color rgb="FFFF0000"/>
            <rFont val="Calibri"/>
            <family val="2"/>
          </rPr>
          <t xml:space="preserve">150 </t>
        </r>
        <r>
          <rPr>
            <strike/>
            <sz val="10"/>
            <color rgb="FFFF0000"/>
            <rFont val="Calibri"/>
            <family val="2"/>
          </rPr>
          <t>K</t>
        </r>
        <r>
          <rPr>
            <sz val="10"/>
            <color rgb="FFFF0000"/>
            <rFont val="Calibri"/>
            <family val="2"/>
          </rPr>
          <t>kW</t>
        </r>
        <r>
          <rPr>
            <sz val="10"/>
            <rFont val="Calibri"/>
            <family val="2"/>
          </rPr>
          <t xml:space="preserve"> PEM electrolyser powered by grid-based renewable energy and a 5MW battery energy storage system. Construction commenced in February 2023, and the facilities are expected to be operational by August 2023. The first hydrogen shipment to Indonesia is anticipated to take place by the end of 2023. The Bolivar site, owned by SA Water, offers potential for the project expansion based on future hydrogen demand. For further information on this project, visit HyResourcehttps://research.csiro.au/hyresource/green-hydrogen-and-battery-energy-storage-system/. Project information last updated June 2023.</t>
        </r>
      </is>
    </oc>
    <nc r="M61" t="inlineStr">
      <is>
        <t>This demonstration project encompasses hydrogen production, a battery storage system, transport of hydrogen by metal hydride tanks and hydrogen utilisation in Indonesia. The project is planned to be at Bolivar, an outer Northern suburb of Adelaide in South Australia. It will comprise a 150 kW PEM electrolyser powered by grid-based renewable energy and a 5MW battery energy storage system. Construction commenced in February 2023, and the facilities are expected to be operational by August 2023. The first hydrogen shipment to Indonesia is anticipated to take place by the end of 2023. The Bolivar site, owned by SA Water, offers potential for the project expansion based on future hydrogen demand. For further information on this project, visit HyResourcehttps://research.csiro.au/hyresource/green-hydrogen-and-battery-energy-storage-system/. Project information last updated June 2023.</t>
      </is>
    </nc>
  </rcc>
  <rfmt sheetId="2" sqref="M61">
    <dxf>
      <fill>
        <patternFill patternType="none">
          <bgColor auto="1"/>
        </patternFill>
      </fill>
    </dxf>
  </rfmt>
  <rfmt sheetId="2" sqref="O57">
    <dxf>
      <fill>
        <patternFill patternType="none">
          <bgColor auto="1"/>
        </patternFill>
      </fill>
    </dxf>
  </rfmt>
  <rcc rId="807" sId="2" xfDxf="1" dxf="1">
    <oc r="N58" t="inlineStr">
      <is>
        <t>https://www.agig.com.au/media-release---hydrogen-park-milestone</t>
      </is>
    </oc>
    <nc r="N58" t="inlineStr">
      <is>
        <t>https://www.australiangasnetworks.com.au/our-business/about-us/media-releases/hydrogen-park-sa-to-be-industry-supplier</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08" sId="2">
    <oc r="O58" t="inlineStr">
      <is>
        <t>November, 2021</t>
      </is>
    </oc>
    <nc r="O58" t="inlineStr">
      <is>
        <t>June, 2023</t>
      </is>
    </nc>
  </rcc>
  <rfmt sheetId="2" sqref="O58">
    <dxf>
      <fill>
        <patternFill patternType="none">
          <bgColor auto="1"/>
        </patternFill>
      </fill>
    </dxf>
  </rfmt>
  <rfmt sheetId="2" sqref="O54">
    <dxf>
      <fill>
        <patternFill patternType="none">
          <bgColor auto="1"/>
        </patternFill>
      </fill>
    </dxf>
  </rfmt>
  <rcc rId="809" sId="2" xfDxf="1" dxf="1">
    <oc r="N53" t="inlineStr">
      <is>
        <t>https://www.energymining.sa.gov.au/industry/modern-energy/hydrogen-in-south-australia/port-bonython-export-hub</t>
      </is>
    </oc>
    <nc r="N53" t="inlineStr">
      <is>
        <t>https://energynews.biz/south-australia-reveals-partners-for-13b-hydrogen-power-plant/</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10" sId="2">
    <oc r="O53" t="inlineStr">
      <is>
        <t>September, 2022</t>
      </is>
    </oc>
    <nc r="O53" t="inlineStr">
      <is>
        <t>June, 2023</t>
      </is>
    </nc>
  </rcc>
  <rfmt sheetId="2" sqref="O53">
    <dxf>
      <fill>
        <patternFill patternType="none">
          <bgColor auto="1"/>
        </patternFill>
      </fill>
    </dxf>
  </rfmt>
  <rfmt sheetId="2" sqref="O55">
    <dxf>
      <fill>
        <patternFill patternType="none">
          <bgColor auto="1"/>
        </patternFill>
      </fill>
    </dxf>
  </rfmt>
  <rfmt sheetId="2" sqref="O59">
    <dxf>
      <fill>
        <patternFill patternType="none">
          <bgColor auto="1"/>
        </patternFill>
      </fill>
    </dxf>
  </rfmt>
  <rcc rId="811" sId="2" xfDxf="1" dxf="1">
    <oc r="N56" t="inlineStr">
      <is>
        <t>https://mailchi.mp/sa.gov.au/sa-government-calls-on-hydrogen-industry-to-help-build-its-green-hydrogen-power-plant?e=1e744bff2e</t>
      </is>
    </oc>
    <nc r="N56" t="inlineStr">
      <is>
        <t>https://www.energymining.sa.gov.au/home/news/latest/strong-global-interest-for-sas-hydrogen-jobs-plan</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12" sId="2">
    <oc r="O56" t="inlineStr">
      <is>
        <t>January, 2023</t>
      </is>
    </oc>
    <nc r="O56" t="inlineStr">
      <is>
        <t>June, 2023</t>
      </is>
    </nc>
  </rcc>
  <rfmt sheetId="2" sqref="O56">
    <dxf>
      <fill>
        <patternFill patternType="none">
          <bgColor auto="1"/>
        </patternFill>
      </fill>
    </dxf>
  </rfmt>
  <rfmt sheetId="2" sqref="O52">
    <dxf>
      <fill>
        <patternFill patternType="none">
          <bgColor auto="1"/>
        </patternFill>
      </fill>
    </dxf>
  </rfmt>
  <rcc rId="813" sId="2" xfDxf="1" dxf="1">
    <oc r="N66" t="inlineStr">
      <is>
        <t>https://www.abelenergy.com.au/our-projects</t>
      </is>
    </oc>
    <nc r="N66" t="inlineStr">
      <is>
        <t>https://abelenergy.com.au/bell-bay-powerfuels</t>
      </is>
    </nc>
    <ndxf>
      <font>
        <sz val="10"/>
        <color auto="1"/>
      </font>
      <alignment horizontal="center" vertical="center" readingOrder="0"/>
      <border outline="0">
        <left style="thin">
          <color indexed="64"/>
        </left>
        <right style="thin">
          <color indexed="64"/>
        </right>
        <top style="thin">
          <color indexed="64"/>
        </top>
        <bottom style="thin">
          <color indexed="64"/>
        </bottom>
      </border>
    </ndxf>
  </rcc>
  <rcc rId="814" sId="2">
    <oc r="O66" t="inlineStr">
      <is>
        <t>September, 2021</t>
      </is>
    </oc>
    <nc r="O66" t="inlineStr">
      <is>
        <t>June, 2023</t>
      </is>
    </nc>
  </rcc>
  <rfmt sheetId="2" sqref="O66">
    <dxf>
      <fill>
        <patternFill patternType="none">
          <bgColor auto="1"/>
        </patternFill>
      </fill>
    </dxf>
  </rfmt>
  <rcc rId="815" sId="2" xfDxf="1" dxf="1">
    <oc r="N68" t="inlineStr">
      <is>
        <t>https://www.fmgl.com.au/in-the-news/media-releases/2020/11/17/fortescue-announces-development-study-into-green-ammonia-plant-in-tasmania</t>
      </is>
    </oc>
    <nc r="N68" t="inlineStr">
      <is>
        <t>https://www.fmgl.com.au/in-the-news/media-releases/2021/06/23/fortescue-future-industries-signs-option-agreement-with-tasports-for-land-and-operating-access-for-green-hydrogen-plant</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fmt sheetId="2" sqref="O68">
    <dxf>
      <fill>
        <patternFill patternType="none">
          <bgColor auto="1"/>
        </patternFill>
      </fill>
    </dxf>
  </rfmt>
  <rfmt sheetId="2" sqref="O65">
    <dxf>
      <fill>
        <patternFill patternType="none">
          <bgColor auto="1"/>
        </patternFill>
      </fill>
    </dxf>
  </rfmt>
  <rcc rId="816" sId="2">
    <oc r="N64" t="inlineStr">
      <is>
        <t>https://anthonyalbanese.com.au/media-centre/a-better-future-for-jobs-in-tasmania-bowen-husic</t>
      </is>
    </oc>
    <nc r="N64" t="inlineStr">
      <is>
        <t>https://www.linehydrogen.com.au/news/australias-first-green-hydrogen-production-facility-receives-approval</t>
      </is>
    </nc>
  </rcc>
  <rcc rId="817" sId="2">
    <oc r="O64" t="inlineStr">
      <is>
        <t>September, 2022</t>
      </is>
    </oc>
    <nc r="O64" t="inlineStr">
      <is>
        <t>June, 2023</t>
      </is>
    </nc>
  </rcc>
  <rfmt sheetId="2" sqref="O64">
    <dxf>
      <fill>
        <patternFill patternType="none">
          <bgColor auto="1"/>
        </patternFill>
      </fill>
    </dxf>
  </rfmt>
  <rfmt sheetId="2" xfDxf="1" sqref="M106" start="0" length="0">
    <dxf>
      <font>
        <sz val="10"/>
        <color auto="1"/>
      </font>
      <alignment horizontal="left" vertical="center" wrapText="1" readingOrder="0"/>
      <border outline="0">
        <left style="thin">
          <color indexed="64"/>
        </left>
        <top style="thin">
          <color indexed="64"/>
        </top>
        <bottom style="thin">
          <color indexed="64"/>
        </bottom>
      </border>
    </dxf>
  </rfmt>
  <rcc rId="818" sId="2" xfDxf="1" dxf="1">
    <oc r="N106" t="inlineStr">
      <is>
        <t>http://www.drd.wa.gov.au/Publications/Documents/Hydrogen%20Conference%20Yara%20Chris%20Rijksen.pdf</t>
      </is>
    </oc>
    <nc r="N106" t="inlineStr">
      <is>
        <t>https://arena.gov.au/projects/yuri-renewable-hydrogen-to-ammonia-project/</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19" sId="2">
    <oc r="O106" t="inlineStr">
      <is>
        <t>May, 2021</t>
      </is>
    </oc>
    <nc r="O106" t="inlineStr">
      <is>
        <t>June, 2023</t>
      </is>
    </nc>
  </rcc>
  <rfmt sheetId="2" sqref="O106">
    <dxf>
      <fill>
        <patternFill patternType="none">
          <bgColor auto="1"/>
        </patternFill>
      </fill>
    </dxf>
  </rfmt>
  <rcc rId="820" sId="2" xfDxf="1" dxf="1">
    <oc r="N94" t="inlineStr">
      <is>
        <t>https://intercontinentalenergy.com/announcements/WGEH-PressRelease-20210713.pdf</t>
      </is>
    </oc>
    <nc r="N94" t="inlineStr">
      <is>
        <t>https://wgeh.com.au/</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21" sId="2">
    <oc r="O94" t="inlineStr">
      <is>
        <t>September, 2021</t>
      </is>
    </oc>
    <nc r="O94" t="inlineStr">
      <is>
        <t>June, 2023</t>
      </is>
    </nc>
  </rcc>
  <rfmt sheetId="2" sqref="O94">
    <dxf>
      <fill>
        <patternFill patternType="none">
          <bgColor auto="1"/>
        </patternFill>
      </fill>
    </dxf>
  </rfmt>
  <rfmt sheetId="2" sqref="O108">
    <dxf>
      <fill>
        <patternFill patternType="none">
          <bgColor auto="1"/>
        </patternFill>
      </fill>
    </dxf>
  </rfmt>
  <rfmt sheetId="2" sqref="O97">
    <dxf>
      <fill>
        <patternFill patternType="none">
          <bgColor auto="1"/>
        </patternFill>
      </fill>
    </dxf>
  </rfmt>
  <rrc rId="822" sId="2" ref="A92:XFD92" action="deleteRow">
    <rfmt sheetId="2" xfDxf="1" sqref="A92:XFD92" start="0" length="0">
      <dxf>
        <font>
          <sz val="10"/>
          <color auto="1"/>
        </font>
        <alignment vertical="center" readingOrder="0"/>
        <border outline="0">
          <left style="thin">
            <color indexed="64"/>
          </left>
          <right style="thin">
            <color indexed="64"/>
          </right>
          <top style="thin">
            <color indexed="64"/>
          </top>
          <bottom style="thin">
            <color indexed="64"/>
          </bottom>
        </border>
      </dxf>
    </rfmt>
    <rcc rId="0" sId="2" dxf="1">
      <nc r="A92" t="inlineStr">
        <is>
          <t>Ord Hydrogen</t>
        </is>
      </nc>
      <ndxf>
        <font>
          <b/>
          <sz val="10"/>
          <color auto="1"/>
        </font>
        <alignment wrapText="1" readingOrder="0"/>
        <border outline="0">
          <left style="medium">
            <color indexed="64"/>
          </left>
          <right style="medium">
            <color indexed="64"/>
          </right>
        </border>
      </ndxf>
    </rcc>
    <rcc rId="0" sId="2" dxf="1">
      <nc r="B92" t="inlineStr">
        <is>
          <t>WA</t>
        </is>
      </nc>
      <ndxf>
        <alignment horizontal="center" wrapText="1" readingOrder="0"/>
        <border outline="0">
          <left/>
        </border>
      </ndxf>
    </rcc>
    <rcc rId="0" sId="2" dxf="1">
      <nc r="C92" t="inlineStr">
        <is>
          <t>Kununurra</t>
        </is>
      </nc>
      <ndxf>
        <alignment horizontal="center" wrapText="1" readingOrder="0"/>
      </ndxf>
    </rcc>
    <rcc rId="0" sId="2" dxf="1">
      <nc r="D92" t="inlineStr">
        <is>
          <t>-15.774220</t>
        </is>
      </nc>
      <ndxf>
        <alignment horizontal="center" wrapText="1" readingOrder="0"/>
      </ndxf>
    </rcc>
    <rcc rId="0" sId="2" dxf="1">
      <nc r="E92">
        <v>128.74000899999999</v>
      </nc>
      <ndxf>
        <alignment horizontal="center" wrapText="1" readingOrder="0"/>
      </ndxf>
    </rcc>
    <rcc rId="0" sId="2" dxf="1">
      <nc r="F92" t="inlineStr">
        <is>
          <t>Pacific Hydro Australia Developments Pty Ltd</t>
        </is>
      </nc>
      <ndxf>
        <alignment horizontal="center" wrapText="1" readingOrder="0"/>
      </ndxf>
    </rcc>
    <rcc rId="0" sId="2" dxf="1">
      <nc r="G92" t="inlineStr">
        <is>
          <t>In development</t>
        </is>
      </nc>
      <ndxf>
        <alignment horizontal="center" wrapText="1" readingOrder="0"/>
      </ndxf>
    </rcc>
    <rcc rId="0" sId="2" dxf="1">
      <nc r="H92" t="inlineStr">
        <is>
          <t>Hydro</t>
        </is>
      </nc>
      <ndxf>
        <alignment horizontal="center" wrapText="1" readingOrder="0"/>
      </ndxf>
    </rcc>
    <rcc rId="0" sId="2" dxf="1">
      <nc r="I92" t="inlineStr">
        <is>
          <t>Electrolyser (type not defined)</t>
        </is>
      </nc>
      <ndxf>
        <alignment horizontal="center" wrapText="1" readingOrder="0"/>
      </ndxf>
    </rcc>
    <rcc rId="0" sId="2" dxf="1">
      <nc r="J92" t="inlineStr">
        <is>
          <t>n/a</t>
        </is>
      </nc>
      <ndxf>
        <numFmt numFmtId="30" formatCode="@"/>
        <alignment horizontal="center" wrapText="1" readingOrder="0"/>
      </ndxf>
    </rcc>
    <rcc rId="0" sId="2" dxf="1">
      <nc r="K92" t="inlineStr">
        <is>
          <t>n/a</t>
        </is>
      </nc>
      <ndxf>
        <numFmt numFmtId="3" formatCode="#,##0"/>
        <alignment horizontal="center" wrapText="1" readingOrder="0"/>
      </ndxf>
    </rcc>
    <rcc rId="0" sId="2" dxf="1">
      <nc r="L92" t="inlineStr">
        <is>
          <t>n/a</t>
        </is>
      </nc>
      <ndxf>
        <alignment horizontal="center" wrapText="1" readingOrder="0"/>
      </ndxf>
    </rcc>
    <rcc rId="0" sId="2" dxf="1">
      <nc r="M92" t="inlineStr">
        <is>
          <t>Pacific Hydro owns and operates the Ord Hydro Power Station, a 30 MW hydroelectric power plant located in Kununurra, Western Australia. The power plant supplies the township of Kununurra and the Argyle Diamond mine. The anticipated diamond mine closure will result in between 15-25 MW of power being available for alternate applications. The project proponent is seeking alternative uses for the available power, including the opportunity to develop a hydrogen production plant. The project proponent undertook a feasibility study to assess the technical and economic potential of a co-located hydrogen production plant, utilising electricity generated by the Ord Hydro plant, which would have the potential to supply hydrogen for domestic use and/or for export. In January 2021, the proponent announced  that the study was completed and that it was considering whether it was commercially feasible to proceed with the project, and that it had begun exploring partnership options with transportation companies and potential purchasers for hydrogen or derivative products (such as ammonia). For further information on this project, visit HyResource https://research.csiro.au/hyresource/ord-hydrogen/. Project information last updated June 2023.</t>
        </is>
      </nc>
      <ndxf>
        <alignment wrapText="1" readingOrder="0"/>
        <border outline="0">
          <right/>
        </border>
      </ndxf>
    </rcc>
    <rcc rId="0" sId="2" dxf="1">
      <nc r="N92" t="inlineStr">
        <is>
          <t>https://www.wa.gov.au/system/files/2021-03/Pacific%20Hydro%20-%20The%20Ord%20Feasibility%20Study%20-%20March%202021.pdf</t>
        </is>
      </nc>
      <ndxf>
        <alignment horizontal="center" wrapText="1" readingOrder="0"/>
      </ndxf>
    </rcc>
    <rcc rId="0" sId="2" dxf="1">
      <nc r="O92" t="inlineStr">
        <is>
          <t>January, 2023</t>
        </is>
      </nc>
      <ndxf>
        <fill>
          <patternFill patternType="solid">
            <bgColor rgb="FFFFFF00"/>
          </patternFill>
        </fill>
        <alignment horizontal="center" wrapText="1" readingOrder="0"/>
      </ndxf>
    </rcc>
    <rfmt sheetId="2" sqref="P92" start="0" length="0">
      <dxf>
        <alignment horizontal="center" wrapText="1" readingOrder="0"/>
      </dxf>
    </rfmt>
    <rfmt sheetId="2" sqref="Q92" start="0" length="0">
      <dxf>
        <numFmt numFmtId="21" formatCode="d\-mmm"/>
        <alignment horizontal="center" wrapText="1" readingOrder="0"/>
      </dxf>
    </rfmt>
    <rfmt sheetId="2" sqref="R92" start="0" length="0">
      <dxf>
        <numFmt numFmtId="21" formatCode="d\-mmm"/>
        <alignment horizontal="center" wrapText="1" readingOrder="0"/>
      </dxf>
    </rfmt>
    <rfmt sheetId="2" sqref="S92" start="0" length="0">
      <dxf>
        <numFmt numFmtId="21" formatCode="d\-mmm"/>
        <alignment horizontal="center" wrapText="1" readingOrder="0"/>
      </dxf>
    </rfmt>
    <rfmt sheetId="2" sqref="T92" start="0" length="0">
      <dxf>
        <alignment horizontal="center" wrapText="1" readingOrder="0"/>
      </dxf>
    </rfmt>
    <rfmt sheetId="2" sqref="U92" start="0" length="0">
      <dxf>
        <numFmt numFmtId="21" formatCode="d\-mmm"/>
        <alignment horizontal="center" wrapText="1" readingOrder="0"/>
      </dxf>
    </rfmt>
    <rfmt sheetId="2" sqref="V92" start="0" length="0">
      <dxf>
        <alignment horizontal="center" wrapText="1" readingOrder="0"/>
      </dxf>
    </rfmt>
    <rfmt sheetId="2" sqref="W92" start="0" length="0">
      <dxf>
        <alignment wrapText="1" readingOrder="0"/>
      </dxf>
    </rfmt>
    <rfmt sheetId="2" sqref="X92" start="0" length="0">
      <dxf>
        <alignment horizontal="center" wrapText="1" readingOrder="0"/>
      </dxf>
    </rfmt>
    <rfmt sheetId="2" sqref="Y92" start="0" length="0">
      <dxf>
        <alignment wrapText="1" readingOrder="0"/>
      </dxf>
    </rfmt>
    <rfmt sheetId="2" sqref="Z92" start="0" length="0">
      <dxf>
        <alignment wrapText="1" readingOrder="0"/>
      </dxf>
    </rfmt>
  </rrc>
  <rcc rId="823" sId="2" xfDxf="1" dxf="1">
    <oc r="N99" t="inlineStr">
      <is>
        <t>https://hydrogenrenewablesaustralia.com/wp-content/uploads/2019/10/Murchison-Hydrogen-Project-Media-Statement-October-2019-1-1.pdf</t>
      </is>
    </oc>
    <nc r="N99" t="inlineStr">
      <is>
        <t>https://www.epa.wa.gov.au/proposals/murchison-hydrogen-renewables-project</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24" sId="2">
    <oc r="O99" t="inlineStr">
      <is>
        <t>April, 2020</t>
      </is>
    </oc>
    <nc r="O99" t="inlineStr">
      <is>
        <t>June, 2023</t>
      </is>
    </nc>
  </rcc>
  <rfmt sheetId="2" sqref="O99">
    <dxf>
      <fill>
        <patternFill patternType="none">
          <bgColor auto="1"/>
        </patternFill>
      </fill>
    </dxf>
  </rfmt>
  <rfmt sheetId="2" sqref="O97">
    <dxf>
      <fill>
        <patternFill patternType="none">
          <bgColor auto="1"/>
        </patternFill>
      </fill>
    </dxf>
  </rfmt>
  <rfmt sheetId="2" sqref="O94">
    <dxf>
      <fill>
        <patternFill patternType="none">
          <bgColor auto="1"/>
        </patternFill>
      </fill>
    </dxf>
  </rfmt>
  <rfmt sheetId="2" sqref="O91">
    <dxf>
      <fill>
        <patternFill patternType="none">
          <bgColor auto="1"/>
        </patternFill>
      </fill>
    </dxf>
  </rfmt>
  <rcv guid="{5DF7383F-6C59-4B1A-AC3A-94148D88BC07}" action="delete"/>
  <rdn rId="0" localSheetId="2" customView="1" name="Z_5DF7383F_6C59_4B1A_AC3A_94148D88BC07_.wvu.FilterData" hidden="1" oldHidden="1">
    <formula>'Hydrogen Projects'!$A$1:$Z$112</formula>
    <oldFormula>'Hydrogen Projects'!$A$1:$Z$112</oldFormula>
  </rdn>
  <rcv guid="{5DF7383F-6C59-4B1A-AC3A-94148D88BC07}"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O111">
    <dxf>
      <fill>
        <patternFill patternType="none">
          <bgColor auto="1"/>
        </patternFill>
      </fill>
    </dxf>
  </rfmt>
  <rcc rId="826" sId="2">
    <oc r="M111" t="inlineStr">
      <is>
        <t>In April 2020, ATCO Australia and the Fortescue Metals Group (FMG) announced an agreement to collaborate to develop and operate a hydrogen refuelling facility at ATCO’s existing Jandakot Operations Centre. The hydrogen refuelling facilities would provide ATCO, FMG, and approved third parties with the opportunity to refuel vehicles capable of utilising hydrogen as the primary fuel source. This would include a fleet of Toyota Mirai fuel-cell electric vehicles (FCEV) made available by Toyota Motor Corporation Australia to ATCO and FMG. ATCO uses its existing 260 kW Proton Exchange Membrane (PEM) electrolyser to produce the hydrogen to supply the refuelling station, whilst continuing their gas blending test work at the same time. The PEM electrolyser has a maximum hydrogen production capacity of 23 tonnes per annum, and the existing combined power system at ATCO's Jandakot Operations Centre will be sufficient to meet hydrogen production needs for the refuelling station. Successful commissioning of the hydrogen refuelling facility was announced in December 2022. For further information on this project, visit HyResource https://research.csiro.au/hyresource/hydrogen-refueller-station-project/. Project information last updated June 2023.</t>
      </is>
    </oc>
    <nc r="M111" t="inlineStr">
      <is>
        <t>In April 2020, ATCO Australia and the Fortescue Metals Group (FMG) announced an agreement to collaborate to develop and operate a hydrogen refuelling facility at ATCO’s existing Jandakot Operations Centre. The hydrogen refuelling facilities provide ATCO, FMG, and approved third parties with the opportunity to refuel vehicles capable of utilising hydrogen as the primary fuel source. This includes a fleet of Toyota Mirai fuel-cell electric vehicles (FCEV) made available by Toyota Motor Corporation Australia to ATCO and FMG. ATCO uses its existing 260 kW Proton Exchange Membrane (PEM) electrolyser to produce the hydrogen to supply the refuelling station, whilst continuing their gas blending test work at the same time. The PEM electrolyser has a maximum hydrogen production capacity of 23 tonnes per annum, and the existing combined power system at ATCO's Jandakot Operations Centre is sufficient to meet hydrogen production needs for the refuelling station. Successful commissioning of the hydrogen refuelling facility was announced in December 2022. For further information on this project, visit HyResource https://research.csiro.au/hyresource/hydrogen-refueller-station-project/. Project information last updated June 2023.</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 sId="2">
    <oc r="N2" t="inlineStr">
      <is>
        <t xml:space="preserve">https://www.act.gov.au/our-canberra/latest-news/2021/march/australias-first-public-hydrogen-refuelling-station-opens-in-canberra </t>
      </is>
    </oc>
    <nc r="N2" t="inlineStr">
      <is>
        <t>https://www.actewagl.com.au/beyond-energy/a-green-capital/zero-emission-transport</t>
      </is>
    </nc>
  </rcc>
  <rcc rId="752" sId="2">
    <oc r="O2" t="inlineStr">
      <is>
        <t>April, 2021</t>
      </is>
    </oc>
    <nc r="O2" t="inlineStr">
      <is>
        <t>June, 2023</t>
      </is>
    </nc>
  </rcc>
  <rcmt sheetId="2" cell="O2" guid="{00000000-0000-0000-0000-000000000000}" action="delete" author="Aleks Kalinowski"/>
  <rcmt sheetId="2" cell="N2" guid="{00000000-0000-0000-0000-000000000000}" action="delete" author="Aleks Kalinowski"/>
  <rcc rId="753" sId="2">
    <oc r="M2" t="inlineStr">
      <is>
        <t>ActewAGL has constructed Australia’s first publicly available hydrogen vehicle refuelling station in Fyshwick (ACT). The facility, which is co-located with ActewAGL’s former compressed natural gas (CNG) refuelling station, will initially serve 20 Hyundai Nexo fuel cell electric vehicles (FCEVs) operated by the ACT Government. An additional small number of private FCEV users will also have access to the refuelling station. The hydrogen refuelling station pilot will use renewable electricity sourced from the grid (which is 100 % renewable in the ACT) to produce hydrogen onsite using a Nel Hydrogen Proton Exchange Membrane (PEM) electrolyser. The facility will produce up to 21 kg of hydrogen per day, with the produced hydrogen compressed and stored in three tanks (all held at different pressures) which together can hold 44 kg of hydrogen (and from which the hydrogen is drawn during fuelling). The refuelling station was officially launched on 26 March 2021. For further information on this project, visit HyResource https://research.csiro.au/hyresource/actewagl-hydrogen-refuelling-station/. Project information last updated June 2023.</t>
      </is>
    </oc>
    <nc r="M2" t="inlineStr">
      <is>
        <t>ActewAGL constructed Australia’s first publicly available hydrogen vehicle refuelling station in Fyshwick (ACT). The facility, which is co-located with ActewAGL’s former compressed natural gas (CNG) refuelling station, serves 20 Hyundai Nexo fuel cell electric vehicles (FCEVs) operated by the ACT Government. An additional small number of private FCEV users also have access to the refuelling station. The hydrogen refuelling station pilot uses renewable electricity sourced from the grid (which is 100 % renewable in the ACT) to produce hydrogen onsite using a Nel Hydrogen Proton Exchange Membrane (PEM) electrolyser. The facility produces up to 21 kg of hydrogen per day, with the produced hydrogen compressed and stored in three tanks (all held at different pressures) which together can hold 44 kg of hydrogen (and from which the hydrogen is drawn during fuelling). For further information on this project, visit HyResource https://research.csiro.au/hyresource/actewagl-hydrogen-refuelling-station/. Project information last updated June 2023.</t>
      </is>
    </nc>
  </rcc>
  <rcmt sheetId="2" cell="M2" guid="{00000000-0000-0000-0000-000000000000}" action="delete" author="Aleks Kalinowski"/>
  <rfmt sheetId="2" sqref="M2:O2">
    <dxf>
      <fill>
        <patternFill patternType="none">
          <bgColor auto="1"/>
        </patternFill>
      </fill>
    </dxf>
  </rfmt>
  <rfmt sheetId="2" sqref="O3">
    <dxf>
      <fill>
        <patternFill patternType="none">
          <bgColor auto="1"/>
        </patternFill>
      </fill>
    </dxf>
  </rfmt>
  <rcc rId="754" sId="2">
    <oc r="M14" t="inlineStr">
      <is>
        <r>
          <t>This integrated project</t>
        </r>
        <r>
          <rPr>
            <sz val="10"/>
            <color rgb="FFFF0000"/>
            <rFont val="Calibri"/>
            <family val="2"/>
          </rPr>
          <t xml:space="preserve"> </t>
        </r>
        <r>
          <rPr>
            <strike/>
            <sz val="10"/>
            <color rgb="FFFF0000"/>
            <rFont val="Calibri"/>
            <family val="2"/>
          </rPr>
          <t>is developing</t>
        </r>
        <r>
          <rPr>
            <sz val="10"/>
            <color rgb="FFFF0000"/>
            <rFont val="Calibri"/>
            <family val="2"/>
          </rPr>
          <t xml:space="preserve"> comprises</t>
        </r>
        <r>
          <rPr>
            <sz val="10"/>
            <rFont val="Calibri"/>
            <family val="2"/>
          </rPr>
          <t xml:space="preserve"> a co-located solar farm with a hydrogen and ammonia production plant at the Wathagar</t>
        </r>
        <r>
          <rPr>
            <sz val="10"/>
            <color rgb="FFFF0000"/>
            <rFont val="Calibri"/>
            <family val="2"/>
          </rPr>
          <t xml:space="preserve"> </t>
        </r>
        <r>
          <rPr>
            <sz val="10"/>
            <rFont val="Calibri"/>
            <family val="2"/>
          </rPr>
          <t xml:space="preserve">cotton ginning facility near Moree, New South Wales. The project involves the installation of a 27MW Wathagar Solar Farm and an electrolyser with a </t>
        </r>
        <r>
          <rPr>
            <sz val="11"/>
            <rFont val="Calibri"/>
            <family val="2"/>
          </rPr>
          <t>12</t>
        </r>
        <r>
          <rPr>
            <sz val="10"/>
            <rFont val="Calibri"/>
            <family val="2"/>
          </rPr>
          <t xml:space="preserve"> MW capacity on the 'Keytah' agricultural proerty near Moree. The solar farm </t>
        </r>
        <r>
          <rPr>
            <strike/>
            <sz val="10"/>
            <color rgb="FFFF0000"/>
            <rFont val="Calibri"/>
            <family val="2"/>
          </rPr>
          <t>would</t>
        </r>
        <r>
          <rPr>
            <sz val="10"/>
            <color rgb="FFFF0000"/>
            <rFont val="Calibri"/>
            <family val="2"/>
          </rPr>
          <t xml:space="preserve"> will</t>
        </r>
        <r>
          <rPr>
            <sz val="10"/>
            <rFont val="Calibri"/>
            <family val="2"/>
          </rPr>
          <t xml:space="preserve"> generate energy for the seasonal ginning perations, feed excess electricity into the electricity grid, and provide power for a renewables-based electrolysis facility. The produced hydrogen</t>
        </r>
        <r>
          <rPr>
            <sz val="10"/>
            <color rgb="FFFF0000"/>
            <rFont val="Calibri"/>
            <family val="2"/>
          </rPr>
          <t xml:space="preserve"> </t>
        </r>
        <r>
          <rPr>
            <strike/>
            <sz val="10"/>
            <color rgb="FFFF0000"/>
            <rFont val="Calibri"/>
            <family val="2"/>
          </rPr>
          <t>would</t>
        </r>
        <r>
          <rPr>
            <sz val="10"/>
            <color rgb="FFFF0000"/>
            <rFont val="Calibri"/>
            <family val="2"/>
          </rPr>
          <t xml:space="preserve"> will</t>
        </r>
        <r>
          <rPr>
            <sz val="10"/>
            <rFont val="Calibri"/>
            <family val="2"/>
          </rPr>
          <t xml:space="preserve"> replace diesel used in regional transport operations and for the production of (anhydrous) ammonia for use at ‘Keytah’ and other regional properties. For further information on this project, visit HyResource https://research.csiro.au/hyresource/good-earth-green-hydrogen-and-ammonia-project/. Project information last updated June 2023.</t>
        </r>
      </is>
    </oc>
    <nc r="M14" t="inlineStr">
      <is>
        <r>
          <t xml:space="preserve">This integrated project is developing a co-located solar farm with a hydrogen and ammonia production plant at the Wathagar cotton ginning facility near Moree, New South Wales. The project involves the installation of a 27MW Wathagar Solar Farm and an electrolyser with a </t>
        </r>
        <r>
          <rPr>
            <sz val="11"/>
            <rFont val="Calibri"/>
            <family val="2"/>
          </rPr>
          <t>12</t>
        </r>
        <r>
          <rPr>
            <sz val="10"/>
            <rFont val="Calibri"/>
            <family val="2"/>
          </rPr>
          <t xml:space="preserve"> MW capacity on the 'Keytah' agricultural proerty near Moree. The solar farm will generate energy for the seasonal ginning perations, feed excess electricity into the electricity grid, and provide power for a renewables-based electrolysis facility. The produced hydrogen will replace diesel used in regional transport operations and for the production of (anhydrous) ammonia for use at ‘Keytah’ and other regional properties. For further information on this project, visit HyResource https://research.csiro.au/hyresource/good-earth-green-hydrogen-and-ammonia-project/. Project information last updated June 2023.</t>
        </r>
      </is>
    </nc>
  </rcc>
  <rfmt sheetId="2" sqref="M14">
    <dxf>
      <fill>
        <patternFill patternType="none">
          <bgColor auto="1"/>
        </patternFill>
      </fill>
    </dxf>
  </rfmt>
  <rcc rId="755" sId="2">
    <nc r="N9" t="inlineStr">
      <is>
        <t>https://www.agl.com.au/about-agl/media-centre/asx-and-media-releases/2022/august/agl-and-fortescue-future-industries--green-hydrogen-feasibility-</t>
      </is>
    </nc>
  </rcc>
  <rcc rId="756" sId="2" xfDxf="1" dxf="1">
    <oc r="N9" t="inlineStr">
      <is>
        <t>https://www.agl.com.au/about-agl/media-centre/asx-and-media-releases/2021/december/agl-and-fortescue-to-explore-green-hydrogen-for-hunter-energy-hu?zcf97o=vlx3ap</t>
      </is>
    </oc>
    <nc r="N9" t="inlineStr">
      <is>
        <t>https://www.agl.com.au/about-agl/media-centre/asx-and-media-releases/2022/august/agl-and-fortescue-future-industries--green-hydrogen-feasibility-</t>
      </is>
    </nc>
    <ndxf>
      <font>
        <sz val="10"/>
      </font>
      <alignment horizontal="center" vertical="center" wrapText="1" readingOrder="0"/>
      <border outline="0">
        <left style="thin">
          <color indexed="64"/>
        </left>
        <right style="thin">
          <color indexed="64"/>
        </right>
        <top style="thin">
          <color indexed="64"/>
        </top>
        <bottom style="thin">
          <color indexed="64"/>
        </bottom>
      </border>
    </ndxf>
  </rcc>
  <rcc rId="757" sId="2">
    <oc r="O9" t="inlineStr">
      <is>
        <t>September, 2022</t>
      </is>
    </oc>
    <nc r="O9" t="inlineStr">
      <is>
        <t>June, 2023</t>
      </is>
    </nc>
  </rcc>
  <rfmt sheetId="2" sqref="O9">
    <dxf>
      <fill>
        <patternFill patternType="none">
          <bgColor auto="1"/>
        </patternFill>
      </fill>
    </dxf>
  </rfmt>
  <rcc rId="758" sId="2">
    <oc r="N4" t="inlineStr">
      <is>
        <t>https://www.environment.nsw.gov.au/news/4-billion-industry-response-to-hydrogen-hubs</t>
      </is>
    </oc>
    <nc r="N4" t="inlineStr">
      <is>
        <t>https://minister.infrastructure.gov.au/c-king/media-release/honouring-our-commitments-regional-australia</t>
      </is>
    </nc>
  </rcc>
  <rcc rId="759" sId="2">
    <oc r="O4" t="inlineStr">
      <is>
        <t>January, 2023</t>
      </is>
    </oc>
    <nc r="O4" t="inlineStr">
      <is>
        <t>June, 2023</t>
      </is>
    </nc>
  </rcc>
  <rfmt sheetId="2" sqref="O4">
    <dxf>
      <fill>
        <patternFill patternType="none">
          <bgColor auto="1"/>
        </patternFill>
      </fill>
    </dxf>
  </rfmt>
  <rfmt sheetId="2" sqref="O10">
    <dxf>
      <fill>
        <patternFill patternType="none">
          <bgColor auto="1"/>
        </patternFill>
      </fill>
    </dxf>
  </rfmt>
  <rfmt sheetId="2" sqref="O5">
    <dxf>
      <fill>
        <patternFill patternType="none">
          <bgColor auto="1"/>
        </patternFill>
      </fill>
    </dxf>
  </rfmt>
  <rfmt sheetId="2" sqref="O6">
    <dxf>
      <fill>
        <patternFill patternType="none">
          <bgColor auto="1"/>
        </patternFill>
      </fill>
    </dxf>
  </rfmt>
  <rcc rId="760" sId="2">
    <nc r="N6" t="inlineStr">
      <is>
        <t>https://portkemblahydrogenhub.com.au/</t>
      </is>
    </nc>
  </rcc>
  <rcc rId="761" sId="2" xfDxf="1" dxf="1">
    <oc r="N6" t="inlineStr">
      <is>
        <t>https://www.energy.nsw.gov.au/business-and-industry/programs-grants-and-schemes/hydrogen-hubs-nsw#involve</t>
      </is>
    </oc>
    <nc r="N6" t="inlineStr">
      <is>
        <t>https://portkemblahydrogenhub.com.au/</t>
      </is>
    </nc>
    <ndxf>
      <font>
        <sz val="10"/>
        <color auto="1"/>
      </font>
      <alignment horizontal="center" vertical="center" wrapText="1" readingOrder="0"/>
      <border outline="0">
        <left style="thin">
          <color indexed="64"/>
        </left>
        <right style="thin">
          <color indexed="64"/>
        </right>
        <bottom style="thin">
          <color indexed="64"/>
        </bottom>
      </border>
    </ndxf>
  </rcc>
  <rcc rId="762" sId="2">
    <oc r="O6" t="inlineStr">
      <is>
        <t>January, 2023</t>
      </is>
    </oc>
    <nc r="O6" t="inlineStr">
      <is>
        <t>June, 2023</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O112">
    <dxf>
      <fill>
        <patternFill patternType="none">
          <bgColor auto="1"/>
        </patternFill>
      </fill>
    </dxf>
  </rfmt>
  <rcc rId="827" sId="2" xfDxf="1" dxf="1">
    <oc r="N90" t="inlineStr">
      <is>
        <t>https://www.hazergroup.com.au/</t>
      </is>
    </oc>
    <nc r="N90" t="inlineStr">
      <is>
        <t>https://hazergroup.com.au/wp-content/uploads/2023/03/230308-Hazer-Ops-Update-Final-ASX.pdf</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28" sId="2">
    <oc r="O90" t="inlineStr">
      <is>
        <t>May, 2021</t>
      </is>
    </oc>
    <nc r="O90" t="inlineStr">
      <is>
        <t>June, 2023</t>
      </is>
    </nc>
  </rcc>
  <rfmt sheetId="2" sqref="O90">
    <dxf>
      <fill>
        <patternFill patternType="none">
          <bgColor auto="1"/>
        </patternFill>
      </fill>
    </dxf>
  </rfmt>
  <rcc rId="829" sId="2" xfDxf="1" dxf="1">
    <oc r="N100" t="inlineStr">
      <is>
        <t>https://files.woodside/docs/default-source/media-releases/woodside's-h2perth-to-make-western-australia-a-hydrogen-powerhouse.pdf?sfvrsn=3857b154_2</t>
      </is>
    </oc>
    <nc r="N100" t="inlineStr">
      <is>
        <t>https://www.woodside.com/docs/default-source/media-releases/woodside-and-keppel-data-centres-sign-hoa-for-liquid-hydrogen-supply.pdf?sfvrsn=525b1cf9_6</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30" sId="2">
    <oc r="O100" t="inlineStr">
      <is>
        <t>November, 2021</t>
      </is>
    </oc>
    <nc r="O100" t="inlineStr">
      <is>
        <t>June, 2023</t>
      </is>
    </nc>
  </rcc>
  <rfmt sheetId="2" sqref="O100">
    <dxf>
      <fill>
        <patternFill patternType="none">
          <bgColor auto="1"/>
        </patternFill>
      </fill>
    </dxf>
  </rfmt>
  <rcc rId="831" sId="2" xfDxf="1" dxf="1">
    <oc r="N102" t="inlineStr">
      <is>
        <t>https://www.bp.com/content/dam/bp/country-sites/en_au/australia/home/media/media-releases/cease-production-kwinana-refinery.pdf</t>
      </is>
    </oc>
    <nc r="N102" t="inlineStr">
      <is>
        <t>https://www.bp.com/content/dam/bp/country-sites/en_au/australia/home/media/media-releases/bp-welcomes-federal-funding-for-green-hydrogen-hub-at-Kwinana-Western-Australia.pdf</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32" sId="2">
    <oc r="O102" t="inlineStr">
      <is>
        <t>September, 2021</t>
      </is>
    </oc>
    <nc r="O102" t="inlineStr">
      <is>
        <t>June, 2023</t>
      </is>
    </nc>
  </rcc>
  <rfmt sheetId="2" sqref="O102">
    <dxf>
      <fill>
        <patternFill patternType="none">
          <bgColor auto="1"/>
        </patternFill>
      </fill>
    </dxf>
  </rfmt>
  <rcc rId="833" sId="2" xfDxf="1" s="1" dxf="1">
    <oc r="N98" t="inlineStr">
      <is>
        <t>hhttps://www.mediastatements.wa.gov.au/Pages/McGowan/2020/01/Funding-for-studies-to-kick-start-hydrogen-industry.aspx</t>
      </is>
    </oc>
    <nc r="N98" t="inlineStr">
      <is>
        <t>https://www.wa.gov.au/system/files/2022-04/City%20of%20Cockburn%20-%20Green%20Hydrogen%20-%20Final%20Knowledge%20Sharing%20Report.pdf</t>
      </is>
    </nc>
    <n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ndxf>
  </rcc>
  <rcc rId="834" sId="2">
    <oc r="O98" t="inlineStr">
      <is>
        <t>June, 2022</t>
      </is>
    </oc>
    <nc r="O98" t="inlineStr">
      <is>
        <t>June, 2023</t>
      </is>
    </nc>
  </rcc>
  <rfmt sheetId="2" sqref="O98">
    <dxf>
      <fill>
        <patternFill patternType="none">
          <bgColor auto="1"/>
        </patternFill>
      </fill>
    </dxf>
  </rfmt>
  <rfmt sheetId="2" sqref="O104">
    <dxf>
      <fill>
        <patternFill patternType="none">
          <bgColor auto="1"/>
        </patternFill>
      </fill>
    </dxf>
  </rfmt>
  <rcc rId="835" sId="2" xfDxf="1" dxf="1">
    <oc r="N106" t="inlineStr">
      <is>
        <t>https://www.infiniteblueenergy.com/infinite-blue-energy-taking-the-lead-with-northam-green-hydrogen-plans/</t>
      </is>
    </oc>
    <nc r="N106" t="inlineStr">
      <is>
        <t>https://thewest.com.au/business/infinite-green-energy-partners-with-refuel-australia-to-progress-renewable-hydrogen-project-c-7825388</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36" sId="2">
    <oc r="O106" t="inlineStr">
      <is>
        <t>June, 2022</t>
      </is>
    </oc>
    <nc r="O106" t="inlineStr">
      <is>
        <t>June, 2023</t>
      </is>
    </nc>
  </rcc>
  <rfmt sheetId="2" sqref="O106">
    <dxf>
      <fill>
        <patternFill patternType="none">
          <bgColor auto="1"/>
        </patternFill>
      </fill>
    </dxf>
  </rfmt>
  <rcc rId="837" sId="2">
    <oc r="M109" t="inlineStr">
      <is>
        <r>
          <t xml:space="preserve">Horizon Power, the Western Australian Government’s regional and remote power provider, is investigating the potential development of a hydrogen demonstration plant in the small coastal town of Denham, Western Australia. Horizon Power presently supplies power to Denham’s 750 permanent residents through a combined wind generation and diesel system, with wind generation supplying around 30 % of demand. Currently, Horizon Power supplies power to Denham's 750 permanent residents through a combined wind generation and diesel system, with wind generation meeting around 30% of the demand. However, both components of the system are reaching the end of their operational lives. Therefore, Horizon Power is proposing the construction of a hydrogen demonstration plant that would work alongside the upgraded power solution for Denham. The plant is expected to use solar energy as its power source, although wind energy is also being considered. The demonstration plant will include a 348 kW electrolyser, hydrogen storage tanks (300 Bar, 3477 </t>
        </r>
        <r>
          <rPr>
            <sz val="10"/>
            <color rgb="FFFF0000"/>
            <rFont val="Calibri"/>
            <family val="2"/>
          </rPr>
          <t>Nm</t>
        </r>
        <r>
          <rPr>
            <vertAlign val="superscript"/>
            <sz val="10"/>
            <color rgb="FFFF0000"/>
            <rFont val="Calibri"/>
            <family val="2"/>
          </rPr>
          <t>3</t>
        </r>
        <r>
          <rPr>
            <sz val="10"/>
            <color rgb="FFFF0000"/>
            <rFont val="Calibri"/>
            <family val="2"/>
          </rPr>
          <t>)</t>
        </r>
        <r>
          <rPr>
            <sz val="10"/>
            <rFont val="Calibri"/>
            <family val="2"/>
          </rPr>
          <t>, a 100 kW hydrogen fuel cell, and a 2-stage hydrogen compressor. Excess energy from the solar farm, and potentially wind farm, will power the electrolyser to produce hydrogen. This hydrogen will be stored and later converted back to electricity when needed, mainly during night-time, using a fuel cell. This integrated system will enable Denham's energy needs to be fully met by renewable sources. The energy generated from the solar farm and hydrogen demonstration plant will provide enough renewable energy to meet the average energy requirements of approximately 100 residential customers in Denham. In April 2023, ARENA announced the release of the project report titled "Horizon Power Denham Hydrogen Demonstration Lessons Learnt 1 &amp; 2." This report outlines the technical viability of incorporating renewable hydrogen power systems into a microgrid. For further information on this project, visit HyResource https://research.csiro.au/hyresource/denham-hydrogen-demonstration-plant/. Project information last updated June 2023.</t>
        </r>
      </is>
    </oc>
    <nc r="M109" t="inlineStr">
      <is>
        <r>
          <t>Horizon Power, the Western Australian Government’s regional and remote power provider, is investigating the potential development of a hydrogen demonstration plant in the small coastal town of Denham, Western Australia. Horizon Power presently supplies power to Denham’s 750 permanent residents through a combined wind generation and diesel system, with wind generation supplying around 30 % of demand. Currently, Horizon Power supplies power to Denham's 750 permanent residents through a combined wind generation and diesel system, with wind generation meeting around 30% of the demand. However, both components of the system are reaching the end of their operational lives. Therefore, Horizon Power is proposing the construction of a hydrogen demonstration plant that would work alongside the upgraded power solution for Denham. The plant is expected to use solar energy as its power source, although wind energy is also being considered. The demonstration plant will include a 348 kW electrolyser, hydrogen storage tanks (300 Bar, 3477 Nm</t>
        </r>
        <r>
          <rPr>
            <vertAlign val="superscript"/>
            <sz val="10"/>
            <rFont val="Calibri"/>
            <family val="2"/>
          </rPr>
          <t>3</t>
        </r>
        <r>
          <rPr>
            <sz val="10"/>
            <rFont val="Calibri"/>
            <family val="2"/>
          </rPr>
          <t>), a 100 kW hydrogen fuel cell, and a 2-stage hydrogen compressor. Excess energy from the solar farm, and potentially wind farm, will power the electrolyser to produce hydrogen. This hydrogen will be stored and later converted back to electricity when needed, mainly during night-time, using a fuel cell. This integrated system will enable Denham's energy needs to be fully met by renewable sources. The energy generated from the solar farm and hydrogen demonstration plant will provide enough renewable energy to meet the average energy requirements of approximately 100 residential customers in Denham. In April 2023, ARENA announced the release of the project report titled "Horizon Power Denham Hydrogen Demonstration Lessons Learnt 1 &amp; 2." This report outlines the technical viability of incorporating renewable hydrogen power systems into a microgrid. For further information on this project, visit HyResource https://research.csiro.au/hyresource/denham-hydrogen-demonstration-plant/. Project information last updated June 2023.</t>
        </r>
      </is>
    </nc>
  </rcc>
  <rcmt sheetId="2" cell="M109" guid="{00000000-0000-0000-0000-000000000000}" action="delete" author="Aleks Kalinowski"/>
  <rcc rId="838" sId="2" xfDxf="1" dxf="1">
    <oc r="N109" t="inlineStr">
      <is>
        <t>https://arena.gov.au/knowledge-bank/horizon-power-denham-hydrogen-demonstration-lessons-learnt-1-2/?utm_medium=email&amp;utm_campaign=ARENA%20Insights%2043%20-%20Knowledge%20for%20Industry&amp;utm_content=ARENA%20Insights%2043%20-%20Knowledge%20for%20Industry+CID_e851be9a4437495179fe87e8457108fd&amp;utm_source=enews&amp;utm_term=Read%20Horizon%20Powers%20report%20here</t>
      </is>
    </oc>
    <nc r="N109" t="inlineStr">
      <is>
        <t>https://arena.gov.au/assets/2023/04/horizon-power-denham-hydrogen-demonstration-lessons-learnt-1-2.pdf</t>
      </is>
    </nc>
    <ndxf>
      <font>
        <sz val="10"/>
        <color auto="1"/>
      </font>
      <fill>
        <patternFill patternType="solid">
          <bgColor rgb="FFFFFF00"/>
        </patternFill>
      </fill>
      <alignment horizontal="center" vertical="center" wrapText="1" readingOrder="0"/>
      <border outline="0">
        <left style="thin">
          <color indexed="64"/>
        </left>
        <right style="thin">
          <color indexed="64"/>
        </right>
        <top style="thin">
          <color indexed="64"/>
        </top>
        <bottom style="thin">
          <color indexed="64"/>
        </bottom>
      </border>
    </ndxf>
  </rcc>
  <rfmt sheetId="2" sqref="M109:N109">
    <dxf>
      <fill>
        <patternFill patternType="none">
          <bgColor auto="1"/>
        </patternFill>
      </fill>
    </dxf>
  </rfmt>
  <rcmt sheetId="2" cell="N109" guid="{00000000-0000-0000-0000-000000000000}" action="delete" author="Aleks Kalinowski"/>
  <rfmt sheetId="2" sqref="O95">
    <dxf>
      <fill>
        <patternFill patternType="none">
          <bgColor auto="1"/>
        </patternFill>
      </fill>
    </dxf>
  </rfmt>
  <rfmt sheetId="2" sqref="O110">
    <dxf>
      <fill>
        <patternFill patternType="none">
          <bgColor auto="1"/>
        </patternFill>
      </fill>
    </dxf>
  </rfmt>
  <rcc rId="839" sId="2" xfDxf="1" dxf="1">
    <oc r="N108" t="inlineStr">
      <is>
        <t>https://im-mining.com/2020/10/29/boc-linde-recruited-hydrogen-coach-project-fmgs-christmas-creek/</t>
      </is>
    </oc>
    <nc r="N108" t="inlineStr">
      <is>
        <t>https://www.fmgl.com.au/in-the-news/media-releases/2021/12/15/fortescue%E2%80%99s-chichester-hub-daytime-operations-powered-by-renewable-solar-energy</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40" sId="2">
    <oc r="O108" t="inlineStr">
      <is>
        <t>December, 2020</t>
      </is>
    </oc>
    <nc r="O108" t="inlineStr">
      <is>
        <t>June, 2023</t>
      </is>
    </nc>
  </rcc>
  <rfmt sheetId="2" sqref="O108">
    <dxf>
      <fill>
        <patternFill patternType="none">
          <bgColor auto="1"/>
        </patternFill>
      </fill>
    </dxf>
  </rfmt>
  <rfmt sheetId="2" sqref="O89">
    <dxf>
      <fill>
        <patternFill patternType="none">
          <bgColor auto="1"/>
        </patternFill>
      </fill>
    </dxf>
  </rfmt>
  <rfmt sheetId="2" sqref="O92">
    <dxf>
      <fill>
        <patternFill patternType="none">
          <bgColor auto="1"/>
        </patternFill>
      </fill>
    </dxf>
  </rfmt>
  <rcc rId="841" sId="2" xfDxf="1" dxf="1">
    <oc r="N101" t="inlineStr">
      <is>
        <t>https://www.infiniteblueenergy.com/</t>
      </is>
    </oc>
    <nc r="N101" t="inlineStr">
      <is>
        <t>https://igeh2.com/projects/arrowsmith-hydrogen-plant-stage-1/</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42" sId="2">
    <oc r="O101" t="inlineStr">
      <is>
        <t>May, 2021</t>
      </is>
    </oc>
    <nc r="O101" t="inlineStr">
      <is>
        <t>June, 2023</t>
      </is>
    </nc>
  </rcc>
  <rfmt sheetId="2" sqref="O101">
    <dxf>
      <fill>
        <patternFill patternType="none">
          <bgColor auto="1"/>
        </patternFill>
      </fill>
    </dxf>
  </rfmt>
  <rfmt sheetId="2" sqref="O79">
    <dxf>
      <fill>
        <patternFill patternType="none">
          <bgColor auto="1"/>
        </patternFill>
      </fill>
    </dxf>
  </rfmt>
  <rcc rId="843" sId="2">
    <oc r="M86" t="inlineStr">
      <is>
        <t xml:space="preserve">The Toyota Ecopark Hydrogen Demonstration Project will transform part of Toyota Australia’s decommissioned car manufacturing plant in Altona (VIC) into a renewable energy hub to produce renewable hydrogen for stationary, and transport energy uses. The project aims to demonstrate the technical and economic feasibility of producing, storing, and using hydrogen sourced from renewable-powered electrolysis. The project includes an 87 kW of on-site solar PV (in conjunction with an existing 500 kW solar PV array and grid back-up if required) to feed a 260 kW PEM electrolyser that will produce at least 60 kg of hydrogen/day.  The produced hydrogen would fuel vehicles and supply the electricity in the Altona facilities through a fuel cell. The site will also feature a commercial hydrogen refuelling station and an education centre for live demonstrations. Construction of the Hydrogen Education Centre was completed in March 2020, with the electrolyser and hydrogen refuelling station fully operational in March 2022. For further information on this project, visit HyResource https://research.csiro.au/hyresource/toyota-ecopark-hydrogen-demonstration-toyota-hydrogen-centre/. Project information last updated June 2023.   </t>
      </is>
    </oc>
    <nc r="M86" t="inlineStr">
      <is>
        <t xml:space="preserve">The Toyota Ecopark Hydrogen Demonstration Project transforms part of Toyota Australia’s decommissioned car manufacturing plant in Altona (VIC) into a renewable energy hub to produce renewable hydrogen for stationary, and transport energy uses. The project demonstrates the technical and economic feasibility of producing, storing, and using hydrogen sourced from renewable-powered electrolysis. The project includes an 87 kW of on-site solar PV (in conjunction with an existing 500 kW solar PV array and grid back-up if required) to feed a 260 kW PEM electrolyser that will produce at least 60 kg of hydrogen/day.  The produced hydrogen fuels vehicles and supply the electricity in the Altona facilities through a fuel cell. The site also features a commercial hydrogen refuelling station and an education centre for live demonstrations. Construction of the Hydrogen Education Centre was completed in March 2020, with the electrolyser and hydrogen refuelling station fully operational in November 2021. For further information on this project, visit HyResource https://research.csiro.au/hyresource/toyota-ecopark-hydrogen-demonstration-toyota-hydrogen-centre/. Project information last updated June 2023.   </t>
      </is>
    </nc>
  </rcc>
  <rfmt sheetId="2" sqref="O86">
    <dxf>
      <fill>
        <patternFill patternType="none">
          <bgColor auto="1"/>
        </patternFill>
      </fill>
    </dxf>
  </rfmt>
  <rcc rId="844" sId="2" xfDxf="1" s="1" dxf="1">
    <oc r="N74" t="inlineStr">
      <is>
        <t>https://www.csiro.au/en/News/News-releases/2021/1-million-funding-for-hydrogen-vehicle-refueller</t>
      </is>
    </oc>
    <nc r="N74" t="inlineStr">
      <is>
        <t>https://www.premier.vic.gov.au/hydrogen-hub-cements-victoria-clean-energy-leader</t>
      </is>
    </nc>
    <n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ndxf>
  </rcc>
  <rfmt sheetId="2" sqref="O74">
    <dxf>
      <fill>
        <patternFill patternType="none">
          <bgColor auto="1"/>
        </patternFill>
      </fill>
    </dxf>
  </rfmt>
  <rfmt sheetId="2" sqref="O78">
    <dxf>
      <fill>
        <patternFill patternType="none">
          <bgColor auto="1"/>
        </patternFill>
      </fill>
    </dxf>
  </rfmt>
  <rfmt sheetId="2" sqref="M88" start="0" length="2147483647">
    <dxf>
      <font>
        <color auto="1"/>
      </font>
    </dxf>
  </rfmt>
  <rcmt sheetId="2" cell="M88" guid="{00000000-0000-0000-0000-000000000000}" action="delete" author="Aleks Kalinowski"/>
  <rfmt sheetId="2" sqref="M88">
    <dxf>
      <fill>
        <patternFill patternType="none">
          <bgColor auto="1"/>
        </patternFill>
      </fill>
    </dxf>
  </rfmt>
  <rfmt sheetId="2" sqref="O82">
    <dxf>
      <fill>
        <patternFill patternType="none">
          <bgColor auto="1"/>
        </patternFill>
      </fill>
    </dxf>
  </rfmt>
  <rfmt sheetId="2" sqref="O77">
    <dxf>
      <fill>
        <patternFill patternType="none">
          <bgColor auto="1"/>
        </patternFill>
      </fill>
    </dxf>
  </rfmt>
  <rcc rId="845" sId="2" xfDxf="1" dxf="1">
    <oc r="N73" t="inlineStr">
      <is>
        <t>https://www.hydrogenenergysupplychain.com/</t>
      </is>
    </oc>
    <nc r="N73" t="inlineStr">
      <is>
        <t>https://www.hydrogenenergysupplychain.com/japans-green-innovation-fund-selects-j-power-sumitomo-corporation-joint-venture-as-preferred-hydrogen-producer/</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46" sId="2">
    <oc r="O73" t="inlineStr">
      <is>
        <t>March, 2023</t>
      </is>
    </oc>
    <nc r="O73" t="inlineStr">
      <is>
        <t>June, 2023</t>
      </is>
    </nc>
  </rcc>
  <rfmt sheetId="2" sqref="O73">
    <dxf>
      <fill>
        <patternFill patternType="none">
          <bgColor auto="1"/>
        </patternFill>
      </fill>
    </dxf>
  </rfmt>
  <rcc rId="847" sId="2" xfDxf="1" s="1" dxf="1">
    <oc r="N83" t="inlineStr">
      <is>
        <t>https://www.standard.net.au/story/6466140/160m-solar-farm-and-hydrogen-plant-seeks-state-support/</t>
      </is>
    </oc>
    <nc r="N83" t="inlineStr">
      <is>
        <t>https://countrywidehydrogen.com/</t>
      </is>
    </nc>
    <n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ndxf>
  </rcc>
  <rcc rId="848" sId="2">
    <oc r="O83" t="inlineStr">
      <is>
        <t>April, 2020</t>
      </is>
    </oc>
    <nc r="O83" t="inlineStr">
      <is>
        <t>June, 2023</t>
      </is>
    </nc>
  </rcc>
  <rfmt sheetId="2" sqref="O83">
    <dxf>
      <fill>
        <patternFill patternType="none">
          <bgColor auto="1"/>
        </patternFill>
      </fill>
    </dxf>
  </rfmt>
  <rcc rId="849" sId="2">
    <oc r="G81" t="inlineStr">
      <is>
        <t>In development</t>
      </is>
    </oc>
    <nc r="G81" t="inlineStr">
      <is>
        <t>Under construction</t>
      </is>
    </nc>
  </rcc>
  <rcc rId="850" sId="2" xfDxf="1" dxf="1">
    <oc r="N81" t="inlineStr">
      <is>
        <t>https://arena.gov.au/news/over-100-million-to-build-australias-first-large-scale-hydrogen-plants/</t>
      </is>
    </oc>
    <nc r="N81" t="inlineStr">
      <is>
        <t>https://arena.gov.au/blog/green-light-for-pioneering-regional-hydrogen-project/</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51" sId="2">
    <oc r="O81" t="inlineStr">
      <is>
        <t>November, 2021</t>
      </is>
    </oc>
    <nc r="O81" t="inlineStr">
      <is>
        <t>June, 2023</t>
      </is>
    </nc>
  </rcc>
  <rfmt sheetId="2" sqref="O81">
    <dxf>
      <fill>
        <patternFill patternType="none">
          <bgColor auto="1"/>
        </patternFill>
      </fill>
    </dxf>
  </rfmt>
  <rfmt sheetId="2" sqref="O85">
    <dxf>
      <fill>
        <patternFill patternType="none">
          <bgColor auto="1"/>
        </patternFill>
      </fill>
    </dxf>
  </rfmt>
  <rfmt sheetId="2" sqref="O72">
    <dxf>
      <fill>
        <patternFill patternType="none">
          <bgColor auto="1"/>
        </patternFill>
      </fill>
    </dxf>
  </rfmt>
  <rfmt sheetId="2" sqref="O84">
    <dxf>
      <fill>
        <patternFill patternType="none">
          <bgColor auto="1"/>
        </patternFill>
      </fill>
    </dxf>
  </rfmt>
  <rcc rId="852" sId="2">
    <oc r="M75" t="inlineStr">
      <is>
        <r>
          <t xml:space="preserve">GeelongPort announced plans to expand its current operations by establishing the Geelong Hydrogen Hub (a renewable hydrogen production and distribution facility) as part of its energy precint. GeelongPort is Victoria’s second largest port situated around 75 </t>
        </r>
        <r>
          <rPr>
            <sz val="10"/>
            <color rgb="FFFF0000"/>
            <rFont val="Calibri"/>
            <family val="2"/>
          </rPr>
          <t>km</t>
        </r>
        <r>
          <rPr>
            <strike/>
            <sz val="10"/>
            <color rgb="FFFF0000"/>
            <rFont val="Calibri"/>
            <family val="2"/>
          </rPr>
          <t xml:space="preserve"> kilometres</t>
        </r>
        <r>
          <rPr>
            <sz val="10"/>
            <rFont val="Calibri"/>
            <family val="2"/>
          </rPr>
          <t xml:space="preserve"> southwest of Melbourne. In February 2023, GeelongPort signed a Memorandum of Understanding (MoU) with Fortesque Future Industries to undertake a feasibility study of constructing a renewable hydrogen production facility in Geelong. The study will identify key operational and commercial plans for the project and develop a potential production timeline. Additionally, the study will investigate the most suitable project site within the GeelongPort. Under the MoU, the project proponents are expected to complete the joint study by the end of 2023, with a final investment decision anticipated by the end of 2024. For further information on this project, visit HyResource https://research.csiro.au/hyresource/geelong-hydrogen-hub/. Project information last updated June 2023.</t>
        </r>
      </is>
    </oc>
    <nc r="M75" t="inlineStr">
      <is>
        <t>GeelongPort announced plans to expand its current operations by establishing the Geelong Hydrogen Hub (a renewable hydrogen production and distribution facility) as part of its energy precint. GeelongPort is Victoria’s second largest port situated around 75 km southwest of Melbourne. In February 2023, GeelongPort signed a Memorandum of Understanding (MoU) with Fortesque Future Industries to undertake a feasibility study of constructing a renewable hydrogen production facility in Geelong. The study will identify key operational and commercial plans for the project and develop a potential production timeline. Additionally, the study will investigate the most suitable project site within the GeelongPort. Under the MoU, the project proponents are expected to complete the joint study by the end of 2023, with a final investment decision anticipated by the end of 2024. For further information on this project, visit HyResource https://research.csiro.au/hyresource/geelong-hydrogen-hub/. Project information last updated June 2023.</t>
      </is>
    </nc>
  </rcc>
  <rfmt sheetId="2" sqref="M75">
    <dxf>
      <fill>
        <patternFill patternType="none">
          <bgColor auto="1"/>
        </patternFill>
      </fill>
    </dxf>
  </rfmt>
  <rcc rId="853" sId="2" xfDxf="1" dxf="1">
    <oc r="N75" t="inlineStr">
      <is>
        <t>https://geelongport.com.au/development/geelong-hydrogen-hub/</t>
      </is>
    </oc>
    <nc r="N75" t="inlineStr">
      <is>
        <t>https://geelongport.com.au/news/geelongport-and-fortescue-future-industries-explore-hydrogen/</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54" sId="2">
    <oc r="O75" t="inlineStr">
      <is>
        <t>December, 2021</t>
      </is>
    </oc>
    <nc r="O75" t="inlineStr">
      <is>
        <t>June, 2023</t>
      </is>
    </nc>
  </rcc>
  <rfmt sheetId="2" sqref="O75">
    <dxf>
      <fill>
        <patternFill patternType="none">
          <bgColor auto="1"/>
        </patternFill>
      </fill>
    </dxf>
  </rfmt>
  <rcc rId="855" sId="2">
    <oc r="M76" t="inlineStr">
      <is>
        <t>This project proposes to develop a renewables-based hydrogen production facility in Melboure, Victoria. The project plans to support uptake in the transport system and the replacement of diesel in other applications such as in backup power supply. The facility will include a 1 MW electrolyser with compression and storage together with dispensing facilities for manpacks and tube trailers. The Victorian Government is supporting the project through an award of AUD1,000,000 through its Renewable Hydrogen Commercialisation Pathways Fund. For further information on this project, visit HyResource https://research.csiro.au/hyresource/energys-renewable-hydrogen-production-facility/. Project information last updated June 2023.</t>
      </is>
    </oc>
    <nc r="M76" t="inlineStr">
      <is>
        <t>This project proposes to develop a renewables-based hydrogen production facility in Melboure, Victoria. The project plans to support uptake in the transport system and the replacement of diesel in other applications such as in backup power supply. The facility will include a 1 MW electrolyser with compression and storage together with dispensing facilities for manpacks and tube trailers. The Victorian Government is supporting the project through an award of AUD 1,000,000 through its Renewable Hydrogen Commercialisation Pathways Fund. For further information on this project, visit HyResource https://research.csiro.au/hyresource/energys-renewable-hydrogen-production-facility/. Project information last updated June 2023.</t>
      </is>
    </nc>
  </rcc>
  <rcmt sheetId="2" cell="M76" guid="{00000000-0000-0000-0000-000000000000}" action="delete" author="Aleks Kalinowski"/>
  <rfmt sheetId="2" sqref="M76">
    <dxf>
      <fill>
        <patternFill patternType="none">
          <bgColor auto="1"/>
        </patternFill>
      </fill>
    </dxf>
  </rfmt>
  <rcc rId="856" sId="2">
    <oc r="M80" t="inlineStr">
      <is>
        <t xml:space="preserve">This project plans to develop a renewables-based hydrogen production facility in the Melbourne metropolitan logistics and transportation hub of Altona. The project will have the initial capacity to generate 130 tonnes of renewable hydrogen annually, potentially removing 740 tonnes of CO2 per annum. End-use is targeted at mobility and industrial applications. The Victorian Government is supporting the project by awarding AUD1,500,000 through its Renewable Hydrogen Commercialisation Pathways Fund. For further information on this project, visit HyResource https://research.csiro.au/hyresource/development-of-altona-renewable-hydrogen-plant/. Project information last updated June 2023. </t>
      </is>
    </oc>
    <nc r="M80" t="inlineStr">
      <is>
        <t xml:space="preserve">This project plans to develop a renewables-based hydrogen production facility in the Melbourne metropolitan logistics and transportation hub of Altona. The project will have the initial capacity to generate 130 tonnes of renewable hydrogen annually, potentially removing 740 t of CO2 per annum. End-use is targeted at mobility and industrial applications. The Victorian Government is supporting the project by awarding AUD 1,500,000 through its Renewable Hydrogen Commercialisation Pathways Fund. For further information on this project, visit HyResource https://research.csiro.au/hyresource/development-of-altona-renewable-hydrogen-plant/. Project information last updated June 2023. </t>
      </is>
    </nc>
  </rcc>
  <rfmt sheetId="2" sqref="M80">
    <dxf>
      <fill>
        <patternFill patternType="none">
          <bgColor auto="1"/>
        </patternFill>
      </fill>
    </dxf>
  </rfmt>
  <rfmt sheetId="2" sqref="O80">
    <dxf>
      <fill>
        <patternFill patternType="none">
          <bgColor auto="1"/>
        </patternFill>
      </fill>
    </dxf>
  </rfmt>
  <rfmt sheetId="2" sqref="O87">
    <dxf>
      <fill>
        <patternFill patternType="none">
          <bgColor auto="1"/>
        </patternFill>
      </fill>
    </dxf>
  </rfmt>
  <rcc rId="857" sId="2" xfDxf="1" dxf="1">
    <oc r="N63" t="inlineStr">
      <is>
        <t>https://anthonyalbanese.com.au/media-centre/a-better-future-for-jobs-in-tasmania-bowen-husic</t>
      </is>
    </oc>
    <nc r="N63" t="inlineStr">
      <is>
        <t>https://tasmaniantimes.com/2022/05/labors-community-battery-plan-for-burnie/</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fmt sheetId="2" sqref="O63">
    <dxf>
      <fill>
        <patternFill patternType="none">
          <bgColor auto="1"/>
        </patternFill>
      </fill>
    </dxf>
  </rfmt>
  <rfmt sheetId="2" sqref="O60">
    <dxf>
      <fill>
        <patternFill patternType="none">
          <bgColor auto="1"/>
        </patternFill>
      </fill>
    </dxf>
  </rfmt>
  <rcc rId="858" sId="2">
    <oc r="N70" t="inlineStr">
      <is>
        <t>https://renuenergy.com.au/wp-content/uploads/2022/02/08022022-100-Acquisition-of-Countrywide-Renewable-Hydrogen-Completes.pdf</t>
      </is>
    </oc>
    <nc r="N70" t="inlineStr">
      <is>
        <t>https://launcestonairport.com.au/corporate-news/2022/countrywide-launceston-airport-to-explore-renewable-hydrogen-project</t>
      </is>
    </nc>
  </rcc>
  <rcc rId="859" sId="2">
    <oc r="O70" t="inlineStr">
      <is>
        <t>March, 2022</t>
      </is>
    </oc>
    <nc r="O70" t="inlineStr">
      <is>
        <t>December, 2022</t>
      </is>
    </nc>
  </rcc>
  <rfmt sheetId="2" sqref="O70">
    <dxf>
      <fill>
        <patternFill patternType="none">
          <bgColor auto="1"/>
        </patternFill>
      </fill>
    </dxf>
  </rfmt>
  <rfmt sheetId="2" sqref="O71">
    <dxf>
      <fill>
        <patternFill patternType="none">
          <bgColor auto="1"/>
        </patternFill>
      </fill>
    </dxf>
  </rfmt>
  <rcc rId="860" sId="2" xfDxf="1" dxf="1">
    <oc r="N69" t="inlineStr">
      <is>
        <t>https://hifglobal.com/hif-australia</t>
      </is>
    </oc>
    <nc r="N69" t="inlineStr">
      <is>
        <t>https://hifglobal.com/wp-content/uploads/2022/07/HIF-Global-begins-approval-process-for-its-first-carbon-neutral-eFuels-manufacturing-facility-in-Australia.pdf</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fmt sheetId="2" sqref="O69">
    <dxf>
      <fill>
        <patternFill patternType="none">
          <bgColor auto="1"/>
        </patternFill>
      </fill>
    </dxf>
  </rfmt>
  <rcc rId="861" sId="2" xfDxf="1" dxf="1">
    <oc r="N67" t="inlineStr">
      <is>
        <t>https://files.woodside/docs/default-source/media-releases/woodside-driving-forward-renewable-hydrogen-in-tasmaniaf04b8c94-f289-4670-96ff-67d1069edeb9.pdf?sfvrsn=8a16962a_3</t>
      </is>
    </oc>
    <nc r="N67" t="inlineStr">
      <is>
        <t>https://epa.tas.gov.au/business-industry/assessment/proposals-assessed-by-the-epa/woodside-energy-ltd-h2tas-renewable-hydrogen-and-ammonia-facility-bell-bay</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62" sId="2">
    <oc r="O67" t="inlineStr">
      <is>
        <t>November, 2021</t>
      </is>
    </oc>
    <nc r="O67" t="inlineStr">
      <is>
        <t>June, 2023</t>
      </is>
    </nc>
  </rcc>
  <rfmt sheetId="2" sqref="O67">
    <dxf>
      <fill>
        <patternFill patternType="none">
          <bgColor auto="1"/>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E089391A-8E1D-47C0-8A19-1F5BFAFF0B6E}" name="Samuel Wytenburg" id="-243871356" dateTime="2023-07-21T21:10:2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microsoft.com/office/2006/relationships/wsSortMap" Target="wsSortMap1.xml"/><Relationship Id="rId5" Type="http://schemas.openxmlformats.org/officeDocument/2006/relationships/printerSettings" Target="../printerSettings/printerSettings8.bin"/><Relationship Id="rId4" Type="http://schemas.openxmlformats.org/officeDocument/2006/relationships/hyperlink" Target="https://research.csiro.au/hyresource/bristol-springs-solar-hydrogen-projec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A16" zoomScale="98" zoomScaleNormal="98" workbookViewId="0">
      <selection activeCell="B13" sqref="B13"/>
    </sheetView>
  </sheetViews>
  <sheetFormatPr defaultColWidth="8.6640625" defaultRowHeight="13.8" x14ac:dyDescent="0.3"/>
  <cols>
    <col min="1" max="1" width="20" style="17" customWidth="1"/>
    <col min="2" max="2" width="165.33203125" style="16" customWidth="1"/>
    <col min="3" max="16384" width="8.6640625" style="17"/>
  </cols>
  <sheetData>
    <row r="1" spans="1:16" x14ac:dyDescent="0.3">
      <c r="A1" s="31" t="s">
        <v>171</v>
      </c>
      <c r="B1" s="86" t="s">
        <v>736</v>
      </c>
    </row>
    <row r="2" spans="1:16" x14ac:dyDescent="0.3">
      <c r="A2" s="31"/>
      <c r="B2" s="85"/>
    </row>
    <row r="3" spans="1:16" x14ac:dyDescent="0.3">
      <c r="A3" s="31" t="s">
        <v>170</v>
      </c>
      <c r="B3" s="85" t="s">
        <v>415</v>
      </c>
    </row>
    <row r="4" spans="1:16" x14ac:dyDescent="0.3">
      <c r="A4" s="31"/>
      <c r="B4" s="85"/>
    </row>
    <row r="5" spans="1:16" x14ac:dyDescent="0.3">
      <c r="A5" s="31" t="s">
        <v>169</v>
      </c>
      <c r="B5" s="86">
        <v>2023</v>
      </c>
    </row>
    <row r="6" spans="1:16" x14ac:dyDescent="0.3">
      <c r="A6" s="31"/>
      <c r="B6" s="86"/>
    </row>
    <row r="7" spans="1:16" ht="14.4" x14ac:dyDescent="0.3">
      <c r="A7" s="31" t="s">
        <v>168</v>
      </c>
      <c r="B7" s="95" t="s">
        <v>610</v>
      </c>
      <c r="C7" s="82"/>
      <c r="D7" s="82"/>
      <c r="E7" s="82"/>
      <c r="F7" s="82"/>
      <c r="G7" s="82"/>
      <c r="H7" s="82"/>
      <c r="I7" s="82"/>
      <c r="J7" s="82"/>
      <c r="K7" s="82"/>
      <c r="L7" s="82"/>
      <c r="M7" s="82"/>
      <c r="N7" s="82"/>
      <c r="O7" s="82"/>
    </row>
    <row r="8" spans="1:16" x14ac:dyDescent="0.3">
      <c r="A8" s="31"/>
      <c r="B8" s="85"/>
    </row>
    <row r="9" spans="1:16" x14ac:dyDescent="0.3">
      <c r="A9" s="31" t="s">
        <v>1</v>
      </c>
      <c r="B9" s="85" t="s">
        <v>172</v>
      </c>
    </row>
    <row r="10" spans="1:16" x14ac:dyDescent="0.3">
      <c r="A10" s="31"/>
      <c r="B10" s="85"/>
    </row>
    <row r="11" spans="1:16" x14ac:dyDescent="0.3">
      <c r="A11" s="32" t="s">
        <v>167</v>
      </c>
      <c r="B11" s="86" t="s">
        <v>414</v>
      </c>
    </row>
    <row r="12" spans="1:16" x14ac:dyDescent="0.3">
      <c r="A12" s="31"/>
    </row>
    <row r="13" spans="1:16" s="54" customFormat="1" ht="117" customHeight="1" x14ac:dyDescent="0.3">
      <c r="A13" s="52" t="s">
        <v>165</v>
      </c>
      <c r="B13" s="53" t="s">
        <v>405</v>
      </c>
    </row>
    <row r="14" spans="1:16" x14ac:dyDescent="0.3">
      <c r="A14" s="33"/>
    </row>
    <row r="15" spans="1:16" ht="58.95" customHeight="1" x14ac:dyDescent="0.3">
      <c r="A15" s="34" t="s">
        <v>161</v>
      </c>
      <c r="B15" s="19" t="s">
        <v>413</v>
      </c>
      <c r="C15" s="20"/>
      <c r="D15" s="20"/>
      <c r="E15" s="20"/>
      <c r="F15" s="20"/>
      <c r="G15" s="20"/>
      <c r="H15" s="20"/>
      <c r="I15" s="20"/>
      <c r="J15" s="20"/>
      <c r="K15" s="20"/>
      <c r="L15" s="20"/>
      <c r="M15" s="20"/>
      <c r="N15" s="20"/>
      <c r="O15" s="20"/>
      <c r="P15" s="20"/>
    </row>
    <row r="16" spans="1:16" x14ac:dyDescent="0.3">
      <c r="A16" s="33"/>
    </row>
    <row r="17" spans="1:16" x14ac:dyDescent="0.3">
      <c r="A17" s="31" t="s">
        <v>163</v>
      </c>
      <c r="B17" s="21" t="s">
        <v>737</v>
      </c>
      <c r="C17" s="22"/>
      <c r="D17" s="22"/>
      <c r="E17" s="22"/>
      <c r="F17" s="22"/>
      <c r="G17" s="22"/>
      <c r="H17" s="22"/>
      <c r="I17" s="22"/>
      <c r="J17" s="22"/>
      <c r="K17" s="22"/>
      <c r="L17" s="22"/>
      <c r="M17" s="22"/>
      <c r="N17" s="22"/>
      <c r="O17" s="22"/>
      <c r="P17" s="22"/>
    </row>
    <row r="18" spans="1:16" x14ac:dyDescent="0.3">
      <c r="A18" s="33"/>
      <c r="B18" s="23"/>
      <c r="C18" s="23"/>
      <c r="D18" s="23"/>
      <c r="E18" s="24"/>
    </row>
    <row r="19" spans="1:16" x14ac:dyDescent="0.3">
      <c r="A19" s="32" t="s">
        <v>166</v>
      </c>
      <c r="B19" s="86" t="s">
        <v>747</v>
      </c>
      <c r="C19" s="26"/>
      <c r="D19" s="26"/>
      <c r="E19" s="26"/>
      <c r="F19" s="26"/>
      <c r="G19" s="26"/>
      <c r="H19" s="26"/>
      <c r="I19" s="26"/>
      <c r="J19" s="26"/>
      <c r="K19" s="26"/>
      <c r="L19" s="26"/>
      <c r="M19" s="26"/>
      <c r="N19" s="26"/>
      <c r="O19" s="26"/>
      <c r="P19" s="26"/>
    </row>
    <row r="20" spans="1:16" x14ac:dyDescent="0.3">
      <c r="A20" s="33"/>
      <c r="B20" s="18" t="s">
        <v>174</v>
      </c>
      <c r="C20" s="26"/>
      <c r="D20" s="26"/>
      <c r="E20" s="26"/>
      <c r="F20" s="26"/>
      <c r="G20" s="26"/>
      <c r="H20" s="26"/>
      <c r="I20" s="26"/>
      <c r="J20" s="26"/>
      <c r="K20" s="26"/>
      <c r="L20" s="26"/>
      <c r="M20" s="26"/>
      <c r="N20" s="26"/>
      <c r="O20" s="26"/>
      <c r="P20" s="26"/>
    </row>
    <row r="21" spans="1:16" x14ac:dyDescent="0.3">
      <c r="A21" s="33"/>
      <c r="B21" s="27" t="s">
        <v>173</v>
      </c>
      <c r="C21" s="26"/>
      <c r="D21" s="26"/>
      <c r="E21" s="26"/>
      <c r="F21" s="26"/>
      <c r="G21" s="26"/>
      <c r="H21" s="26"/>
      <c r="I21" s="26"/>
      <c r="J21" s="26"/>
      <c r="K21" s="26"/>
      <c r="L21" s="26"/>
      <c r="M21" s="26"/>
      <c r="N21" s="26"/>
      <c r="O21" s="26"/>
      <c r="P21" s="26"/>
    </row>
    <row r="22" spans="1:16" x14ac:dyDescent="0.3">
      <c r="A22" s="33"/>
      <c r="B22" s="27"/>
      <c r="C22" s="26"/>
      <c r="D22" s="26"/>
      <c r="E22" s="26"/>
      <c r="F22" s="26"/>
      <c r="G22" s="26"/>
      <c r="H22" s="26"/>
      <c r="I22" s="26"/>
      <c r="J22" s="26"/>
      <c r="K22" s="26"/>
      <c r="L22" s="26"/>
      <c r="M22" s="26"/>
      <c r="N22" s="26"/>
      <c r="O22" s="26"/>
      <c r="P22" s="26"/>
    </row>
    <row r="23" spans="1:16" ht="27.6" x14ac:dyDescent="0.3">
      <c r="A23" s="25" t="s">
        <v>175</v>
      </c>
      <c r="B23" s="27" t="s">
        <v>176</v>
      </c>
      <c r="C23" s="26"/>
      <c r="D23" s="26"/>
      <c r="E23" s="26"/>
      <c r="F23" s="26"/>
      <c r="G23" s="26"/>
      <c r="H23" s="26"/>
      <c r="I23" s="26"/>
      <c r="J23" s="26"/>
      <c r="K23" s="26"/>
      <c r="L23" s="26"/>
      <c r="M23" s="26"/>
      <c r="N23" s="26"/>
      <c r="O23" s="26"/>
      <c r="P23" s="26"/>
    </row>
    <row r="24" spans="1:16" ht="16.5" customHeight="1" x14ac:dyDescent="0.3">
      <c r="B24" s="18"/>
      <c r="D24" s="28"/>
      <c r="E24" s="29"/>
      <c r="F24" s="28"/>
    </row>
    <row r="25" spans="1:16" x14ac:dyDescent="0.3">
      <c r="A25" s="30" t="s">
        <v>162</v>
      </c>
    </row>
  </sheetData>
  <customSheetViews>
    <customSheetView guid="{5DF7383F-6C59-4B1A-AC3A-94148D88BC07}" scale="98">
      <selection activeCell="B13" sqref="B13"/>
      <pageMargins left="0.7" right="0.7" top="0.75" bottom="0.75" header="0.3" footer="0.3"/>
      <pageSetup paperSize="9" orientation="portrait" r:id="rId1"/>
    </customSheetView>
    <customSheetView guid="{E8934963-A6F1-4C58-948C-5E7EF478C259}" scale="98" topLeftCell="B8">
      <selection activeCell="B22" sqref="B22"/>
      <pageMargins left="0.7" right="0.7" top="0.75" bottom="0.75" header="0.3" footer="0.3"/>
      <pageSetup paperSize="9" orientation="portrait" r:id="rId2"/>
    </customSheetView>
    <customSheetView guid="{0FA225AD-042B-4AEA-8B1B-CC32C17491AA}" scale="98">
      <selection activeCell="B13" sqref="B13"/>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tabSelected="1" zoomScaleNormal="100" workbookViewId="0">
      <pane xSplit="1" topLeftCell="M1" activePane="topRight" state="frozen"/>
      <selection activeCell="A61" sqref="A61"/>
      <selection pane="topRight" activeCell="O2" sqref="O2"/>
    </sheetView>
  </sheetViews>
  <sheetFormatPr defaultColWidth="9.33203125" defaultRowHeight="13.8" x14ac:dyDescent="0.3"/>
  <cols>
    <col min="1" max="1" width="30.44140625" style="88" customWidth="1"/>
    <col min="2" max="2" width="9.33203125" style="43"/>
    <col min="3" max="3" width="16.44140625" style="41" bestFit="1" customWidth="1"/>
    <col min="4" max="4" width="14" style="77" bestFit="1" customWidth="1"/>
    <col min="5" max="5" width="13.33203125" style="77" bestFit="1" customWidth="1"/>
    <col min="6" max="6" width="25.33203125" style="41" customWidth="1"/>
    <col min="7" max="7" width="14.6640625" style="41" customWidth="1"/>
    <col min="8" max="8" width="15.33203125" style="7" customWidth="1"/>
    <col min="9" max="9" width="18.33203125" style="7" customWidth="1"/>
    <col min="10" max="10" width="12.33203125" style="41" customWidth="1"/>
    <col min="11" max="11" width="15.6640625" style="74" bestFit="1" customWidth="1"/>
    <col min="12" max="12" width="19" style="41" customWidth="1"/>
    <col min="13" max="13" width="92" style="47" customWidth="1"/>
    <col min="14" max="14" width="57.33203125" style="35" customWidth="1"/>
    <col min="15" max="15" width="18.6640625" style="41" customWidth="1"/>
    <col min="16" max="16384" width="9.33203125" style="41"/>
  </cols>
  <sheetData>
    <row r="1" spans="1:26" s="1" customFormat="1" ht="42" thickBot="1" x14ac:dyDescent="0.35">
      <c r="A1" s="38" t="s">
        <v>84</v>
      </c>
      <c r="B1" s="39" t="s">
        <v>0</v>
      </c>
      <c r="C1" s="1" t="s">
        <v>1</v>
      </c>
      <c r="D1" s="75" t="s">
        <v>2</v>
      </c>
      <c r="E1" s="75" t="s">
        <v>3</v>
      </c>
      <c r="F1" s="1" t="s">
        <v>180</v>
      </c>
      <c r="G1" s="1" t="s">
        <v>4</v>
      </c>
      <c r="H1" s="1" t="s">
        <v>121</v>
      </c>
      <c r="I1" s="1" t="s">
        <v>86</v>
      </c>
      <c r="J1" s="1" t="s">
        <v>111</v>
      </c>
      <c r="K1" s="71" t="s">
        <v>85</v>
      </c>
      <c r="L1" s="1" t="s">
        <v>87</v>
      </c>
      <c r="M1" s="45" t="s">
        <v>5</v>
      </c>
      <c r="N1" s="1" t="s">
        <v>6</v>
      </c>
      <c r="O1" s="1" t="s">
        <v>110</v>
      </c>
    </row>
    <row r="2" spans="1:26" s="56" customFormat="1" ht="138" x14ac:dyDescent="0.3">
      <c r="A2" s="40" t="s">
        <v>412</v>
      </c>
      <c r="B2" s="36" t="s">
        <v>9</v>
      </c>
      <c r="C2" s="2" t="s">
        <v>10</v>
      </c>
      <c r="D2" s="76" t="s">
        <v>272</v>
      </c>
      <c r="E2" s="76">
        <v>149.15866399999999</v>
      </c>
      <c r="F2" s="2" t="s">
        <v>271</v>
      </c>
      <c r="G2" s="2" t="s">
        <v>118</v>
      </c>
      <c r="H2" s="2" t="s">
        <v>11</v>
      </c>
      <c r="I2" s="2" t="s">
        <v>12</v>
      </c>
      <c r="J2" s="2">
        <v>7.4999999999999997E-2</v>
      </c>
      <c r="K2" s="73">
        <f>21*365/1000</f>
        <v>7.665</v>
      </c>
      <c r="L2" s="55" t="s">
        <v>291</v>
      </c>
      <c r="M2" s="48" t="s">
        <v>749</v>
      </c>
      <c r="N2" s="103" t="s">
        <v>748</v>
      </c>
      <c r="O2" s="2" t="s">
        <v>621</v>
      </c>
      <c r="P2" s="2"/>
      <c r="Q2" s="2"/>
      <c r="R2" s="2"/>
      <c r="S2" s="2"/>
      <c r="T2" s="2"/>
      <c r="U2" s="2"/>
      <c r="V2" s="2"/>
      <c r="W2" s="2"/>
      <c r="X2" s="2"/>
      <c r="Y2" s="2"/>
      <c r="Z2" s="2"/>
    </row>
    <row r="3" spans="1:26" s="2" customFormat="1" ht="165.6" x14ac:dyDescent="0.3">
      <c r="A3" s="40" t="s">
        <v>179</v>
      </c>
      <c r="B3" s="36" t="s">
        <v>9</v>
      </c>
      <c r="C3" s="2" t="s">
        <v>10</v>
      </c>
      <c r="D3" s="76" t="s">
        <v>13</v>
      </c>
      <c r="E3" s="76">
        <v>149.157905</v>
      </c>
      <c r="F3" s="2" t="s">
        <v>181</v>
      </c>
      <c r="G3" s="2" t="s">
        <v>118</v>
      </c>
      <c r="H3" s="2" t="s">
        <v>11</v>
      </c>
      <c r="I3" s="2" t="s">
        <v>45</v>
      </c>
      <c r="J3" s="56">
        <v>1.25E-3</v>
      </c>
      <c r="K3" s="72" t="s">
        <v>108</v>
      </c>
      <c r="L3" s="55" t="s">
        <v>348</v>
      </c>
      <c r="M3" s="48" t="s">
        <v>671</v>
      </c>
      <c r="N3" s="3" t="s">
        <v>15</v>
      </c>
      <c r="O3" s="56" t="s">
        <v>112</v>
      </c>
      <c r="P3" s="56"/>
      <c r="Q3" s="56"/>
      <c r="R3" s="56"/>
      <c r="S3" s="56"/>
      <c r="T3" s="56"/>
      <c r="U3" s="56"/>
      <c r="V3" s="56"/>
      <c r="W3" s="56"/>
      <c r="X3" s="56"/>
      <c r="Y3" s="56"/>
      <c r="Z3" s="56"/>
    </row>
    <row r="4" spans="1:26" s="58" customFormat="1" ht="124.8" x14ac:dyDescent="0.3">
      <c r="A4" s="40" t="s">
        <v>653</v>
      </c>
      <c r="B4" s="36" t="s">
        <v>16</v>
      </c>
      <c r="C4" s="2" t="s">
        <v>654</v>
      </c>
      <c r="D4" s="76">
        <v>-29.465833</v>
      </c>
      <c r="E4" s="76">
        <v>149.833889</v>
      </c>
      <c r="F4" s="2" t="s">
        <v>655</v>
      </c>
      <c r="G4" s="2" t="s">
        <v>117</v>
      </c>
      <c r="H4" s="57" t="s">
        <v>419</v>
      </c>
      <c r="I4" s="2" t="s">
        <v>14</v>
      </c>
      <c r="J4" s="73">
        <v>12</v>
      </c>
      <c r="K4" s="73" t="s">
        <v>108</v>
      </c>
      <c r="L4" s="55" t="s">
        <v>108</v>
      </c>
      <c r="M4" s="48" t="s">
        <v>750</v>
      </c>
      <c r="N4" s="10" t="s">
        <v>656</v>
      </c>
      <c r="O4" s="2" t="s">
        <v>621</v>
      </c>
      <c r="P4" s="2"/>
      <c r="Q4" s="2"/>
      <c r="R4" s="2"/>
      <c r="S4" s="2"/>
      <c r="T4" s="2"/>
      <c r="U4" s="2"/>
      <c r="V4" s="2"/>
      <c r="W4" s="2"/>
      <c r="X4" s="2"/>
      <c r="Y4" s="2"/>
      <c r="Z4" s="2"/>
    </row>
    <row r="5" spans="1:26" s="3" customFormat="1" ht="165.6" x14ac:dyDescent="0.3">
      <c r="A5" s="5" t="s">
        <v>487</v>
      </c>
      <c r="B5" s="37" t="s">
        <v>16</v>
      </c>
      <c r="C5" s="3" t="s">
        <v>376</v>
      </c>
      <c r="D5" s="69">
        <v>-32.371943999999999</v>
      </c>
      <c r="E5" s="69">
        <v>150.97722200000001</v>
      </c>
      <c r="F5" s="3" t="s">
        <v>488</v>
      </c>
      <c r="G5" s="3" t="s">
        <v>117</v>
      </c>
      <c r="H5" s="50" t="s">
        <v>490</v>
      </c>
      <c r="I5" s="50" t="s">
        <v>14</v>
      </c>
      <c r="J5" s="3" t="s">
        <v>489</v>
      </c>
      <c r="K5" s="50" t="s">
        <v>108</v>
      </c>
      <c r="L5" s="50" t="s">
        <v>501</v>
      </c>
      <c r="M5" s="46" t="s">
        <v>672</v>
      </c>
      <c r="N5" s="80" t="s">
        <v>751</v>
      </c>
      <c r="O5" s="64" t="s">
        <v>621</v>
      </c>
    </row>
    <row r="6" spans="1:26" s="3" customFormat="1" ht="179.4" x14ac:dyDescent="0.3">
      <c r="A6" s="5" t="s">
        <v>287</v>
      </c>
      <c r="B6" s="37" t="s">
        <v>16</v>
      </c>
      <c r="C6" s="3" t="s">
        <v>288</v>
      </c>
      <c r="D6" s="76" t="s">
        <v>293</v>
      </c>
      <c r="E6" s="76">
        <v>151.548587</v>
      </c>
      <c r="F6" s="2" t="s">
        <v>292</v>
      </c>
      <c r="G6" s="2" t="s">
        <v>117</v>
      </c>
      <c r="H6" s="2" t="s">
        <v>108</v>
      </c>
      <c r="I6" s="2" t="s">
        <v>108</v>
      </c>
      <c r="J6" s="2" t="s">
        <v>108</v>
      </c>
      <c r="K6" s="73" t="s">
        <v>108</v>
      </c>
      <c r="L6" s="55" t="s">
        <v>108</v>
      </c>
      <c r="M6" s="46" t="s">
        <v>779</v>
      </c>
      <c r="N6" s="10" t="s">
        <v>752</v>
      </c>
      <c r="O6" s="3" t="s">
        <v>621</v>
      </c>
      <c r="P6" s="59"/>
      <c r="Q6" s="59"/>
      <c r="R6" s="59"/>
      <c r="S6" s="59"/>
      <c r="T6" s="59"/>
      <c r="U6" s="59"/>
      <c r="V6" s="59"/>
      <c r="W6" s="59"/>
      <c r="X6" s="59"/>
      <c r="Y6" s="59"/>
      <c r="Z6" s="59"/>
    </row>
    <row r="7" spans="1:26" s="59" customFormat="1" ht="138" x14ac:dyDescent="0.3">
      <c r="A7" s="5" t="s">
        <v>431</v>
      </c>
      <c r="B7" s="37" t="s">
        <v>16</v>
      </c>
      <c r="C7" s="3" t="s">
        <v>376</v>
      </c>
      <c r="D7" s="76">
        <v>-32.916663</v>
      </c>
      <c r="E7" s="76">
        <v>151.74999700000001</v>
      </c>
      <c r="F7" s="2" t="s">
        <v>432</v>
      </c>
      <c r="G7" s="2" t="s">
        <v>117</v>
      </c>
      <c r="H7" s="57" t="s">
        <v>548</v>
      </c>
      <c r="I7" s="57" t="s">
        <v>14</v>
      </c>
      <c r="J7" s="2">
        <v>55</v>
      </c>
      <c r="K7" s="57" t="s">
        <v>108</v>
      </c>
      <c r="L7" s="57" t="s">
        <v>108</v>
      </c>
      <c r="M7" s="46" t="s">
        <v>673</v>
      </c>
      <c r="N7" s="80" t="s">
        <v>433</v>
      </c>
      <c r="O7" s="64" t="s">
        <v>421</v>
      </c>
      <c r="P7" s="3"/>
      <c r="Q7" s="3"/>
      <c r="R7" s="3"/>
      <c r="S7" s="3"/>
      <c r="T7" s="3"/>
      <c r="U7" s="3"/>
      <c r="V7" s="3"/>
      <c r="W7" s="3"/>
      <c r="X7" s="3"/>
      <c r="Y7" s="3"/>
      <c r="Z7" s="3"/>
    </row>
    <row r="8" spans="1:26" s="3" customFormat="1" ht="110.4" x14ac:dyDescent="0.3">
      <c r="A8" s="5" t="s">
        <v>631</v>
      </c>
      <c r="B8" s="37" t="s">
        <v>16</v>
      </c>
      <c r="C8" s="3" t="s">
        <v>632</v>
      </c>
      <c r="D8" s="69">
        <v>-34.473500000000001</v>
      </c>
      <c r="E8" s="69">
        <v>150.88685000000001</v>
      </c>
      <c r="F8" s="3" t="s">
        <v>556</v>
      </c>
      <c r="G8" s="3" t="s">
        <v>117</v>
      </c>
      <c r="H8" s="50" t="s">
        <v>548</v>
      </c>
      <c r="I8" s="3" t="s">
        <v>14</v>
      </c>
      <c r="J8" s="65">
        <v>10</v>
      </c>
      <c r="K8" s="65">
        <f>4*365</f>
        <v>1460</v>
      </c>
      <c r="L8" s="8" t="s">
        <v>633</v>
      </c>
      <c r="M8" s="46" t="s">
        <v>663</v>
      </c>
      <c r="N8" s="10" t="s">
        <v>634</v>
      </c>
      <c r="O8" s="3" t="s">
        <v>621</v>
      </c>
    </row>
    <row r="9" spans="1:26" s="3" customFormat="1" ht="138" x14ac:dyDescent="0.3">
      <c r="A9" s="5" t="s">
        <v>561</v>
      </c>
      <c r="B9" s="37" t="s">
        <v>16</v>
      </c>
      <c r="C9" s="3" t="s">
        <v>19</v>
      </c>
      <c r="D9" s="76" t="s">
        <v>20</v>
      </c>
      <c r="E9" s="76">
        <v>150.71786800000001</v>
      </c>
      <c r="F9" s="2" t="s">
        <v>562</v>
      </c>
      <c r="G9" s="2" t="s">
        <v>117</v>
      </c>
      <c r="H9" s="2" t="s">
        <v>63</v>
      </c>
      <c r="I9" s="3" t="s">
        <v>14</v>
      </c>
      <c r="J9" s="2" t="s">
        <v>108</v>
      </c>
      <c r="K9" s="73" t="s">
        <v>108</v>
      </c>
      <c r="L9" s="55" t="s">
        <v>537</v>
      </c>
      <c r="M9" s="7" t="s">
        <v>674</v>
      </c>
      <c r="N9" s="10" t="s">
        <v>294</v>
      </c>
      <c r="O9" s="3" t="s">
        <v>282</v>
      </c>
    </row>
    <row r="10" spans="1:26" s="3" customFormat="1" ht="193.2" x14ac:dyDescent="0.3">
      <c r="A10" s="5" t="s">
        <v>183</v>
      </c>
      <c r="B10" s="37" t="s">
        <v>16</v>
      </c>
      <c r="C10" s="3" t="s">
        <v>177</v>
      </c>
      <c r="D10" s="76" t="s">
        <v>207</v>
      </c>
      <c r="E10" s="76">
        <v>150.89124000000001</v>
      </c>
      <c r="F10" s="2" t="s">
        <v>564</v>
      </c>
      <c r="G10" s="2" t="s">
        <v>117</v>
      </c>
      <c r="H10" s="2" t="s">
        <v>108</v>
      </c>
      <c r="I10" s="2" t="s">
        <v>108</v>
      </c>
      <c r="J10" s="2" t="s">
        <v>108</v>
      </c>
      <c r="K10" s="73" t="s">
        <v>108</v>
      </c>
      <c r="L10" s="2" t="s">
        <v>108</v>
      </c>
      <c r="M10" s="4" t="s">
        <v>780</v>
      </c>
      <c r="N10" s="2" t="s">
        <v>753</v>
      </c>
      <c r="O10" s="3" t="s">
        <v>621</v>
      </c>
    </row>
    <row r="11" spans="1:26" s="3" customFormat="1" ht="151.80000000000001" x14ac:dyDescent="0.3">
      <c r="A11" s="5" t="s">
        <v>289</v>
      </c>
      <c r="B11" s="37" t="s">
        <v>16</v>
      </c>
      <c r="C11" s="3" t="s">
        <v>177</v>
      </c>
      <c r="D11" s="76" t="s">
        <v>296</v>
      </c>
      <c r="E11" s="76">
        <v>150.90579199999999</v>
      </c>
      <c r="F11" s="2" t="s">
        <v>290</v>
      </c>
      <c r="G11" s="2" t="s">
        <v>122</v>
      </c>
      <c r="H11" s="2" t="s">
        <v>108</v>
      </c>
      <c r="I11" s="2" t="s">
        <v>108</v>
      </c>
      <c r="J11" s="2" t="s">
        <v>108</v>
      </c>
      <c r="K11" s="73" t="s">
        <v>108</v>
      </c>
      <c r="L11" s="2">
        <v>2023</v>
      </c>
      <c r="M11" s="4" t="s">
        <v>754</v>
      </c>
      <c r="N11" s="3" t="s">
        <v>755</v>
      </c>
      <c r="O11" s="3" t="s">
        <v>621</v>
      </c>
      <c r="P11" s="59"/>
      <c r="Q11" s="59"/>
      <c r="R11" s="59"/>
      <c r="S11" s="59"/>
      <c r="T11" s="59"/>
      <c r="U11" s="59"/>
      <c r="V11" s="59"/>
      <c r="W11" s="59"/>
      <c r="X11" s="59"/>
      <c r="Y11" s="59"/>
      <c r="Z11" s="59"/>
    </row>
    <row r="12" spans="1:26" s="3" customFormat="1" ht="69" x14ac:dyDescent="0.3">
      <c r="A12" s="5" t="s">
        <v>590</v>
      </c>
      <c r="B12" s="37" t="s">
        <v>16</v>
      </c>
      <c r="C12" s="3" t="s">
        <v>177</v>
      </c>
      <c r="D12" s="76">
        <v>-34.466700000000003</v>
      </c>
      <c r="E12" s="76">
        <v>150.9</v>
      </c>
      <c r="F12" s="2" t="s">
        <v>538</v>
      </c>
      <c r="G12" s="2" t="s">
        <v>117</v>
      </c>
      <c r="H12" s="57" t="s">
        <v>108</v>
      </c>
      <c r="I12" s="2" t="s">
        <v>108</v>
      </c>
      <c r="J12" s="73">
        <v>1000</v>
      </c>
      <c r="K12" s="73" t="s">
        <v>108</v>
      </c>
      <c r="L12" s="55" t="s">
        <v>108</v>
      </c>
      <c r="M12" s="4" t="s">
        <v>675</v>
      </c>
      <c r="N12" s="10" t="s">
        <v>591</v>
      </c>
      <c r="O12" s="3" t="s">
        <v>576</v>
      </c>
    </row>
    <row r="13" spans="1:26" s="3" customFormat="1" ht="151.80000000000001" x14ac:dyDescent="0.3">
      <c r="A13" s="5" t="s">
        <v>314</v>
      </c>
      <c r="B13" s="37" t="s">
        <v>16</v>
      </c>
      <c r="C13" s="3" t="s">
        <v>318</v>
      </c>
      <c r="D13" s="76" t="s">
        <v>315</v>
      </c>
      <c r="E13" s="76">
        <v>150.80806000000001</v>
      </c>
      <c r="F13" s="2" t="s">
        <v>349</v>
      </c>
      <c r="G13" s="2" t="s">
        <v>122</v>
      </c>
      <c r="H13" s="57" t="s">
        <v>108</v>
      </c>
      <c r="I13" s="2" t="s">
        <v>108</v>
      </c>
      <c r="J13" s="2" t="s">
        <v>108</v>
      </c>
      <c r="K13" s="73">
        <v>200</v>
      </c>
      <c r="L13" s="55" t="s">
        <v>316</v>
      </c>
      <c r="M13" s="4" t="s">
        <v>676</v>
      </c>
      <c r="N13" s="101" t="s">
        <v>317</v>
      </c>
      <c r="O13" s="64" t="s">
        <v>312</v>
      </c>
    </row>
    <row r="14" spans="1:26" s="3" customFormat="1" ht="151.80000000000001" x14ac:dyDescent="0.3">
      <c r="A14" s="5" t="s">
        <v>252</v>
      </c>
      <c r="B14" s="37" t="s">
        <v>16</v>
      </c>
      <c r="C14" s="3" t="s">
        <v>17</v>
      </c>
      <c r="D14" s="76">
        <v>-33.830952000000003</v>
      </c>
      <c r="E14" s="76">
        <v>150.86500699999999</v>
      </c>
      <c r="F14" s="2" t="s">
        <v>255</v>
      </c>
      <c r="G14" s="2" t="s">
        <v>118</v>
      </c>
      <c r="H14" s="57" t="s">
        <v>18</v>
      </c>
      <c r="I14" s="2" t="s">
        <v>12</v>
      </c>
      <c r="J14" s="2">
        <v>0.5</v>
      </c>
      <c r="K14" s="73">
        <v>53</v>
      </c>
      <c r="L14" s="55" t="s">
        <v>381</v>
      </c>
      <c r="M14" s="4" t="s">
        <v>757</v>
      </c>
      <c r="N14" s="10" t="s">
        <v>756</v>
      </c>
      <c r="O14" s="3" t="s">
        <v>621</v>
      </c>
    </row>
    <row r="15" spans="1:26" s="3" customFormat="1" ht="138" x14ac:dyDescent="0.3">
      <c r="A15" s="5" t="s">
        <v>657</v>
      </c>
      <c r="B15" s="37" t="s">
        <v>106</v>
      </c>
      <c r="C15" s="3" t="s">
        <v>540</v>
      </c>
      <c r="D15" s="76">
        <v>-12.57</v>
      </c>
      <c r="E15" s="76">
        <v>130.96</v>
      </c>
      <c r="F15" s="80" t="s">
        <v>658</v>
      </c>
      <c r="G15" s="2" t="s">
        <v>117</v>
      </c>
      <c r="H15" s="57" t="s">
        <v>659</v>
      </c>
      <c r="I15" s="57" t="s">
        <v>14</v>
      </c>
      <c r="J15" s="73" t="s">
        <v>108</v>
      </c>
      <c r="K15" s="73">
        <v>42000</v>
      </c>
      <c r="L15" s="76" t="s">
        <v>660</v>
      </c>
      <c r="M15" s="4" t="s">
        <v>759</v>
      </c>
      <c r="N15" s="80" t="s">
        <v>662</v>
      </c>
      <c r="O15" s="64" t="s">
        <v>621</v>
      </c>
    </row>
    <row r="16" spans="1:26" s="3" customFormat="1" ht="69" x14ac:dyDescent="0.3">
      <c r="A16" s="5" t="s">
        <v>539</v>
      </c>
      <c r="B16" s="37" t="s">
        <v>106</v>
      </c>
      <c r="C16" s="3" t="s">
        <v>540</v>
      </c>
      <c r="D16" s="76">
        <v>-12.572222</v>
      </c>
      <c r="E16" s="76">
        <v>130.94999999999999</v>
      </c>
      <c r="F16" s="81" t="s">
        <v>661</v>
      </c>
      <c r="G16" s="2" t="s">
        <v>117</v>
      </c>
      <c r="H16" s="57" t="s">
        <v>419</v>
      </c>
      <c r="I16" s="57" t="s">
        <v>14</v>
      </c>
      <c r="J16" s="73">
        <v>1000</v>
      </c>
      <c r="K16" s="73">
        <v>80000</v>
      </c>
      <c r="L16" s="76" t="s">
        <v>541</v>
      </c>
      <c r="M16" s="4" t="s">
        <v>677</v>
      </c>
      <c r="N16" s="80" t="s">
        <v>542</v>
      </c>
      <c r="O16" s="64" t="s">
        <v>521</v>
      </c>
    </row>
    <row r="17" spans="1:26" s="3" customFormat="1" ht="110.4" x14ac:dyDescent="0.3">
      <c r="A17" s="5" t="s">
        <v>394</v>
      </c>
      <c r="B17" s="37" t="s">
        <v>106</v>
      </c>
      <c r="C17" s="3" t="s">
        <v>396</v>
      </c>
      <c r="D17" s="76">
        <v>-19.646550000000001</v>
      </c>
      <c r="E17" s="76">
        <v>134.19093000000001</v>
      </c>
      <c r="F17" s="81" t="s">
        <v>397</v>
      </c>
      <c r="G17" s="2" t="s">
        <v>117</v>
      </c>
      <c r="H17" s="57" t="s">
        <v>11</v>
      </c>
      <c r="I17" s="57" t="s">
        <v>14</v>
      </c>
      <c r="J17" s="73">
        <v>8000</v>
      </c>
      <c r="K17" s="73">
        <v>410000</v>
      </c>
      <c r="L17" s="76" t="s">
        <v>108</v>
      </c>
      <c r="M17" s="4" t="s">
        <v>758</v>
      </c>
      <c r="N17" s="80" t="s">
        <v>395</v>
      </c>
      <c r="O17" s="64" t="s">
        <v>391</v>
      </c>
    </row>
    <row r="18" spans="1:26" s="3" customFormat="1" ht="179.4" x14ac:dyDescent="0.3">
      <c r="A18" s="5" t="s">
        <v>482</v>
      </c>
      <c r="B18" s="37" t="s">
        <v>106</v>
      </c>
      <c r="C18" s="3" t="s">
        <v>396</v>
      </c>
      <c r="D18" s="76">
        <v>-20.659600000000001</v>
      </c>
      <c r="E18" s="76">
        <v>134.091519444444</v>
      </c>
      <c r="F18" s="81" t="s">
        <v>483</v>
      </c>
      <c r="G18" s="2" t="s">
        <v>117</v>
      </c>
      <c r="H18" s="57" t="s">
        <v>419</v>
      </c>
      <c r="I18" s="57" t="s">
        <v>14</v>
      </c>
      <c r="J18" s="73" t="s">
        <v>565</v>
      </c>
      <c r="K18" s="73">
        <f>1128.6*365</f>
        <v>411938.99999999994</v>
      </c>
      <c r="L18" s="76" t="s">
        <v>500</v>
      </c>
      <c r="M18" s="4" t="s">
        <v>678</v>
      </c>
      <c r="N18" s="80" t="s">
        <v>566</v>
      </c>
      <c r="O18" s="64" t="s">
        <v>521</v>
      </c>
    </row>
    <row r="19" spans="1:26" s="3" customFormat="1" ht="179.4" x14ac:dyDescent="0.3">
      <c r="A19" s="5" t="s">
        <v>447</v>
      </c>
      <c r="B19" s="37" t="s">
        <v>106</v>
      </c>
      <c r="C19" s="3" t="s">
        <v>406</v>
      </c>
      <c r="D19" s="76">
        <v>-11.421709999999999</v>
      </c>
      <c r="E19" s="76">
        <v>130.42456000000001</v>
      </c>
      <c r="F19" s="81" t="s">
        <v>448</v>
      </c>
      <c r="G19" s="2" t="s">
        <v>117</v>
      </c>
      <c r="H19" s="57" t="s">
        <v>11</v>
      </c>
      <c r="I19" s="57" t="s">
        <v>14</v>
      </c>
      <c r="J19" s="73" t="s">
        <v>108</v>
      </c>
      <c r="K19" s="73" t="s">
        <v>507</v>
      </c>
      <c r="L19" s="76">
        <v>2027</v>
      </c>
      <c r="M19" s="4" t="s">
        <v>679</v>
      </c>
      <c r="N19" s="80" t="s">
        <v>465</v>
      </c>
      <c r="O19" s="64" t="s">
        <v>421</v>
      </c>
    </row>
    <row r="20" spans="1:26" s="7" customFormat="1" ht="179.4" x14ac:dyDescent="0.3">
      <c r="A20" s="5" t="s">
        <v>215</v>
      </c>
      <c r="B20" s="37" t="s">
        <v>22</v>
      </c>
      <c r="C20" s="3" t="s">
        <v>32</v>
      </c>
      <c r="D20" s="76" t="s">
        <v>33</v>
      </c>
      <c r="E20" s="76">
        <v>151.14942600000001</v>
      </c>
      <c r="F20" s="2" t="s">
        <v>259</v>
      </c>
      <c r="G20" s="2" t="s">
        <v>117</v>
      </c>
      <c r="H20" s="2" t="s">
        <v>43</v>
      </c>
      <c r="I20" s="3" t="s">
        <v>14</v>
      </c>
      <c r="J20" s="2">
        <v>3000</v>
      </c>
      <c r="K20" s="73" t="s">
        <v>455</v>
      </c>
      <c r="L20" s="2">
        <v>2025</v>
      </c>
      <c r="M20" s="7" t="s">
        <v>763</v>
      </c>
      <c r="N20" s="3" t="s">
        <v>760</v>
      </c>
      <c r="O20" s="3" t="s">
        <v>621</v>
      </c>
      <c r="P20" s="3"/>
      <c r="Q20" s="3"/>
      <c r="R20" s="3"/>
      <c r="S20" s="3"/>
      <c r="T20" s="3"/>
      <c r="U20" s="3"/>
      <c r="V20" s="3"/>
      <c r="W20" s="3"/>
      <c r="X20" s="3"/>
      <c r="Y20" s="3"/>
      <c r="Z20" s="3"/>
    </row>
    <row r="21" spans="1:26" s="3" customFormat="1" ht="193.2" x14ac:dyDescent="0.3">
      <c r="A21" s="9" t="s">
        <v>78</v>
      </c>
      <c r="B21" s="37" t="s">
        <v>22</v>
      </c>
      <c r="C21" s="3" t="s">
        <v>79</v>
      </c>
      <c r="D21" s="69" t="s">
        <v>80</v>
      </c>
      <c r="E21" s="69">
        <v>149.18630400000001</v>
      </c>
      <c r="F21" s="3" t="s">
        <v>184</v>
      </c>
      <c r="G21" s="3" t="s">
        <v>122</v>
      </c>
      <c r="H21" s="3" t="s">
        <v>11</v>
      </c>
      <c r="I21" s="3" t="s">
        <v>83</v>
      </c>
      <c r="J21" s="3">
        <v>5.0000000000000001E-3</v>
      </c>
      <c r="K21" s="99">
        <v>0.34</v>
      </c>
      <c r="L21" s="8" t="s">
        <v>537</v>
      </c>
      <c r="M21" s="46" t="s">
        <v>781</v>
      </c>
      <c r="N21" s="3" t="s">
        <v>283</v>
      </c>
      <c r="O21" s="3" t="s">
        <v>282</v>
      </c>
      <c r="R21" s="6"/>
      <c r="S21" s="6"/>
      <c r="U21" s="6"/>
      <c r="V21" s="6"/>
      <c r="W21" s="7"/>
      <c r="Y21" s="7"/>
      <c r="Z21" s="7"/>
    </row>
    <row r="22" spans="1:26" s="3" customFormat="1" ht="124.2" x14ac:dyDescent="0.3">
      <c r="A22" s="5" t="s">
        <v>186</v>
      </c>
      <c r="B22" s="37" t="s">
        <v>22</v>
      </c>
      <c r="C22" s="3" t="s">
        <v>27</v>
      </c>
      <c r="D22" s="69" t="s">
        <v>28</v>
      </c>
      <c r="E22" s="69">
        <v>151.14824300000001</v>
      </c>
      <c r="F22" s="3" t="s">
        <v>187</v>
      </c>
      <c r="G22" s="3" t="s">
        <v>117</v>
      </c>
      <c r="H22" s="3" t="s">
        <v>29</v>
      </c>
      <c r="I22" s="3" t="s">
        <v>30</v>
      </c>
      <c r="J22" s="3" t="s">
        <v>108</v>
      </c>
      <c r="K22" s="65">
        <v>175</v>
      </c>
      <c r="L22" s="3" t="s">
        <v>119</v>
      </c>
      <c r="M22" s="46" t="s">
        <v>680</v>
      </c>
      <c r="N22" s="3" t="s">
        <v>31</v>
      </c>
      <c r="O22" s="3" t="s">
        <v>113</v>
      </c>
    </row>
    <row r="23" spans="1:26" s="7" customFormat="1" ht="220.8" x14ac:dyDescent="0.3">
      <c r="A23" s="9" t="s">
        <v>338</v>
      </c>
      <c r="B23" s="37" t="s">
        <v>22</v>
      </c>
      <c r="C23" s="3" t="s">
        <v>27</v>
      </c>
      <c r="D23" s="69" t="s">
        <v>340</v>
      </c>
      <c r="E23" s="69">
        <v>151.02699999999999</v>
      </c>
      <c r="F23" s="3" t="s">
        <v>339</v>
      </c>
      <c r="G23" s="3" t="s">
        <v>117</v>
      </c>
      <c r="H23" s="3" t="s">
        <v>341</v>
      </c>
      <c r="I23" s="3" t="s">
        <v>14</v>
      </c>
      <c r="J23" s="65" t="s">
        <v>624</v>
      </c>
      <c r="K23" s="65" t="s">
        <v>623</v>
      </c>
      <c r="L23" s="3" t="s">
        <v>622</v>
      </c>
      <c r="M23" s="46" t="s">
        <v>764</v>
      </c>
      <c r="N23" s="80" t="s">
        <v>609</v>
      </c>
      <c r="O23" s="64" t="s">
        <v>576</v>
      </c>
    </row>
    <row r="24" spans="1:26" s="7" customFormat="1" ht="110.4" x14ac:dyDescent="0.3">
      <c r="A24" s="5" t="s">
        <v>188</v>
      </c>
      <c r="B24" s="37" t="s">
        <v>22</v>
      </c>
      <c r="C24" s="3" t="s">
        <v>39</v>
      </c>
      <c r="D24" s="69">
        <v>-16.08888</v>
      </c>
      <c r="E24" s="69">
        <v>145.31830199999999</v>
      </c>
      <c r="F24" s="3" t="s">
        <v>422</v>
      </c>
      <c r="G24" s="3" t="s">
        <v>117</v>
      </c>
      <c r="H24" s="3" t="s">
        <v>220</v>
      </c>
      <c r="I24" s="3" t="s">
        <v>14</v>
      </c>
      <c r="J24" s="3">
        <v>1</v>
      </c>
      <c r="K24" s="65" t="s">
        <v>108</v>
      </c>
      <c r="L24" s="3" t="s">
        <v>423</v>
      </c>
      <c r="M24" s="46" t="s">
        <v>765</v>
      </c>
      <c r="N24" s="3" t="s">
        <v>454</v>
      </c>
      <c r="O24" s="3" t="s">
        <v>421</v>
      </c>
      <c r="P24" s="3"/>
      <c r="Q24" s="3"/>
      <c r="R24" s="3"/>
      <c r="S24" s="3"/>
      <c r="T24" s="3"/>
      <c r="U24" s="3"/>
      <c r="V24" s="3"/>
      <c r="W24" s="3"/>
      <c r="X24" s="3"/>
      <c r="Y24" s="3"/>
      <c r="Z24" s="3"/>
    </row>
    <row r="25" spans="1:26" s="3" customFormat="1" ht="151.80000000000001" x14ac:dyDescent="0.3">
      <c r="A25" s="5" t="s">
        <v>350</v>
      </c>
      <c r="B25" s="37" t="s">
        <v>22</v>
      </c>
      <c r="C25" s="66" t="s">
        <v>232</v>
      </c>
      <c r="D25" s="69" t="s">
        <v>351</v>
      </c>
      <c r="E25" s="69">
        <v>146.82767699999999</v>
      </c>
      <c r="F25" s="3" t="s">
        <v>352</v>
      </c>
      <c r="G25" s="3" t="s">
        <v>117</v>
      </c>
      <c r="H25" s="3" t="s">
        <v>419</v>
      </c>
      <c r="I25" s="3" t="s">
        <v>321</v>
      </c>
      <c r="J25" s="3" t="s">
        <v>602</v>
      </c>
      <c r="K25" s="65" t="s">
        <v>603</v>
      </c>
      <c r="L25" s="3" t="s">
        <v>108</v>
      </c>
      <c r="M25" s="46" t="s">
        <v>766</v>
      </c>
      <c r="N25" s="3" t="s">
        <v>595</v>
      </c>
      <c r="O25" s="64" t="s">
        <v>576</v>
      </c>
    </row>
    <row r="26" spans="1:26" s="7" customFormat="1" ht="110.4" x14ac:dyDescent="0.3">
      <c r="A26" s="5" t="s">
        <v>382</v>
      </c>
      <c r="B26" s="37" t="s">
        <v>22</v>
      </c>
      <c r="C26" s="66" t="s">
        <v>383</v>
      </c>
      <c r="D26" s="69">
        <v>-23.516660000000002</v>
      </c>
      <c r="E26" s="69">
        <v>148.14999</v>
      </c>
      <c r="F26" s="3" t="s">
        <v>384</v>
      </c>
      <c r="G26" s="3" t="s">
        <v>117</v>
      </c>
      <c r="H26" s="3" t="s">
        <v>36</v>
      </c>
      <c r="I26" s="3" t="s">
        <v>14</v>
      </c>
      <c r="J26" s="3" t="s">
        <v>108</v>
      </c>
      <c r="K26" s="3" t="s">
        <v>108</v>
      </c>
      <c r="L26" s="3">
        <v>2024</v>
      </c>
      <c r="M26" s="46" t="s">
        <v>681</v>
      </c>
      <c r="N26" s="3" t="s">
        <v>761</v>
      </c>
      <c r="O26" s="64" t="s">
        <v>621</v>
      </c>
      <c r="P26" s="3"/>
      <c r="Q26" s="3"/>
      <c r="R26" s="3"/>
      <c r="S26" s="3"/>
      <c r="T26" s="3"/>
      <c r="U26" s="3"/>
      <c r="V26" s="3"/>
      <c r="W26" s="3"/>
      <c r="X26" s="3"/>
      <c r="Y26" s="3"/>
      <c r="Z26" s="3"/>
    </row>
    <row r="27" spans="1:26" s="3" customFormat="1" ht="82.8" x14ac:dyDescent="0.3">
      <c r="A27" s="5" t="s">
        <v>325</v>
      </c>
      <c r="B27" s="37" t="s">
        <v>22</v>
      </c>
      <c r="C27" s="66" t="s">
        <v>323</v>
      </c>
      <c r="D27" s="69" t="s">
        <v>324</v>
      </c>
      <c r="E27" s="69">
        <v>152.81700000000001</v>
      </c>
      <c r="F27" s="3" t="s">
        <v>322</v>
      </c>
      <c r="G27" s="3" t="s">
        <v>117</v>
      </c>
      <c r="H27" s="3" t="s">
        <v>43</v>
      </c>
      <c r="I27" s="3" t="s">
        <v>108</v>
      </c>
      <c r="J27" s="3" t="s">
        <v>108</v>
      </c>
      <c r="K27" s="65" t="s">
        <v>108</v>
      </c>
      <c r="L27" s="3" t="s">
        <v>108</v>
      </c>
      <c r="M27" s="46" t="s">
        <v>767</v>
      </c>
      <c r="N27" s="3" t="s">
        <v>326</v>
      </c>
      <c r="O27" s="64" t="s">
        <v>312</v>
      </c>
    </row>
    <row r="28" spans="1:26" s="7" customFormat="1" ht="124.2" x14ac:dyDescent="0.3">
      <c r="A28" s="5" t="s">
        <v>358</v>
      </c>
      <c r="B28" s="37" t="s">
        <v>22</v>
      </c>
      <c r="C28" s="66" t="s">
        <v>24</v>
      </c>
      <c r="D28" s="69" t="s">
        <v>360</v>
      </c>
      <c r="E28" s="69">
        <v>153.12200000000001</v>
      </c>
      <c r="F28" s="3" t="s">
        <v>359</v>
      </c>
      <c r="G28" s="3" t="s">
        <v>117</v>
      </c>
      <c r="H28" s="80" t="s">
        <v>578</v>
      </c>
      <c r="I28" s="3" t="s">
        <v>321</v>
      </c>
      <c r="J28" s="3">
        <v>500</v>
      </c>
      <c r="K28" s="65">
        <v>70000</v>
      </c>
      <c r="L28" s="3">
        <v>2025</v>
      </c>
      <c r="M28" s="46" t="s">
        <v>682</v>
      </c>
      <c r="N28" s="3" t="s">
        <v>543</v>
      </c>
      <c r="O28" s="64" t="s">
        <v>521</v>
      </c>
      <c r="P28" s="3"/>
      <c r="Q28" s="3"/>
      <c r="R28" s="3"/>
      <c r="S28" s="3"/>
      <c r="T28" s="3"/>
      <c r="U28" s="3"/>
      <c r="V28" s="3"/>
      <c r="W28" s="3"/>
      <c r="X28" s="3"/>
      <c r="Y28" s="3"/>
      <c r="Z28" s="3"/>
    </row>
    <row r="29" spans="1:26" s="7" customFormat="1" ht="130.5" customHeight="1" x14ac:dyDescent="0.3">
      <c r="A29" s="5" t="s">
        <v>428</v>
      </c>
      <c r="B29" s="37" t="s">
        <v>22</v>
      </c>
      <c r="C29" s="80" t="s">
        <v>430</v>
      </c>
      <c r="D29" s="69">
        <v>-28.526070000000001</v>
      </c>
      <c r="E29" s="91">
        <v>150.29444000000001</v>
      </c>
      <c r="F29" s="3" t="s">
        <v>429</v>
      </c>
      <c r="G29" s="3" t="s">
        <v>122</v>
      </c>
      <c r="H29" s="3" t="s">
        <v>11</v>
      </c>
      <c r="I29" s="3" t="s">
        <v>14</v>
      </c>
      <c r="J29" s="3" t="s">
        <v>108</v>
      </c>
      <c r="K29" s="65">
        <v>1350</v>
      </c>
      <c r="L29" s="3" t="s">
        <v>745</v>
      </c>
      <c r="M29" s="46" t="s">
        <v>762</v>
      </c>
      <c r="N29" s="3" t="s">
        <v>744</v>
      </c>
      <c r="O29" s="64" t="s">
        <v>621</v>
      </c>
      <c r="P29" s="3"/>
      <c r="Q29" s="3"/>
      <c r="R29" s="3"/>
      <c r="S29" s="3"/>
      <c r="T29" s="3"/>
      <c r="U29" s="3"/>
      <c r="V29" s="3"/>
      <c r="W29" s="3"/>
      <c r="X29" s="3"/>
      <c r="Y29" s="3"/>
      <c r="Z29" s="3"/>
    </row>
    <row r="30" spans="1:26" s="7" customFormat="1" ht="96.6" x14ac:dyDescent="0.3">
      <c r="A30" s="9" t="s">
        <v>743</v>
      </c>
      <c r="B30" s="37" t="s">
        <v>22</v>
      </c>
      <c r="C30" s="3" t="s">
        <v>232</v>
      </c>
      <c r="D30" s="69" t="s">
        <v>234</v>
      </c>
      <c r="E30" s="69">
        <v>146.81633099999999</v>
      </c>
      <c r="F30" s="3" t="s">
        <v>231</v>
      </c>
      <c r="G30" s="3" t="s">
        <v>117</v>
      </c>
      <c r="H30" s="3" t="s">
        <v>43</v>
      </c>
      <c r="I30" s="3" t="s">
        <v>14</v>
      </c>
      <c r="J30" s="3">
        <v>300</v>
      </c>
      <c r="K30" s="65">
        <v>36000</v>
      </c>
      <c r="L30" s="3" t="s">
        <v>233</v>
      </c>
      <c r="M30" s="4" t="s">
        <v>683</v>
      </c>
      <c r="N30" s="92" t="s">
        <v>370</v>
      </c>
      <c r="O30" s="3" t="s">
        <v>353</v>
      </c>
    </row>
    <row r="31" spans="1:26" s="7" customFormat="1" ht="124.2" x14ac:dyDescent="0.3">
      <c r="A31" s="5" t="s">
        <v>572</v>
      </c>
      <c r="B31" s="37" t="s">
        <v>22</v>
      </c>
      <c r="C31" s="66" t="s">
        <v>27</v>
      </c>
      <c r="D31" s="69">
        <v>-23.79251</v>
      </c>
      <c r="E31" s="69">
        <v>151.15548999999999</v>
      </c>
      <c r="F31" s="80" t="s">
        <v>529</v>
      </c>
      <c r="G31" s="3" t="s">
        <v>117</v>
      </c>
      <c r="H31" s="3" t="s">
        <v>108</v>
      </c>
      <c r="I31" s="3" t="s">
        <v>108</v>
      </c>
      <c r="J31" s="3" t="s">
        <v>108</v>
      </c>
      <c r="K31" s="3" t="s">
        <v>108</v>
      </c>
      <c r="L31" s="3">
        <v>2028</v>
      </c>
      <c r="M31" s="46" t="s">
        <v>768</v>
      </c>
      <c r="N31" s="3" t="s">
        <v>530</v>
      </c>
      <c r="O31" s="64" t="s">
        <v>521</v>
      </c>
      <c r="P31" s="3"/>
      <c r="Q31" s="3"/>
      <c r="R31" s="3"/>
      <c r="S31" s="3"/>
      <c r="T31" s="3"/>
      <c r="U31" s="3"/>
      <c r="V31" s="3"/>
      <c r="W31" s="3"/>
      <c r="X31" s="3"/>
      <c r="Y31" s="3"/>
      <c r="Z31" s="3"/>
    </row>
    <row r="32" spans="1:26" s="3" customFormat="1" ht="110.4" x14ac:dyDescent="0.3">
      <c r="A32" s="9" t="s">
        <v>635</v>
      </c>
      <c r="B32" s="37" t="s">
        <v>22</v>
      </c>
      <c r="C32" s="3" t="s">
        <v>637</v>
      </c>
      <c r="D32" s="69">
        <v>-20.553100000000001</v>
      </c>
      <c r="E32" s="69">
        <v>147.8443</v>
      </c>
      <c r="F32" s="3" t="s">
        <v>636</v>
      </c>
      <c r="G32" s="3" t="s">
        <v>117</v>
      </c>
      <c r="H32" s="3" t="s">
        <v>108</v>
      </c>
      <c r="I32" s="3" t="s">
        <v>108</v>
      </c>
      <c r="J32" s="3" t="s">
        <v>108</v>
      </c>
      <c r="K32" s="65" t="s">
        <v>108</v>
      </c>
      <c r="L32" s="3" t="s">
        <v>108</v>
      </c>
      <c r="M32" s="46" t="s">
        <v>664</v>
      </c>
      <c r="N32" s="3" t="s">
        <v>638</v>
      </c>
      <c r="O32" s="3" t="s">
        <v>621</v>
      </c>
      <c r="R32" s="6"/>
      <c r="S32" s="6"/>
      <c r="U32" s="6"/>
      <c r="V32" s="6"/>
      <c r="W32" s="7"/>
      <c r="Y32" s="7"/>
      <c r="Z32" s="7"/>
    </row>
    <row r="33" spans="1:26" s="2" customFormat="1" ht="96.6" x14ac:dyDescent="0.3">
      <c r="A33" s="40" t="s">
        <v>330</v>
      </c>
      <c r="B33" s="37" t="s">
        <v>22</v>
      </c>
      <c r="C33" s="66" t="s">
        <v>327</v>
      </c>
      <c r="D33" s="69" t="s">
        <v>329</v>
      </c>
      <c r="E33" s="69">
        <v>149.285</v>
      </c>
      <c r="F33" s="2" t="s">
        <v>328</v>
      </c>
      <c r="G33" s="3" t="s">
        <v>117</v>
      </c>
      <c r="H33" s="2" t="s">
        <v>108</v>
      </c>
      <c r="I33" s="2" t="s">
        <v>108</v>
      </c>
      <c r="J33" s="2" t="s">
        <v>108</v>
      </c>
      <c r="K33" s="73" t="s">
        <v>108</v>
      </c>
      <c r="L33" s="2" t="s">
        <v>513</v>
      </c>
      <c r="M33" s="48" t="s">
        <v>684</v>
      </c>
      <c r="N33" s="3" t="s">
        <v>331</v>
      </c>
      <c r="O33" s="67" t="s">
        <v>312</v>
      </c>
    </row>
    <row r="34" spans="1:26" s="2" customFormat="1" ht="124.2" x14ac:dyDescent="0.3">
      <c r="A34" s="40" t="s">
        <v>435</v>
      </c>
      <c r="B34" s="37" t="s">
        <v>22</v>
      </c>
      <c r="C34" s="81" t="s">
        <v>436</v>
      </c>
      <c r="D34" s="69">
        <v>-10.578888900000001</v>
      </c>
      <c r="E34" s="69">
        <v>142.22</v>
      </c>
      <c r="F34" s="2" t="s">
        <v>434</v>
      </c>
      <c r="G34" s="3" t="s">
        <v>117</v>
      </c>
      <c r="H34" s="2" t="s">
        <v>108</v>
      </c>
      <c r="I34" s="2" t="s">
        <v>108</v>
      </c>
      <c r="J34" s="2" t="s">
        <v>108</v>
      </c>
      <c r="K34" s="73" t="s">
        <v>108</v>
      </c>
      <c r="L34" s="2" t="s">
        <v>438</v>
      </c>
      <c r="M34" s="48" t="s">
        <v>685</v>
      </c>
      <c r="N34" s="3" t="s">
        <v>437</v>
      </c>
      <c r="O34" s="67" t="s">
        <v>421</v>
      </c>
    </row>
    <row r="35" spans="1:26" s="2" customFormat="1" ht="82.8" x14ac:dyDescent="0.3">
      <c r="A35" s="40" t="s">
        <v>532</v>
      </c>
      <c r="B35" s="37" t="s">
        <v>22</v>
      </c>
      <c r="C35" s="68" t="s">
        <v>232</v>
      </c>
      <c r="D35" s="69">
        <v>-19.333751400000001</v>
      </c>
      <c r="E35" s="69">
        <v>146.8336711</v>
      </c>
      <c r="F35" s="81" t="s">
        <v>533</v>
      </c>
      <c r="G35" s="3" t="s">
        <v>117</v>
      </c>
      <c r="H35" s="2" t="s">
        <v>108</v>
      </c>
      <c r="I35" s="2" t="s">
        <v>108</v>
      </c>
      <c r="J35" s="2" t="s">
        <v>108</v>
      </c>
      <c r="K35" s="2" t="s">
        <v>108</v>
      </c>
      <c r="L35" s="2" t="s">
        <v>108</v>
      </c>
      <c r="M35" s="48" t="s">
        <v>686</v>
      </c>
      <c r="N35" s="3" t="s">
        <v>534</v>
      </c>
      <c r="O35" s="67" t="s">
        <v>521</v>
      </c>
    </row>
    <row r="36" spans="1:26" s="2" customFormat="1" ht="151.80000000000001" x14ac:dyDescent="0.3">
      <c r="A36" s="40" t="s">
        <v>34</v>
      </c>
      <c r="B36" s="37" t="s">
        <v>22</v>
      </c>
      <c r="C36" s="2" t="s">
        <v>27</v>
      </c>
      <c r="D36" s="69" t="s">
        <v>35</v>
      </c>
      <c r="E36" s="69">
        <v>151.249177</v>
      </c>
      <c r="F36" s="3" t="s">
        <v>189</v>
      </c>
      <c r="G36" s="3" t="s">
        <v>117</v>
      </c>
      <c r="H36" s="2" t="s">
        <v>36</v>
      </c>
      <c r="I36" s="2" t="s">
        <v>12</v>
      </c>
      <c r="J36" s="2">
        <v>0.17499999999999999</v>
      </c>
      <c r="K36" s="73">
        <v>23.5</v>
      </c>
      <c r="L36" s="55" t="s">
        <v>190</v>
      </c>
      <c r="M36" s="63" t="s">
        <v>782</v>
      </c>
      <c r="N36" s="3" t="s">
        <v>37</v>
      </c>
      <c r="O36" s="2" t="s">
        <v>353</v>
      </c>
    </row>
    <row r="37" spans="1:26" s="2" customFormat="1" ht="124.2" x14ac:dyDescent="0.3">
      <c r="A37" s="40" t="s">
        <v>398</v>
      </c>
      <c r="B37" s="36" t="s">
        <v>22</v>
      </c>
      <c r="C37" s="81" t="s">
        <v>402</v>
      </c>
      <c r="D37" s="69">
        <v>-24.573135000000001</v>
      </c>
      <c r="E37" s="69">
        <v>149.97496000000001</v>
      </c>
      <c r="F37" s="2" t="s">
        <v>399</v>
      </c>
      <c r="G37" s="3" t="s">
        <v>117</v>
      </c>
      <c r="H37" s="2" t="s">
        <v>108</v>
      </c>
      <c r="I37" s="2" t="s">
        <v>108</v>
      </c>
      <c r="J37" s="2" t="s">
        <v>108</v>
      </c>
      <c r="K37" s="2" t="s">
        <v>108</v>
      </c>
      <c r="L37" s="2" t="s">
        <v>108</v>
      </c>
      <c r="M37" s="48" t="s">
        <v>687</v>
      </c>
      <c r="N37" s="3" t="s">
        <v>401</v>
      </c>
      <c r="O37" s="67" t="s">
        <v>400</v>
      </c>
    </row>
    <row r="38" spans="1:26" s="2" customFormat="1" ht="82.8" x14ac:dyDescent="0.3">
      <c r="A38" s="40" t="s">
        <v>535</v>
      </c>
      <c r="B38" s="36" t="s">
        <v>22</v>
      </c>
      <c r="C38" s="100" t="s">
        <v>618</v>
      </c>
      <c r="D38" s="69">
        <v>-26.92</v>
      </c>
      <c r="E38" s="69">
        <v>150.75</v>
      </c>
      <c r="F38" s="81" t="s">
        <v>536</v>
      </c>
      <c r="G38" s="3" t="s">
        <v>117</v>
      </c>
      <c r="H38" s="3" t="s">
        <v>108</v>
      </c>
      <c r="I38" s="2" t="s">
        <v>108</v>
      </c>
      <c r="J38" s="2" t="s">
        <v>108</v>
      </c>
      <c r="K38" s="2" t="s">
        <v>108</v>
      </c>
      <c r="L38" s="2">
        <v>2027</v>
      </c>
      <c r="M38" s="48" t="s">
        <v>688</v>
      </c>
      <c r="N38" s="3" t="s">
        <v>567</v>
      </c>
      <c r="O38" s="67" t="s">
        <v>521</v>
      </c>
    </row>
    <row r="39" spans="1:26" s="2" customFormat="1" ht="151.80000000000001" x14ac:dyDescent="0.3">
      <c r="A39" s="40" t="s">
        <v>346</v>
      </c>
      <c r="B39" s="36" t="s">
        <v>22</v>
      </c>
      <c r="C39" s="68" t="s">
        <v>618</v>
      </c>
      <c r="D39" s="69" t="s">
        <v>347</v>
      </c>
      <c r="E39" s="69">
        <v>150.74918</v>
      </c>
      <c r="F39" s="81" t="s">
        <v>439</v>
      </c>
      <c r="G39" s="2" t="s">
        <v>122</v>
      </c>
      <c r="H39" s="2" t="s">
        <v>11</v>
      </c>
      <c r="I39" s="2" t="s">
        <v>14</v>
      </c>
      <c r="J39" s="2">
        <v>1</v>
      </c>
      <c r="K39" s="73">
        <v>75</v>
      </c>
      <c r="L39" s="2" t="s">
        <v>372</v>
      </c>
      <c r="M39" s="48" t="s">
        <v>689</v>
      </c>
      <c r="N39" s="3" t="s">
        <v>783</v>
      </c>
      <c r="O39" s="67" t="s">
        <v>621</v>
      </c>
    </row>
    <row r="40" spans="1:26" s="2" customFormat="1" ht="96.6" x14ac:dyDescent="0.3">
      <c r="A40" s="89" t="s">
        <v>581</v>
      </c>
      <c r="B40" s="36" t="s">
        <v>22</v>
      </c>
      <c r="C40" s="100" t="s">
        <v>618</v>
      </c>
      <c r="D40" s="69">
        <v>-27.248000000000001</v>
      </c>
      <c r="E40" s="69">
        <v>150.821</v>
      </c>
      <c r="F40" s="2" t="s">
        <v>582</v>
      </c>
      <c r="G40" s="2" t="s">
        <v>117</v>
      </c>
      <c r="H40" s="2" t="s">
        <v>588</v>
      </c>
      <c r="I40" s="2" t="s">
        <v>14</v>
      </c>
      <c r="J40" s="2" t="s">
        <v>583</v>
      </c>
      <c r="K40" s="79" t="s">
        <v>108</v>
      </c>
      <c r="L40" s="55" t="s">
        <v>108</v>
      </c>
      <c r="M40" s="48" t="s">
        <v>690</v>
      </c>
      <c r="N40" s="3" t="s">
        <v>584</v>
      </c>
      <c r="O40" s="2" t="s">
        <v>576</v>
      </c>
      <c r="R40" s="94"/>
      <c r="S40" s="94"/>
      <c r="U40" s="94"/>
      <c r="V40" s="94"/>
      <c r="W40" s="93"/>
      <c r="Y40" s="93"/>
      <c r="Z40" s="93"/>
    </row>
    <row r="41" spans="1:26" s="2" customFormat="1" ht="82.8" x14ac:dyDescent="0.3">
      <c r="A41" s="89" t="s">
        <v>585</v>
      </c>
      <c r="B41" s="36" t="s">
        <v>22</v>
      </c>
      <c r="C41" s="2" t="s">
        <v>27</v>
      </c>
      <c r="D41" s="69">
        <v>-23.83</v>
      </c>
      <c r="E41" s="69">
        <v>151.19999999999999</v>
      </c>
      <c r="F41" s="2" t="s">
        <v>586</v>
      </c>
      <c r="G41" s="2" t="s">
        <v>117</v>
      </c>
      <c r="H41" s="2" t="s">
        <v>108</v>
      </c>
      <c r="I41" s="2" t="s">
        <v>108</v>
      </c>
      <c r="J41" s="2" t="s">
        <v>108</v>
      </c>
      <c r="K41" s="2" t="s">
        <v>108</v>
      </c>
      <c r="L41" s="2" t="s">
        <v>108</v>
      </c>
      <c r="M41" s="48" t="s">
        <v>691</v>
      </c>
      <c r="N41" s="3" t="s">
        <v>370</v>
      </c>
      <c r="O41" s="2" t="s">
        <v>576</v>
      </c>
      <c r="R41" s="94"/>
      <c r="S41" s="94"/>
      <c r="U41" s="94"/>
      <c r="V41" s="94"/>
      <c r="W41" s="93"/>
      <c r="Y41" s="93"/>
      <c r="Z41" s="93"/>
    </row>
    <row r="42" spans="1:26" s="2" customFormat="1" ht="82.8" x14ac:dyDescent="0.3">
      <c r="A42" s="89" t="s">
        <v>587</v>
      </c>
      <c r="B42" s="36" t="s">
        <v>22</v>
      </c>
      <c r="C42" s="2" t="s">
        <v>27</v>
      </c>
      <c r="D42" s="69">
        <v>-24.370999999999999</v>
      </c>
      <c r="E42" s="69">
        <v>150.614</v>
      </c>
      <c r="F42" s="2" t="s">
        <v>612</v>
      </c>
      <c r="G42" s="2" t="s">
        <v>117</v>
      </c>
      <c r="H42" s="2" t="s">
        <v>605</v>
      </c>
      <c r="I42" s="2" t="s">
        <v>108</v>
      </c>
      <c r="J42" s="2" t="s">
        <v>108</v>
      </c>
      <c r="K42" s="73">
        <v>100000</v>
      </c>
      <c r="L42" s="2" t="s">
        <v>108</v>
      </c>
      <c r="M42" s="48" t="s">
        <v>692</v>
      </c>
      <c r="N42" s="3" t="s">
        <v>589</v>
      </c>
      <c r="O42" s="2" t="s">
        <v>576</v>
      </c>
      <c r="R42" s="94"/>
      <c r="S42" s="94"/>
      <c r="U42" s="94"/>
      <c r="V42" s="94"/>
      <c r="W42" s="93"/>
      <c r="Y42" s="93"/>
      <c r="Z42" s="93"/>
    </row>
    <row r="43" spans="1:26" s="2" customFormat="1" ht="82.8" x14ac:dyDescent="0.3">
      <c r="A43" s="89" t="s">
        <v>670</v>
      </c>
      <c r="B43" s="36" t="s">
        <v>22</v>
      </c>
      <c r="C43" s="2" t="s">
        <v>208</v>
      </c>
      <c r="D43" s="69" t="s">
        <v>209</v>
      </c>
      <c r="E43" s="69">
        <v>151.211648</v>
      </c>
      <c r="F43" s="2" t="s">
        <v>191</v>
      </c>
      <c r="G43" s="2" t="s">
        <v>117</v>
      </c>
      <c r="H43" s="2" t="s">
        <v>63</v>
      </c>
      <c r="I43" s="2" t="s">
        <v>108</v>
      </c>
      <c r="J43" s="2" t="s">
        <v>108</v>
      </c>
      <c r="K43" s="73">
        <v>100000</v>
      </c>
      <c r="L43" s="2" t="s">
        <v>108</v>
      </c>
      <c r="M43" s="48" t="s">
        <v>693</v>
      </c>
      <c r="N43" s="3" t="s">
        <v>589</v>
      </c>
      <c r="O43" s="2" t="s">
        <v>621</v>
      </c>
      <c r="P43" s="93"/>
      <c r="Q43" s="93"/>
      <c r="R43" s="93"/>
      <c r="S43" s="93"/>
      <c r="T43" s="93"/>
      <c r="U43" s="93"/>
      <c r="V43" s="93"/>
      <c r="W43" s="93"/>
      <c r="X43" s="93"/>
      <c r="Y43" s="93"/>
      <c r="Z43" s="93"/>
    </row>
    <row r="44" spans="1:26" s="2" customFormat="1" ht="165.6" x14ac:dyDescent="0.3">
      <c r="A44" s="40" t="s">
        <v>244</v>
      </c>
      <c r="B44" s="36" t="s">
        <v>22</v>
      </c>
      <c r="C44" s="3" t="s">
        <v>23</v>
      </c>
      <c r="D44" s="69">
        <v>-27.404492999999999</v>
      </c>
      <c r="E44" s="69">
        <v>153.13432800000001</v>
      </c>
      <c r="F44" s="3" t="s">
        <v>556</v>
      </c>
      <c r="G44" s="2" t="s">
        <v>118</v>
      </c>
      <c r="H44" s="2" t="s">
        <v>21</v>
      </c>
      <c r="I44" s="2" t="s">
        <v>12</v>
      </c>
      <c r="J44" s="2">
        <v>0.22</v>
      </c>
      <c r="K44" s="73">
        <f>2.4*12</f>
        <v>28.799999999999997</v>
      </c>
      <c r="L44" s="67" t="s">
        <v>626</v>
      </c>
      <c r="M44" s="48" t="s">
        <v>784</v>
      </c>
      <c r="N44" s="10" t="s">
        <v>627</v>
      </c>
      <c r="O44" s="2" t="s">
        <v>621</v>
      </c>
    </row>
    <row r="45" spans="1:26" s="2" customFormat="1" ht="151.80000000000001" x14ac:dyDescent="0.3">
      <c r="A45" s="89" t="s">
        <v>193</v>
      </c>
      <c r="B45" s="36" t="s">
        <v>22</v>
      </c>
      <c r="C45" s="2" t="s">
        <v>24</v>
      </c>
      <c r="D45" s="69">
        <v>-27.553628</v>
      </c>
      <c r="E45" s="69">
        <v>153.05442099999999</v>
      </c>
      <c r="F45" s="2" t="s">
        <v>25</v>
      </c>
      <c r="G45" s="2" t="s">
        <v>118</v>
      </c>
      <c r="H45" s="2" t="s">
        <v>11</v>
      </c>
      <c r="I45" s="2" t="s">
        <v>45</v>
      </c>
      <c r="J45" s="2">
        <v>0.16</v>
      </c>
      <c r="K45" s="72">
        <f>(30*0.08988*24*365)/1000</f>
        <v>23.620463999999998</v>
      </c>
      <c r="L45" s="2" t="s">
        <v>118</v>
      </c>
      <c r="M45" s="48" t="s">
        <v>694</v>
      </c>
      <c r="N45" s="3" t="s">
        <v>26</v>
      </c>
      <c r="O45" s="2" t="s">
        <v>112</v>
      </c>
      <c r="P45" s="93"/>
      <c r="Q45" s="93"/>
      <c r="R45" s="93"/>
      <c r="S45" s="93"/>
      <c r="T45" s="93"/>
      <c r="U45" s="93"/>
      <c r="V45" s="93"/>
      <c r="W45" s="93"/>
      <c r="X45" s="93"/>
      <c r="Y45" s="93"/>
      <c r="Z45" s="93"/>
    </row>
    <row r="46" spans="1:26" s="2" customFormat="1" ht="124.2" x14ac:dyDescent="0.3">
      <c r="A46" s="89" t="s">
        <v>277</v>
      </c>
      <c r="B46" s="36" t="s">
        <v>22</v>
      </c>
      <c r="C46" s="2" t="s">
        <v>249</v>
      </c>
      <c r="D46" s="69">
        <v>-28.078579000000001</v>
      </c>
      <c r="E46" s="90">
        <v>152.34796600000001</v>
      </c>
      <c r="F46" s="2" t="s">
        <v>373</v>
      </c>
      <c r="G46" s="2" t="s">
        <v>117</v>
      </c>
      <c r="H46" s="2" t="s">
        <v>220</v>
      </c>
      <c r="I46" s="2" t="s">
        <v>14</v>
      </c>
      <c r="J46" s="2" t="s">
        <v>108</v>
      </c>
      <c r="K46" s="73" t="s">
        <v>108</v>
      </c>
      <c r="L46" s="2" t="s">
        <v>108</v>
      </c>
      <c r="M46" s="48" t="s">
        <v>695</v>
      </c>
      <c r="N46" s="3" t="s">
        <v>248</v>
      </c>
      <c r="O46" s="2" t="s">
        <v>226</v>
      </c>
      <c r="P46" s="93"/>
      <c r="Q46" s="93"/>
      <c r="R46" s="93"/>
      <c r="S46" s="93"/>
      <c r="T46" s="93"/>
      <c r="U46" s="93"/>
      <c r="V46" s="93"/>
      <c r="W46" s="93"/>
      <c r="X46" s="93"/>
      <c r="Y46" s="93"/>
      <c r="Z46" s="93"/>
    </row>
    <row r="47" spans="1:26" s="2" customFormat="1" ht="110.4" x14ac:dyDescent="0.3">
      <c r="A47" s="89" t="s">
        <v>596</v>
      </c>
      <c r="B47" s="36" t="s">
        <v>22</v>
      </c>
      <c r="C47" s="3" t="s">
        <v>27</v>
      </c>
      <c r="D47" s="69" t="s">
        <v>297</v>
      </c>
      <c r="E47" s="69">
        <v>151.230479</v>
      </c>
      <c r="F47" s="2" t="s">
        <v>597</v>
      </c>
      <c r="G47" s="2" t="s">
        <v>117</v>
      </c>
      <c r="H47" s="2" t="s">
        <v>606</v>
      </c>
      <c r="I47" s="2" t="s">
        <v>14</v>
      </c>
      <c r="J47" s="2" t="s">
        <v>108</v>
      </c>
      <c r="K47" s="73" t="s">
        <v>279</v>
      </c>
      <c r="L47" s="2" t="s">
        <v>608</v>
      </c>
      <c r="M47" s="48" t="s">
        <v>696</v>
      </c>
      <c r="N47" s="3" t="s">
        <v>607</v>
      </c>
      <c r="O47" s="2" t="s">
        <v>576</v>
      </c>
      <c r="P47" s="93"/>
      <c r="Q47" s="93"/>
      <c r="R47" s="93"/>
      <c r="S47" s="93"/>
      <c r="T47" s="93"/>
      <c r="U47" s="93"/>
      <c r="V47" s="93"/>
      <c r="W47" s="93"/>
      <c r="X47" s="93"/>
      <c r="Y47" s="93"/>
      <c r="Z47" s="93"/>
    </row>
    <row r="48" spans="1:26" s="2" customFormat="1" ht="248.4" x14ac:dyDescent="0.3">
      <c r="A48" s="40" t="s">
        <v>320</v>
      </c>
      <c r="B48" s="36" t="s">
        <v>22</v>
      </c>
      <c r="C48" s="68" t="s">
        <v>232</v>
      </c>
      <c r="D48" s="69" t="s">
        <v>38</v>
      </c>
      <c r="E48" s="69">
        <v>146.89126899999999</v>
      </c>
      <c r="F48" s="2" t="s">
        <v>319</v>
      </c>
      <c r="G48" s="2" t="s">
        <v>122</v>
      </c>
      <c r="H48" s="2" t="s">
        <v>11</v>
      </c>
      <c r="I48" s="2" t="s">
        <v>321</v>
      </c>
      <c r="J48" s="2">
        <v>1</v>
      </c>
      <c r="K48" s="73">
        <v>140</v>
      </c>
      <c r="L48" s="2">
        <v>2023</v>
      </c>
      <c r="M48" s="48" t="s">
        <v>769</v>
      </c>
      <c r="N48" s="3" t="s">
        <v>785</v>
      </c>
      <c r="O48" s="67" t="s">
        <v>621</v>
      </c>
    </row>
    <row r="49" spans="1:25" s="2" customFormat="1" ht="151.80000000000001" x14ac:dyDescent="0.3">
      <c r="A49" s="40" t="s">
        <v>230</v>
      </c>
      <c r="B49" s="36" t="s">
        <v>22</v>
      </c>
      <c r="C49" s="2" t="s">
        <v>217</v>
      </c>
      <c r="D49" s="69" t="s">
        <v>229</v>
      </c>
      <c r="E49" s="69">
        <v>152.36920900000001</v>
      </c>
      <c r="F49" s="2" t="s">
        <v>224</v>
      </c>
      <c r="G49" s="2" t="s">
        <v>117</v>
      </c>
      <c r="H49" s="2" t="s">
        <v>228</v>
      </c>
      <c r="I49" s="2" t="s">
        <v>227</v>
      </c>
      <c r="J49" s="2" t="s">
        <v>108</v>
      </c>
      <c r="K49" s="73" t="s">
        <v>108</v>
      </c>
      <c r="L49" s="2" t="s">
        <v>108</v>
      </c>
      <c r="M49" s="48" t="s">
        <v>697</v>
      </c>
      <c r="N49" s="3" t="s">
        <v>225</v>
      </c>
      <c r="O49" s="2" t="s">
        <v>226</v>
      </c>
    </row>
    <row r="50" spans="1:25" s="2" customFormat="1" ht="96.6" x14ac:dyDescent="0.3">
      <c r="A50" s="40" t="s">
        <v>667</v>
      </c>
      <c r="B50" s="36" t="s">
        <v>22</v>
      </c>
      <c r="C50" s="2" t="s">
        <v>24</v>
      </c>
      <c r="D50" s="69">
        <v>-27.527773700000001</v>
      </c>
      <c r="E50" s="69">
        <v>153.19675849999999</v>
      </c>
      <c r="F50" s="2" t="s">
        <v>668</v>
      </c>
      <c r="G50" s="2" t="s">
        <v>117</v>
      </c>
      <c r="H50" s="2" t="s">
        <v>108</v>
      </c>
      <c r="I50" s="2" t="s">
        <v>108</v>
      </c>
      <c r="J50" s="2" t="s">
        <v>108</v>
      </c>
      <c r="K50" s="2" t="s">
        <v>108</v>
      </c>
      <c r="L50" s="2" t="s">
        <v>108</v>
      </c>
      <c r="M50" s="48" t="s">
        <v>738</v>
      </c>
      <c r="N50" s="3" t="s">
        <v>669</v>
      </c>
      <c r="O50" s="2" t="s">
        <v>621</v>
      </c>
    </row>
    <row r="51" spans="1:25" s="44" customFormat="1" ht="151.80000000000001" x14ac:dyDescent="0.3">
      <c r="A51" s="40" t="s">
        <v>7</v>
      </c>
      <c r="B51" s="36" t="s">
        <v>40</v>
      </c>
      <c r="C51" s="2" t="s">
        <v>206</v>
      </c>
      <c r="D51" s="77">
        <v>-35.009990000000002</v>
      </c>
      <c r="E51" s="77">
        <v>138.571</v>
      </c>
      <c r="F51" s="2" t="s">
        <v>194</v>
      </c>
      <c r="G51" s="2" t="s">
        <v>117</v>
      </c>
      <c r="H51" s="2" t="s">
        <v>108</v>
      </c>
      <c r="I51" s="2" t="s">
        <v>108</v>
      </c>
      <c r="J51" s="2" t="s">
        <v>108</v>
      </c>
      <c r="K51" s="73" t="s">
        <v>108</v>
      </c>
      <c r="L51" s="2" t="s">
        <v>108</v>
      </c>
      <c r="M51" s="48" t="s">
        <v>786</v>
      </c>
      <c r="N51" s="3" t="s">
        <v>8</v>
      </c>
      <c r="O51" s="67" t="s">
        <v>353</v>
      </c>
    </row>
    <row r="52" spans="1:25" s="7" customFormat="1" ht="110.4" x14ac:dyDescent="0.3">
      <c r="A52" s="5" t="s">
        <v>639</v>
      </c>
      <c r="B52" s="37" t="s">
        <v>40</v>
      </c>
      <c r="C52" s="3" t="s">
        <v>640</v>
      </c>
      <c r="D52" s="69">
        <v>-34.179166700000003</v>
      </c>
      <c r="E52" s="69">
        <v>136.30332999999999</v>
      </c>
      <c r="F52" s="3" t="s">
        <v>641</v>
      </c>
      <c r="G52" s="3" t="s">
        <v>117</v>
      </c>
      <c r="H52" s="3" t="s">
        <v>108</v>
      </c>
      <c r="I52" s="3" t="s">
        <v>642</v>
      </c>
      <c r="J52" s="65">
        <v>5000</v>
      </c>
      <c r="K52" s="102" t="s">
        <v>108</v>
      </c>
      <c r="L52" s="3" t="s">
        <v>108</v>
      </c>
      <c r="M52" s="46" t="s">
        <v>787</v>
      </c>
      <c r="N52" s="3" t="s">
        <v>643</v>
      </c>
      <c r="O52" s="3" t="s">
        <v>621</v>
      </c>
      <c r="P52" s="3"/>
      <c r="Q52" s="3"/>
      <c r="R52" s="6"/>
      <c r="S52" s="6"/>
      <c r="T52" s="3"/>
      <c r="U52" s="6"/>
      <c r="V52" s="3"/>
      <c r="X52" s="3"/>
    </row>
    <row r="53" spans="1:25" s="7" customFormat="1" ht="193.2" x14ac:dyDescent="0.3">
      <c r="A53" s="9" t="s">
        <v>257</v>
      </c>
      <c r="B53" s="37" t="s">
        <v>40</v>
      </c>
      <c r="C53" s="3" t="s">
        <v>262</v>
      </c>
      <c r="D53" s="69" t="s">
        <v>263</v>
      </c>
      <c r="E53" s="69">
        <v>137.57560699999999</v>
      </c>
      <c r="F53" s="3" t="s">
        <v>258</v>
      </c>
      <c r="G53" s="3" t="s">
        <v>117</v>
      </c>
      <c r="H53" s="3" t="s">
        <v>43</v>
      </c>
      <c r="I53" s="3" t="s">
        <v>14</v>
      </c>
      <c r="J53" s="3">
        <v>75</v>
      </c>
      <c r="K53" s="65">
        <v>10000</v>
      </c>
      <c r="L53" s="3" t="s">
        <v>261</v>
      </c>
      <c r="M53" s="46" t="s">
        <v>698</v>
      </c>
      <c r="N53" s="3" t="s">
        <v>260</v>
      </c>
      <c r="O53" s="3" t="s">
        <v>226</v>
      </c>
      <c r="P53" s="3"/>
      <c r="Q53" s="3"/>
      <c r="R53" s="6"/>
      <c r="S53" s="3"/>
      <c r="T53" s="3"/>
      <c r="U53" s="3"/>
      <c r="V53" s="3"/>
      <c r="X53" s="6"/>
      <c r="Y53" s="3"/>
    </row>
    <row r="54" spans="1:25" s="7" customFormat="1" ht="124.2" x14ac:dyDescent="0.3">
      <c r="A54" s="5" t="s">
        <v>628</v>
      </c>
      <c r="B54" s="37" t="s">
        <v>40</v>
      </c>
      <c r="C54" s="3" t="s">
        <v>498</v>
      </c>
      <c r="D54" s="69">
        <v>-34.767508999999997</v>
      </c>
      <c r="E54" s="69">
        <v>138.59311199999999</v>
      </c>
      <c r="F54" s="3" t="s">
        <v>629</v>
      </c>
      <c r="G54" s="3" t="s">
        <v>122</v>
      </c>
      <c r="H54" s="3" t="s">
        <v>548</v>
      </c>
      <c r="I54" s="3" t="s">
        <v>321</v>
      </c>
      <c r="J54" s="3">
        <v>0.15</v>
      </c>
      <c r="K54" s="102">
        <f>(40*365)/1000</f>
        <v>14.6</v>
      </c>
      <c r="L54" s="3">
        <v>2023</v>
      </c>
      <c r="M54" s="46" t="s">
        <v>788</v>
      </c>
      <c r="N54" s="3" t="s">
        <v>630</v>
      </c>
      <c r="O54" s="3" t="s">
        <v>621</v>
      </c>
      <c r="P54" s="3"/>
      <c r="Q54" s="3"/>
      <c r="R54" s="6"/>
      <c r="S54" s="6"/>
      <c r="T54" s="3"/>
      <c r="U54" s="6"/>
      <c r="V54" s="3"/>
      <c r="X54" s="3"/>
    </row>
    <row r="55" spans="1:25" s="7" customFormat="1" ht="207" x14ac:dyDescent="0.3">
      <c r="A55" s="9" t="s">
        <v>245</v>
      </c>
      <c r="B55" s="37" t="s">
        <v>40</v>
      </c>
      <c r="C55" s="3" t="s">
        <v>41</v>
      </c>
      <c r="D55" s="69" t="s">
        <v>42</v>
      </c>
      <c r="E55" s="69">
        <v>138.570863</v>
      </c>
      <c r="F55" s="3" t="s">
        <v>256</v>
      </c>
      <c r="G55" s="3" t="s">
        <v>118</v>
      </c>
      <c r="H55" s="3" t="s">
        <v>548</v>
      </c>
      <c r="I55" s="2" t="s">
        <v>12</v>
      </c>
      <c r="J55" s="3">
        <v>1.25</v>
      </c>
      <c r="K55" s="65">
        <v>175</v>
      </c>
      <c r="L55" s="3" t="s">
        <v>371</v>
      </c>
      <c r="M55" s="47" t="s">
        <v>742</v>
      </c>
      <c r="N55" s="3" t="s">
        <v>789</v>
      </c>
      <c r="O55" s="3" t="s">
        <v>621</v>
      </c>
      <c r="P55" s="3"/>
      <c r="Q55" s="3"/>
      <c r="R55" s="6"/>
      <c r="S55" s="6"/>
      <c r="T55" s="3"/>
      <c r="U55" s="6"/>
      <c r="V55" s="3"/>
      <c r="X55" s="3"/>
    </row>
    <row r="56" spans="1:25" s="7" customFormat="1" ht="124.2" x14ac:dyDescent="0.3">
      <c r="A56" s="9" t="s">
        <v>568</v>
      </c>
      <c r="B56" s="37" t="s">
        <v>40</v>
      </c>
      <c r="C56" s="3" t="s">
        <v>546</v>
      </c>
      <c r="D56" s="69">
        <v>-33.788200000000003</v>
      </c>
      <c r="E56" s="69">
        <v>138.9984</v>
      </c>
      <c r="F56" s="80" t="s">
        <v>545</v>
      </c>
      <c r="G56" s="3" t="s">
        <v>117</v>
      </c>
      <c r="H56" s="3" t="s">
        <v>547</v>
      </c>
      <c r="I56" s="3" t="s">
        <v>14</v>
      </c>
      <c r="J56" s="3" t="s">
        <v>108</v>
      </c>
      <c r="K56" s="3" t="s">
        <v>108</v>
      </c>
      <c r="L56" s="3" t="s">
        <v>108</v>
      </c>
      <c r="M56" s="46" t="s">
        <v>699</v>
      </c>
      <c r="N56" s="3" t="s">
        <v>549</v>
      </c>
      <c r="O56" s="3" t="s">
        <v>521</v>
      </c>
      <c r="P56" s="3"/>
      <c r="Q56" s="3"/>
      <c r="R56" s="6"/>
      <c r="S56" s="3"/>
      <c r="T56" s="3"/>
      <c r="U56" s="3"/>
      <c r="V56" s="3"/>
      <c r="X56" s="6"/>
    </row>
    <row r="57" spans="1:25" s="7" customFormat="1" ht="151.80000000000001" x14ac:dyDescent="0.3">
      <c r="A57" s="9" t="s">
        <v>468</v>
      </c>
      <c r="B57" s="37" t="s">
        <v>40</v>
      </c>
      <c r="C57" s="3" t="s">
        <v>469</v>
      </c>
      <c r="D57" s="69">
        <v>-32.991667</v>
      </c>
      <c r="E57" s="69">
        <v>137.76388900000001</v>
      </c>
      <c r="F57" s="80" t="s">
        <v>475</v>
      </c>
      <c r="G57" s="3" t="s">
        <v>117</v>
      </c>
      <c r="H57" s="3" t="s">
        <v>108</v>
      </c>
      <c r="I57" s="3" t="s">
        <v>108</v>
      </c>
      <c r="J57" s="3" t="s">
        <v>108</v>
      </c>
      <c r="K57" s="3" t="s">
        <v>108</v>
      </c>
      <c r="L57" s="3" t="s">
        <v>108</v>
      </c>
      <c r="M57" s="46" t="s">
        <v>770</v>
      </c>
      <c r="N57" s="3" t="s">
        <v>790</v>
      </c>
      <c r="O57" s="3" t="s">
        <v>621</v>
      </c>
      <c r="P57" s="3"/>
      <c r="Q57" s="3"/>
      <c r="R57" s="6"/>
      <c r="S57" s="3"/>
      <c r="T57" s="3"/>
      <c r="U57" s="3"/>
      <c r="V57" s="3"/>
      <c r="X57" s="6"/>
    </row>
    <row r="58" spans="1:25" s="7" customFormat="1" ht="124.2" x14ac:dyDescent="0.3">
      <c r="A58" s="9" t="s">
        <v>385</v>
      </c>
      <c r="B58" s="37" t="s">
        <v>40</v>
      </c>
      <c r="C58" s="3" t="s">
        <v>386</v>
      </c>
      <c r="D58" s="69">
        <v>-33.178280000000001</v>
      </c>
      <c r="E58" s="69">
        <v>138.00892999999999</v>
      </c>
      <c r="F58" s="3" t="s">
        <v>404</v>
      </c>
      <c r="G58" s="3" t="s">
        <v>117</v>
      </c>
      <c r="H58" s="3" t="s">
        <v>43</v>
      </c>
      <c r="I58" s="3" t="s">
        <v>14</v>
      </c>
      <c r="J58" s="3" t="s">
        <v>387</v>
      </c>
      <c r="K58" s="65" t="s">
        <v>388</v>
      </c>
      <c r="L58" s="3" t="s">
        <v>389</v>
      </c>
      <c r="M58" s="46" t="s">
        <v>700</v>
      </c>
      <c r="N58" s="3" t="s">
        <v>390</v>
      </c>
      <c r="O58" s="3" t="s">
        <v>391</v>
      </c>
      <c r="P58" s="3"/>
      <c r="Q58" s="3"/>
      <c r="R58" s="6"/>
      <c r="S58" s="3"/>
      <c r="T58" s="3"/>
      <c r="U58" s="3"/>
      <c r="V58" s="3"/>
      <c r="X58" s="6"/>
    </row>
    <row r="59" spans="1:25" s="7" customFormat="1" ht="124.2" x14ac:dyDescent="0.3">
      <c r="A59" s="9" t="s">
        <v>592</v>
      </c>
      <c r="B59" s="37" t="s">
        <v>40</v>
      </c>
      <c r="C59" s="3" t="s">
        <v>593</v>
      </c>
      <c r="D59" s="69">
        <v>-32.200000000000003</v>
      </c>
      <c r="E59" s="69">
        <v>137.6</v>
      </c>
      <c r="F59" s="3" t="s">
        <v>594</v>
      </c>
      <c r="G59" s="3" t="s">
        <v>117</v>
      </c>
      <c r="H59" s="3" t="s">
        <v>613</v>
      </c>
      <c r="I59" s="3" t="s">
        <v>12</v>
      </c>
      <c r="J59" s="3">
        <v>10</v>
      </c>
      <c r="K59" s="65" t="s">
        <v>108</v>
      </c>
      <c r="L59" s="3" t="s">
        <v>108</v>
      </c>
      <c r="M59" s="47" t="s">
        <v>701</v>
      </c>
      <c r="N59" s="3" t="s">
        <v>595</v>
      </c>
      <c r="O59" s="3" t="s">
        <v>576</v>
      </c>
      <c r="P59" s="3"/>
      <c r="Q59" s="3"/>
      <c r="R59" s="6"/>
      <c r="S59" s="6"/>
      <c r="T59" s="3"/>
      <c r="U59" s="6"/>
      <c r="V59" s="3"/>
      <c r="X59" s="3"/>
    </row>
    <row r="60" spans="1:25" s="7" customFormat="1" ht="151.80000000000001" x14ac:dyDescent="0.3">
      <c r="A60" s="9" t="s">
        <v>515</v>
      </c>
      <c r="B60" s="37" t="s">
        <v>40</v>
      </c>
      <c r="C60" s="3" t="s">
        <v>262</v>
      </c>
      <c r="D60" s="69">
        <v>-32.985239999999997</v>
      </c>
      <c r="E60" s="69">
        <v>137.77221</v>
      </c>
      <c r="F60" s="80" t="s">
        <v>516</v>
      </c>
      <c r="G60" s="3" t="s">
        <v>117</v>
      </c>
      <c r="H60" s="3" t="s">
        <v>554</v>
      </c>
      <c r="I60" s="3" t="s">
        <v>14</v>
      </c>
      <c r="J60" s="3">
        <v>250</v>
      </c>
      <c r="K60" s="3" t="s">
        <v>108</v>
      </c>
      <c r="L60" s="3">
        <v>2025</v>
      </c>
      <c r="M60" s="46" t="s">
        <v>771</v>
      </c>
      <c r="N60" s="3" t="s">
        <v>791</v>
      </c>
      <c r="O60" s="3" t="s">
        <v>621</v>
      </c>
      <c r="P60" s="3"/>
      <c r="Q60" s="3"/>
      <c r="R60" s="6"/>
      <c r="S60" s="3"/>
      <c r="T60" s="3"/>
      <c r="U60" s="3"/>
      <c r="V60" s="3"/>
      <c r="X60" s="6"/>
    </row>
    <row r="61" spans="1:25" s="7" customFormat="1" ht="138" x14ac:dyDescent="0.3">
      <c r="A61" s="9" t="s">
        <v>495</v>
      </c>
      <c r="B61" s="37" t="s">
        <v>40</v>
      </c>
      <c r="C61" s="3" t="s">
        <v>498</v>
      </c>
      <c r="D61" s="69">
        <v>-34.799996800000002</v>
      </c>
      <c r="E61" s="69">
        <v>138.53333119999999</v>
      </c>
      <c r="F61" s="80" t="s">
        <v>496</v>
      </c>
      <c r="G61" s="3" t="s">
        <v>117</v>
      </c>
      <c r="H61" s="3" t="s">
        <v>108</v>
      </c>
      <c r="I61" s="3" t="s">
        <v>108</v>
      </c>
      <c r="J61" s="3" t="s">
        <v>108</v>
      </c>
      <c r="K61" s="65" t="s">
        <v>108</v>
      </c>
      <c r="L61" s="3" t="s">
        <v>108</v>
      </c>
      <c r="M61" s="46" t="s">
        <v>702</v>
      </c>
      <c r="N61" s="3" t="s">
        <v>506</v>
      </c>
      <c r="O61" s="3" t="s">
        <v>467</v>
      </c>
      <c r="P61" s="3"/>
      <c r="Q61" s="3"/>
      <c r="R61" s="6"/>
      <c r="S61" s="3"/>
      <c r="T61" s="3"/>
      <c r="U61" s="3"/>
      <c r="V61" s="3"/>
      <c r="X61" s="6"/>
    </row>
    <row r="62" spans="1:25" s="7" customFormat="1" ht="138" x14ac:dyDescent="0.3">
      <c r="A62" s="9" t="s">
        <v>241</v>
      </c>
      <c r="B62" s="37" t="s">
        <v>105</v>
      </c>
      <c r="C62" s="3" t="s">
        <v>238</v>
      </c>
      <c r="D62" s="69">
        <v>-41.141944000000002</v>
      </c>
      <c r="E62" s="69">
        <v>146.9025</v>
      </c>
      <c r="F62" s="3" t="s">
        <v>614</v>
      </c>
      <c r="G62" s="3" t="s">
        <v>117</v>
      </c>
      <c r="H62" s="3" t="s">
        <v>46</v>
      </c>
      <c r="I62" s="3" t="s">
        <v>14</v>
      </c>
      <c r="J62" s="3" t="s">
        <v>601</v>
      </c>
      <c r="K62" s="65">
        <f>60*365</f>
        <v>21900</v>
      </c>
      <c r="L62" s="3">
        <v>2027</v>
      </c>
      <c r="M62" s="46" t="s">
        <v>703</v>
      </c>
      <c r="N62" s="35" t="s">
        <v>792</v>
      </c>
      <c r="O62" s="3" t="s">
        <v>621</v>
      </c>
      <c r="P62" s="3"/>
      <c r="Q62" s="3"/>
      <c r="R62" s="6"/>
      <c r="S62" s="6"/>
      <c r="T62" s="3"/>
      <c r="U62" s="6"/>
      <c r="V62" s="3"/>
      <c r="X62" s="3"/>
    </row>
    <row r="63" spans="1:25" s="7" customFormat="1" ht="165.6" x14ac:dyDescent="0.3">
      <c r="A63" s="51" t="s">
        <v>223</v>
      </c>
      <c r="B63" s="37" t="s">
        <v>105</v>
      </c>
      <c r="C63" s="3" t="s">
        <v>238</v>
      </c>
      <c r="D63" s="69">
        <v>-41.135457000000002</v>
      </c>
      <c r="E63" s="69">
        <v>146.86026100000001</v>
      </c>
      <c r="F63" s="3" t="s">
        <v>650</v>
      </c>
      <c r="G63" s="3" t="s">
        <v>117</v>
      </c>
      <c r="H63" s="3" t="s">
        <v>43</v>
      </c>
      <c r="I63" s="3" t="s">
        <v>14</v>
      </c>
      <c r="J63" s="3">
        <v>250</v>
      </c>
      <c r="K63" s="65" t="s">
        <v>446</v>
      </c>
      <c r="L63" s="3" t="s">
        <v>240</v>
      </c>
      <c r="M63" s="46" t="s">
        <v>704</v>
      </c>
      <c r="N63" s="3" t="s">
        <v>793</v>
      </c>
      <c r="O63" s="3" t="s">
        <v>353</v>
      </c>
      <c r="P63" s="3"/>
      <c r="Q63" s="3"/>
      <c r="R63" s="6"/>
      <c r="S63" s="6"/>
      <c r="T63" s="3"/>
      <c r="U63" s="6"/>
      <c r="V63" s="3"/>
      <c r="X63" s="3"/>
    </row>
    <row r="64" spans="1:25" s="7" customFormat="1" ht="124.2" x14ac:dyDescent="0.3">
      <c r="A64" s="51" t="s">
        <v>280</v>
      </c>
      <c r="B64" s="37" t="s">
        <v>105</v>
      </c>
      <c r="C64" s="3" t="s">
        <v>242</v>
      </c>
      <c r="D64" s="69">
        <v>-40.852159999999998</v>
      </c>
      <c r="E64" s="69">
        <v>145.380864</v>
      </c>
      <c r="F64" s="3" t="s">
        <v>281</v>
      </c>
      <c r="G64" s="3" t="s">
        <v>117</v>
      </c>
      <c r="H64" s="3" t="s">
        <v>43</v>
      </c>
      <c r="I64" s="3" t="s">
        <v>14</v>
      </c>
      <c r="J64" s="3" t="s">
        <v>243</v>
      </c>
      <c r="K64" s="65" t="s">
        <v>108</v>
      </c>
      <c r="L64" s="3" t="s">
        <v>444</v>
      </c>
      <c r="M64" s="46" t="s">
        <v>705</v>
      </c>
      <c r="N64" s="3" t="s">
        <v>443</v>
      </c>
      <c r="O64" s="3" t="s">
        <v>421</v>
      </c>
      <c r="P64" s="3"/>
      <c r="Q64" s="3"/>
      <c r="R64" s="6"/>
      <c r="S64" s="6"/>
      <c r="T64" s="3"/>
      <c r="U64" s="6"/>
      <c r="V64" s="3"/>
      <c r="X64" s="3"/>
    </row>
    <row r="65" spans="1:26" s="7" customFormat="1" ht="110.4" x14ac:dyDescent="0.3">
      <c r="A65" s="5" t="s">
        <v>479</v>
      </c>
      <c r="B65" s="37" t="s">
        <v>105</v>
      </c>
      <c r="C65" s="66" t="s">
        <v>480</v>
      </c>
      <c r="D65" s="69">
        <v>-41.1</v>
      </c>
      <c r="E65" s="69">
        <v>146.816667</v>
      </c>
      <c r="F65" s="80" t="s">
        <v>481</v>
      </c>
      <c r="G65" s="3" t="s">
        <v>117</v>
      </c>
      <c r="H65" s="3" t="s">
        <v>419</v>
      </c>
      <c r="I65" s="3" t="s">
        <v>45</v>
      </c>
      <c r="J65" s="3" t="s">
        <v>108</v>
      </c>
      <c r="K65" s="65" t="s">
        <v>503</v>
      </c>
      <c r="L65" s="3" t="s">
        <v>108</v>
      </c>
      <c r="M65" s="46" t="s">
        <v>706</v>
      </c>
      <c r="N65" s="3" t="s">
        <v>794</v>
      </c>
      <c r="O65" s="3" t="s">
        <v>621</v>
      </c>
      <c r="P65" s="3"/>
      <c r="Q65" s="3"/>
      <c r="R65" s="6"/>
      <c r="S65" s="6"/>
      <c r="T65" s="3"/>
      <c r="U65" s="6"/>
      <c r="V65" s="3"/>
      <c r="X65" s="3"/>
    </row>
    <row r="66" spans="1:26" s="7" customFormat="1" ht="138" x14ac:dyDescent="0.3">
      <c r="A66" s="9" t="s">
        <v>216</v>
      </c>
      <c r="B66" s="37" t="s">
        <v>105</v>
      </c>
      <c r="C66" s="3" t="s">
        <v>378</v>
      </c>
      <c r="D66" s="69">
        <v>-41.163899999999998</v>
      </c>
      <c r="E66" s="69">
        <v>146.93459999999999</v>
      </c>
      <c r="F66" s="3" t="s">
        <v>377</v>
      </c>
      <c r="G66" s="3" t="s">
        <v>117</v>
      </c>
      <c r="H66" s="3" t="s">
        <v>46</v>
      </c>
      <c r="I66" s="3" t="s">
        <v>14</v>
      </c>
      <c r="J66" s="3">
        <v>300</v>
      </c>
      <c r="K66" s="65" t="s">
        <v>379</v>
      </c>
      <c r="L66" s="3" t="s">
        <v>380</v>
      </c>
      <c r="M66" s="46" t="s">
        <v>707</v>
      </c>
      <c r="N66" s="3" t="s">
        <v>822</v>
      </c>
      <c r="O66" s="104" t="s">
        <v>621</v>
      </c>
      <c r="P66" s="3"/>
      <c r="Q66" s="3"/>
      <c r="R66" s="6"/>
      <c r="S66" s="6"/>
      <c r="T66" s="3"/>
      <c r="U66" s="6"/>
      <c r="V66" s="3"/>
      <c r="X66" s="3"/>
    </row>
    <row r="67" spans="1:26" s="7" customFormat="1" ht="138" x14ac:dyDescent="0.3">
      <c r="A67" s="5" t="s">
        <v>484</v>
      </c>
      <c r="B67" s="37" t="s">
        <v>105</v>
      </c>
      <c r="C67" s="66" t="s">
        <v>486</v>
      </c>
      <c r="D67" s="69">
        <v>-41.517049999999998</v>
      </c>
      <c r="E67" s="69">
        <v>145.71562</v>
      </c>
      <c r="F67" s="80" t="s">
        <v>485</v>
      </c>
      <c r="G67" s="3" t="s">
        <v>117</v>
      </c>
      <c r="H67" s="3" t="s">
        <v>43</v>
      </c>
      <c r="I67" s="3" t="s">
        <v>14</v>
      </c>
      <c r="J67" s="3">
        <v>250</v>
      </c>
      <c r="K67" s="65" t="s">
        <v>108</v>
      </c>
      <c r="L67" s="3">
        <v>2026</v>
      </c>
      <c r="M67" s="46" t="s">
        <v>708</v>
      </c>
      <c r="N67" s="3" t="s">
        <v>821</v>
      </c>
      <c r="O67" s="104" t="s">
        <v>467</v>
      </c>
      <c r="P67" s="3"/>
      <c r="Q67" s="3"/>
      <c r="R67" s="6"/>
      <c r="S67" s="6"/>
      <c r="T67" s="3"/>
      <c r="U67" s="6"/>
      <c r="V67" s="3"/>
      <c r="X67" s="3"/>
    </row>
    <row r="68" spans="1:26" s="7" customFormat="1" ht="69" x14ac:dyDescent="0.3">
      <c r="A68" s="5" t="s">
        <v>491</v>
      </c>
      <c r="B68" s="37" t="s">
        <v>105</v>
      </c>
      <c r="C68" s="66" t="s">
        <v>493</v>
      </c>
      <c r="D68" s="69">
        <v>-42.710555555555501</v>
      </c>
      <c r="E68" s="69">
        <v>147.228777777777</v>
      </c>
      <c r="F68" s="80" t="s">
        <v>492</v>
      </c>
      <c r="G68" s="3" t="s">
        <v>117</v>
      </c>
      <c r="H68" s="80" t="s">
        <v>494</v>
      </c>
      <c r="I68" s="3" t="s">
        <v>14</v>
      </c>
      <c r="J68" s="3">
        <v>2</v>
      </c>
      <c r="K68" s="65">
        <v>300</v>
      </c>
      <c r="L68" s="3" t="s">
        <v>108</v>
      </c>
      <c r="M68" s="46" t="s">
        <v>709</v>
      </c>
      <c r="N68" s="3" t="s">
        <v>285</v>
      </c>
      <c r="O68" s="104" t="s">
        <v>467</v>
      </c>
      <c r="P68" s="3"/>
      <c r="Q68" s="3"/>
      <c r="R68" s="6"/>
      <c r="S68" s="6"/>
      <c r="T68" s="3"/>
      <c r="U68" s="6"/>
      <c r="V68" s="3"/>
      <c r="X68" s="3"/>
    </row>
    <row r="69" spans="1:26" s="7" customFormat="1" ht="96.6" x14ac:dyDescent="0.3">
      <c r="A69" s="5" t="s">
        <v>651</v>
      </c>
      <c r="B69" s="37" t="s">
        <v>105</v>
      </c>
      <c r="C69" s="66" t="s">
        <v>652</v>
      </c>
      <c r="D69" s="69">
        <v>-41.545000000000002</v>
      </c>
      <c r="E69" s="69">
        <v>147.215</v>
      </c>
      <c r="F69" s="80" t="s">
        <v>741</v>
      </c>
      <c r="G69" s="3" t="s">
        <v>117</v>
      </c>
      <c r="H69" s="3" t="s">
        <v>375</v>
      </c>
      <c r="I69" s="3" t="s">
        <v>14</v>
      </c>
      <c r="J69" s="3">
        <v>5</v>
      </c>
      <c r="K69" s="65">
        <f>2.25*365</f>
        <v>821.25</v>
      </c>
      <c r="L69" s="3" t="s">
        <v>649</v>
      </c>
      <c r="M69" s="46" t="s">
        <v>710</v>
      </c>
      <c r="N69" s="3" t="s">
        <v>819</v>
      </c>
      <c r="O69" s="104" t="s">
        <v>820</v>
      </c>
      <c r="P69" s="3"/>
      <c r="Q69" s="3"/>
      <c r="R69" s="6"/>
      <c r="S69" s="6"/>
      <c r="T69" s="3"/>
      <c r="U69" s="6"/>
      <c r="V69" s="3"/>
      <c r="X69" s="3"/>
    </row>
    <row r="70" spans="1:26" s="7" customFormat="1" ht="193.2" x14ac:dyDescent="0.3">
      <c r="A70" s="5" t="s">
        <v>235</v>
      </c>
      <c r="B70" s="37" t="s">
        <v>105</v>
      </c>
      <c r="C70" s="3" t="s">
        <v>238</v>
      </c>
      <c r="D70" s="69">
        <v>-41.136788000000003</v>
      </c>
      <c r="E70" s="69">
        <v>146.84716299999999</v>
      </c>
      <c r="F70" s="3" t="s">
        <v>236</v>
      </c>
      <c r="G70" s="3" t="s">
        <v>117</v>
      </c>
      <c r="H70" s="3" t="s">
        <v>43</v>
      </c>
      <c r="I70" s="3" t="s">
        <v>14</v>
      </c>
      <c r="J70" s="3" t="s">
        <v>108</v>
      </c>
      <c r="K70" s="65" t="s">
        <v>357</v>
      </c>
      <c r="L70" s="3" t="s">
        <v>239</v>
      </c>
      <c r="M70" s="46" t="s">
        <v>711</v>
      </c>
      <c r="N70" s="3" t="s">
        <v>237</v>
      </c>
      <c r="O70" s="104" t="s">
        <v>226</v>
      </c>
      <c r="P70" s="3"/>
      <c r="Q70" s="3"/>
      <c r="R70" s="6"/>
      <c r="S70" s="6"/>
      <c r="T70" s="3"/>
      <c r="U70" s="6"/>
      <c r="V70" s="3"/>
      <c r="X70" s="3"/>
    </row>
    <row r="71" spans="1:26" s="7" customFormat="1" ht="82.8" x14ac:dyDescent="0.3">
      <c r="A71" s="5" t="s">
        <v>499</v>
      </c>
      <c r="B71" s="37" t="s">
        <v>105</v>
      </c>
      <c r="C71" s="66" t="s">
        <v>502</v>
      </c>
      <c r="D71" s="69">
        <v>-41.816105</v>
      </c>
      <c r="E71" s="69">
        <v>145.24809999999999</v>
      </c>
      <c r="F71" s="66" t="s">
        <v>497</v>
      </c>
      <c r="G71" s="3" t="s">
        <v>117</v>
      </c>
      <c r="H71" s="3" t="s">
        <v>108</v>
      </c>
      <c r="I71" s="3" t="s">
        <v>108</v>
      </c>
      <c r="J71" s="3" t="s">
        <v>108</v>
      </c>
      <c r="K71" s="3" t="s">
        <v>108</v>
      </c>
      <c r="L71" s="3" t="s">
        <v>108</v>
      </c>
      <c r="M71" s="46" t="s">
        <v>772</v>
      </c>
      <c r="N71" s="3" t="s">
        <v>818</v>
      </c>
      <c r="O71" s="104" t="s">
        <v>467</v>
      </c>
      <c r="P71" s="3"/>
      <c r="Q71" s="3"/>
      <c r="R71" s="6"/>
      <c r="S71" s="6"/>
      <c r="T71" s="3"/>
      <c r="U71" s="6"/>
      <c r="V71" s="3"/>
      <c r="X71" s="3"/>
    </row>
    <row r="72" spans="1:26" s="7" customFormat="1" ht="124.2" x14ac:dyDescent="0.3">
      <c r="A72" s="9" t="s">
        <v>573</v>
      </c>
      <c r="B72" s="37" t="s">
        <v>104</v>
      </c>
      <c r="C72" s="3" t="s">
        <v>574</v>
      </c>
      <c r="D72" s="69">
        <v>-37.707729999999998</v>
      </c>
      <c r="E72" s="69">
        <v>144.41045</v>
      </c>
      <c r="F72" s="3" t="s">
        <v>575</v>
      </c>
      <c r="G72" s="3" t="s">
        <v>117</v>
      </c>
      <c r="H72" s="3" t="s">
        <v>108</v>
      </c>
      <c r="I72" s="3" t="s">
        <v>108</v>
      </c>
      <c r="J72" s="3" t="s">
        <v>108</v>
      </c>
      <c r="K72" s="3" t="s">
        <v>108</v>
      </c>
      <c r="L72" s="3" t="s">
        <v>108</v>
      </c>
      <c r="M72" s="46" t="s">
        <v>712</v>
      </c>
      <c r="N72" s="3" t="s">
        <v>577</v>
      </c>
      <c r="O72" s="110" t="s">
        <v>576</v>
      </c>
      <c r="P72" s="3"/>
      <c r="Q72" s="6"/>
      <c r="R72" s="6"/>
      <c r="S72" s="3"/>
      <c r="T72" s="6"/>
      <c r="U72" s="3"/>
      <c r="W72" s="6"/>
    </row>
    <row r="73" spans="1:26" s="7" customFormat="1" ht="96.6" x14ac:dyDescent="0.3">
      <c r="A73" s="9" t="s">
        <v>456</v>
      </c>
      <c r="B73" s="37" t="s">
        <v>104</v>
      </c>
      <c r="C73" s="66" t="s">
        <v>53</v>
      </c>
      <c r="D73" s="69">
        <v>-37.847596500000002</v>
      </c>
      <c r="E73" s="69">
        <v>144.79250809999999</v>
      </c>
      <c r="F73" s="80" t="s">
        <v>457</v>
      </c>
      <c r="G73" s="3" t="s">
        <v>117</v>
      </c>
      <c r="H73" s="3" t="s">
        <v>43</v>
      </c>
      <c r="I73" s="3" t="s">
        <v>108</v>
      </c>
      <c r="J73" s="3" t="s">
        <v>108</v>
      </c>
      <c r="K73" s="65">
        <v>130</v>
      </c>
      <c r="L73" s="3" t="s">
        <v>108</v>
      </c>
      <c r="M73" s="108" t="s">
        <v>817</v>
      </c>
      <c r="N73" s="3" t="s">
        <v>427</v>
      </c>
      <c r="O73" s="104" t="s">
        <v>421</v>
      </c>
      <c r="P73" s="3"/>
      <c r="Q73" s="3"/>
      <c r="R73" s="6"/>
      <c r="S73" s="3"/>
      <c r="T73" s="3"/>
      <c r="U73" s="3"/>
      <c r="V73" s="3"/>
      <c r="X73" s="6"/>
      <c r="Y73" s="3"/>
    </row>
    <row r="74" spans="1:26" s="7" customFormat="1" ht="96.6" x14ac:dyDescent="0.3">
      <c r="A74" s="9" t="s">
        <v>425</v>
      </c>
      <c r="B74" s="37" t="s">
        <v>104</v>
      </c>
      <c r="C74" s="3" t="s">
        <v>53</v>
      </c>
      <c r="D74" s="69">
        <v>-37.922407300000003</v>
      </c>
      <c r="E74" s="69">
        <v>145.1489153</v>
      </c>
      <c r="F74" s="3" t="s">
        <v>426</v>
      </c>
      <c r="G74" s="3" t="s">
        <v>117</v>
      </c>
      <c r="H74" s="3" t="s">
        <v>43</v>
      </c>
      <c r="I74" s="3" t="s">
        <v>108</v>
      </c>
      <c r="J74" s="3">
        <v>1</v>
      </c>
      <c r="K74" s="65" t="s">
        <v>108</v>
      </c>
      <c r="L74" s="3" t="s">
        <v>108</v>
      </c>
      <c r="M74" s="108" t="s">
        <v>816</v>
      </c>
      <c r="N74" s="3" t="s">
        <v>427</v>
      </c>
      <c r="O74" s="3" t="s">
        <v>621</v>
      </c>
      <c r="P74" s="3"/>
      <c r="Q74" s="3"/>
      <c r="R74" s="6"/>
      <c r="S74" s="3"/>
      <c r="T74" s="3"/>
      <c r="U74" s="3"/>
      <c r="V74" s="3"/>
      <c r="X74" s="6"/>
      <c r="Y74" s="3"/>
    </row>
    <row r="75" spans="1:26" s="7" customFormat="1" ht="154.5" customHeight="1" x14ac:dyDescent="0.3">
      <c r="A75" s="9" t="s">
        <v>392</v>
      </c>
      <c r="B75" s="37" t="s">
        <v>104</v>
      </c>
      <c r="C75" s="3" t="s">
        <v>393</v>
      </c>
      <c r="D75" s="69">
        <v>-38.116669999999999</v>
      </c>
      <c r="E75" s="69">
        <v>144.43333000000001</v>
      </c>
      <c r="F75" s="3" t="s">
        <v>740</v>
      </c>
      <c r="G75" s="3" t="s">
        <v>117</v>
      </c>
      <c r="H75" s="3" t="s">
        <v>108</v>
      </c>
      <c r="I75" s="3" t="s">
        <v>108</v>
      </c>
      <c r="J75" s="3" t="s">
        <v>108</v>
      </c>
      <c r="K75" s="65" t="s">
        <v>108</v>
      </c>
      <c r="L75" s="3" t="s">
        <v>739</v>
      </c>
      <c r="M75" s="108" t="s">
        <v>814</v>
      </c>
      <c r="N75" s="3" t="s">
        <v>815</v>
      </c>
      <c r="O75" s="104" t="s">
        <v>621</v>
      </c>
      <c r="P75" s="3"/>
      <c r="Q75" s="3"/>
      <c r="R75" s="6"/>
      <c r="S75" s="3"/>
      <c r="T75" s="3"/>
      <c r="U75" s="3"/>
      <c r="V75" s="3"/>
      <c r="X75" s="6"/>
      <c r="Y75" s="3"/>
    </row>
    <row r="76" spans="1:26" s="7" customFormat="1" ht="204.75" customHeight="1" x14ac:dyDescent="0.3">
      <c r="A76" s="9" t="s">
        <v>407</v>
      </c>
      <c r="B76" s="37" t="s">
        <v>104</v>
      </c>
      <c r="C76" s="3" t="s">
        <v>393</v>
      </c>
      <c r="D76" s="69">
        <v>-38.066000000000003</v>
      </c>
      <c r="E76" s="69">
        <v>144.38800000000001</v>
      </c>
      <c r="F76" s="3" t="s">
        <v>408</v>
      </c>
      <c r="G76" s="3" t="s">
        <v>122</v>
      </c>
      <c r="H76" s="3" t="s">
        <v>604</v>
      </c>
      <c r="I76" s="3" t="s">
        <v>321</v>
      </c>
      <c r="J76" s="3">
        <v>2.5</v>
      </c>
      <c r="K76" s="65">
        <v>365</v>
      </c>
      <c r="L76" s="3">
        <v>2023</v>
      </c>
      <c r="M76" s="47" t="s">
        <v>619</v>
      </c>
      <c r="N76" s="3" t="s">
        <v>410</v>
      </c>
      <c r="O76" s="104" t="s">
        <v>467</v>
      </c>
      <c r="P76" s="3"/>
      <c r="Q76" s="3"/>
      <c r="R76" s="6"/>
      <c r="S76" s="3"/>
      <c r="T76" s="3"/>
      <c r="U76" s="3"/>
      <c r="V76" s="3"/>
      <c r="X76" s="6"/>
      <c r="Y76" s="3"/>
    </row>
    <row r="77" spans="1:26" s="62" customFormat="1" ht="220.8" x14ac:dyDescent="0.3">
      <c r="A77" s="9" t="s">
        <v>665</v>
      </c>
      <c r="B77" s="37" t="s">
        <v>104</v>
      </c>
      <c r="C77" s="3" t="s">
        <v>464</v>
      </c>
      <c r="D77" s="76">
        <v>-38.251514733999997</v>
      </c>
      <c r="E77" s="76">
        <v>146.581255605</v>
      </c>
      <c r="F77" s="2" t="s">
        <v>268</v>
      </c>
      <c r="G77" s="3" t="s">
        <v>517</v>
      </c>
      <c r="H77" s="3" t="s">
        <v>49</v>
      </c>
      <c r="I77" s="3" t="s">
        <v>50</v>
      </c>
      <c r="J77" s="3" t="s">
        <v>108</v>
      </c>
      <c r="K77" s="65" t="s">
        <v>269</v>
      </c>
      <c r="L77" s="3" t="s">
        <v>517</v>
      </c>
      <c r="M77" s="46" t="s">
        <v>713</v>
      </c>
      <c r="N77" s="3" t="s">
        <v>51</v>
      </c>
      <c r="O77" s="109" t="s">
        <v>467</v>
      </c>
      <c r="P77" s="10"/>
      <c r="Q77" s="3"/>
      <c r="R77" s="6"/>
      <c r="S77" s="6"/>
      <c r="T77" s="3"/>
      <c r="U77" s="6"/>
      <c r="V77" s="3"/>
      <c r="W77" s="7"/>
      <c r="X77" s="3"/>
      <c r="Y77" s="7"/>
      <c r="Z77" s="7"/>
    </row>
    <row r="78" spans="1:26" s="7" customFormat="1" ht="220.8" x14ac:dyDescent="0.3">
      <c r="A78" s="9" t="s">
        <v>342</v>
      </c>
      <c r="B78" s="37" t="s">
        <v>104</v>
      </c>
      <c r="C78" s="3" t="s">
        <v>53</v>
      </c>
      <c r="D78" s="69" t="s">
        <v>343</v>
      </c>
      <c r="E78" s="69">
        <v>144.71822</v>
      </c>
      <c r="F78" s="3" t="s">
        <v>344</v>
      </c>
      <c r="G78" s="3" t="s">
        <v>122</v>
      </c>
      <c r="H78" s="3" t="s">
        <v>11</v>
      </c>
      <c r="I78" s="3" t="s">
        <v>45</v>
      </c>
      <c r="J78" s="3">
        <v>0.432</v>
      </c>
      <c r="K78" s="65">
        <f>6.5*365</f>
        <v>2372.5</v>
      </c>
      <c r="L78" s="3">
        <v>2024</v>
      </c>
      <c r="M78" s="46" t="s">
        <v>746</v>
      </c>
      <c r="N78" s="3" t="s">
        <v>345</v>
      </c>
      <c r="O78" s="105" t="s">
        <v>312</v>
      </c>
      <c r="P78" s="3"/>
      <c r="Q78" s="6"/>
      <c r="R78" s="6"/>
      <c r="S78" s="3"/>
      <c r="T78" s="6"/>
      <c r="U78" s="3"/>
      <c r="W78" s="6"/>
    </row>
    <row r="79" spans="1:26" s="7" customFormat="1" ht="124.2" x14ac:dyDescent="0.3">
      <c r="A79" s="9" t="s">
        <v>195</v>
      </c>
      <c r="B79" s="37" t="s">
        <v>104</v>
      </c>
      <c r="C79" s="3" t="s">
        <v>182</v>
      </c>
      <c r="D79" s="69" t="s">
        <v>196</v>
      </c>
      <c r="E79" s="69">
        <v>146.902297</v>
      </c>
      <c r="F79" s="3" t="s">
        <v>178</v>
      </c>
      <c r="G79" s="3" t="s">
        <v>122</v>
      </c>
      <c r="H79" s="3" t="s">
        <v>36</v>
      </c>
      <c r="I79" s="3" t="s">
        <v>14</v>
      </c>
      <c r="J79" s="3">
        <v>10</v>
      </c>
      <c r="K79" s="65" t="s">
        <v>108</v>
      </c>
      <c r="L79" s="3" t="s">
        <v>108</v>
      </c>
      <c r="M79" s="47" t="s">
        <v>773</v>
      </c>
      <c r="N79" s="3" t="s">
        <v>813</v>
      </c>
      <c r="O79" s="104" t="s">
        <v>621</v>
      </c>
      <c r="P79" s="10"/>
      <c r="Q79" s="3"/>
      <c r="R79" s="6"/>
      <c r="S79" s="6"/>
      <c r="T79" s="3"/>
      <c r="U79" s="6"/>
      <c r="V79" s="3"/>
      <c r="X79" s="3"/>
    </row>
    <row r="80" spans="1:26" s="7" customFormat="1" ht="96.6" x14ac:dyDescent="0.3">
      <c r="A80" s="9" t="s">
        <v>411</v>
      </c>
      <c r="B80" s="37" t="s">
        <v>104</v>
      </c>
      <c r="C80" s="3" t="s">
        <v>55</v>
      </c>
      <c r="D80" s="69" t="s">
        <v>77</v>
      </c>
      <c r="E80" s="69">
        <v>141.60366200000001</v>
      </c>
      <c r="F80" s="3" t="s">
        <v>544</v>
      </c>
      <c r="G80" s="3" t="s">
        <v>117</v>
      </c>
      <c r="H80" s="3" t="s">
        <v>56</v>
      </c>
      <c r="I80" s="3" t="s">
        <v>14</v>
      </c>
      <c r="J80" s="3">
        <v>10</v>
      </c>
      <c r="K80" s="65">
        <v>1600</v>
      </c>
      <c r="L80" s="3" t="s">
        <v>57</v>
      </c>
      <c r="M80" s="46" t="s">
        <v>510</v>
      </c>
      <c r="N80" s="10" t="s">
        <v>812</v>
      </c>
      <c r="O80" s="104" t="s">
        <v>621</v>
      </c>
      <c r="P80" s="3"/>
      <c r="Q80" s="3"/>
      <c r="R80" s="6"/>
      <c r="S80" s="6"/>
      <c r="T80" s="3"/>
      <c r="U80" s="6"/>
      <c r="V80" s="3"/>
      <c r="X80" s="3"/>
    </row>
    <row r="81" spans="1:26" s="7" customFormat="1" ht="151.80000000000001" x14ac:dyDescent="0.3">
      <c r="A81" s="9" t="s">
        <v>611</v>
      </c>
      <c r="B81" s="37" t="s">
        <v>104</v>
      </c>
      <c r="C81" s="96" t="s">
        <v>579</v>
      </c>
      <c r="D81" s="69">
        <v>-38.251514733999997</v>
      </c>
      <c r="E81" s="69">
        <v>146.581255605</v>
      </c>
      <c r="F81" s="80" t="s">
        <v>580</v>
      </c>
      <c r="G81" s="3" t="s">
        <v>117</v>
      </c>
      <c r="H81" s="3" t="s">
        <v>49</v>
      </c>
      <c r="I81" s="3" t="s">
        <v>50</v>
      </c>
      <c r="J81" s="3" t="s">
        <v>108</v>
      </c>
      <c r="K81" s="65">
        <v>30000</v>
      </c>
      <c r="L81" s="3" t="s">
        <v>108</v>
      </c>
      <c r="M81" s="46" t="s">
        <v>714</v>
      </c>
      <c r="N81" s="3" t="s">
        <v>811</v>
      </c>
      <c r="O81" s="109" t="s">
        <v>621</v>
      </c>
      <c r="P81" s="10"/>
      <c r="Q81" s="3"/>
      <c r="R81" s="6"/>
      <c r="S81" s="6"/>
      <c r="T81" s="3"/>
      <c r="U81" s="6"/>
      <c r="V81" s="3"/>
      <c r="X81" s="3"/>
    </row>
    <row r="82" spans="1:26" s="7" customFormat="1" ht="82.8" x14ac:dyDescent="0.3">
      <c r="A82" s="9" t="s">
        <v>458</v>
      </c>
      <c r="B82" s="37" t="s">
        <v>104</v>
      </c>
      <c r="C82" s="3" t="s">
        <v>53</v>
      </c>
      <c r="D82" s="69">
        <v>-38.008767865066901</v>
      </c>
      <c r="E82" s="69">
        <v>145.20727881686901</v>
      </c>
      <c r="F82" s="80" t="s">
        <v>459</v>
      </c>
      <c r="G82" s="3" t="s">
        <v>117</v>
      </c>
      <c r="H82" s="3" t="s">
        <v>108</v>
      </c>
      <c r="I82" s="3" t="s">
        <v>108</v>
      </c>
      <c r="J82" s="3" t="s">
        <v>108</v>
      </c>
      <c r="K82" s="65" t="s">
        <v>108</v>
      </c>
      <c r="L82" s="3">
        <v>2024</v>
      </c>
      <c r="M82" s="47" t="s">
        <v>715</v>
      </c>
      <c r="N82" s="3" t="s">
        <v>427</v>
      </c>
      <c r="O82" s="104" t="s">
        <v>421</v>
      </c>
      <c r="P82" s="3"/>
      <c r="Q82" s="3"/>
      <c r="R82" s="6"/>
      <c r="S82" s="3"/>
      <c r="T82" s="3"/>
      <c r="U82" s="3"/>
      <c r="V82" s="3"/>
      <c r="X82" s="6"/>
      <c r="Y82" s="3"/>
    </row>
    <row r="83" spans="1:26" s="7" customFormat="1" ht="193.2" x14ac:dyDescent="0.3">
      <c r="A83" s="9" t="s">
        <v>47</v>
      </c>
      <c r="B83" s="37" t="s">
        <v>104</v>
      </c>
      <c r="C83" s="3" t="s">
        <v>48</v>
      </c>
      <c r="D83" s="69">
        <v>-37.646669000000003</v>
      </c>
      <c r="E83" s="69">
        <v>144.98333500000001</v>
      </c>
      <c r="F83" s="3" t="s">
        <v>284</v>
      </c>
      <c r="G83" s="3" t="s">
        <v>117</v>
      </c>
      <c r="H83" s="3" t="s">
        <v>11</v>
      </c>
      <c r="I83" s="3" t="s">
        <v>12</v>
      </c>
      <c r="J83" s="3">
        <v>10</v>
      </c>
      <c r="K83" s="65">
        <f>4.5*365</f>
        <v>1642.5</v>
      </c>
      <c r="L83" s="3" t="s">
        <v>108</v>
      </c>
      <c r="M83" s="46" t="s">
        <v>518</v>
      </c>
      <c r="N83" s="35" t="s">
        <v>285</v>
      </c>
      <c r="O83" s="104" t="s">
        <v>282</v>
      </c>
      <c r="P83" s="3"/>
      <c r="Q83" s="3"/>
      <c r="R83" s="6"/>
      <c r="S83" s="6"/>
      <c r="T83" s="3"/>
      <c r="U83" s="6"/>
      <c r="V83" s="3"/>
      <c r="W83" s="60"/>
      <c r="X83" s="3"/>
    </row>
    <row r="84" spans="1:26" s="7" customFormat="1" ht="179.4" x14ac:dyDescent="0.3">
      <c r="A84" s="9" t="s">
        <v>644</v>
      </c>
      <c r="B84" s="37" t="s">
        <v>104</v>
      </c>
      <c r="C84" s="3" t="s">
        <v>55</v>
      </c>
      <c r="D84" s="69">
        <v>-38.33</v>
      </c>
      <c r="E84" s="69">
        <v>141.6</v>
      </c>
      <c r="F84" s="3" t="s">
        <v>645</v>
      </c>
      <c r="G84" s="3" t="s">
        <v>117</v>
      </c>
      <c r="H84" s="3" t="s">
        <v>548</v>
      </c>
      <c r="I84" s="3" t="s">
        <v>646</v>
      </c>
      <c r="J84" s="3" t="s">
        <v>108</v>
      </c>
      <c r="K84" s="3" t="s">
        <v>647</v>
      </c>
      <c r="L84" s="3" t="s">
        <v>108</v>
      </c>
      <c r="M84" s="107" t="s">
        <v>810</v>
      </c>
      <c r="N84" s="3" t="s">
        <v>648</v>
      </c>
      <c r="O84" s="98" t="s">
        <v>621</v>
      </c>
      <c r="P84" s="3"/>
      <c r="Q84" s="6"/>
      <c r="R84" s="6"/>
      <c r="S84" s="3"/>
      <c r="T84" s="6"/>
      <c r="U84" s="3"/>
      <c r="W84" s="6"/>
    </row>
    <row r="85" spans="1:26" s="7" customFormat="1" ht="96.6" x14ac:dyDescent="0.3">
      <c r="A85" s="9" t="s">
        <v>551</v>
      </c>
      <c r="B85" s="37" t="s">
        <v>104</v>
      </c>
      <c r="C85" s="3" t="s">
        <v>53</v>
      </c>
      <c r="D85" s="69">
        <v>-37.604785999999997</v>
      </c>
      <c r="E85" s="69">
        <v>144.991287</v>
      </c>
      <c r="F85" s="80" t="s">
        <v>550</v>
      </c>
      <c r="G85" s="3" t="s">
        <v>117</v>
      </c>
      <c r="H85" s="3" t="s">
        <v>552</v>
      </c>
      <c r="I85" s="3" t="s">
        <v>14</v>
      </c>
      <c r="J85" s="3" t="s">
        <v>108</v>
      </c>
      <c r="K85" s="65">
        <v>700</v>
      </c>
      <c r="L85" s="3" t="s">
        <v>108</v>
      </c>
      <c r="M85" s="47" t="s">
        <v>716</v>
      </c>
      <c r="N85" s="3" t="s">
        <v>553</v>
      </c>
      <c r="O85" s="104" t="s">
        <v>521</v>
      </c>
      <c r="P85" s="3"/>
      <c r="Q85" s="3"/>
      <c r="R85" s="6"/>
      <c r="S85" s="3"/>
      <c r="T85" s="3"/>
      <c r="U85" s="3"/>
      <c r="V85" s="3"/>
      <c r="X85" s="6"/>
      <c r="Y85" s="3"/>
    </row>
    <row r="86" spans="1:26" s="7" customFormat="1" ht="220.8" x14ac:dyDescent="0.3">
      <c r="A86" s="9" t="s">
        <v>286</v>
      </c>
      <c r="B86" s="37" t="s">
        <v>104</v>
      </c>
      <c r="C86" s="3" t="s">
        <v>54</v>
      </c>
      <c r="D86" s="69" t="s">
        <v>298</v>
      </c>
      <c r="E86" s="69">
        <v>145.131945</v>
      </c>
      <c r="F86" s="3" t="s">
        <v>310</v>
      </c>
      <c r="G86" s="3" t="s">
        <v>122</v>
      </c>
      <c r="H86" s="3" t="s">
        <v>615</v>
      </c>
      <c r="I86" s="3" t="s">
        <v>12</v>
      </c>
      <c r="J86" s="3" t="s">
        <v>108</v>
      </c>
      <c r="K86" s="65">
        <f>20*365/1000</f>
        <v>7.3</v>
      </c>
      <c r="L86" s="3">
        <v>2023</v>
      </c>
      <c r="M86" s="46" t="s">
        <v>774</v>
      </c>
      <c r="N86" s="10" t="s">
        <v>809</v>
      </c>
      <c r="O86" s="104" t="s">
        <v>299</v>
      </c>
      <c r="P86" s="59"/>
      <c r="Q86" s="59"/>
      <c r="R86" s="61"/>
      <c r="S86" s="61"/>
      <c r="T86" s="59"/>
      <c r="U86" s="61"/>
      <c r="V86" s="59"/>
      <c r="W86" s="62"/>
      <c r="X86" s="59"/>
      <c r="Y86" s="62"/>
      <c r="Z86" s="62"/>
    </row>
    <row r="87" spans="1:26" s="7" customFormat="1" ht="151.80000000000001" x14ac:dyDescent="0.3">
      <c r="A87" s="9" t="s">
        <v>197</v>
      </c>
      <c r="B87" s="37" t="s">
        <v>104</v>
      </c>
      <c r="C87" s="3" t="s">
        <v>52</v>
      </c>
      <c r="D87" s="69">
        <v>-37.835943</v>
      </c>
      <c r="E87" s="69">
        <v>144.82900699999999</v>
      </c>
      <c r="F87" s="3" t="s">
        <v>222</v>
      </c>
      <c r="G87" s="3" t="s">
        <v>118</v>
      </c>
      <c r="H87" s="3" t="s">
        <v>11</v>
      </c>
      <c r="I87" s="3" t="s">
        <v>12</v>
      </c>
      <c r="J87" s="3">
        <v>0.26</v>
      </c>
      <c r="K87" s="65">
        <f>0.06*365</f>
        <v>21.9</v>
      </c>
      <c r="L87" s="64">
        <v>44501</v>
      </c>
      <c r="M87" s="46" t="s">
        <v>808</v>
      </c>
      <c r="N87" s="3" t="s">
        <v>374</v>
      </c>
      <c r="O87" s="105" t="s">
        <v>353</v>
      </c>
      <c r="P87" s="3"/>
      <c r="Q87" s="6"/>
      <c r="R87" s="6"/>
      <c r="S87" s="3"/>
      <c r="T87" s="6"/>
      <c r="U87" s="3"/>
      <c r="W87" s="6"/>
    </row>
    <row r="88" spans="1:26" s="7" customFormat="1" ht="138" x14ac:dyDescent="0.3">
      <c r="A88" s="9" t="s">
        <v>557</v>
      </c>
      <c r="B88" s="37" t="s">
        <v>104</v>
      </c>
      <c r="C88" s="3" t="s">
        <v>559</v>
      </c>
      <c r="D88" s="69">
        <v>-38.387104000000001</v>
      </c>
      <c r="E88" s="69">
        <v>142.54199399999999</v>
      </c>
      <c r="F88" s="80" t="s">
        <v>558</v>
      </c>
      <c r="G88" s="3" t="s">
        <v>117</v>
      </c>
      <c r="H88" s="3" t="s">
        <v>43</v>
      </c>
      <c r="I88" s="3" t="s">
        <v>108</v>
      </c>
      <c r="J88" s="3" t="s">
        <v>108</v>
      </c>
      <c r="K88" s="3" t="s">
        <v>108</v>
      </c>
      <c r="L88" s="3" t="s">
        <v>108</v>
      </c>
      <c r="M88" s="47" t="s">
        <v>717</v>
      </c>
      <c r="N88" s="3" t="s">
        <v>560</v>
      </c>
      <c r="O88" s="104" t="s">
        <v>521</v>
      </c>
      <c r="P88" s="97"/>
      <c r="Q88" s="3"/>
      <c r="R88" s="6"/>
      <c r="S88" s="3"/>
      <c r="T88" s="3"/>
      <c r="U88" s="3"/>
      <c r="V88" s="3"/>
      <c r="X88" s="6"/>
      <c r="Y88" s="3"/>
    </row>
    <row r="89" spans="1:26" s="7" customFormat="1" ht="234.6" x14ac:dyDescent="0.3">
      <c r="A89" s="9" t="s">
        <v>571</v>
      </c>
      <c r="B89" s="37" t="s">
        <v>59</v>
      </c>
      <c r="C89" s="3" t="s">
        <v>198</v>
      </c>
      <c r="D89" s="69" t="s">
        <v>210</v>
      </c>
      <c r="E89" s="69">
        <v>114.931326</v>
      </c>
      <c r="F89" s="3" t="s">
        <v>531</v>
      </c>
      <c r="G89" s="3" t="s">
        <v>117</v>
      </c>
      <c r="H89" s="3" t="s">
        <v>18</v>
      </c>
      <c r="I89" s="3" t="s">
        <v>45</v>
      </c>
      <c r="J89" s="3">
        <v>100</v>
      </c>
      <c r="K89" s="65" t="s">
        <v>617</v>
      </c>
      <c r="L89" s="3">
        <v>2025</v>
      </c>
      <c r="M89" s="47" t="s">
        <v>718</v>
      </c>
      <c r="N89" s="3" t="s">
        <v>807</v>
      </c>
      <c r="O89" s="104" t="s">
        <v>621</v>
      </c>
      <c r="P89" s="3"/>
      <c r="Q89" s="3"/>
      <c r="R89" s="6"/>
      <c r="S89" s="3"/>
      <c r="T89" s="3"/>
      <c r="U89" s="3"/>
      <c r="V89" s="3"/>
      <c r="X89" s="6"/>
      <c r="Y89" s="3"/>
    </row>
    <row r="90" spans="1:26" s="7" customFormat="1" ht="165.6" x14ac:dyDescent="0.3">
      <c r="A90" s="9" t="s">
        <v>311</v>
      </c>
      <c r="B90" s="37" t="s">
        <v>59</v>
      </c>
      <c r="C90" s="3" t="s">
        <v>69</v>
      </c>
      <c r="D90" s="78" t="s">
        <v>313</v>
      </c>
      <c r="E90" s="69">
        <v>115.85899999999999</v>
      </c>
      <c r="F90" s="3" t="s">
        <v>70</v>
      </c>
      <c r="G90" s="3" t="s">
        <v>118</v>
      </c>
      <c r="H90" s="3" t="s">
        <v>524</v>
      </c>
      <c r="I90" s="3" t="s">
        <v>12</v>
      </c>
      <c r="J90" s="3" t="s">
        <v>108</v>
      </c>
      <c r="K90" s="65" t="s">
        <v>108</v>
      </c>
      <c r="L90" s="3" t="s">
        <v>519</v>
      </c>
      <c r="M90" s="46" t="s">
        <v>775</v>
      </c>
      <c r="N90" s="3" t="s">
        <v>520</v>
      </c>
      <c r="O90" s="104" t="s">
        <v>521</v>
      </c>
      <c r="P90" s="3"/>
      <c r="Q90" s="3"/>
      <c r="R90" s="6"/>
      <c r="S90" s="6"/>
      <c r="T90" s="3"/>
      <c r="U90" s="6"/>
      <c r="V90" s="3"/>
      <c r="W90" s="4"/>
      <c r="X90" s="6"/>
    </row>
    <row r="91" spans="1:26" s="7" customFormat="1" ht="234.6" x14ac:dyDescent="0.3">
      <c r="A91" s="9" t="s">
        <v>526</v>
      </c>
      <c r="B91" s="37" t="s">
        <v>59</v>
      </c>
      <c r="C91" s="3" t="s">
        <v>65</v>
      </c>
      <c r="D91" s="69" t="s">
        <v>211</v>
      </c>
      <c r="E91" s="69">
        <v>121.042081</v>
      </c>
      <c r="F91" s="92" t="s">
        <v>528</v>
      </c>
      <c r="G91" s="3" t="s">
        <v>117</v>
      </c>
      <c r="H91" s="3" t="s">
        <v>44</v>
      </c>
      <c r="I91" s="3" t="s">
        <v>14</v>
      </c>
      <c r="J91" s="3" t="s">
        <v>108</v>
      </c>
      <c r="K91" s="65">
        <v>1600000</v>
      </c>
      <c r="L91" s="3" t="s">
        <v>199</v>
      </c>
      <c r="M91" s="53" t="s">
        <v>719</v>
      </c>
      <c r="N91" s="3" t="s">
        <v>527</v>
      </c>
      <c r="O91" s="104" t="s">
        <v>521</v>
      </c>
      <c r="P91" s="42"/>
      <c r="Q91" s="3"/>
      <c r="R91" s="6"/>
      <c r="S91" s="6"/>
      <c r="T91" s="3"/>
      <c r="U91" s="6"/>
      <c r="V91" s="3"/>
      <c r="X91" s="6"/>
    </row>
    <row r="92" spans="1:26" s="7" customFormat="1" ht="165.6" x14ac:dyDescent="0.3">
      <c r="A92" s="9" t="s">
        <v>476</v>
      </c>
      <c r="B92" s="84" t="s">
        <v>59</v>
      </c>
      <c r="C92" s="66" t="s">
        <v>478</v>
      </c>
      <c r="D92" s="77" t="s">
        <v>504</v>
      </c>
      <c r="E92" s="77">
        <v>115.8203</v>
      </c>
      <c r="F92" s="80" t="s">
        <v>477</v>
      </c>
      <c r="G92" s="3" t="s">
        <v>117</v>
      </c>
      <c r="H92" s="3" t="s">
        <v>419</v>
      </c>
      <c r="I92" s="3" t="s">
        <v>45</v>
      </c>
      <c r="J92" s="35">
        <v>36</v>
      </c>
      <c r="K92" s="70">
        <v>4500</v>
      </c>
      <c r="L92" s="3" t="s">
        <v>505</v>
      </c>
      <c r="M92" s="47" t="s">
        <v>720</v>
      </c>
      <c r="N92" s="35" t="s">
        <v>620</v>
      </c>
      <c r="O92" s="35" t="s">
        <v>621</v>
      </c>
      <c r="P92" s="41"/>
      <c r="Q92" s="41"/>
      <c r="R92" s="41"/>
      <c r="S92" s="41"/>
      <c r="T92" s="41"/>
      <c r="U92" s="41"/>
      <c r="V92" s="41"/>
      <c r="W92" s="41"/>
      <c r="X92" s="41"/>
      <c r="Y92" s="41"/>
      <c r="Z92" s="41"/>
    </row>
    <row r="93" spans="1:26" s="7" customFormat="1" ht="138" x14ac:dyDescent="0.3">
      <c r="A93" s="9" t="s">
        <v>246</v>
      </c>
      <c r="B93" s="37" t="s">
        <v>59</v>
      </c>
      <c r="C93" s="3" t="s">
        <v>212</v>
      </c>
      <c r="D93" s="69" t="s">
        <v>213</v>
      </c>
      <c r="E93" s="69">
        <v>119.728194</v>
      </c>
      <c r="F93" s="3" t="s">
        <v>247</v>
      </c>
      <c r="G93" s="3" t="s">
        <v>122</v>
      </c>
      <c r="H93" s="3" t="s">
        <v>63</v>
      </c>
      <c r="I93" s="3" t="s">
        <v>14</v>
      </c>
      <c r="J93" s="3">
        <v>1.4</v>
      </c>
      <c r="K93" s="65">
        <f>(180*365)/1000</f>
        <v>65.7</v>
      </c>
      <c r="L93" s="3">
        <v>2023</v>
      </c>
      <c r="M93" s="63" t="s">
        <v>721</v>
      </c>
      <c r="N93" s="3" t="s">
        <v>806</v>
      </c>
      <c r="O93" s="104" t="s">
        <v>621</v>
      </c>
      <c r="P93" s="3"/>
      <c r="Q93" s="3"/>
      <c r="R93" s="6"/>
      <c r="S93" s="6"/>
      <c r="T93" s="3"/>
      <c r="U93" s="6"/>
      <c r="V93" s="3"/>
      <c r="X93" s="3"/>
    </row>
    <row r="94" spans="1:26" s="3" customFormat="1" ht="124.2" x14ac:dyDescent="0.3">
      <c r="A94" s="9" t="s">
        <v>200</v>
      </c>
      <c r="B94" s="37" t="s">
        <v>59</v>
      </c>
      <c r="C94" s="3" t="s">
        <v>69</v>
      </c>
      <c r="D94" s="69">
        <v>-32.113886000000001</v>
      </c>
      <c r="E94" s="69">
        <v>115.858845</v>
      </c>
      <c r="F94" s="3" t="s">
        <v>569</v>
      </c>
      <c r="G94" s="3" t="s">
        <v>118</v>
      </c>
      <c r="H94" s="3" t="s">
        <v>63</v>
      </c>
      <c r="I94" s="3" t="s">
        <v>71</v>
      </c>
      <c r="J94" s="3">
        <v>0.26</v>
      </c>
      <c r="K94" s="65">
        <v>23</v>
      </c>
      <c r="L94" s="3" t="s">
        <v>118</v>
      </c>
      <c r="M94" s="48" t="s">
        <v>722</v>
      </c>
      <c r="N94" s="3" t="s">
        <v>367</v>
      </c>
      <c r="O94" s="104" t="s">
        <v>113</v>
      </c>
      <c r="R94" s="6"/>
      <c r="S94" s="6"/>
      <c r="U94" s="6"/>
      <c r="W94" s="7"/>
      <c r="Y94" s="7"/>
      <c r="Z94" s="7"/>
    </row>
    <row r="95" spans="1:26" s="7" customFormat="1" ht="96.6" x14ac:dyDescent="0.3">
      <c r="A95" s="9" t="s">
        <v>460</v>
      </c>
      <c r="B95" s="84" t="s">
        <v>59</v>
      </c>
      <c r="C95" s="66" t="s">
        <v>462</v>
      </c>
      <c r="D95" s="77">
        <v>-33.36206</v>
      </c>
      <c r="E95" s="77">
        <v>116.15617</v>
      </c>
      <c r="F95" s="80" t="s">
        <v>461</v>
      </c>
      <c r="G95" s="3" t="s">
        <v>117</v>
      </c>
      <c r="H95" s="3" t="s">
        <v>43</v>
      </c>
      <c r="I95" s="3" t="s">
        <v>14</v>
      </c>
      <c r="J95" s="35" t="s">
        <v>108</v>
      </c>
      <c r="K95" s="70" t="s">
        <v>108</v>
      </c>
      <c r="L95" s="3" t="s">
        <v>108</v>
      </c>
      <c r="M95" s="47" t="s">
        <v>776</v>
      </c>
      <c r="N95" s="3" t="s">
        <v>463</v>
      </c>
      <c r="O95" s="106" t="s">
        <v>421</v>
      </c>
      <c r="P95" s="41"/>
      <c r="Q95" s="41"/>
      <c r="R95" s="41"/>
      <c r="S95" s="41"/>
      <c r="T95" s="41"/>
      <c r="U95" s="41"/>
      <c r="V95" s="41"/>
      <c r="W95" s="41"/>
      <c r="X95" s="41"/>
      <c r="Y95" s="41"/>
      <c r="Z95" s="41"/>
    </row>
    <row r="96" spans="1:26" s="7" customFormat="1" ht="277.2" x14ac:dyDescent="0.3">
      <c r="A96" s="9" t="s">
        <v>270</v>
      </c>
      <c r="B96" s="37" t="s">
        <v>59</v>
      </c>
      <c r="C96" s="3" t="s">
        <v>219</v>
      </c>
      <c r="D96" s="69" t="s">
        <v>221</v>
      </c>
      <c r="E96" s="69">
        <v>113.541262</v>
      </c>
      <c r="F96" s="3" t="s">
        <v>218</v>
      </c>
      <c r="G96" s="3" t="s">
        <v>122</v>
      </c>
      <c r="H96" s="3" t="s">
        <v>220</v>
      </c>
      <c r="I96" s="3" t="s">
        <v>14</v>
      </c>
      <c r="J96" s="3">
        <v>0.34799999999999998</v>
      </c>
      <c r="K96" s="65">
        <v>13</v>
      </c>
      <c r="L96" s="3" t="s">
        <v>625</v>
      </c>
      <c r="M96" s="108" t="s">
        <v>804</v>
      </c>
      <c r="N96" s="104" t="s">
        <v>805</v>
      </c>
      <c r="O96" s="3" t="s">
        <v>621</v>
      </c>
      <c r="P96" s="3"/>
      <c r="Q96" s="3"/>
      <c r="R96" s="6"/>
      <c r="S96" s="6"/>
      <c r="T96" s="3"/>
      <c r="U96" s="6"/>
      <c r="V96" s="3"/>
      <c r="X96" s="3"/>
    </row>
    <row r="97" spans="1:26" s="7" customFormat="1" ht="151.80000000000001" x14ac:dyDescent="0.3">
      <c r="A97" s="9" t="s">
        <v>417</v>
      </c>
      <c r="B97" s="84" t="s">
        <v>59</v>
      </c>
      <c r="C97" s="35" t="s">
        <v>418</v>
      </c>
      <c r="D97" s="77">
        <v>-31.653518999999999</v>
      </c>
      <c r="E97" s="77">
        <v>116.672693</v>
      </c>
      <c r="F97" s="35" t="s">
        <v>531</v>
      </c>
      <c r="G97" s="3" t="s">
        <v>117</v>
      </c>
      <c r="H97" s="3" t="s">
        <v>419</v>
      </c>
      <c r="I97" s="3" t="s">
        <v>14</v>
      </c>
      <c r="J97" s="35">
        <v>10</v>
      </c>
      <c r="K97" s="70">
        <f>4.4*365</f>
        <v>1606.0000000000002</v>
      </c>
      <c r="L97" s="3">
        <v>2024</v>
      </c>
      <c r="M97" s="47" t="s">
        <v>723</v>
      </c>
      <c r="N97" s="3" t="s">
        <v>803</v>
      </c>
      <c r="O97" s="106" t="s">
        <v>621</v>
      </c>
      <c r="P97" s="41"/>
      <c r="Q97" s="41"/>
      <c r="R97" s="41"/>
      <c r="S97" s="41"/>
      <c r="T97" s="41"/>
      <c r="U97" s="41"/>
      <c r="V97" s="41"/>
      <c r="W97" s="41"/>
      <c r="X97" s="41"/>
      <c r="Y97" s="41"/>
      <c r="Z97" s="41"/>
    </row>
    <row r="98" spans="1:26" s="7" customFormat="1" ht="179.4" x14ac:dyDescent="0.3">
      <c r="A98" s="5" t="s">
        <v>201</v>
      </c>
      <c r="B98" s="37" t="s">
        <v>59</v>
      </c>
      <c r="C98" s="3" t="s">
        <v>81</v>
      </c>
      <c r="D98" s="69" t="s">
        <v>82</v>
      </c>
      <c r="E98" s="69">
        <v>114.61362699999999</v>
      </c>
      <c r="F98" s="3" t="s">
        <v>109</v>
      </c>
      <c r="G98" s="3" t="s">
        <v>117</v>
      </c>
      <c r="H98" s="3" t="s">
        <v>509</v>
      </c>
      <c r="I98" s="3" t="s">
        <v>366</v>
      </c>
      <c r="J98" s="3">
        <v>35.4</v>
      </c>
      <c r="K98" s="65">
        <v>4000</v>
      </c>
      <c r="L98" s="8" t="s">
        <v>369</v>
      </c>
      <c r="M98" s="46" t="s">
        <v>724</v>
      </c>
      <c r="N98" s="3" t="s">
        <v>368</v>
      </c>
      <c r="O98" s="104" t="s">
        <v>353</v>
      </c>
      <c r="P98" s="3"/>
      <c r="Q98" s="3"/>
      <c r="R98" s="6"/>
      <c r="S98" s="6"/>
      <c r="T98" s="3"/>
      <c r="U98" s="6"/>
      <c r="V98" s="3"/>
      <c r="W98" s="3"/>
      <c r="X98" s="3"/>
      <c r="Y98" s="3"/>
      <c r="Z98" s="41"/>
    </row>
    <row r="99" spans="1:26" s="7" customFormat="1" ht="179.4" x14ac:dyDescent="0.3">
      <c r="A99" s="9" t="s">
        <v>58</v>
      </c>
      <c r="B99" s="37" t="s">
        <v>59</v>
      </c>
      <c r="C99" s="3" t="s">
        <v>60</v>
      </c>
      <c r="D99" s="69" t="s">
        <v>61</v>
      </c>
      <c r="E99" s="69">
        <v>115.792911</v>
      </c>
      <c r="F99" s="3" t="s">
        <v>62</v>
      </c>
      <c r="G99" s="3" t="s">
        <v>117</v>
      </c>
      <c r="H99" s="3" t="s">
        <v>63</v>
      </c>
      <c r="I99" s="3" t="s">
        <v>14</v>
      </c>
      <c r="J99" s="3" t="s">
        <v>452</v>
      </c>
      <c r="K99" s="65">
        <v>160.6</v>
      </c>
      <c r="L99" s="3" t="s">
        <v>442</v>
      </c>
      <c r="M99" s="46" t="s">
        <v>725</v>
      </c>
      <c r="N99" s="10" t="s">
        <v>802</v>
      </c>
      <c r="O99" s="104" t="s">
        <v>621</v>
      </c>
      <c r="P99" s="3"/>
      <c r="Q99" s="3"/>
      <c r="R99" s="6"/>
      <c r="S99" s="6"/>
      <c r="T99" s="3"/>
      <c r="U99" s="6"/>
      <c r="V99" s="3"/>
      <c r="X99" s="3"/>
    </row>
    <row r="100" spans="1:26" s="7" customFormat="1" ht="165.6" x14ac:dyDescent="0.3">
      <c r="A100" s="9" t="s">
        <v>409</v>
      </c>
      <c r="B100" s="37" t="s">
        <v>59</v>
      </c>
      <c r="C100" s="3" t="s">
        <v>333</v>
      </c>
      <c r="D100" s="69" t="s">
        <v>334</v>
      </c>
      <c r="E100" s="69">
        <v>115.76390000000001</v>
      </c>
      <c r="F100" s="3" t="s">
        <v>332</v>
      </c>
      <c r="G100" s="3" t="s">
        <v>117</v>
      </c>
      <c r="H100" s="3" t="s">
        <v>108</v>
      </c>
      <c r="I100" s="3" t="s">
        <v>14</v>
      </c>
      <c r="J100" s="3">
        <v>75</v>
      </c>
      <c r="K100" s="65" t="s">
        <v>108</v>
      </c>
      <c r="L100" s="3" t="s">
        <v>453</v>
      </c>
      <c r="M100" s="46" t="s">
        <v>777</v>
      </c>
      <c r="N100" s="3" t="s">
        <v>801</v>
      </c>
      <c r="O100" s="104" t="s">
        <v>621</v>
      </c>
      <c r="P100" s="3"/>
      <c r="Q100" s="3"/>
      <c r="R100" s="6"/>
      <c r="S100" s="6"/>
      <c r="T100" s="3"/>
      <c r="U100" s="6"/>
      <c r="V100" s="3"/>
      <c r="W100" s="4"/>
      <c r="X100" s="6"/>
    </row>
    <row r="101" spans="1:26" s="3" customFormat="1" ht="179.4" x14ac:dyDescent="0.3">
      <c r="A101" s="9" t="s">
        <v>354</v>
      </c>
      <c r="B101" s="37" t="s">
        <v>59</v>
      </c>
      <c r="C101" s="3" t="s">
        <v>333</v>
      </c>
      <c r="D101" s="77">
        <v>-32.243999000000002</v>
      </c>
      <c r="E101" s="77">
        <v>115.814003</v>
      </c>
      <c r="F101" s="3" t="s">
        <v>355</v>
      </c>
      <c r="G101" s="3" t="s">
        <v>117</v>
      </c>
      <c r="H101" s="3" t="s">
        <v>356</v>
      </c>
      <c r="I101" s="3" t="s">
        <v>508</v>
      </c>
      <c r="J101" s="3">
        <v>250</v>
      </c>
      <c r="K101" s="70">
        <v>109500</v>
      </c>
      <c r="L101" s="3" t="s">
        <v>361</v>
      </c>
      <c r="M101" s="47" t="s">
        <v>726</v>
      </c>
      <c r="N101" s="3" t="s">
        <v>800</v>
      </c>
      <c r="O101" s="106" t="s">
        <v>621</v>
      </c>
      <c r="P101" s="41"/>
      <c r="Q101" s="41"/>
      <c r="R101" s="41"/>
      <c r="S101" s="41"/>
      <c r="T101" s="41"/>
      <c r="U101" s="41"/>
      <c r="V101" s="41"/>
      <c r="W101" s="41"/>
      <c r="X101" s="41"/>
      <c r="Y101" s="41"/>
      <c r="Z101" s="41"/>
    </row>
    <row r="102" spans="1:26" s="7" customFormat="1" ht="165.6" x14ac:dyDescent="0.3">
      <c r="A102" s="9" t="s">
        <v>116</v>
      </c>
      <c r="B102" s="37" t="s">
        <v>59</v>
      </c>
      <c r="C102" s="3" t="s">
        <v>203</v>
      </c>
      <c r="D102" s="69">
        <v>-32.147722999999999</v>
      </c>
      <c r="E102" s="69">
        <v>115.77294999999999</v>
      </c>
      <c r="F102" s="3" t="s">
        <v>202</v>
      </c>
      <c r="G102" s="3" t="s">
        <v>122</v>
      </c>
      <c r="H102" s="3" t="s">
        <v>72</v>
      </c>
      <c r="I102" s="3" t="s">
        <v>73</v>
      </c>
      <c r="J102" s="3" t="s">
        <v>108</v>
      </c>
      <c r="K102" s="65">
        <v>100</v>
      </c>
      <c r="L102" s="8" t="s">
        <v>537</v>
      </c>
      <c r="M102" s="46" t="s">
        <v>727</v>
      </c>
      <c r="N102" s="3" t="s">
        <v>799</v>
      </c>
      <c r="O102" s="104" t="s">
        <v>621</v>
      </c>
      <c r="P102" s="3"/>
      <c r="Q102" s="3"/>
      <c r="R102" s="6"/>
      <c r="S102" s="6"/>
      <c r="T102" s="3"/>
      <c r="U102" s="6"/>
      <c r="V102" s="3"/>
      <c r="X102" s="3"/>
    </row>
    <row r="103" spans="1:26" s="7" customFormat="1" ht="110.4" x14ac:dyDescent="0.3">
      <c r="A103" s="9" t="s">
        <v>64</v>
      </c>
      <c r="B103" s="37" t="s">
        <v>59</v>
      </c>
      <c r="C103" s="3" t="s">
        <v>65</v>
      </c>
      <c r="D103" s="69" t="s">
        <v>66</v>
      </c>
      <c r="E103" s="69" t="s">
        <v>67</v>
      </c>
      <c r="F103" s="3" t="s">
        <v>68</v>
      </c>
      <c r="G103" s="3" t="s">
        <v>117</v>
      </c>
      <c r="H103" s="3" t="s">
        <v>63</v>
      </c>
      <c r="I103" s="3" t="s">
        <v>14</v>
      </c>
      <c r="J103" s="3">
        <v>0.25</v>
      </c>
      <c r="K103" s="65">
        <v>13</v>
      </c>
      <c r="L103" s="3" t="s">
        <v>108</v>
      </c>
      <c r="M103" s="47" t="s">
        <v>728</v>
      </c>
      <c r="N103" s="10" t="s">
        <v>466</v>
      </c>
      <c r="O103" s="104" t="s">
        <v>421</v>
      </c>
      <c r="P103" s="3"/>
      <c r="Q103" s="6"/>
      <c r="R103" s="6"/>
      <c r="S103" s="6"/>
      <c r="T103" s="3"/>
      <c r="U103" s="6"/>
      <c r="V103" s="3"/>
      <c r="X103" s="3"/>
    </row>
    <row r="104" spans="1:26" s="7" customFormat="1" ht="165.6" x14ac:dyDescent="0.3">
      <c r="A104" s="9" t="s">
        <v>204</v>
      </c>
      <c r="B104" s="37" t="s">
        <v>59</v>
      </c>
      <c r="C104" s="3" t="s">
        <v>69</v>
      </c>
      <c r="D104" s="69" t="s">
        <v>214</v>
      </c>
      <c r="E104" s="69">
        <v>115.858373</v>
      </c>
      <c r="F104" s="3" t="s">
        <v>522</v>
      </c>
      <c r="G104" s="3" t="s">
        <v>118</v>
      </c>
      <c r="H104" s="3" t="s">
        <v>63</v>
      </c>
      <c r="I104" s="3" t="s">
        <v>12</v>
      </c>
      <c r="J104" s="3">
        <v>0.26</v>
      </c>
      <c r="K104" s="65">
        <v>23</v>
      </c>
      <c r="L104" s="3" t="s">
        <v>523</v>
      </c>
      <c r="M104" s="47" t="s">
        <v>798</v>
      </c>
      <c r="N104" s="10" t="s">
        <v>520</v>
      </c>
      <c r="O104" s="109" t="s">
        <v>521</v>
      </c>
      <c r="P104" s="3"/>
      <c r="Q104" s="3"/>
      <c r="R104" s="6"/>
      <c r="S104" s="6"/>
      <c r="T104" s="3"/>
      <c r="U104" s="6"/>
      <c r="V104" s="3"/>
      <c r="X104" s="3"/>
    </row>
    <row r="105" spans="1:26" ht="96.6" x14ac:dyDescent="0.3">
      <c r="A105" s="9" t="s">
        <v>295</v>
      </c>
      <c r="B105" s="37" t="s">
        <v>59</v>
      </c>
      <c r="C105" s="83" t="s">
        <v>599</v>
      </c>
      <c r="D105" s="69">
        <v>-24.740207000000002</v>
      </c>
      <c r="E105" s="69">
        <v>113.627528</v>
      </c>
      <c r="F105" s="3" t="s">
        <v>598</v>
      </c>
      <c r="G105" s="3" t="s">
        <v>117</v>
      </c>
      <c r="H105" s="3" t="s">
        <v>419</v>
      </c>
      <c r="I105" s="3" t="s">
        <v>14</v>
      </c>
      <c r="J105" s="3" t="s">
        <v>108</v>
      </c>
      <c r="K105" s="65" t="s">
        <v>616</v>
      </c>
      <c r="L105" s="3" t="s">
        <v>108</v>
      </c>
      <c r="M105" s="47" t="s">
        <v>729</v>
      </c>
      <c r="N105" s="10" t="s">
        <v>600</v>
      </c>
      <c r="O105" s="104" t="s">
        <v>576</v>
      </c>
      <c r="P105" s="59"/>
      <c r="Q105" s="59"/>
      <c r="R105" s="61"/>
      <c r="S105" s="61"/>
      <c r="T105" s="59"/>
      <c r="U105" s="61"/>
      <c r="V105" s="59"/>
      <c r="W105" s="62"/>
      <c r="X105" s="59"/>
      <c r="Y105" s="62"/>
      <c r="Z105" s="62"/>
    </row>
    <row r="106" spans="1:26" ht="151.80000000000001" x14ac:dyDescent="0.3">
      <c r="A106" s="9" t="s">
        <v>362</v>
      </c>
      <c r="B106" s="37" t="s">
        <v>59</v>
      </c>
      <c r="C106" s="3" t="s">
        <v>363</v>
      </c>
      <c r="D106" s="35">
        <v>-29.29119</v>
      </c>
      <c r="E106" s="35">
        <v>115.109253</v>
      </c>
      <c r="F106" s="3" t="s">
        <v>420</v>
      </c>
      <c r="G106" s="3" t="s">
        <v>117</v>
      </c>
      <c r="H106" s="3" t="s">
        <v>416</v>
      </c>
      <c r="I106" s="3" t="s">
        <v>108</v>
      </c>
      <c r="J106" s="3" t="s">
        <v>108</v>
      </c>
      <c r="K106" s="70" t="s">
        <v>364</v>
      </c>
      <c r="L106" s="3" t="s">
        <v>108</v>
      </c>
      <c r="M106" s="47" t="s">
        <v>778</v>
      </c>
      <c r="N106" s="35" t="s">
        <v>365</v>
      </c>
      <c r="O106" s="104" t="s">
        <v>353</v>
      </c>
    </row>
    <row r="107" spans="1:26" ht="165.6" x14ac:dyDescent="0.3">
      <c r="A107" s="9" t="s">
        <v>470</v>
      </c>
      <c r="B107" s="84" t="s">
        <v>59</v>
      </c>
      <c r="C107" s="66" t="s">
        <v>473</v>
      </c>
      <c r="D107" s="77">
        <v>-29.4115222</v>
      </c>
      <c r="E107" s="77">
        <v>115.00766944444</v>
      </c>
      <c r="F107" s="80" t="s">
        <v>474</v>
      </c>
      <c r="G107" s="3" t="s">
        <v>117</v>
      </c>
      <c r="H107" s="3" t="s">
        <v>511</v>
      </c>
      <c r="I107" s="3" t="s">
        <v>512</v>
      </c>
      <c r="J107" s="35" t="s">
        <v>108</v>
      </c>
      <c r="K107" s="80" t="s">
        <v>472</v>
      </c>
      <c r="L107" s="3" t="s">
        <v>108</v>
      </c>
      <c r="M107" s="47" t="s">
        <v>730</v>
      </c>
      <c r="N107" s="3" t="s">
        <v>471</v>
      </c>
      <c r="O107" s="106" t="s">
        <v>467</v>
      </c>
    </row>
    <row r="108" spans="1:26" ht="151.80000000000001" x14ac:dyDescent="0.3">
      <c r="A108" s="9" t="s">
        <v>74</v>
      </c>
      <c r="B108" s="37" t="s">
        <v>59</v>
      </c>
      <c r="C108" s="3" t="s">
        <v>75</v>
      </c>
      <c r="D108" s="69">
        <v>-27.648109900000001</v>
      </c>
      <c r="E108" s="69">
        <v>114.23666129999999</v>
      </c>
      <c r="F108" s="3" t="s">
        <v>424</v>
      </c>
      <c r="G108" s="3" t="s">
        <v>117</v>
      </c>
      <c r="H108" s="3" t="s">
        <v>44</v>
      </c>
      <c r="I108" s="3" t="s">
        <v>12</v>
      </c>
      <c r="J108" s="65">
        <v>3000</v>
      </c>
      <c r="K108" s="65" t="s">
        <v>445</v>
      </c>
      <c r="L108" s="3" t="s">
        <v>120</v>
      </c>
      <c r="M108" s="46" t="s">
        <v>731</v>
      </c>
      <c r="N108" s="3" t="s">
        <v>797</v>
      </c>
      <c r="O108" s="104" t="s">
        <v>621</v>
      </c>
      <c r="P108" s="3"/>
      <c r="Q108" s="3"/>
      <c r="R108" s="6"/>
      <c r="S108" s="6"/>
      <c r="T108" s="3"/>
      <c r="U108" s="6"/>
      <c r="V108" s="3"/>
      <c r="W108" s="7"/>
      <c r="X108" s="6"/>
      <c r="Y108" s="7"/>
      <c r="Z108" s="7"/>
    </row>
    <row r="109" spans="1:26" ht="124.2" x14ac:dyDescent="0.3">
      <c r="A109" s="9" t="s">
        <v>666</v>
      </c>
      <c r="B109" s="84" t="s">
        <v>59</v>
      </c>
      <c r="C109" s="66" t="s">
        <v>333</v>
      </c>
      <c r="D109" s="77">
        <v>-32.244311099999997</v>
      </c>
      <c r="E109" s="77">
        <v>115.77449059999999</v>
      </c>
      <c r="F109" s="80" t="s">
        <v>441</v>
      </c>
      <c r="G109" s="3" t="s">
        <v>117</v>
      </c>
      <c r="H109" s="3" t="s">
        <v>108</v>
      </c>
      <c r="I109" s="3" t="s">
        <v>108</v>
      </c>
      <c r="J109" s="35" t="s">
        <v>108</v>
      </c>
      <c r="K109" s="70" t="s">
        <v>108</v>
      </c>
      <c r="L109" s="3" t="s">
        <v>108</v>
      </c>
      <c r="M109" s="47" t="s">
        <v>732</v>
      </c>
      <c r="N109" s="3" t="s">
        <v>440</v>
      </c>
      <c r="O109" s="106" t="s">
        <v>421</v>
      </c>
    </row>
    <row r="110" spans="1:26" ht="151.80000000000001" x14ac:dyDescent="0.3">
      <c r="A110" s="9" t="s">
        <v>449</v>
      </c>
      <c r="B110" s="84" t="s">
        <v>59</v>
      </c>
      <c r="C110" s="35" t="s">
        <v>81</v>
      </c>
      <c r="D110" s="77">
        <v>-29.471102779999999</v>
      </c>
      <c r="E110" s="77">
        <v>115.29479722000001</v>
      </c>
      <c r="F110" s="80" t="s">
        <v>450</v>
      </c>
      <c r="G110" s="3" t="s">
        <v>117</v>
      </c>
      <c r="H110" s="3" t="s">
        <v>563</v>
      </c>
      <c r="I110" s="3" t="s">
        <v>14</v>
      </c>
      <c r="J110" s="35">
        <v>10</v>
      </c>
      <c r="K110" s="70">
        <v>1825</v>
      </c>
      <c r="L110" s="3" t="s">
        <v>570</v>
      </c>
      <c r="M110" s="47" t="s">
        <v>733</v>
      </c>
      <c r="N110" s="3" t="s">
        <v>451</v>
      </c>
      <c r="O110" s="106" t="s">
        <v>421</v>
      </c>
    </row>
    <row r="111" spans="1:26" ht="138" x14ac:dyDescent="0.3">
      <c r="A111" s="9" t="s">
        <v>335</v>
      </c>
      <c r="B111" s="37" t="s">
        <v>59</v>
      </c>
      <c r="C111" s="3" t="s">
        <v>336</v>
      </c>
      <c r="D111" s="77">
        <v>-31.484539999999999</v>
      </c>
      <c r="E111" s="77">
        <v>128.61972</v>
      </c>
      <c r="F111" s="3" t="s">
        <v>525</v>
      </c>
      <c r="G111" s="3" t="s">
        <v>117</v>
      </c>
      <c r="H111" s="3" t="s">
        <v>18</v>
      </c>
      <c r="I111" s="3" t="s">
        <v>14</v>
      </c>
      <c r="J111" s="3" t="s">
        <v>108</v>
      </c>
      <c r="K111" s="70">
        <v>3500000</v>
      </c>
      <c r="L111" s="3" t="s">
        <v>337</v>
      </c>
      <c r="M111" s="47" t="s">
        <v>734</v>
      </c>
      <c r="N111" s="3" t="s">
        <v>796</v>
      </c>
      <c r="O111" s="104" t="s">
        <v>621</v>
      </c>
    </row>
    <row r="112" spans="1:26" ht="248.4" x14ac:dyDescent="0.3">
      <c r="A112" s="9" t="s">
        <v>555</v>
      </c>
      <c r="B112" s="37" t="s">
        <v>59</v>
      </c>
      <c r="C112" s="3" t="s">
        <v>76</v>
      </c>
      <c r="D112" s="69">
        <v>-20.624732999999999</v>
      </c>
      <c r="E112" s="69">
        <v>116.783359</v>
      </c>
      <c r="F112" s="3" t="s">
        <v>205</v>
      </c>
      <c r="G112" s="3" t="s">
        <v>122</v>
      </c>
      <c r="H112" s="3" t="s">
        <v>63</v>
      </c>
      <c r="I112" s="3" t="s">
        <v>14</v>
      </c>
      <c r="J112" s="3">
        <v>10</v>
      </c>
      <c r="K112" s="65">
        <v>320</v>
      </c>
      <c r="L112" s="3" t="s">
        <v>514</v>
      </c>
      <c r="M112" s="107" t="s">
        <v>735</v>
      </c>
      <c r="N112" s="3" t="s">
        <v>795</v>
      </c>
      <c r="O112" s="104" t="s">
        <v>621</v>
      </c>
      <c r="P112" s="3"/>
      <c r="Q112" s="3"/>
      <c r="R112" s="6"/>
      <c r="S112" s="6"/>
      <c r="T112" s="3"/>
      <c r="U112" s="6"/>
      <c r="V112" s="3"/>
      <c r="W112" s="4"/>
      <c r="X112" s="6"/>
      <c r="Y112" s="7"/>
      <c r="Z112" s="7"/>
    </row>
    <row r="113" spans="1:12" ht="14.4" x14ac:dyDescent="0.3">
      <c r="A113" s="9"/>
      <c r="B113" s="84"/>
      <c r="C113" s="83"/>
      <c r="F113" s="80"/>
      <c r="G113" s="3"/>
      <c r="H113" s="3"/>
      <c r="I113" s="3"/>
      <c r="J113" s="35"/>
      <c r="K113" s="70"/>
      <c r="L113" s="3"/>
    </row>
    <row r="114" spans="1:12" ht="14.4" x14ac:dyDescent="0.3">
      <c r="A114" s="9"/>
      <c r="B114" s="84"/>
      <c r="C114" s="83"/>
      <c r="F114" s="80"/>
      <c r="G114" s="3"/>
      <c r="H114" s="3"/>
      <c r="I114" s="3"/>
      <c r="J114" s="35"/>
      <c r="K114" s="70"/>
      <c r="L114" s="3"/>
    </row>
    <row r="115" spans="1:12" ht="14.4" x14ac:dyDescent="0.3">
      <c r="A115" s="9"/>
      <c r="B115" s="84"/>
      <c r="C115" s="83"/>
      <c r="F115" s="80"/>
      <c r="G115" s="3"/>
      <c r="H115" s="3"/>
      <c r="I115" s="3"/>
      <c r="J115" s="35"/>
      <c r="K115" s="70"/>
      <c r="L115" s="3"/>
    </row>
    <row r="116" spans="1:12" ht="14.4" x14ac:dyDescent="0.3">
      <c r="A116" s="9"/>
      <c r="B116" s="84"/>
      <c r="C116" s="83"/>
      <c r="F116" s="80"/>
      <c r="G116" s="3"/>
      <c r="H116" s="3"/>
      <c r="I116" s="3"/>
      <c r="J116" s="35"/>
      <c r="K116" s="70"/>
      <c r="L116" s="3"/>
    </row>
    <row r="117" spans="1:12" ht="14.4" x14ac:dyDescent="0.3">
      <c r="A117" s="9"/>
      <c r="B117" s="84"/>
      <c r="C117" s="83"/>
      <c r="F117" s="80"/>
      <c r="G117" s="3"/>
      <c r="H117" s="3"/>
      <c r="I117" s="3"/>
      <c r="J117" s="35"/>
      <c r="K117" s="70"/>
      <c r="L117" s="3"/>
    </row>
    <row r="118" spans="1:12" ht="14.4" x14ac:dyDescent="0.3">
      <c r="A118" s="9"/>
      <c r="B118" s="84"/>
      <c r="C118" s="83"/>
      <c r="F118" s="80"/>
      <c r="G118" s="3"/>
      <c r="H118" s="3"/>
      <c r="I118" s="3"/>
      <c r="J118" s="35"/>
      <c r="K118" s="70"/>
      <c r="L118" s="3"/>
    </row>
    <row r="119" spans="1:12" ht="14.4" x14ac:dyDescent="0.3">
      <c r="A119" s="9"/>
      <c r="B119" s="84"/>
      <c r="C119" s="83"/>
      <c r="F119" s="80"/>
      <c r="G119" s="3"/>
      <c r="H119" s="3"/>
      <c r="I119" s="3"/>
      <c r="J119" s="35"/>
      <c r="K119" s="70"/>
      <c r="L119" s="3"/>
    </row>
    <row r="120" spans="1:12" ht="14.4" x14ac:dyDescent="0.3">
      <c r="A120" s="9"/>
      <c r="B120" s="84"/>
      <c r="C120" s="83"/>
      <c r="F120" s="80"/>
      <c r="G120" s="3"/>
      <c r="H120" s="3"/>
      <c r="I120" s="3"/>
      <c r="J120" s="35"/>
      <c r="K120" s="70"/>
      <c r="L120" s="3"/>
    </row>
    <row r="121" spans="1:12" x14ac:dyDescent="0.3">
      <c r="K121" s="87"/>
    </row>
  </sheetData>
  <autoFilter ref="A1:Z112">
    <sortState ref="A2:Z121">
      <sortCondition ref="B1:B121"/>
    </sortState>
  </autoFilter>
  <customSheetViews>
    <customSheetView guid="{5DF7383F-6C59-4B1A-AC3A-94148D88BC07}" showAutoFilter="1" topLeftCell="A103">
      <pane xSplit="1" topLeftCell="N1" activePane="topRight" state="frozen"/>
      <selection pane="topRight" activeCell="O105" sqref="O105"/>
      <pageMargins left="0.7" right="0.7" top="0.75" bottom="0.75" header="0.3" footer="0.3"/>
      <pageSetup paperSize="9" orientation="portrait" r:id="rId1"/>
      <autoFilter ref="A1:Z112">
        <sortState ref="A2:Z121">
          <sortCondition ref="B1:B121"/>
        </sortState>
      </autoFilter>
    </customSheetView>
    <customSheetView guid="{E8934963-A6F1-4C58-948C-5E7EF478C259}" scale="115" showAutoFilter="1" topLeftCell="I1">
      <pane ySplit="1" topLeftCell="A87" activePane="bottomLeft" state="frozen"/>
      <selection pane="bottomLeft" activeCell="M88" sqref="M88"/>
      <pageMargins left="0.7" right="0.7" top="0.75" bottom="0.75" header="0.3" footer="0.3"/>
      <pageSetup paperSize="9" orientation="portrait" r:id="rId2"/>
      <autoFilter ref="A1:Z122">
        <sortState ref="A2:Z121">
          <sortCondition ref="B1:B121"/>
        </sortState>
      </autoFilter>
    </customSheetView>
    <customSheetView guid="{0FA225AD-042B-4AEA-8B1B-CC32C17491AA}" scale="80" showAutoFilter="1" topLeftCell="B1">
      <selection activeCell="M2" sqref="M2"/>
      <pageMargins left="0.7" right="0.7" top="0.75" bottom="0.75" header="0.3" footer="0.3"/>
      <pageSetup paperSize="9" orientation="portrait" r:id="rId3"/>
      <autoFilter ref="A1:Z113">
        <sortState ref="A2:Z121">
          <sortCondition ref="B1:B121"/>
        </sortState>
      </autoFilter>
    </customSheetView>
  </customSheetViews>
  <hyperlinks>
    <hyperlink ref="A92"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B20" sqref="B20"/>
    </sheetView>
  </sheetViews>
  <sheetFormatPr defaultColWidth="8.6640625" defaultRowHeight="13.8" x14ac:dyDescent="0.3"/>
  <cols>
    <col min="1" max="1" width="23.33203125" style="15" customWidth="1"/>
    <col min="2" max="2" width="35.44140625" style="15" bestFit="1" customWidth="1"/>
    <col min="3" max="3" width="8.6640625" style="15"/>
    <col min="4" max="4" width="20.33203125" style="15" bestFit="1" customWidth="1"/>
    <col min="5" max="5" width="16.6640625" style="15" customWidth="1"/>
    <col min="6" max="6" width="9.33203125" style="15" customWidth="1"/>
    <col min="7" max="7" width="15.33203125" style="15" bestFit="1" customWidth="1"/>
    <col min="8" max="8" width="23.44140625" style="15" bestFit="1" customWidth="1"/>
    <col min="9" max="11" width="8.6640625" style="15"/>
    <col min="12" max="12" width="14.6640625" style="15" bestFit="1" customWidth="1"/>
    <col min="13" max="16384" width="8.6640625" style="15"/>
  </cols>
  <sheetData>
    <row r="1" spans="1:8" s="12" customFormat="1" ht="14.4" thickBot="1" x14ac:dyDescent="0.35">
      <c r="A1" s="11" t="s">
        <v>123</v>
      </c>
      <c r="D1" s="12" t="s">
        <v>114</v>
      </c>
      <c r="G1" s="12" t="s">
        <v>115</v>
      </c>
    </row>
    <row r="2" spans="1:8" s="14" customFormat="1" x14ac:dyDescent="0.3">
      <c r="A2" s="13" t="s">
        <v>124</v>
      </c>
      <c r="B2" s="14" t="s">
        <v>403</v>
      </c>
      <c r="D2" s="15" t="s">
        <v>101</v>
      </c>
      <c r="E2" s="15" t="s">
        <v>144</v>
      </c>
      <c r="G2" s="14" t="s">
        <v>9</v>
      </c>
      <c r="H2" s="14" t="s">
        <v>151</v>
      </c>
    </row>
    <row r="3" spans="1:8" x14ac:dyDescent="0.3">
      <c r="A3" s="15" t="s">
        <v>125</v>
      </c>
      <c r="B3" s="15" t="s">
        <v>127</v>
      </c>
      <c r="D3" s="15" t="s">
        <v>192</v>
      </c>
      <c r="E3" s="15" t="s">
        <v>276</v>
      </c>
      <c r="G3" s="15" t="s">
        <v>16</v>
      </c>
      <c r="H3" s="15" t="s">
        <v>152</v>
      </c>
    </row>
    <row r="4" spans="1:8" x14ac:dyDescent="0.3">
      <c r="A4" s="15" t="s">
        <v>300</v>
      </c>
      <c r="B4" s="15" t="s">
        <v>301</v>
      </c>
      <c r="D4" s="14" t="s">
        <v>92</v>
      </c>
      <c r="E4" s="14" t="s">
        <v>141</v>
      </c>
      <c r="G4" s="15" t="s">
        <v>106</v>
      </c>
      <c r="H4" s="15" t="s">
        <v>153</v>
      </c>
    </row>
    <row r="5" spans="1:8" x14ac:dyDescent="0.3">
      <c r="A5" s="15" t="s">
        <v>83</v>
      </c>
      <c r="B5" s="15" t="s">
        <v>185</v>
      </c>
      <c r="D5" s="15" t="s">
        <v>145</v>
      </c>
      <c r="E5" s="15" t="s">
        <v>146</v>
      </c>
      <c r="G5" s="15" t="s">
        <v>22</v>
      </c>
      <c r="H5" s="15" t="s">
        <v>154</v>
      </c>
    </row>
    <row r="6" spans="1:8" x14ac:dyDescent="0.3">
      <c r="A6" s="15" t="s">
        <v>308</v>
      </c>
      <c r="B6" s="15" t="s">
        <v>309</v>
      </c>
      <c r="D6" s="15" t="s">
        <v>100</v>
      </c>
      <c r="E6" s="15" t="s">
        <v>143</v>
      </c>
      <c r="G6" s="15" t="s">
        <v>40</v>
      </c>
      <c r="H6" s="15" t="s">
        <v>155</v>
      </c>
    </row>
    <row r="7" spans="1:8" x14ac:dyDescent="0.3">
      <c r="A7" s="15" t="s">
        <v>89</v>
      </c>
      <c r="B7" s="15" t="s">
        <v>129</v>
      </c>
      <c r="D7" s="15" t="s">
        <v>93</v>
      </c>
      <c r="E7" s="15" t="s">
        <v>140</v>
      </c>
      <c r="G7" s="15" t="s">
        <v>105</v>
      </c>
      <c r="H7" s="15" t="s">
        <v>160</v>
      </c>
    </row>
    <row r="8" spans="1:8" x14ac:dyDescent="0.3">
      <c r="A8" s="15" t="s">
        <v>103</v>
      </c>
      <c r="B8" s="15" t="s">
        <v>130</v>
      </c>
      <c r="D8" s="15" t="s">
        <v>94</v>
      </c>
      <c r="E8" s="15" t="s">
        <v>142</v>
      </c>
      <c r="G8" s="15" t="s">
        <v>104</v>
      </c>
      <c r="H8" s="15" t="s">
        <v>156</v>
      </c>
    </row>
    <row r="9" spans="1:8" ht="15" x14ac:dyDescent="0.3">
      <c r="A9" s="15" t="s">
        <v>91</v>
      </c>
      <c r="B9" s="15" t="s">
        <v>150</v>
      </c>
      <c r="D9" s="49" t="s">
        <v>275</v>
      </c>
      <c r="E9" s="49" t="s">
        <v>274</v>
      </c>
      <c r="G9" s="15" t="s">
        <v>59</v>
      </c>
      <c r="H9" s="15" t="s">
        <v>157</v>
      </c>
    </row>
    <row r="10" spans="1:8" ht="15" x14ac:dyDescent="0.35">
      <c r="A10" s="15" t="s">
        <v>164</v>
      </c>
      <c r="B10" s="15" t="s">
        <v>149</v>
      </c>
    </row>
    <row r="11" spans="1:8" x14ac:dyDescent="0.3">
      <c r="A11" s="15" t="s">
        <v>305</v>
      </c>
      <c r="B11" s="15" t="s">
        <v>306</v>
      </c>
      <c r="D11" s="49"/>
      <c r="E11" s="49"/>
    </row>
    <row r="12" spans="1:8" x14ac:dyDescent="0.3">
      <c r="A12" s="15" t="s">
        <v>126</v>
      </c>
      <c r="B12" s="15" t="s">
        <v>128</v>
      </c>
    </row>
    <row r="13" spans="1:8" x14ac:dyDescent="0.3">
      <c r="A13" s="15" t="s">
        <v>158</v>
      </c>
      <c r="B13" s="15" t="s">
        <v>159</v>
      </c>
    </row>
    <row r="14" spans="1:8" x14ac:dyDescent="0.3">
      <c r="A14" s="15" t="s">
        <v>302</v>
      </c>
      <c r="B14" s="15" t="s">
        <v>303</v>
      </c>
    </row>
    <row r="15" spans="1:8" x14ac:dyDescent="0.3">
      <c r="A15" s="15" t="s">
        <v>132</v>
      </c>
      <c r="B15" s="15" t="s">
        <v>131</v>
      </c>
    </row>
    <row r="16" spans="1:8" x14ac:dyDescent="0.3">
      <c r="A16" s="15" t="s">
        <v>90</v>
      </c>
      <c r="B16" s="15" t="s">
        <v>278</v>
      </c>
    </row>
    <row r="17" spans="1:2" x14ac:dyDescent="0.3">
      <c r="A17" s="15" t="s">
        <v>264</v>
      </c>
      <c r="B17" s="15" t="s">
        <v>265</v>
      </c>
    </row>
    <row r="18" spans="1:2" x14ac:dyDescent="0.3">
      <c r="A18" s="15" t="s">
        <v>266</v>
      </c>
      <c r="B18" s="15" t="s">
        <v>267</v>
      </c>
    </row>
    <row r="19" spans="1:2" x14ac:dyDescent="0.3">
      <c r="A19" s="15" t="s">
        <v>250</v>
      </c>
      <c r="B19" s="15" t="s">
        <v>273</v>
      </c>
    </row>
    <row r="20" spans="1:2" x14ac:dyDescent="0.3">
      <c r="A20" s="15" t="s">
        <v>95</v>
      </c>
      <c r="B20" s="15" t="s">
        <v>251</v>
      </c>
    </row>
    <row r="21" spans="1:2" x14ac:dyDescent="0.3">
      <c r="A21" s="15" t="s">
        <v>253</v>
      </c>
      <c r="B21" s="15" t="s">
        <v>254</v>
      </c>
    </row>
    <row r="22" spans="1:2" x14ac:dyDescent="0.3">
      <c r="A22" s="15" t="s">
        <v>304</v>
      </c>
      <c r="B22" s="15" t="s">
        <v>307</v>
      </c>
    </row>
    <row r="23" spans="1:2" x14ac:dyDescent="0.3">
      <c r="A23" s="15" t="s">
        <v>108</v>
      </c>
      <c r="B23" s="15" t="s">
        <v>133</v>
      </c>
    </row>
    <row r="24" spans="1:2" x14ac:dyDescent="0.3">
      <c r="A24" s="15" t="s">
        <v>71</v>
      </c>
      <c r="B24" s="15" t="s">
        <v>134</v>
      </c>
    </row>
    <row r="25" spans="1:2" x14ac:dyDescent="0.3">
      <c r="A25" s="15" t="s">
        <v>98</v>
      </c>
      <c r="B25" s="15" t="s">
        <v>135</v>
      </c>
    </row>
    <row r="26" spans="1:2" x14ac:dyDescent="0.3">
      <c r="A26" s="15" t="s">
        <v>107</v>
      </c>
      <c r="B26" s="15" t="s">
        <v>136</v>
      </c>
    </row>
    <row r="27" spans="1:2" x14ac:dyDescent="0.3">
      <c r="A27" s="15" t="s">
        <v>88</v>
      </c>
      <c r="B27" s="15" t="s">
        <v>137</v>
      </c>
    </row>
    <row r="28" spans="1:2" x14ac:dyDescent="0.3">
      <c r="A28" s="15" t="s">
        <v>102</v>
      </c>
      <c r="B28" s="15" t="s">
        <v>138</v>
      </c>
    </row>
    <row r="29" spans="1:2" x14ac:dyDescent="0.3">
      <c r="A29" s="15" t="s">
        <v>96</v>
      </c>
      <c r="B29" s="15" t="s">
        <v>148</v>
      </c>
    </row>
    <row r="30" spans="1:2" x14ac:dyDescent="0.3">
      <c r="A30" s="15" t="s">
        <v>99</v>
      </c>
      <c r="B30" s="15" t="s">
        <v>139</v>
      </c>
    </row>
    <row r="31" spans="1:2" x14ac:dyDescent="0.3">
      <c r="A31" s="15" t="s">
        <v>97</v>
      </c>
      <c r="B31" s="15" t="s">
        <v>147</v>
      </c>
    </row>
  </sheetData>
  <sortState ref="D10:D14">
    <sortCondition ref="D3:D7"/>
  </sortState>
  <customSheetViews>
    <customSheetView guid="{5DF7383F-6C59-4B1A-AC3A-94148D88BC07}">
      <selection activeCell="D24" sqref="D24"/>
      <pageMargins left="0.7" right="0.7" top="0.75" bottom="0.75" header="0.3" footer="0.3"/>
      <pageSetup paperSize="9" orientation="portrait" r:id="rId1"/>
    </customSheetView>
    <customSheetView guid="{E8934963-A6F1-4C58-948C-5E7EF478C259}">
      <selection activeCell="B14" sqref="B14"/>
      <pageMargins left="0.7" right="0.7" top="0.75" bottom="0.75" header="0.3" footer="0.3"/>
      <pageSetup paperSize="9" orientation="portrait" r:id="rId2"/>
    </customSheetView>
    <customSheetView guid="{0FA225AD-042B-4AEA-8B1B-CC32C17491AA}">
      <selection activeCell="D24" sqref="D24"/>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7" sqref="G37"/>
    </sheetView>
  </sheetViews>
  <sheetFormatPr defaultRowHeight="14.4" x14ac:dyDescent="0.3"/>
  <cols>
    <col min="2" max="5" width="8.88671875" customWidth="1"/>
    <col min="9" max="9" width="8.88671875" customWidth="1"/>
  </cols>
  <sheetData/>
  <customSheetViews>
    <customSheetView guid="{5DF7383F-6C59-4B1A-AC3A-94148D88BC07}">
      <selection activeCell="G37" sqref="G37"/>
      <pageMargins left="0.7" right="0.7" top="0.75" bottom="0.75" header="0.3" footer="0.3"/>
      <pageSetup orientation="portrait" r:id="rId1"/>
    </customSheetView>
    <customSheetView guid="{E8934963-A6F1-4C58-948C-5E7EF478C259}">
      <selection activeCell="G37" sqref="G37"/>
      <pageMargins left="0.7" right="0.7" top="0.75" bottom="0.75" header="0.3" footer="0.3"/>
      <pageSetup orientation="portrait" r:id="rId2"/>
    </customSheetView>
    <customSheetView guid="{0FA225AD-042B-4AEA-8B1B-CC32C17491AA}">
      <selection activeCell="G37" sqref="G37"/>
      <pageMargins left="0.7" right="0.7" top="0.75" bottom="0.75" header="0.3" footer="0.3"/>
      <pageSetup orientation="portrait" r:id="rId3"/>
    </customSheetView>
  </customSheetViews>
  <pageMargins left="0.7" right="0.7" top="0.75" bottom="0.75" header="0.3" footer="0.3"/>
  <pageSetup orientation="portrait" r:id="rId4"/>
</worksheet>
</file>

<file path=xl/worksheets/wsSortMap1.xml><?xml version="1.0" encoding="utf-8"?>
<worksheetSortMap xmlns="http://schemas.microsoft.com/office/excel/2006/main">
  <rowSortMap ref="A4:XFD112" count="101">
    <row newVal="3" oldVal="13"/>
    <row newVal="4" oldVal="8"/>
    <row newVal="5" oldVal="3"/>
    <row newVal="6" oldVal="9"/>
    <row newVal="7" oldVal="12"/>
    <row newVal="8" oldVal="4"/>
    <row newVal="9" oldVal="5"/>
    <row newVal="10" oldVal="6"/>
    <row newVal="12" oldVal="7"/>
    <row newVal="13" oldVal="10"/>
    <row newVal="14" oldVal="18"/>
    <row newVal="15" oldVal="17"/>
    <row newVal="17" oldVal="15"/>
    <row newVal="18" oldVal="14"/>
    <row newVal="19" oldVal="33"/>
    <row newVal="20" oldVal="44"/>
    <row newVal="21" oldVal="19"/>
    <row newVal="22" oldVal="34"/>
    <row newVal="23" oldVal="38"/>
    <row newVal="24" oldVal="35"/>
    <row newVal="25" oldVal="26"/>
    <row newVal="26" oldVal="24"/>
    <row newVal="27" oldVal="36"/>
    <row newVal="29" oldVal="37"/>
    <row newVal="30" oldVal="32"/>
    <row newVal="31" oldVal="48"/>
    <row newVal="32" oldVal="25"/>
    <row newVal="33" oldVal="29"/>
    <row newVal="34" oldVal="31"/>
    <row newVal="35" oldVal="42"/>
    <row newVal="36" oldVal="27"/>
    <row newVal="37" oldVal="30"/>
    <row newVal="38" oldVal="40"/>
    <row newVal="39" oldVal="45"/>
    <row newVal="40" oldVal="46"/>
    <row newVal="41" oldVal="47"/>
    <row newVal="42" oldVal="20"/>
    <row newVal="43" oldVal="41"/>
    <row newVal="44" oldVal="43"/>
    <row newVal="45" oldVal="21"/>
    <row newVal="46" oldVal="22"/>
    <row newVal="47" oldVal="39"/>
    <row newVal="48" oldVal="23"/>
    <row newVal="51" oldVal="61"/>
    <row newVal="52" oldVal="56"/>
    <row newVal="53" oldVal="60"/>
    <row newVal="54" oldVal="57"/>
    <row newVal="55" oldVal="53"/>
    <row newVal="56" oldVal="52"/>
    <row newVal="57" oldVal="54"/>
    <row newVal="59" oldVal="55"/>
    <row newVal="60" oldVal="51"/>
    <row newVal="61" oldVal="65"/>
    <row newVal="62" oldVal="67"/>
    <row newVal="63" oldVal="64"/>
    <row newVal="64" oldVal="63"/>
    <row newVal="65" oldVal="66"/>
    <row newVal="66" oldVal="68"/>
    <row newVal="67" oldVal="70"/>
    <row newVal="68" oldVal="69"/>
    <row newVal="69" oldVal="59"/>
    <row newVal="70" oldVal="62"/>
    <row newVal="71" oldVal="86"/>
    <row newVal="72" oldVal="79"/>
    <row newVal="73" oldVal="75"/>
    <row newVal="75" oldVal="83"/>
    <row newVal="76" oldVal="71"/>
    <row newVal="77" oldVal="84"/>
    <row newVal="78" oldVal="80"/>
    <row newVal="79" oldVal="82"/>
    <row newVal="80" oldVal="72"/>
    <row newVal="81" oldVal="76"/>
    <row newVal="82" oldVal="81"/>
    <row newVal="83" oldVal="87"/>
    <row newVal="84" oldVal="77"/>
    <row newVal="85" oldVal="73"/>
    <row newVal="86" oldVal="85"/>
    <row newVal="87" oldVal="78"/>
    <row newVal="88" oldVal="100"/>
    <row newVal="89" oldVal="91"/>
    <row newVal="90" oldVal="88"/>
    <row newVal="91" oldVal="102"/>
    <row newVal="92" oldVal="107"/>
    <row newVal="93" oldVal="109"/>
    <row newVal="95" oldVal="108"/>
    <row newVal="96" oldVal="105"/>
    <row newVal="97" oldVal="103"/>
    <row newVal="98" oldVal="97"/>
    <row newVal="99" oldVal="101"/>
    <row newVal="100" oldVal="99"/>
    <row newVal="101" oldVal="89"/>
    <row newVal="102" oldVal="111"/>
    <row newVal="103" oldVal="110"/>
    <row newVal="104" oldVal="90"/>
    <row newVal="105" oldVal="93"/>
    <row newVal="106" oldVal="96"/>
    <row newVal="107" oldVal="98"/>
    <row newVal="108" oldVal="95"/>
    <row newVal="109" oldVal="106"/>
    <row newVal="110" oldVal="92"/>
    <row newVal="111" oldVal="104"/>
  </rowSortMap>
</worksheetSortMap>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839FC8A8E54E4B8CB882EFC1A6A338" ma:contentTypeVersion="14" ma:contentTypeDescription="Create a new document." ma:contentTypeScope="" ma:versionID="2533ca87b6442293309e5e0931f8a7a6">
  <xsd:schema xmlns:xsd="http://www.w3.org/2001/XMLSchema" xmlns:xs="http://www.w3.org/2001/XMLSchema" xmlns:p="http://schemas.microsoft.com/office/2006/metadata/properties" xmlns:ns3="b77203a5-d61f-4563-bba4-200101e8d0ef" xmlns:ns4="d3428661-8c0f-4732-9f18-f362fdeb2705" targetNamespace="http://schemas.microsoft.com/office/2006/metadata/properties" ma:root="true" ma:fieldsID="fa8993887bc2734c0b1e8392e405134e" ns3:_="" ns4:_="">
    <xsd:import namespace="b77203a5-d61f-4563-bba4-200101e8d0ef"/>
    <xsd:import namespace="d3428661-8c0f-4732-9f18-f362fdeb270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7203a5-d61f-4563-bba4-200101e8d0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428661-8c0f-4732-9f18-f362fdeb270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77203a5-d61f-4563-bba4-200101e8d0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E70EA1-761B-4931-9B85-E88372EFE3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7203a5-d61f-4563-bba4-200101e8d0ef"/>
    <ds:schemaRef ds:uri="d3428661-8c0f-4732-9f18-f362fdeb27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6CD5E1-8F92-4A06-B0ED-DF0EF17830C5}">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d3428661-8c0f-4732-9f18-f362fdeb2705"/>
    <ds:schemaRef ds:uri="b77203a5-d61f-4563-bba4-200101e8d0ef"/>
    <ds:schemaRef ds:uri="http://www.w3.org/XML/1998/namespace"/>
    <ds:schemaRef ds:uri="http://purl.org/dc/dcmitype/"/>
  </ds:schemaRefs>
</ds:datastoreItem>
</file>

<file path=customXml/itemProps3.xml><?xml version="1.0" encoding="utf-8"?>
<ds:datastoreItem xmlns:ds="http://schemas.openxmlformats.org/officeDocument/2006/customXml" ds:itemID="{EDEB1951-4E91-4BB4-8451-24C7AF505B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Hydrogen Projects</vt:lpstr>
      <vt:lpstr>Acronyms &amp; Definitions</vt:lpstr>
      <vt:lpstr>Sheet1</vt:lpstr>
    </vt:vector>
  </TitlesOfParts>
  <Company>Geoscience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Easton Laura</dc:creator>
  <cp:lastModifiedBy>Stephanie Rees</cp:lastModifiedBy>
  <cp:lastPrinted>2022-09-02T00:28:43Z</cp:lastPrinted>
  <dcterms:created xsi:type="dcterms:W3CDTF">2020-05-12T03:48:07Z</dcterms:created>
  <dcterms:modified xsi:type="dcterms:W3CDTF">2023-07-07T04:49:16Z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0x010100A7839FC8A8E54E4B8CB882EFC1A6A338</vt:lpwstr>
  </property>
</Properties>
</file>