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ku\PROP TA\DATA KPP\"/>
    </mc:Choice>
  </mc:AlternateContent>
  <xr:revisionPtr revIDLastSave="0" documentId="13_ncr:1_{09FC7D2E-59D7-4768-AA4C-A7B4F9B64D5E}" xr6:coauthVersionLast="47" xr6:coauthVersionMax="47" xr10:uidLastSave="{00000000-0000-0000-0000-000000000000}"/>
  <bookViews>
    <workbookView xWindow="-120" yWindow="-120" windowWidth="29040" windowHeight="15720" xr2:uid="{5C1A6664-E4B6-4C2F-AAA1-646E20ED9C7B}"/>
  </bookViews>
  <sheets>
    <sheet name="Sheet1" sheetId="1" r:id="rId1"/>
  </sheets>
  <externalReferences>
    <externalReference r:id="rId2"/>
  </externalReferences>
  <definedNames>
    <definedName name="_xlnm._FilterDatabase" localSheetId="0" hidden="1">Sheet1!$A$3:$AO$1238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0" i="1" l="1"/>
  <c r="AM20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<sst xmlns="http://schemas.openxmlformats.org/spreadsheetml/2006/main" count="285" uniqueCount="98">
  <si>
    <t>Tanggal</t>
  </si>
  <si>
    <t>Nama Enumerator</t>
  </si>
  <si>
    <t>No</t>
  </si>
  <si>
    <t>Nama Lokal</t>
  </si>
  <si>
    <t>Nama Umum/Nama Dagang</t>
  </si>
  <si>
    <t>Nama Ilmiah Spesies</t>
  </si>
  <si>
    <t>Ukuran tubuh hiu/pari yang menyerupai hiu</t>
  </si>
  <si>
    <t>Ukuran sirip punggung (dorsal fin) pertama</t>
  </si>
  <si>
    <t>Panjang sirip dada (pectoral fin)
Mp = cm</t>
  </si>
  <si>
    <t>Berat ikan (kg)</t>
  </si>
  <si>
    <t>Jenis Kelamin</t>
  </si>
  <si>
    <t>Kematangan Gonad Jantan</t>
  </si>
  <si>
    <t>Nama Kapal</t>
  </si>
  <si>
    <t>Alat Tangkap</t>
  </si>
  <si>
    <t>GT</t>
  </si>
  <si>
    <t>Daerah Penangkapan</t>
  </si>
  <si>
    <t>Trip di laut (laut)</t>
  </si>
  <si>
    <t>Ket</t>
  </si>
  <si>
    <t>Panjang baku (standard length)
SL = cm</t>
  </si>
  <si>
    <t>Panjang cagak (fork length)
FL = cm</t>
  </si>
  <si>
    <t>Panjang total (total length)
TL = cm</t>
  </si>
  <si>
    <t>Lebar pari 
(disc width)
DW = cm</t>
  </si>
  <si>
    <t>Tinggi miring 
M = cm</t>
  </si>
  <si>
    <t>Panjang 
P = cm</t>
  </si>
  <si>
    <t>Tinggi tegak
T = cm</t>
  </si>
  <si>
    <t>J</t>
  </si>
  <si>
    <t>Carcharhinus sorrah</t>
  </si>
  <si>
    <t>Mustelus manazo</t>
  </si>
  <si>
    <t>Ekor (ind)</t>
  </si>
  <si>
    <t>B</t>
  </si>
  <si>
    <t>Panjang Klasper (cm)</t>
  </si>
  <si>
    <t>Harga (rp)</t>
  </si>
  <si>
    <t>Kapal Mahmud</t>
  </si>
  <si>
    <t>Rawai</t>
  </si>
  <si>
    <t>Bulan</t>
  </si>
  <si>
    <t>Tahun</t>
  </si>
  <si>
    <t>Lokasi Pendaratan</t>
  </si>
  <si>
    <t>Kode Lokasi</t>
  </si>
  <si>
    <t>Mei</t>
  </si>
  <si>
    <t>PPI Manggar Baru</t>
  </si>
  <si>
    <t>KMB</t>
  </si>
  <si>
    <t>Ardiansyah</t>
  </si>
  <si>
    <t xml:space="preserve">Hiu Hitam </t>
  </si>
  <si>
    <t>Hiu Kucing</t>
  </si>
  <si>
    <t>Total cacth ikan lainnya</t>
  </si>
  <si>
    <t>Total catch Hiu (kg)</t>
  </si>
  <si>
    <t>Total catch Pari (kg)</t>
  </si>
  <si>
    <t>Total catch Hiu (ekor)</t>
  </si>
  <si>
    <t>Total catch Pari (ekor)</t>
  </si>
  <si>
    <t>Total keseluruhan (kg)</t>
  </si>
  <si>
    <t>Jumlah Hari Operasional</t>
  </si>
  <si>
    <t>Jumlah Perjalanan</t>
  </si>
  <si>
    <t>Jumlah Setting</t>
  </si>
  <si>
    <t>Hasil Tangkap ikan (HTU/HTS)</t>
  </si>
  <si>
    <t>HTS</t>
  </si>
  <si>
    <t>Pastinachus solocirostris</t>
  </si>
  <si>
    <t>Betina</t>
  </si>
  <si>
    <t>Jantan</t>
  </si>
  <si>
    <t>Jenis Kapal</t>
  </si>
  <si>
    <t>Mahmud</t>
  </si>
  <si>
    <t>Kapal Penangkap</t>
  </si>
  <si>
    <t>Pari Bendera</t>
  </si>
  <si>
    <t>lokal</t>
  </si>
  <si>
    <t>sl</t>
  </si>
  <si>
    <t>fl</t>
  </si>
  <si>
    <t>tl</t>
  </si>
  <si>
    <t>dw</t>
  </si>
  <si>
    <t>m</t>
  </si>
  <si>
    <t>p</t>
  </si>
  <si>
    <t>t</t>
  </si>
  <si>
    <t>mp</t>
  </si>
  <si>
    <t>ekor</t>
  </si>
  <si>
    <t>klasper</t>
  </si>
  <si>
    <t>gonad</t>
  </si>
  <si>
    <t>nama kapal</t>
  </si>
  <si>
    <t>jenis kapal</t>
  </si>
  <si>
    <t>gt</t>
  </si>
  <si>
    <t>area</t>
  </si>
  <si>
    <t>operasional</t>
  </si>
  <si>
    <t>travel</t>
  </si>
  <si>
    <t>setting</t>
  </si>
  <si>
    <t>htu/hts</t>
  </si>
  <si>
    <t>ikan lainnya</t>
  </si>
  <si>
    <t>harga</t>
  </si>
  <si>
    <t>no</t>
  </si>
  <si>
    <t>tanggal</t>
  </si>
  <si>
    <t>bulan</t>
  </si>
  <si>
    <t>tahun</t>
  </si>
  <si>
    <t>lokasi pendaratan</t>
  </si>
  <si>
    <t>kode</t>
  </si>
  <si>
    <t>enu</t>
  </si>
  <si>
    <t>umum</t>
  </si>
  <si>
    <t>ilmiah</t>
  </si>
  <si>
    <t>berat</t>
  </si>
  <si>
    <t>jenkel</t>
  </si>
  <si>
    <t>alat tangkap</t>
  </si>
  <si>
    <t>trip</t>
  </si>
  <si>
    <t>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</si>
</sst>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 wrapText="1"/>
    </xf>
    <xf numFmtId="0" fontId="0" fillId="0" borderId="4" xfId="0" applyBorder="1" applyAlignment="1">
      <alignment vertical="center"/>
    </xf>
    <xf numFmtId="0" fontId="3" fillId="0" borderId="4" xfId="0" applyFont="1" applyBorder="1"/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622CE0BB-A735-44F5-9889-C04F3C91DC0D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-PC\Downloads\Draft%20database%20dan%20pendaratan%20Januari%20-%20Juni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3"/>
      <sheetName val="Sheet4"/>
      <sheetName val="Sheet6"/>
      <sheetName val="Hiu"/>
      <sheetName val="Pari"/>
      <sheetName val="Sheet7"/>
      <sheetName val="CPUE"/>
      <sheetName val="LC Lewini"/>
      <sheetName val="LC Aust"/>
      <sheetName val="Pertumbuhanlewini"/>
      <sheetName val="Pertumbuhanaus"/>
      <sheetName val="Distribusi Pjg"/>
      <sheetName val="HPBmartil"/>
      <sheetName val="HPBAus"/>
      <sheetName val="HPBsprng"/>
      <sheetName val="PiVOT HIU"/>
      <sheetName val="Database Hiu"/>
      <sheetName val="PIVOT PARI"/>
      <sheetName val="Database Pari"/>
      <sheetName val="Pivot CPUE"/>
      <sheetName val="Olah data hasil tangkap"/>
      <sheetName val="Rasio J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E2" t="str">
            <v>PPI Sungai Kakap</v>
          </cell>
        </row>
      </sheetData>
      <sheetData sheetId="18"/>
      <sheetData sheetId="19">
        <row r="2">
          <cell r="E2" t="str">
            <v>PPI Sungai Kakap</v>
          </cell>
          <cell r="F2" t="str">
            <v>KSK</v>
          </cell>
        </row>
        <row r="3">
          <cell r="E3" t="str">
            <v>PPN Pemangkat</v>
          </cell>
          <cell r="F3" t="str">
            <v>KPM</v>
          </cell>
        </row>
        <row r="4">
          <cell r="E4" t="str">
            <v>PP Muara Kintap</v>
          </cell>
          <cell r="F4" t="str">
            <v>KMK</v>
          </cell>
        </row>
        <row r="5">
          <cell r="E5" t="str">
            <v>PPI Manggar Baru</v>
          </cell>
          <cell r="F5" t="str">
            <v>KMB</v>
          </cell>
        </row>
        <row r="6">
          <cell r="E6" t="str">
            <v>PPI Kampung Baru Tengah</v>
          </cell>
          <cell r="F6" t="str">
            <v>KTB</v>
          </cell>
        </row>
        <row r="7">
          <cell r="E7" t="str">
            <v>PPP Tarakan</v>
          </cell>
          <cell r="F7" t="str">
            <v>KUT</v>
          </cell>
        </row>
      </sheetData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11E6-63C0-464C-9820-6E3463AE585F}">
  <dimension ref="A2:AO24"/>
  <sheetViews>
    <sheetView tabSelected="1" zoomScale="91" zoomScaleNormal="91" workbookViewId="0">
      <selection activeCell="U5" sqref="U5"/>
    </sheetView>
  </sheetViews>
  <sheetFormatPr defaultRowHeight="15" x14ac:dyDescent="0.25"/>
  <cols>
    <col min="5" max="5" width="22.7109375" bestFit="1" customWidth="1"/>
    <col min="7" max="7" width="9.5703125" bestFit="1" customWidth="1"/>
    <col min="8" max="8" width="14.140625" bestFit="1" customWidth="1"/>
    <col min="9" max="9" width="20.5703125" bestFit="1" customWidth="1"/>
    <col min="10" max="10" width="23.85546875" bestFit="1" customWidth="1"/>
    <col min="24" max="24" width="24.28515625" bestFit="1" customWidth="1"/>
    <col min="25" max="25" width="24.28515625" customWidth="1"/>
    <col min="33" max="33" width="10.85546875" customWidth="1"/>
  </cols>
  <sheetData>
    <row r="2" spans="1:41" x14ac:dyDescent="0.25">
      <c r="A2" t="s">
        <v>84</v>
      </c>
      <c r="B2" t="s">
        <v>85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H2" t="s">
        <v>62</v>
      </c>
      <c r="I2" t="s">
        <v>91</v>
      </c>
      <c r="J2" t="s">
        <v>92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s="16" t="s">
        <v>68</v>
      </c>
      <c r="Q2" s="16" t="s">
        <v>69</v>
      </c>
      <c r="R2" t="s">
        <v>70</v>
      </c>
      <c r="S2" t="s">
        <v>71</v>
      </c>
      <c r="T2" t="s">
        <v>93</v>
      </c>
      <c r="U2" t="s">
        <v>94</v>
      </c>
      <c r="V2" t="s">
        <v>72</v>
      </c>
      <c r="W2" t="s">
        <v>73</v>
      </c>
      <c r="X2" t="s">
        <v>74</v>
      </c>
      <c r="Y2" t="s">
        <v>75</v>
      </c>
      <c r="Z2" t="s">
        <v>95</v>
      </c>
      <c r="AA2" t="s">
        <v>76</v>
      </c>
      <c r="AB2" t="s">
        <v>77</v>
      </c>
      <c r="AC2" t="s">
        <v>78</v>
      </c>
      <c r="AD2" t="s">
        <v>79</v>
      </c>
      <c r="AE2" t="s">
        <v>80</v>
      </c>
      <c r="AF2" t="s">
        <v>96</v>
      </c>
      <c r="AG2" t="s">
        <v>81</v>
      </c>
      <c r="AL2" t="s">
        <v>82</v>
      </c>
      <c r="AN2" t="s">
        <v>83</v>
      </c>
      <c r="AO2" t="s">
        <v>97</v>
      </c>
    </row>
    <row r="3" spans="1:41" ht="60" x14ac:dyDescent="0.25">
      <c r="A3" s="17" t="s">
        <v>2</v>
      </c>
      <c r="B3" s="19" t="s">
        <v>0</v>
      </c>
      <c r="C3" s="19" t="s">
        <v>34</v>
      </c>
      <c r="D3" s="10" t="s">
        <v>35</v>
      </c>
      <c r="E3" s="21" t="s">
        <v>36</v>
      </c>
      <c r="F3" s="9" t="s">
        <v>37</v>
      </c>
      <c r="G3" s="9" t="s">
        <v>1</v>
      </c>
      <c r="H3" s="18" t="s">
        <v>3</v>
      </c>
      <c r="I3" s="18" t="s">
        <v>4</v>
      </c>
      <c r="J3" s="18" t="s">
        <v>5</v>
      </c>
      <c r="K3" s="18" t="s">
        <v>6</v>
      </c>
      <c r="L3" s="18"/>
      <c r="M3" s="18"/>
      <c r="N3" s="18"/>
      <c r="O3" s="18" t="s">
        <v>7</v>
      </c>
      <c r="P3" s="17"/>
      <c r="Q3" s="17"/>
      <c r="R3" s="18" t="s">
        <v>8</v>
      </c>
      <c r="S3" s="21" t="s">
        <v>28</v>
      </c>
      <c r="T3" s="18" t="s">
        <v>9</v>
      </c>
      <c r="U3" s="18" t="s">
        <v>10</v>
      </c>
      <c r="V3" s="21" t="s">
        <v>30</v>
      </c>
      <c r="W3" s="18" t="s">
        <v>11</v>
      </c>
      <c r="X3" s="18" t="s">
        <v>12</v>
      </c>
      <c r="Y3" s="23" t="s">
        <v>58</v>
      </c>
      <c r="Z3" s="18" t="s">
        <v>13</v>
      </c>
      <c r="AA3" s="18" t="s">
        <v>14</v>
      </c>
      <c r="AB3" s="18" t="s">
        <v>15</v>
      </c>
      <c r="AC3" s="15" t="s">
        <v>50</v>
      </c>
      <c r="AD3" s="15" t="s">
        <v>51</v>
      </c>
      <c r="AE3" s="15" t="s">
        <v>52</v>
      </c>
      <c r="AF3" s="18" t="s">
        <v>16</v>
      </c>
      <c r="AG3" s="1" t="s">
        <v>53</v>
      </c>
      <c r="AH3" s="15" t="s">
        <v>45</v>
      </c>
      <c r="AI3" s="15" t="s">
        <v>47</v>
      </c>
      <c r="AJ3" s="15" t="s">
        <v>46</v>
      </c>
      <c r="AK3" s="15" t="s">
        <v>48</v>
      </c>
      <c r="AL3" s="25" t="s">
        <v>44</v>
      </c>
      <c r="AM3" s="9" t="s">
        <v>49</v>
      </c>
      <c r="AN3" s="21" t="s">
        <v>31</v>
      </c>
      <c r="AO3" s="18" t="s">
        <v>17</v>
      </c>
    </row>
    <row r="4" spans="1:41" ht="72.599999999999994" customHeight="1" x14ac:dyDescent="0.25">
      <c r="A4" s="17"/>
      <c r="B4" s="20"/>
      <c r="C4" s="20"/>
      <c r="D4" s="11"/>
      <c r="E4" s="22"/>
      <c r="F4" s="12"/>
      <c r="G4" s="12"/>
      <c r="H4" s="18"/>
      <c r="I4" s="18"/>
      <c r="J4" s="18"/>
      <c r="K4" s="1" t="s">
        <v>18</v>
      </c>
      <c r="L4" s="1" t="s">
        <v>19</v>
      </c>
      <c r="M4" s="1" t="s">
        <v>20</v>
      </c>
      <c r="N4" s="1" t="s">
        <v>21</v>
      </c>
      <c r="O4" s="1" t="s">
        <v>22</v>
      </c>
      <c r="P4" s="1" t="s">
        <v>23</v>
      </c>
      <c r="Q4" s="1" t="s">
        <v>24</v>
      </c>
      <c r="R4" s="18"/>
      <c r="S4" s="26"/>
      <c r="T4" s="18"/>
      <c r="U4" s="18"/>
      <c r="V4" s="26"/>
      <c r="W4" s="18"/>
      <c r="X4" s="18"/>
      <c r="Y4" s="24"/>
      <c r="Z4" s="18"/>
      <c r="AA4" s="18"/>
      <c r="AB4" s="18"/>
      <c r="AC4" s="1"/>
      <c r="AD4" s="1"/>
      <c r="AE4" s="1"/>
      <c r="AF4" s="18"/>
      <c r="AG4" s="1"/>
      <c r="AH4" s="1"/>
      <c r="AI4" s="1"/>
      <c r="AJ4" s="1"/>
      <c r="AK4" s="1"/>
      <c r="AL4" s="18"/>
      <c r="AM4" s="8"/>
      <c r="AN4" s="26"/>
      <c r="AO4" s="18"/>
    </row>
    <row r="5" spans="1:41" x14ac:dyDescent="0.25">
      <c r="A5" s="2">
        <v>1</v>
      </c>
      <c r="B5" s="6">
        <v>6</v>
      </c>
      <c r="C5" s="6" t="s">
        <v>38</v>
      </c>
      <c r="D5" s="6">
        <v>2021</v>
      </c>
      <c r="E5" s="6" t="s">
        <v>39</v>
      </c>
      <c r="F5" s="6" t="str">
        <f>VLOOKUP(E5,'[1]Database Pari'!$E$2:$F$7,2,FALSE)</f>
        <v>KMB</v>
      </c>
      <c r="G5" s="6" t="s">
        <v>41</v>
      </c>
      <c r="H5" s="14" t="s">
        <v>61</v>
      </c>
      <c r="I5" s="14" t="s">
        <v>61</v>
      </c>
      <c r="J5" s="6" t="s">
        <v>55</v>
      </c>
      <c r="K5" s="7"/>
      <c r="M5" s="7"/>
      <c r="N5" s="7">
        <v>62</v>
      </c>
      <c r="S5" s="7">
        <v>1</v>
      </c>
      <c r="T5" s="7">
        <v>8.8000000000000007</v>
      </c>
      <c r="U5" s="7" t="s">
        <v>56</v>
      </c>
      <c r="V5" s="7"/>
      <c r="W5" s="7"/>
      <c r="X5" s="6" t="s">
        <v>59</v>
      </c>
      <c r="Y5" s="6" t="s">
        <v>60</v>
      </c>
      <c r="Z5" s="6" t="s">
        <v>33</v>
      </c>
      <c r="AN5" s="7">
        <v>70400</v>
      </c>
    </row>
    <row r="6" spans="1:41" x14ac:dyDescent="0.25">
      <c r="A6" s="2">
        <v>2</v>
      </c>
      <c r="B6" s="6">
        <v>6</v>
      </c>
      <c r="C6" s="6" t="s">
        <v>38</v>
      </c>
      <c r="D6" s="6">
        <v>2021</v>
      </c>
      <c r="E6" s="6" t="s">
        <v>39</v>
      </c>
      <c r="F6" s="6" t="str">
        <f>VLOOKUP(E6,'[1]Database Pari'!$E$2:$F$7,2,FALSE)</f>
        <v>KMB</v>
      </c>
      <c r="G6" s="6" t="s">
        <v>41</v>
      </c>
      <c r="H6" s="14" t="s">
        <v>61</v>
      </c>
      <c r="I6" s="14" t="s">
        <v>61</v>
      </c>
      <c r="J6" s="6" t="s">
        <v>55</v>
      </c>
      <c r="K6" s="7"/>
      <c r="M6" s="7"/>
      <c r="N6" s="7">
        <v>55</v>
      </c>
      <c r="S6" s="7">
        <v>1</v>
      </c>
      <c r="T6" s="7">
        <v>7</v>
      </c>
      <c r="U6" s="7" t="s">
        <v>57</v>
      </c>
      <c r="V6" s="7">
        <v>8</v>
      </c>
      <c r="W6" s="7">
        <v>3</v>
      </c>
      <c r="X6" s="6" t="s">
        <v>59</v>
      </c>
      <c r="Y6" s="6" t="s">
        <v>60</v>
      </c>
      <c r="Z6" s="6" t="s">
        <v>33</v>
      </c>
      <c r="AN6" s="7">
        <v>56000</v>
      </c>
    </row>
    <row r="7" spans="1:41" x14ac:dyDescent="0.25">
      <c r="A7" s="2">
        <v>3</v>
      </c>
      <c r="B7" s="6">
        <v>6</v>
      </c>
      <c r="C7" s="6" t="s">
        <v>38</v>
      </c>
      <c r="D7" s="6">
        <v>2021</v>
      </c>
      <c r="E7" s="6" t="s">
        <v>39</v>
      </c>
      <c r="F7" s="6" t="str">
        <f>VLOOKUP(E7,'[1]Database Pari'!$E$2:$F$7,2,FALSE)</f>
        <v>KMB</v>
      </c>
      <c r="G7" s="6" t="s">
        <v>41</v>
      </c>
      <c r="H7" s="14" t="s">
        <v>61</v>
      </c>
      <c r="I7" s="14" t="s">
        <v>61</v>
      </c>
      <c r="J7" s="6" t="s">
        <v>55</v>
      </c>
      <c r="K7" s="7"/>
      <c r="M7" s="7"/>
      <c r="N7" s="7">
        <v>46</v>
      </c>
      <c r="S7" s="7">
        <v>1</v>
      </c>
      <c r="T7" s="7">
        <v>5</v>
      </c>
      <c r="U7" s="7" t="s">
        <v>56</v>
      </c>
      <c r="V7" s="7"/>
      <c r="W7" s="7"/>
      <c r="X7" s="6" t="s">
        <v>59</v>
      </c>
      <c r="Y7" s="6" t="s">
        <v>60</v>
      </c>
      <c r="Z7" s="6" t="s">
        <v>33</v>
      </c>
      <c r="AN7" s="7">
        <v>40000</v>
      </c>
    </row>
    <row r="8" spans="1:41" x14ac:dyDescent="0.25">
      <c r="A8" s="2">
        <v>4</v>
      </c>
      <c r="B8" s="6">
        <v>6</v>
      </c>
      <c r="C8" s="6" t="s">
        <v>38</v>
      </c>
      <c r="D8" s="6">
        <v>2021</v>
      </c>
      <c r="E8" s="6" t="s">
        <v>39</v>
      </c>
      <c r="F8" s="6" t="str">
        <f>VLOOKUP(E8,'[1]Database Pari'!$E$2:$F$7,2,FALSE)</f>
        <v>KMB</v>
      </c>
      <c r="G8" s="6" t="s">
        <v>41</v>
      </c>
      <c r="H8" s="14" t="s">
        <v>61</v>
      </c>
      <c r="I8" s="14" t="s">
        <v>61</v>
      </c>
      <c r="J8" s="6" t="s">
        <v>55</v>
      </c>
      <c r="K8" s="7"/>
      <c r="M8" s="7"/>
      <c r="N8" s="7">
        <v>71</v>
      </c>
      <c r="S8" s="7">
        <v>1</v>
      </c>
      <c r="T8" s="7">
        <v>11</v>
      </c>
      <c r="U8" s="7" t="s">
        <v>57</v>
      </c>
      <c r="V8" s="7">
        <v>11</v>
      </c>
      <c r="W8" s="7">
        <v>3</v>
      </c>
      <c r="X8" s="6" t="s">
        <v>59</v>
      </c>
      <c r="Y8" s="6" t="s">
        <v>60</v>
      </c>
      <c r="Z8" s="6" t="s">
        <v>33</v>
      </c>
      <c r="AN8" s="7">
        <v>88000</v>
      </c>
    </row>
    <row r="9" spans="1:41" x14ac:dyDescent="0.25">
      <c r="A9" s="2">
        <v>5</v>
      </c>
      <c r="B9" s="6">
        <v>6</v>
      </c>
      <c r="C9" s="6" t="s">
        <v>38</v>
      </c>
      <c r="D9" s="6">
        <v>2021</v>
      </c>
      <c r="E9" s="6" t="s">
        <v>39</v>
      </c>
      <c r="F9" s="6" t="str">
        <f>VLOOKUP(E9,'[1]Database Pari'!$E$2:$F$7,2,FALSE)</f>
        <v>KMB</v>
      </c>
      <c r="G9" s="6" t="s">
        <v>41</v>
      </c>
      <c r="H9" s="14" t="s">
        <v>61</v>
      </c>
      <c r="I9" s="14" t="s">
        <v>61</v>
      </c>
      <c r="J9" s="6" t="s">
        <v>55</v>
      </c>
      <c r="K9" s="7"/>
      <c r="M9" s="7"/>
      <c r="N9" s="7">
        <v>70</v>
      </c>
      <c r="S9" s="7">
        <v>1</v>
      </c>
      <c r="T9" s="7">
        <v>10.4</v>
      </c>
      <c r="U9" s="7" t="s">
        <v>57</v>
      </c>
      <c r="V9" s="7">
        <v>11</v>
      </c>
      <c r="W9" s="7">
        <v>3</v>
      </c>
      <c r="X9" s="6" t="s">
        <v>59</v>
      </c>
      <c r="Y9" s="6" t="s">
        <v>60</v>
      </c>
      <c r="Z9" s="6" t="s">
        <v>33</v>
      </c>
      <c r="AN9" s="7">
        <v>83200</v>
      </c>
    </row>
    <row r="10" spans="1:41" x14ac:dyDescent="0.25">
      <c r="A10" s="2">
        <v>6</v>
      </c>
      <c r="B10" s="6">
        <v>6</v>
      </c>
      <c r="C10" s="6" t="s">
        <v>38</v>
      </c>
      <c r="D10" s="6">
        <v>2021</v>
      </c>
      <c r="E10" s="6" t="s">
        <v>39</v>
      </c>
      <c r="F10" s="6" t="str">
        <f>VLOOKUP(E10,'[1]Database Pari'!$E$2:$F$7,2,FALSE)</f>
        <v>KMB</v>
      </c>
      <c r="G10" s="6" t="s">
        <v>41</v>
      </c>
      <c r="H10" s="14" t="s">
        <v>61</v>
      </c>
      <c r="I10" s="14" t="s">
        <v>61</v>
      </c>
      <c r="J10" s="6" t="s">
        <v>55</v>
      </c>
      <c r="K10" s="7"/>
      <c r="M10" s="7"/>
      <c r="N10" s="7">
        <v>60</v>
      </c>
      <c r="S10" s="7">
        <v>1</v>
      </c>
      <c r="T10" s="7">
        <v>8</v>
      </c>
      <c r="U10" s="7" t="s">
        <v>56</v>
      </c>
      <c r="V10" s="7"/>
      <c r="W10" s="7"/>
      <c r="X10" s="6" t="s">
        <v>59</v>
      </c>
      <c r="Y10" s="6" t="s">
        <v>60</v>
      </c>
      <c r="Z10" s="6" t="s">
        <v>33</v>
      </c>
      <c r="AN10" s="7">
        <v>64000</v>
      </c>
    </row>
    <row r="11" spans="1:41" x14ac:dyDescent="0.25">
      <c r="A11" s="2">
        <v>7</v>
      </c>
      <c r="B11" s="6">
        <v>6</v>
      </c>
      <c r="C11" s="6" t="s">
        <v>38</v>
      </c>
      <c r="D11" s="6">
        <v>2021</v>
      </c>
      <c r="E11" s="6" t="s">
        <v>39</v>
      </c>
      <c r="F11" s="6" t="str">
        <f>VLOOKUP(E11,'[1]Database Pari'!$E$2:$F$7,2,FALSE)</f>
        <v>KMB</v>
      </c>
      <c r="G11" s="6" t="s">
        <v>41</v>
      </c>
      <c r="H11" s="14" t="s">
        <v>61</v>
      </c>
      <c r="I11" s="14" t="s">
        <v>61</v>
      </c>
      <c r="J11" s="6" t="s">
        <v>55</v>
      </c>
      <c r="K11" s="7"/>
      <c r="M11" s="7"/>
      <c r="N11" s="7">
        <v>51</v>
      </c>
      <c r="S11" s="7">
        <v>1</v>
      </c>
      <c r="T11" s="7">
        <v>6.2</v>
      </c>
      <c r="U11" s="7" t="s">
        <v>57</v>
      </c>
      <c r="V11" s="7">
        <v>9</v>
      </c>
      <c r="W11" s="7">
        <v>3</v>
      </c>
      <c r="X11" s="6" t="s">
        <v>59</v>
      </c>
      <c r="Y11" s="6" t="s">
        <v>60</v>
      </c>
      <c r="Z11" s="6" t="s">
        <v>33</v>
      </c>
      <c r="AN11" s="7">
        <v>49600</v>
      </c>
    </row>
    <row r="12" spans="1:41" x14ac:dyDescent="0.25">
      <c r="A12" s="2">
        <v>8</v>
      </c>
      <c r="B12" s="6">
        <v>6</v>
      </c>
      <c r="C12" s="6" t="s">
        <v>38</v>
      </c>
      <c r="D12" s="6">
        <v>2021</v>
      </c>
      <c r="E12" s="6" t="s">
        <v>39</v>
      </c>
      <c r="F12" s="6" t="str">
        <f>VLOOKUP(E12,'[1]Database Pari'!$E$2:$F$7,2,FALSE)</f>
        <v>KMB</v>
      </c>
      <c r="G12" s="6" t="s">
        <v>41</v>
      </c>
      <c r="H12" s="14" t="s">
        <v>61</v>
      </c>
      <c r="I12" s="14" t="s">
        <v>61</v>
      </c>
      <c r="J12" s="6" t="s">
        <v>55</v>
      </c>
      <c r="K12" s="7"/>
      <c r="M12" s="7"/>
      <c r="N12" s="7">
        <v>71</v>
      </c>
      <c r="S12" s="7">
        <v>1</v>
      </c>
      <c r="T12" s="7">
        <v>11.4</v>
      </c>
      <c r="U12" s="7" t="s">
        <v>56</v>
      </c>
      <c r="V12" s="7"/>
      <c r="W12" s="7"/>
      <c r="X12" s="6" t="s">
        <v>59</v>
      </c>
      <c r="Y12" s="6" t="s">
        <v>60</v>
      </c>
      <c r="Z12" s="6" t="s">
        <v>33</v>
      </c>
      <c r="AN12" s="7">
        <v>91200</v>
      </c>
    </row>
    <row r="13" spans="1:41" x14ac:dyDescent="0.25">
      <c r="A13" s="2">
        <v>9</v>
      </c>
      <c r="B13" s="6">
        <v>6</v>
      </c>
      <c r="C13" s="6" t="s">
        <v>38</v>
      </c>
      <c r="D13" s="6">
        <v>2021</v>
      </c>
      <c r="E13" s="6" t="s">
        <v>39</v>
      </c>
      <c r="F13" s="6" t="str">
        <f>VLOOKUP(E13,'[1]Database Pari'!$E$2:$F$7,2,FALSE)</f>
        <v>KMB</v>
      </c>
      <c r="G13" s="6" t="s">
        <v>41</v>
      </c>
      <c r="H13" s="14" t="s">
        <v>61</v>
      </c>
      <c r="I13" s="14" t="s">
        <v>61</v>
      </c>
      <c r="J13" s="6" t="s">
        <v>55</v>
      </c>
      <c r="K13" s="7"/>
      <c r="M13" s="7"/>
      <c r="N13" s="7">
        <v>50</v>
      </c>
      <c r="S13" s="7">
        <v>1</v>
      </c>
      <c r="T13" s="7">
        <v>5</v>
      </c>
      <c r="U13" s="7" t="s">
        <v>56</v>
      </c>
      <c r="V13" s="7"/>
      <c r="W13" s="7"/>
      <c r="X13" s="6" t="s">
        <v>59</v>
      </c>
      <c r="Y13" s="6" t="s">
        <v>60</v>
      </c>
      <c r="Z13" s="6" t="s">
        <v>33</v>
      </c>
      <c r="AN13" s="7">
        <v>40000</v>
      </c>
    </row>
    <row r="14" spans="1:41" x14ac:dyDescent="0.25">
      <c r="A14" s="2">
        <v>10</v>
      </c>
      <c r="B14" s="6">
        <v>6</v>
      </c>
      <c r="C14" s="6" t="s">
        <v>38</v>
      </c>
      <c r="D14" s="6">
        <v>2021</v>
      </c>
      <c r="E14" s="6" t="s">
        <v>39</v>
      </c>
      <c r="F14" s="6" t="str">
        <f>VLOOKUP(E14,'[1]Database Pari'!$E$2:$F$7,2,FALSE)</f>
        <v>KMB</v>
      </c>
      <c r="G14" s="6" t="s">
        <v>41</v>
      </c>
      <c r="H14" s="14" t="s">
        <v>61</v>
      </c>
      <c r="I14" s="14" t="s">
        <v>61</v>
      </c>
      <c r="J14" s="6" t="s">
        <v>55</v>
      </c>
      <c r="K14" s="7"/>
      <c r="M14" s="7"/>
      <c r="N14" s="7">
        <v>60</v>
      </c>
      <c r="S14" s="7">
        <v>1</v>
      </c>
      <c r="T14" s="7">
        <v>8.4</v>
      </c>
      <c r="U14" s="7" t="s">
        <v>57</v>
      </c>
      <c r="V14" s="7">
        <v>9</v>
      </c>
      <c r="W14" s="7">
        <v>3</v>
      </c>
      <c r="X14" s="6" t="s">
        <v>59</v>
      </c>
      <c r="Y14" s="6" t="s">
        <v>60</v>
      </c>
      <c r="Z14" s="6" t="s">
        <v>33</v>
      </c>
      <c r="AN14" s="7">
        <v>67200</v>
      </c>
    </row>
    <row r="15" spans="1:41" x14ac:dyDescent="0.25">
      <c r="A15" s="2">
        <v>11</v>
      </c>
      <c r="B15" s="6">
        <v>6</v>
      </c>
      <c r="C15" s="6" t="s">
        <v>38</v>
      </c>
      <c r="D15" s="6">
        <v>2021</v>
      </c>
      <c r="E15" s="6" t="s">
        <v>39</v>
      </c>
      <c r="F15" s="6" t="str">
        <f>VLOOKUP(E15,'[1]Database Pari'!$E$2:$F$7,2,FALSE)</f>
        <v>KMB</v>
      </c>
      <c r="G15" s="6" t="s">
        <v>41</v>
      </c>
      <c r="H15" s="14" t="s">
        <v>61</v>
      </c>
      <c r="I15" s="14" t="s">
        <v>61</v>
      </c>
      <c r="J15" s="6" t="s">
        <v>55</v>
      </c>
      <c r="K15" s="7"/>
      <c r="M15" s="7"/>
      <c r="N15" s="7">
        <v>44</v>
      </c>
      <c r="S15" s="7">
        <v>1</v>
      </c>
      <c r="T15" s="7">
        <v>5</v>
      </c>
      <c r="U15" s="7" t="s">
        <v>57</v>
      </c>
      <c r="V15" s="7">
        <v>7</v>
      </c>
      <c r="W15" s="7">
        <v>3</v>
      </c>
      <c r="X15" s="6" t="s">
        <v>59</v>
      </c>
      <c r="Y15" s="6" t="s">
        <v>60</v>
      </c>
      <c r="Z15" s="6" t="s">
        <v>33</v>
      </c>
      <c r="AN15" s="7">
        <v>40000</v>
      </c>
    </row>
    <row r="16" spans="1:41" x14ac:dyDescent="0.25">
      <c r="A16" s="2">
        <v>12</v>
      </c>
      <c r="B16" s="6">
        <v>6</v>
      </c>
      <c r="C16" s="6" t="s">
        <v>38</v>
      </c>
      <c r="D16" s="6">
        <v>2021</v>
      </c>
      <c r="E16" s="6" t="s">
        <v>39</v>
      </c>
      <c r="F16" s="6" t="str">
        <f>VLOOKUP(E16,'[1]Database Pari'!$E$2:$F$7,2,FALSE)</f>
        <v>KMB</v>
      </c>
      <c r="G16" s="6" t="s">
        <v>41</v>
      </c>
      <c r="H16" s="14" t="s">
        <v>61</v>
      </c>
      <c r="I16" s="14" t="s">
        <v>61</v>
      </c>
      <c r="J16" s="6" t="s">
        <v>55</v>
      </c>
      <c r="K16" s="7"/>
      <c r="M16" s="7"/>
      <c r="N16" s="7">
        <v>70</v>
      </c>
      <c r="S16" s="7">
        <v>1</v>
      </c>
      <c r="T16" s="7">
        <v>10.9</v>
      </c>
      <c r="U16" s="7" t="s">
        <v>56</v>
      </c>
      <c r="V16" s="7"/>
      <c r="W16" s="7"/>
      <c r="X16" s="6" t="s">
        <v>59</v>
      </c>
      <c r="Y16" s="6" t="s">
        <v>60</v>
      </c>
      <c r="Z16" s="6" t="s">
        <v>33</v>
      </c>
      <c r="AN16" s="7">
        <v>87200</v>
      </c>
    </row>
    <row r="17" spans="1:41" x14ac:dyDescent="0.25">
      <c r="A17" s="2">
        <v>13</v>
      </c>
      <c r="B17" s="6">
        <v>6</v>
      </c>
      <c r="C17" s="6" t="s">
        <v>38</v>
      </c>
      <c r="D17" s="6">
        <v>2021</v>
      </c>
      <c r="E17" s="6" t="s">
        <v>39</v>
      </c>
      <c r="F17" s="6" t="str">
        <f>VLOOKUP(E17,'[1]Database Pari'!$E$2:$F$7,2,FALSE)</f>
        <v>KMB</v>
      </c>
      <c r="G17" s="6" t="s">
        <v>41</v>
      </c>
      <c r="H17" s="14" t="s">
        <v>61</v>
      </c>
      <c r="I17" s="14" t="s">
        <v>61</v>
      </c>
      <c r="J17" s="6" t="s">
        <v>55</v>
      </c>
      <c r="K17" s="7"/>
      <c r="M17" s="7"/>
      <c r="N17" s="7">
        <v>81</v>
      </c>
      <c r="S17" s="7">
        <v>1</v>
      </c>
      <c r="T17" s="7">
        <v>15</v>
      </c>
      <c r="U17" s="7" t="s">
        <v>56</v>
      </c>
      <c r="V17" s="7"/>
      <c r="W17" s="7"/>
      <c r="X17" s="6" t="s">
        <v>59</v>
      </c>
      <c r="Y17" s="6" t="s">
        <v>60</v>
      </c>
      <c r="Z17" s="6" t="s">
        <v>33</v>
      </c>
      <c r="AN17" s="7">
        <v>120000</v>
      </c>
    </row>
    <row r="18" spans="1:41" x14ac:dyDescent="0.25">
      <c r="A18" s="2">
        <v>14</v>
      </c>
      <c r="B18" s="6">
        <v>6</v>
      </c>
      <c r="C18" s="6" t="s">
        <v>38</v>
      </c>
      <c r="D18" s="6">
        <v>2021</v>
      </c>
      <c r="E18" s="6" t="s">
        <v>39</v>
      </c>
      <c r="F18" s="6" t="str">
        <f>VLOOKUP(E18,'[1]Database Pari'!$E$2:$F$7,2,FALSE)</f>
        <v>KMB</v>
      </c>
      <c r="G18" s="6" t="s">
        <v>41</v>
      </c>
      <c r="H18" s="14" t="s">
        <v>61</v>
      </c>
      <c r="I18" s="14" t="s">
        <v>61</v>
      </c>
      <c r="J18" s="6" t="s">
        <v>55</v>
      </c>
      <c r="K18" s="7"/>
      <c r="M18" s="7"/>
      <c r="N18" s="7">
        <v>79</v>
      </c>
      <c r="S18" s="7">
        <v>1</v>
      </c>
      <c r="T18" s="7">
        <v>13.8</v>
      </c>
      <c r="U18" s="7" t="s">
        <v>56</v>
      </c>
      <c r="V18" s="7"/>
      <c r="W18" s="7"/>
      <c r="X18" s="6" t="s">
        <v>59</v>
      </c>
      <c r="Y18" s="6" t="s">
        <v>60</v>
      </c>
      <c r="Z18" s="6" t="s">
        <v>33</v>
      </c>
      <c r="AN18" s="7">
        <v>110400</v>
      </c>
    </row>
    <row r="19" spans="1:41" x14ac:dyDescent="0.25">
      <c r="A19" s="2">
        <v>15</v>
      </c>
      <c r="B19" s="6">
        <v>6</v>
      </c>
      <c r="C19" s="6" t="s">
        <v>38</v>
      </c>
      <c r="D19" s="6">
        <v>2021</v>
      </c>
      <c r="E19" s="6" t="s">
        <v>39</v>
      </c>
      <c r="F19" s="6" t="s">
        <v>40</v>
      </c>
      <c r="G19" s="6" t="s">
        <v>41</v>
      </c>
      <c r="H19" s="14" t="s">
        <v>61</v>
      </c>
      <c r="I19" s="14" t="s">
        <v>61</v>
      </c>
      <c r="J19" s="6" t="s">
        <v>55</v>
      </c>
      <c r="K19" s="7"/>
      <c r="M19" s="7"/>
      <c r="N19" s="7"/>
      <c r="S19" s="7">
        <v>16</v>
      </c>
      <c r="T19" s="7">
        <v>162</v>
      </c>
      <c r="U19" s="7"/>
      <c r="V19" s="7"/>
      <c r="W19" s="7"/>
      <c r="X19" s="6" t="s">
        <v>59</v>
      </c>
      <c r="Y19" s="6" t="s">
        <v>60</v>
      </c>
      <c r="Z19" s="6" t="s">
        <v>33</v>
      </c>
      <c r="AN19" s="7">
        <v>1296000</v>
      </c>
    </row>
    <row r="20" spans="1:41" s="5" customFormat="1" ht="15.75" x14ac:dyDescent="0.25">
      <c r="A20" s="2">
        <v>16</v>
      </c>
      <c r="B20" s="6">
        <v>31</v>
      </c>
      <c r="C20" s="6" t="s">
        <v>38</v>
      </c>
      <c r="D20" s="6">
        <v>2021</v>
      </c>
      <c r="E20" s="6" t="s">
        <v>39</v>
      </c>
      <c r="F20" s="6" t="s">
        <v>40</v>
      </c>
      <c r="G20" s="6" t="s">
        <v>41</v>
      </c>
      <c r="H20" s="2" t="s">
        <v>42</v>
      </c>
      <c r="I20" s="2" t="s">
        <v>42</v>
      </c>
      <c r="J20" s="6" t="s">
        <v>26</v>
      </c>
      <c r="K20" s="7">
        <v>65</v>
      </c>
      <c r="L20" s="3"/>
      <c r="M20" s="7">
        <v>94</v>
      </c>
      <c r="N20" s="2"/>
      <c r="O20" s="2"/>
      <c r="P20" s="2"/>
      <c r="Q20" s="2"/>
      <c r="R20" s="2"/>
      <c r="S20" s="7">
        <v>1</v>
      </c>
      <c r="T20" s="7">
        <v>3.7</v>
      </c>
      <c r="U20" s="7" t="s">
        <v>25</v>
      </c>
      <c r="V20" s="7">
        <v>3</v>
      </c>
      <c r="W20" s="7">
        <v>1</v>
      </c>
      <c r="X20" s="6" t="s">
        <v>32</v>
      </c>
      <c r="Y20" s="6" t="s">
        <v>60</v>
      </c>
      <c r="Z20" s="6" t="s">
        <v>33</v>
      </c>
      <c r="AA20"/>
      <c r="AB20" s="2"/>
      <c r="AC20" s="6">
        <v>3</v>
      </c>
      <c r="AD20" s="6">
        <v>1</v>
      </c>
      <c r="AE20" s="6">
        <v>2</v>
      </c>
      <c r="AF20">
        <f>(AC20-AD20)*AE20</f>
        <v>4</v>
      </c>
      <c r="AG20" t="s">
        <v>54</v>
      </c>
      <c r="AH20">
        <v>35.74</v>
      </c>
      <c r="AI20">
        <v>10</v>
      </c>
      <c r="AJ20">
        <v>32.85</v>
      </c>
      <c r="AK20">
        <v>3</v>
      </c>
      <c r="AL20"/>
      <c r="AM20">
        <f>AH20+AJ20+AL20</f>
        <v>68.59</v>
      </c>
      <c r="AN20" s="6">
        <v>29600</v>
      </c>
      <c r="AO20" s="4"/>
    </row>
    <row r="21" spans="1:41" x14ac:dyDescent="0.25">
      <c r="A21" s="2">
        <v>17</v>
      </c>
      <c r="B21" s="6">
        <v>31</v>
      </c>
      <c r="C21" s="6" t="s">
        <v>38</v>
      </c>
      <c r="D21" s="6">
        <v>2021</v>
      </c>
      <c r="E21" s="6" t="s">
        <v>39</v>
      </c>
      <c r="F21" s="6" t="s">
        <v>40</v>
      </c>
      <c r="G21" s="6" t="s">
        <v>41</v>
      </c>
      <c r="H21" s="2" t="s">
        <v>42</v>
      </c>
      <c r="I21" s="2" t="s">
        <v>42</v>
      </c>
      <c r="J21" s="6" t="s">
        <v>26</v>
      </c>
      <c r="K21" s="7">
        <v>63</v>
      </c>
      <c r="M21" s="7">
        <v>92</v>
      </c>
      <c r="S21" s="7">
        <v>1</v>
      </c>
      <c r="T21" s="7">
        <v>3.4</v>
      </c>
      <c r="U21" s="7" t="s">
        <v>29</v>
      </c>
      <c r="V21" s="7"/>
      <c r="W21" s="7"/>
      <c r="X21" s="6" t="s">
        <v>32</v>
      </c>
      <c r="Y21" s="6" t="s">
        <v>60</v>
      </c>
      <c r="Z21" s="6" t="s">
        <v>33</v>
      </c>
      <c r="AN21" s="6">
        <v>27200</v>
      </c>
    </row>
    <row r="22" spans="1:41" x14ac:dyDescent="0.25">
      <c r="A22" s="2">
        <v>18</v>
      </c>
      <c r="B22" s="6">
        <v>31</v>
      </c>
      <c r="C22" s="6" t="s">
        <v>38</v>
      </c>
      <c r="D22" s="6">
        <v>2021</v>
      </c>
      <c r="E22" s="6" t="s">
        <v>39</v>
      </c>
      <c r="F22" s="6" t="s">
        <v>40</v>
      </c>
      <c r="G22" s="6" t="s">
        <v>41</v>
      </c>
      <c r="H22" s="2" t="s">
        <v>42</v>
      </c>
      <c r="I22" s="2" t="s">
        <v>42</v>
      </c>
      <c r="J22" s="6" t="s">
        <v>26</v>
      </c>
      <c r="K22" s="7">
        <v>60</v>
      </c>
      <c r="M22" s="7">
        <v>90</v>
      </c>
      <c r="S22" s="7">
        <v>1</v>
      </c>
      <c r="T22" s="7">
        <v>2.8</v>
      </c>
      <c r="U22" s="7" t="s">
        <v>25</v>
      </c>
      <c r="V22" s="7">
        <v>3</v>
      </c>
      <c r="W22" s="7">
        <v>1</v>
      </c>
      <c r="X22" s="6" t="s">
        <v>32</v>
      </c>
      <c r="Y22" s="6" t="s">
        <v>60</v>
      </c>
      <c r="Z22" s="6" t="s">
        <v>33</v>
      </c>
      <c r="AN22" s="6">
        <v>22400</v>
      </c>
    </row>
    <row r="23" spans="1:41" x14ac:dyDescent="0.25">
      <c r="A23" s="2">
        <v>19</v>
      </c>
      <c r="B23" s="6">
        <v>31</v>
      </c>
      <c r="C23" s="6" t="s">
        <v>38</v>
      </c>
      <c r="D23" s="6">
        <v>2021</v>
      </c>
      <c r="E23" s="6" t="s">
        <v>39</v>
      </c>
      <c r="F23" s="6" t="s">
        <v>40</v>
      </c>
      <c r="G23" s="6" t="s">
        <v>41</v>
      </c>
      <c r="H23" s="2" t="s">
        <v>42</v>
      </c>
      <c r="I23" s="2" t="s">
        <v>42</v>
      </c>
      <c r="J23" s="6" t="s">
        <v>26</v>
      </c>
      <c r="K23" s="7">
        <v>54</v>
      </c>
      <c r="M23" s="7">
        <v>84</v>
      </c>
      <c r="S23" s="7">
        <v>1</v>
      </c>
      <c r="T23" s="7">
        <v>2.2000000000000002</v>
      </c>
      <c r="U23" s="7" t="s">
        <v>29</v>
      </c>
      <c r="V23" s="7"/>
      <c r="W23" s="7"/>
      <c r="X23" s="6" t="s">
        <v>32</v>
      </c>
      <c r="Y23" s="6" t="s">
        <v>60</v>
      </c>
      <c r="Z23" s="6" t="s">
        <v>33</v>
      </c>
      <c r="AN23" s="6">
        <v>17600</v>
      </c>
    </row>
    <row r="24" spans="1:41" x14ac:dyDescent="0.25">
      <c r="A24" s="2">
        <v>20</v>
      </c>
      <c r="B24" s="6">
        <v>31</v>
      </c>
      <c r="C24" s="6" t="s">
        <v>38</v>
      </c>
      <c r="D24" s="6">
        <v>2021</v>
      </c>
      <c r="E24" s="6" t="s">
        <v>39</v>
      </c>
      <c r="F24" s="6" t="s">
        <v>40</v>
      </c>
      <c r="G24" s="6" t="s">
        <v>41</v>
      </c>
      <c r="H24" s="13" t="s">
        <v>43</v>
      </c>
      <c r="I24" s="13" t="s">
        <v>43</v>
      </c>
      <c r="J24" s="6" t="s">
        <v>27</v>
      </c>
      <c r="K24" s="7">
        <v>102</v>
      </c>
      <c r="M24" s="7">
        <v>127</v>
      </c>
      <c r="S24" s="7">
        <v>1</v>
      </c>
      <c r="T24" s="7">
        <v>7.44</v>
      </c>
      <c r="U24" s="7" t="s">
        <v>29</v>
      </c>
      <c r="V24" s="7"/>
      <c r="W24" s="7"/>
      <c r="X24" s="6" t="s">
        <v>32</v>
      </c>
      <c r="Y24" s="6" t="s">
        <v>60</v>
      </c>
      <c r="Z24" s="6" t="s">
        <v>33</v>
      </c>
      <c r="AN24" s="6">
        <v>59520</v>
      </c>
    </row>
  </sheetData>
  <autoFilter ref="A3:AO1238" xr:uid="{182211E6-63C0-464C-9820-6E3463AE585F}">
    <filterColumn colId="10" showButton="0"/>
    <filterColumn colId="11" showButton="0"/>
    <filterColumn colId="12" showButton="0"/>
    <filterColumn colId="14" showButton="0"/>
    <filterColumn colId="15" showButton="0"/>
  </autoFilter>
  <mergeCells count="24">
    <mergeCell ref="AL3:AL4"/>
    <mergeCell ref="AO3:AO4"/>
    <mergeCell ref="S3:S4"/>
    <mergeCell ref="V3:V4"/>
    <mergeCell ref="AN3:AN4"/>
    <mergeCell ref="Z3:Z4"/>
    <mergeCell ref="AA3:AA4"/>
    <mergeCell ref="AB3:AB4"/>
    <mergeCell ref="AF3:AF4"/>
    <mergeCell ref="Y3:Y4"/>
    <mergeCell ref="W3:W4"/>
    <mergeCell ref="X3:X4"/>
    <mergeCell ref="O3:Q3"/>
    <mergeCell ref="R3:R4"/>
    <mergeCell ref="T3:T4"/>
    <mergeCell ref="U3:U4"/>
    <mergeCell ref="A3:A4"/>
    <mergeCell ref="H3:H4"/>
    <mergeCell ref="I3:I4"/>
    <mergeCell ref="J3:J4"/>
    <mergeCell ref="K3:N3"/>
    <mergeCell ref="B3:B4"/>
    <mergeCell ref="C3:C4"/>
    <mergeCell ref="E3:E4"/>
  </mergeCells>
  <conditionalFormatting sqref="F5:F24">
    <cfRule type="containsErrors" dxfId="3" priority="5">
      <formula>ISERROR(F5)</formula>
    </cfRule>
  </conditionalFormatting>
  <conditionalFormatting sqref="S5:S19">
    <cfRule type="containsErrors" dxfId="2" priority="14">
      <formula>ISERROR(S5)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Balikpapan</dc:creator>
  <cp:lastModifiedBy>risu effendy</cp:lastModifiedBy>
  <dcterms:created xsi:type="dcterms:W3CDTF">2023-03-24T01:09:39Z</dcterms:created>
  <dcterms:modified xsi:type="dcterms:W3CDTF">2023-03-26T06:33:09Z</dcterms:modified>
</cp:coreProperties>
</file>