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toyotajp.sharepoint.com/sites/msteams_adb3a2/Shared Documents/部共用/部親睦会/部 親睦会/23年度親睦会/40_駅伝/12_全社大会関係/7.結果/"/>
    </mc:Choice>
  </mc:AlternateContent>
  <xr:revisionPtr revIDLastSave="64" documentId="13_ncr:1_{7DF95EF0-763C-4728-AECF-D9EE26C98107}" xr6:coauthVersionLast="47" xr6:coauthVersionMax="47" xr10:uidLastSave="{ED8EA554-265D-4C67-9DA9-88E28736F948}"/>
  <bookViews>
    <workbookView xWindow="20370" yWindow="-120" windowWidth="29040" windowHeight="15840" xr2:uid="{00000000-000D-0000-FFFF-FFFF00000000}"/>
  </bookViews>
  <sheets>
    <sheet name="23結果" sheetId="12" r:id="rId1"/>
  </sheets>
  <definedNames>
    <definedName name="_xlnm.Print_Area" localSheetId="0">'23結果'!$A$1:$K$96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" i="12" l="1"/>
  <c r="E48" i="12" s="1"/>
  <c r="F48" i="12" s="1"/>
  <c r="T47" i="12"/>
  <c r="U47" i="12" s="1"/>
  <c r="T46" i="12"/>
  <c r="U46" i="12" s="1"/>
  <c r="T45" i="12"/>
  <c r="U45" i="12" s="1"/>
  <c r="T44" i="12"/>
  <c r="U44" i="12" s="1"/>
  <c r="T43" i="12"/>
  <c r="E43" i="12" s="1"/>
  <c r="F43" i="12" s="1"/>
  <c r="T42" i="12"/>
  <c r="U42" i="12" s="1"/>
  <c r="T36" i="12"/>
  <c r="U36" i="12" s="1"/>
  <c r="T35" i="12"/>
  <c r="U35" i="12" s="1"/>
  <c r="T34" i="12"/>
  <c r="U34" i="12" s="1"/>
  <c r="T33" i="12"/>
  <c r="U33" i="12" s="1"/>
  <c r="T32" i="12"/>
  <c r="U32" i="12" s="1"/>
  <c r="T31" i="12"/>
  <c r="E31" i="12" s="1"/>
  <c r="F31" i="12" s="1"/>
  <c r="T30" i="12"/>
  <c r="U30" i="12" s="1"/>
  <c r="T24" i="12"/>
  <c r="E24" i="12" s="1"/>
  <c r="F24" i="12" s="1"/>
  <c r="T23" i="12"/>
  <c r="U23" i="12" s="1"/>
  <c r="T22" i="12"/>
  <c r="E22" i="12" s="1"/>
  <c r="F22" i="12" s="1"/>
  <c r="T21" i="12"/>
  <c r="U21" i="12" s="1"/>
  <c r="T20" i="12"/>
  <c r="E20" i="12" s="1"/>
  <c r="F20" i="12" s="1"/>
  <c r="T19" i="12"/>
  <c r="U19" i="12" s="1"/>
  <c r="T18" i="12"/>
  <c r="U18" i="12" s="1"/>
  <c r="T12" i="12"/>
  <c r="U12" i="12" s="1"/>
  <c r="T11" i="12"/>
  <c r="U11" i="12" s="1"/>
  <c r="T10" i="12"/>
  <c r="U10" i="12" s="1"/>
  <c r="T9" i="12"/>
  <c r="U9" i="12" s="1"/>
  <c r="T8" i="12"/>
  <c r="E8" i="12" s="1"/>
  <c r="F8" i="12" s="1"/>
  <c r="T7" i="12"/>
  <c r="E7" i="12" s="1"/>
  <c r="F7" i="12" s="1"/>
  <c r="T6" i="12"/>
  <c r="E6" i="12" s="1"/>
  <c r="F6" i="12" s="1"/>
  <c r="T5" i="12"/>
  <c r="E5" i="12" s="1"/>
  <c r="W48" i="12"/>
  <c r="H48" i="12" s="1"/>
  <c r="G49" i="12" s="1"/>
  <c r="W47" i="12"/>
  <c r="H47" i="12" s="1"/>
  <c r="W46" i="12"/>
  <c r="H46" i="12" s="1"/>
  <c r="W45" i="12"/>
  <c r="H45" i="12" s="1"/>
  <c r="W44" i="12"/>
  <c r="H44" i="12" s="1"/>
  <c r="V48" i="12"/>
  <c r="G48" i="12" s="1"/>
  <c r="V47" i="12"/>
  <c r="G47" i="12" s="1"/>
  <c r="V46" i="12"/>
  <c r="G46" i="12" s="1"/>
  <c r="V45" i="12"/>
  <c r="G45" i="12" s="1"/>
  <c r="V44" i="12"/>
  <c r="G44" i="12" s="1"/>
  <c r="W43" i="12"/>
  <c r="H43" i="12" s="1"/>
  <c r="V43" i="12"/>
  <c r="G43" i="12" s="1"/>
  <c r="W42" i="12"/>
  <c r="H42" i="12" s="1"/>
  <c r="V42" i="12"/>
  <c r="G42" i="12" s="1"/>
  <c r="W36" i="12"/>
  <c r="V37" i="12" s="1"/>
  <c r="W35" i="12"/>
  <c r="H35" i="12" s="1"/>
  <c r="W34" i="12"/>
  <c r="H34" i="12" s="1"/>
  <c r="W33" i="12"/>
  <c r="H33" i="12" s="1"/>
  <c r="W32" i="12"/>
  <c r="H32" i="12" s="1"/>
  <c r="W31" i="12"/>
  <c r="H31" i="12" s="1"/>
  <c r="W30" i="12"/>
  <c r="H30" i="12" s="1"/>
  <c r="V36" i="12"/>
  <c r="G36" i="12" s="1"/>
  <c r="V35" i="12"/>
  <c r="G35" i="12" s="1"/>
  <c r="V34" i="12"/>
  <c r="G34" i="12" s="1"/>
  <c r="V33" i="12"/>
  <c r="G33" i="12" s="1"/>
  <c r="V32" i="12"/>
  <c r="G32" i="12" s="1"/>
  <c r="V31" i="12"/>
  <c r="G31" i="12" s="1"/>
  <c r="V30" i="12"/>
  <c r="G30" i="12" s="1"/>
  <c r="W24" i="12"/>
  <c r="H24" i="12" s="1"/>
  <c r="G25" i="12" s="1"/>
  <c r="W23" i="12"/>
  <c r="H23" i="12" s="1"/>
  <c r="W22" i="12"/>
  <c r="H22" i="12" s="1"/>
  <c r="W21" i="12"/>
  <c r="H21" i="12" s="1"/>
  <c r="W20" i="12"/>
  <c r="H20" i="12" s="1"/>
  <c r="W19" i="12"/>
  <c r="H19" i="12" s="1"/>
  <c r="W18" i="12"/>
  <c r="H18" i="12" s="1"/>
  <c r="V24" i="12"/>
  <c r="G24" i="12" s="1"/>
  <c r="V23" i="12"/>
  <c r="G23" i="12" s="1"/>
  <c r="V22" i="12"/>
  <c r="G22" i="12" s="1"/>
  <c r="V21" i="12"/>
  <c r="G21" i="12" s="1"/>
  <c r="V20" i="12"/>
  <c r="G20" i="12" s="1"/>
  <c r="V19" i="12"/>
  <c r="G19" i="12" s="1"/>
  <c r="V18" i="12"/>
  <c r="G18" i="12" s="1"/>
  <c r="W12" i="12"/>
  <c r="H12" i="12" s="1"/>
  <c r="G13" i="12" s="1"/>
  <c r="W11" i="12"/>
  <c r="H11" i="12" s="1"/>
  <c r="W10" i="12"/>
  <c r="H10" i="12" s="1"/>
  <c r="W9" i="12"/>
  <c r="H9" i="12" s="1"/>
  <c r="W8" i="12"/>
  <c r="H8" i="12" s="1"/>
  <c r="W7" i="12"/>
  <c r="H7" i="12" s="1"/>
  <c r="W6" i="12"/>
  <c r="H6" i="12" s="1"/>
  <c r="W5" i="12"/>
  <c r="H5" i="12" s="1"/>
  <c r="V12" i="12"/>
  <c r="G12" i="12" s="1"/>
  <c r="V11" i="12"/>
  <c r="G11" i="12" s="1"/>
  <c r="V10" i="12"/>
  <c r="G10" i="12" s="1"/>
  <c r="V9" i="12"/>
  <c r="G9" i="12" s="1"/>
  <c r="V8" i="12"/>
  <c r="G8" i="12" s="1"/>
  <c r="V7" i="12"/>
  <c r="G7" i="12" s="1"/>
  <c r="V6" i="12"/>
  <c r="G6" i="12" s="1"/>
  <c r="V5" i="12"/>
  <c r="G5" i="12" s="1"/>
  <c r="U7" i="12"/>
  <c r="AQ33" i="12"/>
  <c r="AQ32" i="12"/>
  <c r="AQ31" i="12"/>
  <c r="AQ30" i="12"/>
  <c r="AQ29" i="12"/>
  <c r="AQ28" i="12"/>
  <c r="AQ27" i="12"/>
  <c r="AQ26" i="12"/>
  <c r="AQ25" i="12"/>
  <c r="AQ24" i="12"/>
  <c r="AQ23" i="12"/>
  <c r="AQ22" i="12"/>
  <c r="AQ21" i="12"/>
  <c r="AQ20" i="12"/>
  <c r="AQ19" i="12"/>
  <c r="AQ18" i="12"/>
  <c r="AQ17" i="12"/>
  <c r="AQ16" i="12"/>
  <c r="AQ15" i="12"/>
  <c r="AQ14" i="12"/>
  <c r="AQ13" i="12"/>
  <c r="AQ12" i="12"/>
  <c r="AQ11" i="12"/>
  <c r="AQ10" i="12"/>
  <c r="AQ9" i="12"/>
  <c r="AQ8" i="12"/>
  <c r="AQ7" i="12"/>
  <c r="AQ6" i="12"/>
  <c r="AQ5" i="12"/>
  <c r="AQ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4" i="12"/>
  <c r="F50" i="12"/>
  <c r="S49" i="12"/>
  <c r="U43" i="12"/>
  <c r="U38" i="12"/>
  <c r="S37" i="12"/>
  <c r="U26" i="12"/>
  <c r="V25" i="12"/>
  <c r="S25" i="12"/>
  <c r="U24" i="12"/>
  <c r="U22" i="12"/>
  <c r="U14" i="12"/>
  <c r="V13" i="12"/>
  <c r="S13" i="12"/>
  <c r="D13" i="12"/>
  <c r="D49" i="12"/>
  <c r="F38" i="12"/>
  <c r="D37" i="12"/>
  <c r="F26" i="12"/>
  <c r="D25" i="12"/>
  <c r="F14" i="12"/>
  <c r="U48" i="12" l="1"/>
  <c r="V49" i="12"/>
  <c r="E12" i="12"/>
  <c r="F12" i="12" s="1"/>
  <c r="E10" i="12"/>
  <c r="F10" i="12" s="1"/>
  <c r="E21" i="12"/>
  <c r="F21" i="12" s="1"/>
  <c r="U31" i="12"/>
  <c r="U6" i="12"/>
  <c r="U20" i="12"/>
  <c r="U8" i="12"/>
  <c r="E11" i="12"/>
  <c r="F11" i="12" s="1"/>
  <c r="E19" i="12"/>
  <c r="F19" i="12" s="1"/>
  <c r="E9" i="12"/>
  <c r="F9" i="12" s="1"/>
  <c r="E42" i="12"/>
  <c r="H36" i="12"/>
  <c r="G37" i="12" s="1"/>
  <c r="E30" i="12"/>
  <c r="E36" i="12"/>
  <c r="F36" i="12" s="1"/>
  <c r="E44" i="12"/>
  <c r="F44" i="12" s="1"/>
  <c r="E35" i="12"/>
  <c r="F35" i="12" s="1"/>
  <c r="E45" i="12"/>
  <c r="F45" i="12" s="1"/>
  <c r="F5" i="12"/>
  <c r="E18" i="12"/>
  <c r="E34" i="12"/>
  <c r="F34" i="12" s="1"/>
  <c r="E46" i="12"/>
  <c r="F46" i="12" s="1"/>
  <c r="E33" i="12"/>
  <c r="F33" i="12" s="1"/>
  <c r="E47" i="12"/>
  <c r="F47" i="12" s="1"/>
  <c r="E23" i="12"/>
  <c r="F23" i="12" s="1"/>
  <c r="E32" i="12"/>
  <c r="F32" i="12" s="1"/>
  <c r="T25" i="12"/>
  <c r="U25" i="12" s="1"/>
  <c r="T49" i="12"/>
  <c r="U49" i="12" s="1"/>
  <c r="T37" i="12"/>
  <c r="U37" i="12" s="1"/>
  <c r="T13" i="12"/>
  <c r="U13" i="12" s="1"/>
  <c r="U5" i="12"/>
  <c r="F30" i="12" l="1"/>
  <c r="E37" i="12"/>
  <c r="F37" i="12" s="1"/>
  <c r="E49" i="12"/>
  <c r="F49" i="12" s="1"/>
  <c r="F42" i="12"/>
  <c r="E25" i="12"/>
  <c r="F25" i="12" s="1"/>
  <c r="F18" i="12"/>
  <c r="E13" i="12"/>
  <c r="F13" i="12" s="1"/>
</calcChain>
</file>

<file path=xl/sharedStrings.xml><?xml version="1.0" encoding="utf-8"?>
<sst xmlns="http://schemas.openxmlformats.org/spreadsheetml/2006/main" count="602" uniqueCount="183">
  <si>
    <t>２０２３年　全社駅伝結果</t>
    <rPh sb="4" eb="5">
      <t>ネン</t>
    </rPh>
    <rPh sb="6" eb="8">
      <t>ゼンシャ</t>
    </rPh>
    <rPh sb="8" eb="10">
      <t>エキデン</t>
    </rPh>
    <rPh sb="10" eb="12">
      <t>ケッカ</t>
    </rPh>
    <phoneticPr fontId="2"/>
  </si>
  <si>
    <r>
      <t>赤：自己ベスト　</t>
    </r>
    <r>
      <rPr>
        <sz val="12"/>
        <color theme="5"/>
        <rFont val="UD デジタル 教科書体 NK-B"/>
        <family val="1"/>
        <charset val="128"/>
      </rPr>
      <t>オレンジ：今季ベスト</t>
    </r>
    <rPh sb="0" eb="1">
      <t>アカ</t>
    </rPh>
    <rPh sb="2" eb="4">
      <t>ジコ</t>
    </rPh>
    <rPh sb="13" eb="15">
      <t>コンキ</t>
    </rPh>
    <phoneticPr fontId="2"/>
  </si>
  <si>
    <t>↓消さないで</t>
    <rPh sb="1" eb="2">
      <t>ケ</t>
    </rPh>
    <phoneticPr fontId="2"/>
  </si>
  <si>
    <t>↓ここに縦横逆転で貼り付け</t>
    <rPh sb="4" eb="6">
      <t>タテヨコ</t>
    </rPh>
    <rPh sb="6" eb="8">
      <t>ギャクテン</t>
    </rPh>
    <rPh sb="9" eb="10">
      <t>ハ</t>
    </rPh>
    <rPh sb="11" eb="12">
      <t>ツ</t>
    </rPh>
    <phoneticPr fontId="2"/>
  </si>
  <si>
    <t>一般ロングチーム(目標：５０位台)</t>
    <rPh sb="0" eb="2">
      <t>イッパン</t>
    </rPh>
    <rPh sb="9" eb="11">
      <t>モクヒョウ</t>
    </rPh>
    <rPh sb="14" eb="15">
      <t>イ</t>
    </rPh>
    <rPh sb="15" eb="16">
      <t>ダイ</t>
    </rPh>
    <phoneticPr fontId="2"/>
  </si>
  <si>
    <t>ロング</t>
    <phoneticPr fontId="2"/>
  </si>
  <si>
    <t>女性</t>
    <rPh sb="0" eb="2">
      <t>ジョセイ</t>
    </rPh>
    <phoneticPr fontId="2"/>
  </si>
  <si>
    <t>シニア</t>
    <phoneticPr fontId="2"/>
  </si>
  <si>
    <t>ふれあい</t>
    <phoneticPr fontId="2"/>
  </si>
  <si>
    <t>区</t>
    <rPh sb="0" eb="1">
      <t>ク</t>
    </rPh>
    <phoneticPr fontId="2"/>
  </si>
  <si>
    <t>走者</t>
  </si>
  <si>
    <t>距離</t>
  </si>
  <si>
    <t>区間ﾀｲﾑ</t>
    <rPh sb="0" eb="2">
      <t>クカン</t>
    </rPh>
    <phoneticPr fontId="2"/>
  </si>
  <si>
    <t>ﾍﾟｰｽ/k</t>
    <phoneticPr fontId="2"/>
  </si>
  <si>
    <t>区間順</t>
    <rPh sb="0" eb="2">
      <t>クカン</t>
    </rPh>
    <phoneticPr fontId="2"/>
  </si>
  <si>
    <t>通過順</t>
    <rPh sb="0" eb="2">
      <t>ツウカ</t>
    </rPh>
    <rPh sb="2" eb="3">
      <t>ジュン</t>
    </rPh>
    <phoneticPr fontId="2"/>
  </si>
  <si>
    <t>自己ベスト</t>
    <rPh sb="0" eb="2">
      <t>ジコ</t>
    </rPh>
    <phoneticPr fontId="2"/>
  </si>
  <si>
    <t>今季ベスト</t>
    <rPh sb="0" eb="2">
      <t>コンキ</t>
    </rPh>
    <phoneticPr fontId="2"/>
  </si>
  <si>
    <t>ゼッケン237</t>
    <phoneticPr fontId="2"/>
  </si>
  <si>
    <t>ゼッケン</t>
  </si>
  <si>
    <t>1区</t>
    <rPh sb="1" eb="2">
      <t>ク</t>
    </rPh>
    <phoneticPr fontId="2"/>
  </si>
  <si>
    <t>T23</t>
  </si>
  <si>
    <t>安芸優一</t>
    <rPh sb="0" eb="2">
      <t>アキ</t>
    </rPh>
    <rPh sb="2" eb="4">
      <t>ユウイチ</t>
    </rPh>
    <phoneticPr fontId="7"/>
  </si>
  <si>
    <t>ブロック</t>
  </si>
  <si>
    <t>本社</t>
  </si>
  <si>
    <t>本社・名古屋</t>
  </si>
  <si>
    <t>2区</t>
    <rPh sb="1" eb="2">
      <t>ク</t>
    </rPh>
    <phoneticPr fontId="2"/>
  </si>
  <si>
    <t>T12</t>
  </si>
  <si>
    <t>永尾大樹</t>
    <rPh sb="0" eb="2">
      <t>ナガオ</t>
    </rPh>
    <rPh sb="2" eb="4">
      <t>タイキ</t>
    </rPh>
    <phoneticPr fontId="7"/>
  </si>
  <si>
    <t>チーム名</t>
  </si>
  <si>
    <t>本社)品保部･客品部A</t>
  </si>
  <si>
    <t>本/名)C&amp;A/部品用品強化</t>
  </si>
  <si>
    <t>本/名)品保・客品部ｼﾆｱ</t>
  </si>
  <si>
    <t>3区</t>
    <rPh sb="1" eb="2">
      <t>ク</t>
    </rPh>
    <phoneticPr fontId="2"/>
  </si>
  <si>
    <t>T13</t>
  </si>
  <si>
    <t>舛田空</t>
    <rPh sb="0" eb="2">
      <t>マスダ</t>
    </rPh>
    <rPh sb="2" eb="3">
      <t>ソラ</t>
    </rPh>
    <phoneticPr fontId="7"/>
  </si>
  <si>
    <t>1区積算順位</t>
  </si>
  <si>
    <t>4区</t>
    <rPh sb="1" eb="2">
      <t>ク</t>
    </rPh>
    <phoneticPr fontId="2"/>
  </si>
  <si>
    <t>SD</t>
  </si>
  <si>
    <t>和田龍太</t>
  </si>
  <si>
    <t>1区積算タイム</t>
  </si>
  <si>
    <t>0:19:44</t>
  </si>
  <si>
    <t>0:09:08</t>
  </si>
  <si>
    <t>0:13:13</t>
  </si>
  <si>
    <t>5区</t>
    <rPh sb="1" eb="2">
      <t>ク</t>
    </rPh>
    <phoneticPr fontId="2"/>
  </si>
  <si>
    <t>T11</t>
  </si>
  <si>
    <t>中山拓弥</t>
    <rPh sb="0" eb="2">
      <t>ナカヤマ</t>
    </rPh>
    <rPh sb="2" eb="4">
      <t>タクヤ</t>
    </rPh>
    <phoneticPr fontId="2"/>
  </si>
  <si>
    <t>2区区間順位</t>
  </si>
  <si>
    <t>6区</t>
    <rPh sb="1" eb="2">
      <t>ク</t>
    </rPh>
    <phoneticPr fontId="2"/>
  </si>
  <si>
    <t>CO</t>
  </si>
  <si>
    <t>根本祐希</t>
    <rPh sb="0" eb="2">
      <t>ネモト</t>
    </rPh>
    <rPh sb="2" eb="3">
      <t>ユウ</t>
    </rPh>
    <rPh sb="3" eb="4">
      <t>キ</t>
    </rPh>
    <phoneticPr fontId="2"/>
  </si>
  <si>
    <t>一段とレベルが高くなった中、エースの貯金を全員で守り、目標の５０位台を達成！</t>
    <rPh sb="0" eb="2">
      <t>イチダン</t>
    </rPh>
    <rPh sb="7" eb="8">
      <t>タカ</t>
    </rPh>
    <rPh sb="12" eb="13">
      <t>ナカ</t>
    </rPh>
    <rPh sb="18" eb="20">
      <t>チョキン</t>
    </rPh>
    <rPh sb="21" eb="23">
      <t>ゼンイン</t>
    </rPh>
    <rPh sb="24" eb="25">
      <t>マモ</t>
    </rPh>
    <rPh sb="27" eb="29">
      <t>モクヒョウ</t>
    </rPh>
    <rPh sb="32" eb="33">
      <t>イ</t>
    </rPh>
    <rPh sb="33" eb="34">
      <t>ダイ</t>
    </rPh>
    <rPh sb="35" eb="37">
      <t>タッセイ</t>
    </rPh>
    <phoneticPr fontId="2"/>
  </si>
  <si>
    <t>2区区間タイム</t>
  </si>
  <si>
    <t>0:09:59</t>
  </si>
  <si>
    <t>0:11:08</t>
  </si>
  <si>
    <t>0:13:03</t>
  </si>
  <si>
    <t>7区</t>
    <rPh sb="1" eb="2">
      <t>ク</t>
    </rPh>
    <phoneticPr fontId="2"/>
  </si>
  <si>
    <t>Q21</t>
  </si>
  <si>
    <t>白石裕一</t>
    <rPh sb="0" eb="2">
      <t>シライシ</t>
    </rPh>
    <rPh sb="2" eb="4">
      <t>ユウイチ</t>
    </rPh>
    <phoneticPr fontId="2"/>
  </si>
  <si>
    <t>2区積算順位</t>
  </si>
  <si>
    <t>8区</t>
    <rPh sb="1" eb="2">
      <t>ク</t>
    </rPh>
    <phoneticPr fontId="2"/>
  </si>
  <si>
    <t>T15</t>
  </si>
  <si>
    <t>金子一平</t>
    <rPh sb="0" eb="2">
      <t>カネコ</t>
    </rPh>
    <rPh sb="2" eb="4">
      <t>イッペイ</t>
    </rPh>
    <phoneticPr fontId="3"/>
  </si>
  <si>
    <t>2区積算タイム</t>
  </si>
  <si>
    <t>0:29:43</t>
  </si>
  <si>
    <t>0:20:16</t>
  </si>
  <si>
    <t>0:26:16</t>
  </si>
  <si>
    <t>合計</t>
    <rPh sb="0" eb="2">
      <t>ゴウケイ</t>
    </rPh>
    <phoneticPr fontId="2"/>
  </si>
  <si>
    <t>3区区間順位</t>
  </si>
  <si>
    <t>（参考)昨年</t>
    <rPh sb="1" eb="3">
      <t>サンコウ</t>
    </rPh>
    <rPh sb="4" eb="6">
      <t>サクネン</t>
    </rPh>
    <phoneticPr fontId="2"/>
  </si>
  <si>
    <t>66位/130</t>
    <rPh sb="2" eb="3">
      <t>イ</t>
    </rPh>
    <phoneticPr fontId="2"/>
  </si>
  <si>
    <t>3区区間タイム</t>
  </si>
  <si>
    <t>0:09:20</t>
  </si>
  <si>
    <t>0:11:51</t>
  </si>
  <si>
    <t>0:14:15</t>
  </si>
  <si>
    <t>3区積算順位</t>
  </si>
  <si>
    <t>女性チーム(目標：笑顔で完走）</t>
    <rPh sb="0" eb="2">
      <t>ジョセイ</t>
    </rPh>
    <rPh sb="6" eb="8">
      <t>モクヒョウ</t>
    </rPh>
    <rPh sb="9" eb="11">
      <t>エガオ</t>
    </rPh>
    <rPh sb="12" eb="14">
      <t>カンソウ</t>
    </rPh>
    <phoneticPr fontId="2"/>
  </si>
  <si>
    <t>3区積算タイム</t>
  </si>
  <si>
    <t>0:39:03</t>
  </si>
  <si>
    <t>0:32:07</t>
  </si>
  <si>
    <t>0:40:31</t>
  </si>
  <si>
    <t>ゼッケン507</t>
    <phoneticPr fontId="2"/>
  </si>
  <si>
    <t>4区区間順位</t>
  </si>
  <si>
    <t>QI2</t>
  </si>
  <si>
    <t>大家瑞希</t>
    <rPh sb="0" eb="2">
      <t>オオヤ</t>
    </rPh>
    <rPh sb="2" eb="4">
      <t>ミズキ</t>
    </rPh>
    <phoneticPr fontId="3"/>
  </si>
  <si>
    <t>4区区間タイム</t>
  </si>
  <si>
    <t>0:17:15</t>
  </si>
  <si>
    <t>0:12:06</t>
  </si>
  <si>
    <t>0:15:06</t>
  </si>
  <si>
    <t>T14</t>
  </si>
  <si>
    <t>高山菜摘</t>
    <rPh sb="0" eb="2">
      <t>タカヤマ</t>
    </rPh>
    <rPh sb="2" eb="4">
      <t>ナツミ</t>
    </rPh>
    <phoneticPr fontId="2"/>
  </si>
  <si>
    <t>4区積算順位</t>
  </si>
  <si>
    <t>岡田弥生</t>
    <rPh sb="0" eb="2">
      <t>オカダ</t>
    </rPh>
    <rPh sb="2" eb="4">
      <t>ヤヨイ</t>
    </rPh>
    <phoneticPr fontId="7"/>
  </si>
  <si>
    <t>4区積算タイム</t>
  </si>
  <si>
    <t>0:56:18</t>
  </si>
  <si>
    <t>0:44:13</t>
  </si>
  <si>
    <t>0:55:37</t>
  </si>
  <si>
    <t>清原椎渚</t>
  </si>
  <si>
    <t>ー</t>
    <phoneticPr fontId="2"/>
  </si>
  <si>
    <t>5区区間順位</t>
  </si>
  <si>
    <t>長谷川歩佳</t>
    <rPh sb="0" eb="3">
      <t>ハセガワ</t>
    </rPh>
    <rPh sb="3" eb="5">
      <t>アユカ</t>
    </rPh>
    <phoneticPr fontId="3"/>
  </si>
  <si>
    <t>全員笑顔で完走！ついでに好記録も連発！ベストを尽くしてタスキを繋ぐ感動を体感できた！</t>
    <rPh sb="0" eb="2">
      <t>ゼンイン</t>
    </rPh>
    <rPh sb="2" eb="4">
      <t>エガオ</t>
    </rPh>
    <rPh sb="5" eb="7">
      <t>カンソウ</t>
    </rPh>
    <rPh sb="12" eb="15">
      <t>コウキロク</t>
    </rPh>
    <rPh sb="16" eb="18">
      <t>レンパツ</t>
    </rPh>
    <rPh sb="23" eb="24">
      <t>ツ</t>
    </rPh>
    <rPh sb="31" eb="32">
      <t>ツナ</t>
    </rPh>
    <rPh sb="33" eb="35">
      <t>カンドウ</t>
    </rPh>
    <rPh sb="36" eb="38">
      <t>タイカン</t>
    </rPh>
    <phoneticPr fontId="2"/>
  </si>
  <si>
    <t>5区区間タイム</t>
  </si>
  <si>
    <t>0:09:53</t>
  </si>
  <si>
    <t>0:12:20</t>
  </si>
  <si>
    <t>0:14:00</t>
  </si>
  <si>
    <t>高橋静香</t>
    <rPh sb="0" eb="2">
      <t>タカハシ</t>
    </rPh>
    <rPh sb="2" eb="4">
      <t>シズカ</t>
    </rPh>
    <phoneticPr fontId="3"/>
  </si>
  <si>
    <t>5区積算順位</t>
  </si>
  <si>
    <t>寺本彩乃</t>
    <rPh sb="0" eb="2">
      <t>テラモト</t>
    </rPh>
    <rPh sb="2" eb="4">
      <t>アヤノ</t>
    </rPh>
    <phoneticPr fontId="2"/>
  </si>
  <si>
    <t>5区積算タイム</t>
  </si>
  <si>
    <t>1:06:11</t>
  </si>
  <si>
    <t>0:56:33</t>
  </si>
  <si>
    <t>1:09:37</t>
  </si>
  <si>
    <t>6区区間順位</t>
  </si>
  <si>
    <t>10位/14</t>
    <rPh sb="2" eb="3">
      <t>イ</t>
    </rPh>
    <phoneticPr fontId="2"/>
  </si>
  <si>
    <t>6区区間タイム</t>
  </si>
  <si>
    <t>0:10:38</t>
  </si>
  <si>
    <t>0:11:42</t>
  </si>
  <si>
    <t>0:13:28</t>
  </si>
  <si>
    <t>6区積算順位</t>
  </si>
  <si>
    <t>シニアチーム(目標：健康＆安全に完走)</t>
    <rPh sb="7" eb="9">
      <t>モクヒョウ</t>
    </rPh>
    <rPh sb="10" eb="12">
      <t>ケンコウ</t>
    </rPh>
    <rPh sb="13" eb="15">
      <t>アンゼン</t>
    </rPh>
    <rPh sb="16" eb="18">
      <t>カンソウ</t>
    </rPh>
    <phoneticPr fontId="2"/>
  </si>
  <si>
    <t>6区積算タイム</t>
  </si>
  <si>
    <t>1:16:49</t>
  </si>
  <si>
    <t>1:08:15</t>
  </si>
  <si>
    <t>1:23:05</t>
  </si>
  <si>
    <t>ゼッケン649</t>
    <phoneticPr fontId="2"/>
  </si>
  <si>
    <t>7区区間順位</t>
  </si>
  <si>
    <t>7区区間順位</t>
    <phoneticPr fontId="2"/>
  </si>
  <si>
    <t>T24</t>
  </si>
  <si>
    <t>竹平忠司</t>
    <rPh sb="0" eb="2">
      <t>タケヒラ</t>
    </rPh>
    <rPh sb="2" eb="3">
      <t>チュウ</t>
    </rPh>
    <rPh sb="3" eb="4">
      <t>シ</t>
    </rPh>
    <phoneticPr fontId="1"/>
  </si>
  <si>
    <t>7区区間タイム</t>
  </si>
  <si>
    <t>0:10:09</t>
  </si>
  <si>
    <t>7区区間タイム</t>
    <phoneticPr fontId="2"/>
  </si>
  <si>
    <t>KW1</t>
  </si>
  <si>
    <t>中川孝二</t>
    <rPh sb="0" eb="2">
      <t>ナカガワ</t>
    </rPh>
    <rPh sb="2" eb="4">
      <t>コウジ</t>
    </rPh>
    <phoneticPr fontId="1"/>
  </si>
  <si>
    <t>7区積算順位</t>
  </si>
  <si>
    <t>7区積算順位</t>
    <phoneticPr fontId="2"/>
  </si>
  <si>
    <t>KW2</t>
  </si>
  <si>
    <t>柴紳司</t>
    <rPh sb="0" eb="1">
      <t>シバ</t>
    </rPh>
    <rPh sb="1" eb="3">
      <t>シンジ</t>
    </rPh>
    <phoneticPr fontId="1"/>
  </si>
  <si>
    <t>7区積算タイム</t>
  </si>
  <si>
    <t>1:26:58</t>
  </si>
  <si>
    <t>7区積算タイム</t>
    <phoneticPr fontId="2"/>
  </si>
  <si>
    <t>QSS</t>
  </si>
  <si>
    <t>寺田周平</t>
    <rPh sb="0" eb="2">
      <t>テラダ</t>
    </rPh>
    <rPh sb="2" eb="4">
      <t>シュウヘイ</t>
    </rPh>
    <phoneticPr fontId="1"/>
  </si>
  <si>
    <t>8区区間順位</t>
  </si>
  <si>
    <t>種目名</t>
  </si>
  <si>
    <t>女性の部</t>
    <rPh sb="0" eb="2">
      <t>ジョセイ</t>
    </rPh>
    <rPh sb="3" eb="4">
      <t>ブ</t>
    </rPh>
    <phoneticPr fontId="2"/>
  </si>
  <si>
    <t>シニアの部</t>
    <phoneticPr fontId="2"/>
  </si>
  <si>
    <t>ふれあいの部</t>
  </si>
  <si>
    <t>張強</t>
    <rPh sb="0" eb="1">
      <t>チョウ</t>
    </rPh>
    <rPh sb="1" eb="2">
      <t>ツヨ</t>
    </rPh>
    <phoneticPr fontId="1"/>
  </si>
  <si>
    <t>メンバーの若返り効果もあり、全員健康＆安全に、更に昨年タイムを大きく上回る結果でゴール！</t>
    <rPh sb="5" eb="7">
      <t>ワカガエ</t>
    </rPh>
    <rPh sb="8" eb="10">
      <t>コウカ</t>
    </rPh>
    <rPh sb="14" eb="16">
      <t>ゼンイン</t>
    </rPh>
    <rPh sb="16" eb="18">
      <t>ケンコウ</t>
    </rPh>
    <rPh sb="19" eb="21">
      <t>アンゼン</t>
    </rPh>
    <rPh sb="23" eb="24">
      <t>サラ</t>
    </rPh>
    <rPh sb="25" eb="27">
      <t>サクネン</t>
    </rPh>
    <rPh sb="31" eb="32">
      <t>オオ</t>
    </rPh>
    <rPh sb="34" eb="36">
      <t>ウワマワ</t>
    </rPh>
    <rPh sb="37" eb="39">
      <t>ケッカ</t>
    </rPh>
    <phoneticPr fontId="2"/>
  </si>
  <si>
    <t>8区区間タイム</t>
  </si>
  <si>
    <t>0:17:58</t>
  </si>
  <si>
    <t>Q41</t>
  </si>
  <si>
    <t>後藤博隆</t>
    <rPh sb="0" eb="2">
      <t>ゴトウ</t>
    </rPh>
    <rPh sb="2" eb="4">
      <t>ヒロタカ</t>
    </rPh>
    <phoneticPr fontId="1"/>
  </si>
  <si>
    <t>8区積算順位</t>
  </si>
  <si>
    <t>T16</t>
  </si>
  <si>
    <t>本多孝志</t>
    <rPh sb="0" eb="2">
      <t>ホンダ</t>
    </rPh>
    <rPh sb="2" eb="3">
      <t>タカシ</t>
    </rPh>
    <rPh sb="3" eb="4">
      <t>シ</t>
    </rPh>
    <phoneticPr fontId="1"/>
  </si>
  <si>
    <t>8区積算タイム</t>
  </si>
  <si>
    <t>1:44:56</t>
  </si>
  <si>
    <t>ロングの部</t>
  </si>
  <si>
    <t>44位/45</t>
    <rPh sb="2" eb="3">
      <t>イ</t>
    </rPh>
    <phoneticPr fontId="2"/>
  </si>
  <si>
    <t>VC品質課＋C&amp;A　ふれあいチーム(目標：FUN＆RUN！)</t>
    <rPh sb="2" eb="5">
      <t>ヒンシツカ</t>
    </rPh>
    <rPh sb="18" eb="20">
      <t>モクヒョウ</t>
    </rPh>
    <phoneticPr fontId="2"/>
  </si>
  <si>
    <t>ゼッケン703</t>
    <phoneticPr fontId="2"/>
  </si>
  <si>
    <t>C&amp;A</t>
    <phoneticPr fontId="2"/>
  </si>
  <si>
    <t>村川嘉彦</t>
    <rPh sb="0" eb="2">
      <t>ムラカワ</t>
    </rPh>
    <rPh sb="2" eb="4">
      <t>ヨシヒコ</t>
    </rPh>
    <phoneticPr fontId="2"/>
  </si>
  <si>
    <t>CKV11</t>
    <phoneticPr fontId="2"/>
  </si>
  <si>
    <t>小濱翔之</t>
    <rPh sb="0" eb="2">
      <t>コハマ</t>
    </rPh>
    <rPh sb="2" eb="3">
      <t>ショウ</t>
    </rPh>
    <rPh sb="3" eb="4">
      <t>ノ</t>
    </rPh>
    <phoneticPr fontId="2"/>
  </si>
  <si>
    <t>CKV22</t>
    <phoneticPr fontId="2"/>
  </si>
  <si>
    <t>清治英</t>
    <rPh sb="0" eb="2">
      <t>キヨハル</t>
    </rPh>
    <rPh sb="2" eb="3">
      <t>エイ</t>
    </rPh>
    <phoneticPr fontId="2"/>
  </si>
  <si>
    <t>CKV12</t>
    <phoneticPr fontId="2"/>
  </si>
  <si>
    <t>佐藤貴博</t>
    <rPh sb="0" eb="2">
      <t>サトウ</t>
    </rPh>
    <rPh sb="2" eb="4">
      <t>タカヒロ</t>
    </rPh>
    <phoneticPr fontId="2"/>
  </si>
  <si>
    <t>荻島協</t>
    <rPh sb="0" eb="2">
      <t>オギシマ</t>
    </rPh>
    <rPh sb="2" eb="3">
      <t>キョウ</t>
    </rPh>
    <phoneticPr fontId="2"/>
  </si>
  <si>
    <t>昨年に続き一桁順位の強さ！そして全員が自分の実力を出し切り楽しくFUN＆RUNを実践できた！</t>
    <rPh sb="0" eb="2">
      <t>サクネン</t>
    </rPh>
    <rPh sb="3" eb="4">
      <t>ツヅ</t>
    </rPh>
    <rPh sb="5" eb="7">
      <t>ヒトケタ</t>
    </rPh>
    <rPh sb="7" eb="9">
      <t>ジュンイ</t>
    </rPh>
    <rPh sb="10" eb="11">
      <t>ツヨ</t>
    </rPh>
    <rPh sb="16" eb="18">
      <t>ゼンイン</t>
    </rPh>
    <rPh sb="19" eb="21">
      <t>ジブン</t>
    </rPh>
    <rPh sb="22" eb="24">
      <t>ジツリョク</t>
    </rPh>
    <rPh sb="25" eb="26">
      <t>ダ</t>
    </rPh>
    <rPh sb="27" eb="28">
      <t>キ</t>
    </rPh>
    <rPh sb="29" eb="30">
      <t>タノ</t>
    </rPh>
    <rPh sb="40" eb="42">
      <t>ジッセン</t>
    </rPh>
    <phoneticPr fontId="2"/>
  </si>
  <si>
    <t>梶原宙瞬</t>
    <rPh sb="0" eb="2">
      <t>カジハラ</t>
    </rPh>
    <rPh sb="2" eb="3">
      <t>チュウ</t>
    </rPh>
    <rPh sb="3" eb="4">
      <t>シュン</t>
    </rPh>
    <phoneticPr fontId="2"/>
  </si>
  <si>
    <t>吉田宏樹</t>
    <rPh sb="0" eb="2">
      <t>ヨシダ</t>
    </rPh>
    <rPh sb="2" eb="4">
      <t>ヒロキ</t>
    </rPh>
    <phoneticPr fontId="2"/>
  </si>
  <si>
    <t>4位/52</t>
    <rPh sb="1" eb="2">
      <t>イ</t>
    </rPh>
    <phoneticPr fontId="2"/>
  </si>
  <si>
    <t>応援、ありがとうございました。</t>
    <rPh sb="0" eb="2">
      <t>オウエン</t>
    </rPh>
    <phoneticPr fontId="2"/>
  </si>
  <si>
    <t>当日のyoutube 配信</t>
    <rPh sb="0" eb="2">
      <t>トウジツ</t>
    </rPh>
    <rPh sb="11" eb="13">
      <t>ハイシン</t>
    </rPh>
    <phoneticPr fontId="2"/>
  </si>
  <si>
    <t>メインチャンネル</t>
    <phoneticPr fontId="2"/>
  </si>
  <si>
    <t>https://youtube.com/live/glv_f7Sy4lM</t>
    <phoneticPr fontId="2"/>
  </si>
  <si>
    <t>サブチャンネル</t>
    <phoneticPr fontId="2"/>
  </si>
  <si>
    <t>https://youtube.com/live/r6r2KihHQFM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</si>
</sst>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:ss"/>
    <numFmt numFmtId="177" formatCode="m\.ss"/>
    <numFmt numFmtId="178" formatCode="0_);[Red]\(0\)"/>
    <numFmt numFmtId="179" formatCode="0.00_ "/>
  </numFmts>
  <fonts count="4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HGP創英角ｺﾞｼｯｸUB"/>
      <family val="3"/>
      <charset val="128"/>
    </font>
    <font>
      <b/>
      <sz val="12"/>
      <name val="HGP創英角ｺﾞｼｯｸUB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UD デジタル 教科書体 NK-B"/>
      <family val="1"/>
      <charset val="128"/>
    </font>
    <font>
      <sz val="12"/>
      <name val="UD デジタル 教科書体 NK-B"/>
      <family val="1"/>
      <charset val="128"/>
    </font>
    <font>
      <b/>
      <sz val="14"/>
      <name val="UD デジタル 教科書体 NK-B"/>
      <family val="1"/>
      <charset val="128"/>
    </font>
    <font>
      <b/>
      <sz val="9"/>
      <name val="UD デジタル 教科書体 NK-B"/>
      <family val="1"/>
      <charset val="128"/>
    </font>
    <font>
      <sz val="14"/>
      <name val="UD デジタル 教科書体 NK-B"/>
      <family val="1"/>
      <charset val="128"/>
    </font>
    <font>
      <sz val="8"/>
      <name val="UD デジタル 教科書体 NK-B"/>
      <family val="1"/>
      <charset val="128"/>
    </font>
    <font>
      <sz val="10"/>
      <name val="UD デジタル 教科書体 NK-B"/>
      <family val="1"/>
      <charset val="128"/>
    </font>
    <font>
      <b/>
      <sz val="10"/>
      <name val="UD デジタル 教科書体 NK-B"/>
      <family val="1"/>
      <charset val="128"/>
    </font>
    <font>
      <sz val="9"/>
      <name val="UD デジタル 教科書体 NK-B"/>
      <family val="1"/>
      <charset val="128"/>
    </font>
    <font>
      <b/>
      <sz val="26"/>
      <name val="UD デジタル 教科書体 NK-B"/>
      <family val="1"/>
      <charset val="128"/>
    </font>
    <font>
      <b/>
      <sz val="12"/>
      <name val="UD デジタル 教科書体 NK-B"/>
      <family val="1"/>
      <charset val="128"/>
    </font>
    <font>
      <sz val="12"/>
      <color rgb="FFFF0000"/>
      <name val="UD デジタル 教科書体 NK-B"/>
      <family val="1"/>
      <charset val="128"/>
    </font>
    <font>
      <sz val="12"/>
      <color theme="5"/>
      <name val="UD デジタル 教科書体 NK-B"/>
      <family val="1"/>
      <charset val="128"/>
    </font>
    <font>
      <sz val="10"/>
      <color theme="0" tint="-0.249977111117893"/>
      <name val="UD デジタル 教科書体 NK-B"/>
      <family val="1"/>
      <charset val="128"/>
    </font>
    <font>
      <b/>
      <sz val="10"/>
      <color theme="0" tint="-0.249977111117893"/>
      <name val="UD デジタル 教科書体 NK-B"/>
      <family val="1"/>
      <charset val="128"/>
    </font>
    <font>
      <sz val="8"/>
      <color theme="0" tint="-0.249977111117893"/>
      <name val="UD デジタル 教科書体 NK-B"/>
      <family val="1"/>
      <charset val="128"/>
    </font>
    <font>
      <b/>
      <sz val="10"/>
      <color rgb="FFFF0000"/>
      <name val="UD デジタル 教科書体 NK-B"/>
      <family val="1"/>
      <charset val="128"/>
    </font>
    <font>
      <b/>
      <sz val="10"/>
      <color rgb="FFFFC000"/>
      <name val="UD デジタル 教科書体 NK-B"/>
      <family val="1"/>
      <charset val="128"/>
    </font>
    <font>
      <sz val="10"/>
      <color theme="0"/>
      <name val="UD デジタル 教科書体 NK-B"/>
      <family val="1"/>
      <charset val="128"/>
    </font>
    <font>
      <sz val="8"/>
      <color theme="0"/>
      <name val="UD デジタル 教科書体 NK-B"/>
      <family val="1"/>
      <charset val="128"/>
    </font>
    <font>
      <b/>
      <sz val="10"/>
      <color theme="0"/>
      <name val="UD デジタル 教科書体 NK-B"/>
      <family val="1"/>
      <charset val="128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UD デジタル 教科書体 NK-B"/>
      <family val="1"/>
      <charset val="128"/>
    </font>
    <font>
      <u/>
      <sz val="11"/>
      <color theme="10"/>
      <name val="UD デジタル 教科書体 NK-B"/>
      <family val="1"/>
      <charset val="128"/>
    </font>
    <font>
      <sz val="36"/>
      <name val="UD デジタル 教科書体 NK-B"/>
      <family val="1"/>
      <charset val="128"/>
    </font>
    <font>
      <sz val="12"/>
      <name val="ＭＳ Ｐゴシック"/>
      <family val="3"/>
      <charset val="128"/>
    </font>
    <font>
      <sz val="12"/>
      <name val="HGP創英角ｺﾞｼｯｸUB"/>
      <family val="3"/>
      <charset val="128"/>
    </font>
    <font>
      <b/>
      <sz val="16"/>
      <color theme="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0" fillId="0" borderId="0"/>
    <xf numFmtId="0" fontId="36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176" fontId="8" fillId="2" borderId="0" xfId="0" applyNumberFormat="1" applyFont="1" applyFill="1" applyAlignment="1">
      <alignment horizontal="center" vertical="center" wrapText="1"/>
    </xf>
    <xf numFmtId="177" fontId="5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45" fontId="18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5" fontId="18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21" fontId="20" fillId="2" borderId="0" xfId="0" applyNumberFormat="1" applyFont="1" applyFill="1" applyAlignment="1">
      <alignment vertical="center"/>
    </xf>
    <xf numFmtId="179" fontId="19" fillId="2" borderId="0" xfId="0" applyNumberFormat="1" applyFont="1" applyFill="1" applyAlignment="1">
      <alignment vertical="center"/>
    </xf>
    <xf numFmtId="179" fontId="19" fillId="2" borderId="2" xfId="0" applyNumberFormat="1" applyFont="1" applyFill="1" applyBorder="1" applyAlignment="1">
      <alignment horizontal="center" vertical="center" wrapText="1"/>
    </xf>
    <xf numFmtId="179" fontId="19" fillId="2" borderId="0" xfId="0" applyNumberFormat="1" applyFont="1" applyFill="1" applyAlignment="1">
      <alignment horizontal="center" vertical="center"/>
    </xf>
    <xf numFmtId="179" fontId="19" fillId="0" borderId="0" xfId="0" applyNumberFormat="1" applyFont="1" applyAlignment="1">
      <alignment vertical="center"/>
    </xf>
    <xf numFmtId="177" fontId="12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177" fontId="17" fillId="2" borderId="0" xfId="0" applyNumberFormat="1" applyFont="1" applyFill="1" applyAlignment="1">
      <alignment horizontal="left" vertical="center"/>
    </xf>
    <xf numFmtId="0" fontId="17" fillId="2" borderId="2" xfId="0" applyFont="1" applyFill="1" applyBorder="1" applyAlignment="1">
      <alignment horizontal="center" vertical="center" wrapText="1"/>
    </xf>
    <xf numFmtId="177" fontId="12" fillId="2" borderId="0" xfId="0" applyNumberFormat="1" applyFont="1" applyFill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shrinkToFit="1"/>
    </xf>
    <xf numFmtId="0" fontId="21" fillId="2" borderId="0" xfId="0" applyFont="1" applyFill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shrinkToFit="1"/>
    </xf>
    <xf numFmtId="0" fontId="21" fillId="0" borderId="0" xfId="0" applyFont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176" fontId="17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45" fontId="18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76" fontId="18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3" fillId="2" borderId="0" xfId="0" applyNumberFormat="1" applyFont="1" applyFill="1" applyAlignment="1">
      <alignment horizontal="left" vertical="center"/>
    </xf>
    <xf numFmtId="176" fontId="17" fillId="3" borderId="2" xfId="0" applyNumberFormat="1" applyFont="1" applyFill="1" applyBorder="1" applyAlignment="1">
      <alignment horizontal="center" vertical="center" wrapText="1"/>
    </xf>
    <xf numFmtId="177" fontId="24" fillId="2" borderId="7" xfId="0" applyNumberFormat="1" applyFont="1" applyFill="1" applyBorder="1" applyAlignment="1">
      <alignment horizontal="center" vertical="center"/>
    </xf>
    <xf numFmtId="21" fontId="24" fillId="2" borderId="7" xfId="0" applyNumberFormat="1" applyFont="1" applyFill="1" applyBorder="1" applyAlignment="1">
      <alignment horizontal="center" vertical="center"/>
    </xf>
    <xf numFmtId="21" fontId="18" fillId="3" borderId="2" xfId="0" applyNumberFormat="1" applyFont="1" applyFill="1" applyBorder="1" applyAlignment="1">
      <alignment horizontal="center" vertical="center"/>
    </xf>
    <xf numFmtId="179" fontId="16" fillId="3" borderId="2" xfId="0" applyNumberFormat="1" applyFont="1" applyFill="1" applyBorder="1" applyAlignment="1">
      <alignment horizontal="center" vertical="center" wrapText="1"/>
    </xf>
    <xf numFmtId="45" fontId="18" fillId="2" borderId="0" xfId="0" quotePrefix="1" applyNumberFormat="1" applyFont="1" applyFill="1" applyAlignment="1">
      <alignment vertical="center"/>
    </xf>
    <xf numFmtId="45" fontId="18" fillId="2" borderId="0" xfId="0" applyNumberFormat="1" applyFont="1" applyFill="1" applyAlignment="1">
      <alignment horizontal="center"/>
    </xf>
    <xf numFmtId="0" fontId="18" fillId="2" borderId="0" xfId="0" applyFont="1" applyFill="1"/>
    <xf numFmtId="179" fontId="26" fillId="2" borderId="7" xfId="0" applyNumberFormat="1" applyFont="1" applyFill="1" applyBorder="1" applyAlignment="1">
      <alignment horizontal="center" vertical="center" wrapText="1"/>
    </xf>
    <xf numFmtId="176" fontId="27" fillId="2" borderId="2" xfId="0" applyNumberFormat="1" applyFont="1" applyFill="1" applyBorder="1" applyAlignment="1">
      <alignment horizontal="center" vertical="center"/>
    </xf>
    <xf numFmtId="179" fontId="14" fillId="2" borderId="2" xfId="0" applyNumberFormat="1" applyFont="1" applyFill="1" applyBorder="1" applyAlignment="1">
      <alignment horizontal="center" vertical="center" wrapText="1"/>
    </xf>
    <xf numFmtId="179" fontId="14" fillId="2" borderId="5" xfId="0" applyNumberFormat="1" applyFont="1" applyFill="1" applyBorder="1" applyAlignment="1">
      <alignment horizontal="center" vertical="center" wrapText="1"/>
    </xf>
    <xf numFmtId="176" fontId="2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79" fontId="30" fillId="2" borderId="7" xfId="0" applyNumberFormat="1" applyFont="1" applyFill="1" applyBorder="1" applyAlignment="1">
      <alignment horizontal="center" vertical="center" wrapText="1"/>
    </xf>
    <xf numFmtId="21" fontId="29" fillId="2" borderId="7" xfId="0" applyNumberFormat="1" applyFont="1" applyFill="1" applyBorder="1" applyAlignment="1">
      <alignment horizontal="center" vertical="center"/>
    </xf>
    <xf numFmtId="177" fontId="29" fillId="2" borderId="7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1" applyFont="1" applyAlignment="1">
      <alignment horizontal="right" wrapText="1"/>
    </xf>
    <xf numFmtId="0" fontId="3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4" fillId="6" borderId="0" xfId="1" applyFont="1" applyFill="1" applyAlignment="1">
      <alignment horizontal="left"/>
    </xf>
    <xf numFmtId="0" fontId="34" fillId="0" borderId="0" xfId="0" applyFont="1" applyAlignment="1">
      <alignment horizontal="left"/>
    </xf>
    <xf numFmtId="0" fontId="32" fillId="0" borderId="0" xfId="0" applyFont="1"/>
    <xf numFmtId="176" fontId="34" fillId="0" borderId="0" xfId="0" applyNumberFormat="1" applyFont="1" applyAlignment="1">
      <alignment horizontal="left"/>
    </xf>
    <xf numFmtId="176" fontId="32" fillId="0" borderId="0" xfId="0" applyNumberFormat="1" applyFont="1"/>
    <xf numFmtId="0" fontId="34" fillId="0" borderId="0" xfId="0" applyFont="1" applyAlignment="1">
      <alignment horizontal="left" vertical="center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178" fontId="18" fillId="2" borderId="2" xfId="0" applyNumberFormat="1" applyFont="1" applyFill="1" applyBorder="1" applyAlignment="1">
      <alignment horizontal="center" vertical="center"/>
    </xf>
    <xf numFmtId="178" fontId="32" fillId="0" borderId="0" xfId="0" applyNumberFormat="1" applyFont="1"/>
    <xf numFmtId="0" fontId="21" fillId="3" borderId="3" xfId="0" applyFont="1" applyFill="1" applyBorder="1" applyAlignment="1">
      <alignment horizontal="centerContinuous" vertical="center"/>
    </xf>
    <xf numFmtId="0" fontId="21" fillId="3" borderId="4" xfId="0" applyFont="1" applyFill="1" applyBorder="1" applyAlignment="1">
      <alignment horizontal="centerContinuous" vertical="center"/>
    </xf>
    <xf numFmtId="0" fontId="25" fillId="2" borderId="7" xfId="0" applyFont="1" applyFill="1" applyBorder="1" applyAlignment="1">
      <alignment horizontal="centerContinuous" vertical="center"/>
    </xf>
    <xf numFmtId="0" fontId="37" fillId="2" borderId="0" xfId="0" applyFont="1" applyFill="1"/>
    <xf numFmtId="0" fontId="11" fillId="2" borderId="0" xfId="0" applyFont="1" applyFill="1"/>
    <xf numFmtId="0" fontId="38" fillId="2" borderId="0" xfId="2" applyFont="1" applyFill="1"/>
    <xf numFmtId="0" fontId="39" fillId="0" borderId="0" xfId="0" applyFont="1"/>
    <xf numFmtId="0" fontId="32" fillId="6" borderId="9" xfId="1" applyFont="1" applyFill="1" applyBorder="1" applyAlignment="1">
      <alignment horizontal="center"/>
    </xf>
    <xf numFmtId="178" fontId="32" fillId="4" borderId="1" xfId="1" applyNumberFormat="1" applyFont="1" applyFill="1" applyBorder="1" applyAlignment="1">
      <alignment horizontal="right" wrapText="1"/>
    </xf>
    <xf numFmtId="178" fontId="32" fillId="4" borderId="1" xfId="1" applyNumberFormat="1" applyFont="1" applyFill="1" applyBorder="1" applyAlignment="1">
      <alignment wrapText="1"/>
    </xf>
    <xf numFmtId="176" fontId="12" fillId="5" borderId="0" xfId="0" applyNumberFormat="1" applyFont="1" applyFill="1" applyAlignment="1">
      <alignment horizontal="center" vertical="center" wrapText="1"/>
    </xf>
    <xf numFmtId="177" fontId="40" fillId="2" borderId="0" xfId="0" applyNumberFormat="1" applyFont="1" applyFill="1" applyAlignment="1">
      <alignment horizontal="left" vertical="center"/>
    </xf>
    <xf numFmtId="0" fontId="41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/>
    </xf>
    <xf numFmtId="0" fontId="41" fillId="2" borderId="0" xfId="0" applyFont="1" applyFill="1" applyAlignment="1">
      <alignment horizontal="center" vertical="center" wrapText="1"/>
    </xf>
    <xf numFmtId="176" fontId="41" fillId="2" borderId="0" xfId="0" applyNumberFormat="1" applyFont="1" applyFill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176" fontId="15" fillId="5" borderId="8" xfId="0" applyNumberFormat="1" applyFont="1" applyFill="1" applyBorder="1" applyAlignment="1">
      <alignment horizontal="center" vertical="center" wrapText="1"/>
    </xf>
    <xf numFmtId="176" fontId="15" fillId="5" borderId="0" xfId="0" applyNumberFormat="1" applyFont="1" applyFill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_Sheet1" xfId="1" xr:uid="{00000000-0005-0000-0000-000001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578895</xdr:colOff>
      <xdr:row>1</xdr:row>
      <xdr:rowOff>272751</xdr:rowOff>
    </xdr:from>
    <xdr:to>
      <xdr:col>8</xdr:col>
      <xdr:colOff>0</xdr:colOff>
      <xdr:row>2</xdr:row>
      <xdr:rowOff>347086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9FAD2503-E75C-0901-959E-7BCCC8A85BCB}"/>
            </a:ext>
          </a:extLst>
        </xdr:cNvPr>
        <xdr:cNvSpPr txBox="1"/>
      </xdr:nvSpPr>
      <xdr:spPr>
        <a:xfrm>
          <a:off x="5289176" y="571500"/>
          <a:ext cx="3597088" cy="35858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1680"/>
            </a:lnSpc>
          </a:pPr>
          <a:r>
            <a:rPr kumimoji="1" lang="ja-JP" altLang="en-US" sz="1400" b="0">
              <a:solidFill>
                <a:schemeClr val="bg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目標：５０位台！</a:t>
          </a:r>
        </a:p>
      </xdr:txBody>
    </xdr:sp>
    <xdr:clientData/>
  </xdr:twoCellAnchor>
  <xdr:twoCellAnchor editAs="oneCell">
    <xdr:from>
      <xdr:col>8</xdr:col>
      <xdr:colOff>230909</xdr:colOff>
      <xdr:row>27</xdr:row>
      <xdr:rowOff>35992</xdr:rowOff>
    </xdr:from>
    <xdr:to>
      <xdr:col>10</xdr:col>
      <xdr:colOff>571848</xdr:colOff>
      <xdr:row>32</xdr:row>
      <xdr:rowOff>61678</xdr:rowOff>
    </xdr:to>
    <xdr:pic>
      <xdr:nvPicPr>
        <xdr:cNvPr id="2536" name="図 19">
          <a:extLst>
            <a:ext uri="{FF2B5EF4-FFF2-40B4-BE49-F238E27FC236}">
              <a16:creationId xmlns:a16="http://schemas.microsoft.com/office/drawing/2014/main" id="{3A7493C9-7B05-125C-2B81-AC8DC83FB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95" r="16008"/>
        <a:stretch/>
      </xdr:blipFill>
      <xdr:spPr bwMode="auto">
        <a:xfrm>
          <a:off x="5007841" y="6155083"/>
          <a:ext cx="2043893" cy="1194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180975</xdr:colOff>
      <xdr:row>2</xdr:row>
      <xdr:rowOff>28575</xdr:rowOff>
    </xdr:from>
    <xdr:to>
      <xdr:col>10</xdr:col>
      <xdr:colOff>590550</xdr:colOff>
      <xdr:row>8</xdr:row>
      <xdr:rowOff>209550</xdr:rowOff>
    </xdr:to>
    <xdr:pic>
      <xdr:nvPicPr>
        <xdr:cNvPr id="2537" name="図 26">
          <a:extLst>
            <a:ext uri="{FF2B5EF4-FFF2-40B4-BE49-F238E27FC236}">
              <a16:creationId xmlns:a16="http://schemas.microsoft.com/office/drawing/2014/main" id="{DFDE0D5E-69D4-91BE-1F6B-21D3F559E663}"/>
            </a:ext>
            <a:ext uri="{147F2762-F138-4A5C-976F-8EAC2B608ADB}">
              <a16:predDERef xmlns:a16="http://schemas.microsoft.com/office/drawing/2014/main" pred="{3A7493C9-7B05-125C-2B81-AC8DC83FB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50" r="22267"/>
        <a:stretch/>
      </xdr:blipFill>
      <xdr:spPr bwMode="auto">
        <a:xfrm>
          <a:off x="4962525" y="542925"/>
          <a:ext cx="210502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179289</xdr:colOff>
      <xdr:row>14</xdr:row>
      <xdr:rowOff>68740</xdr:rowOff>
    </xdr:from>
    <xdr:to>
      <xdr:col>10</xdr:col>
      <xdr:colOff>625063</xdr:colOff>
      <xdr:row>20</xdr:row>
      <xdr:rowOff>182773</xdr:rowOff>
    </xdr:to>
    <xdr:pic>
      <xdr:nvPicPr>
        <xdr:cNvPr id="2538" name="図 28">
          <a:extLst>
            <a:ext uri="{FF2B5EF4-FFF2-40B4-BE49-F238E27FC236}">
              <a16:creationId xmlns:a16="http://schemas.microsoft.com/office/drawing/2014/main" id="{34865C9F-A18F-4CDC-7C45-CB06DF1A81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32" r="17733"/>
        <a:stretch/>
      </xdr:blipFill>
      <xdr:spPr bwMode="auto">
        <a:xfrm>
          <a:off x="4956221" y="3344763"/>
          <a:ext cx="2148728" cy="144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338388</xdr:colOff>
      <xdr:row>39</xdr:row>
      <xdr:rowOff>213060</xdr:rowOff>
    </xdr:from>
    <xdr:to>
      <xdr:col>10</xdr:col>
      <xdr:colOff>814639</xdr:colOff>
      <xdr:row>44</xdr:row>
      <xdr:rowOff>75197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11C2737-F903-C28A-AE03-5FF99888D6A6}"/>
            </a:ext>
          </a:extLst>
        </xdr:cNvPr>
        <xdr:cNvSpPr txBox="1"/>
      </xdr:nvSpPr>
      <xdr:spPr>
        <a:xfrm>
          <a:off x="5125954" y="8860757"/>
          <a:ext cx="2180724" cy="1002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VC</a:t>
          </a:r>
          <a:r>
            <a:rPr kumimoji="1" lang="ja-JP" altLang="en-US" sz="1100"/>
            <a:t>品質課チーム集合写真</a:t>
          </a:r>
        </a:p>
      </xdr:txBody>
    </xdr:sp>
    <xdr:clientData/>
  </xdr:twoCellAnchor>
  <xdr:twoCellAnchor editAs="oneCell">
    <xdr:from>
      <xdr:col>0</xdr:col>
      <xdr:colOff>263192</xdr:colOff>
      <xdr:row>56</xdr:row>
      <xdr:rowOff>125329</xdr:rowOff>
    </xdr:from>
    <xdr:to>
      <xdr:col>10</xdr:col>
      <xdr:colOff>940023</xdr:colOff>
      <xdr:row>71</xdr:row>
      <xdr:rowOff>87730</xdr:rowOff>
    </xdr:to>
    <xdr:pic>
      <xdr:nvPicPr>
        <xdr:cNvPr id="19" name="図 2">
          <a:extLst>
            <a:ext uri="{FF2B5EF4-FFF2-40B4-BE49-F238E27FC236}">
              <a16:creationId xmlns:a16="http://schemas.microsoft.com/office/drawing/2014/main" id="{275D59E9-A144-46B4-8F90-8E0B9B80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192" y="12959013"/>
          <a:ext cx="7168870" cy="3534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200527</xdr:colOff>
      <xdr:row>73</xdr:row>
      <xdr:rowOff>200527</xdr:rowOff>
    </xdr:from>
    <xdr:to>
      <xdr:col>10</xdr:col>
      <xdr:colOff>864770</xdr:colOff>
      <xdr:row>90</xdr:row>
      <xdr:rowOff>137862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BA5E175-2877-49A7-86BA-BED4E80639A2}"/>
            </a:ext>
          </a:extLst>
        </xdr:cNvPr>
        <xdr:cNvSpPr txBox="1"/>
      </xdr:nvSpPr>
      <xdr:spPr>
        <a:xfrm>
          <a:off x="200527" y="17082336"/>
          <a:ext cx="7156282" cy="3985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選手走行写真や応援写真など</a:t>
          </a:r>
          <a:endParaRPr kumimoji="1" lang="en-US" altLang="ja-JP" sz="1600"/>
        </a:p>
        <a:p>
          <a:pPr algn="ctr"/>
          <a:r>
            <a:rPr kumimoji="1" lang="ja-JP" altLang="en-US" sz="1600"/>
            <a:t>（</a:t>
          </a:r>
          <a:r>
            <a:rPr kumimoji="1" lang="en-US" altLang="ja-JP" sz="1600"/>
            <a:t>VC</a:t>
          </a:r>
          <a:r>
            <a:rPr kumimoji="1" lang="ja-JP" altLang="en-US" sz="1600"/>
            <a:t>品質課選手写真は撮影できていれば・・・）</a:t>
          </a:r>
        </a:p>
      </xdr:txBody>
    </xdr:sp>
    <xdr:clientData/>
  </xdr:twoCellAnchor>
  <xdr:twoCellAnchor>
    <xdr:from>
      <xdr:col>1</xdr:col>
      <xdr:colOff>100263</xdr:colOff>
      <xdr:row>69</xdr:row>
      <xdr:rowOff>12534</xdr:rowOff>
    </xdr:from>
    <xdr:to>
      <xdr:col>6</xdr:col>
      <xdr:colOff>0</xdr:colOff>
      <xdr:row>70</xdr:row>
      <xdr:rowOff>200527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F4932D1-A7D5-BFF7-B220-A634912BF7FA}"/>
            </a:ext>
          </a:extLst>
        </xdr:cNvPr>
        <xdr:cNvSpPr txBox="1"/>
      </xdr:nvSpPr>
      <xdr:spPr>
        <a:xfrm>
          <a:off x="488783" y="15991975"/>
          <a:ext cx="3220954" cy="426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応援者込みの集合写真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be.com/live/r6r2KihHQFM" TargetMode="External"/><Relationship Id="rId1" Type="http://schemas.openxmlformats.org/officeDocument/2006/relationships/hyperlink" Target="https://youtube.com/live/glv_f7Sy4l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7"/>
  <sheetViews>
    <sheetView tabSelected="1" view="pageBreakPreview" zoomScale="76" zoomScaleNormal="85" zoomScaleSheetLayoutView="70" workbookViewId="0">
      <selection activeCell="N8" sqref="N8"/>
    </sheetView>
  </sheetViews>
  <sheetFormatPr defaultColWidth="11" defaultRowHeight="18.75"/>
  <cols>
    <col min="1" max="1" width="5.125" style="14" customWidth="1"/>
    <col min="2" max="2" width="6.875" style="25" customWidth="1"/>
    <col min="3" max="3" width="12.75" style="41" customWidth="1"/>
    <col min="4" max="4" width="6.5" style="30" customWidth="1"/>
    <col min="5" max="5" width="10.25" style="24" customWidth="1"/>
    <col min="6" max="6" width="7" style="22" customWidth="1"/>
    <col min="7" max="8" width="7.125" style="23" customWidth="1"/>
    <col min="9" max="10" width="11.125" style="5" customWidth="1"/>
    <col min="11" max="11" width="16.25" style="5" customWidth="1"/>
    <col min="12" max="13" width="12.125" style="101" customWidth="1"/>
    <col min="14" max="15" width="11.125" style="5" customWidth="1"/>
    <col min="16" max="19" width="11" style="1"/>
    <col min="20" max="20" width="11" style="50"/>
    <col min="21" max="25" width="11" style="1"/>
    <col min="26" max="26" width="15.5" style="1" customWidth="1"/>
    <col min="27" max="27" width="11" style="81"/>
    <col min="28" max="28" width="8.25" style="70" customWidth="1"/>
    <col min="29" max="29" width="7.25" style="1" customWidth="1"/>
    <col min="30" max="31" width="11" style="1"/>
    <col min="32" max="32" width="11" style="81"/>
    <col min="33" max="33" width="7.25" style="70" customWidth="1"/>
    <col min="34" max="34" width="7.25" style="1" customWidth="1"/>
    <col min="35" max="37" width="11" style="1"/>
    <col min="38" max="38" width="7.25" style="70" customWidth="1"/>
    <col min="39" max="39" width="7.25" style="1" customWidth="1"/>
    <col min="40" max="42" width="11" style="1"/>
    <col min="43" max="43" width="11" style="70"/>
    <col min="44" max="16384" width="11" style="1"/>
  </cols>
  <sheetData>
    <row r="1" spans="1:43" s="2" customFormat="1" ht="34.5">
      <c r="A1" s="26" t="s">
        <v>0</v>
      </c>
      <c r="B1" s="15"/>
      <c r="C1" s="38"/>
      <c r="D1" s="27"/>
      <c r="E1" s="57"/>
      <c r="F1" s="3"/>
      <c r="G1" s="19"/>
      <c r="H1" s="42" t="s">
        <v>1</v>
      </c>
      <c r="I1" s="12"/>
      <c r="J1" s="6"/>
      <c r="K1" s="6"/>
      <c r="L1" s="96"/>
      <c r="M1" s="96"/>
      <c r="N1" s="6"/>
      <c r="O1" s="6"/>
      <c r="P1" s="102" t="s">
        <v>2</v>
      </c>
      <c r="Q1" s="103"/>
      <c r="R1" s="103"/>
      <c r="S1" s="103"/>
      <c r="T1" s="50"/>
      <c r="U1" s="103"/>
      <c r="V1" s="103"/>
      <c r="W1" s="103"/>
      <c r="X1" s="103"/>
      <c r="Y1" s="103"/>
      <c r="Z1" s="69" t="s">
        <v>3</v>
      </c>
      <c r="AA1" s="104"/>
      <c r="AB1" s="70"/>
      <c r="AC1" s="103"/>
      <c r="AD1" s="103"/>
      <c r="AE1" s="69" t="s">
        <v>3</v>
      </c>
      <c r="AF1" s="104"/>
      <c r="AG1" s="70"/>
      <c r="AH1" s="103"/>
      <c r="AI1" s="103"/>
      <c r="AJ1" s="69" t="s">
        <v>3</v>
      </c>
      <c r="AK1" s="103"/>
      <c r="AL1" s="70"/>
      <c r="AM1" s="103"/>
      <c r="AN1" s="103"/>
      <c r="AO1" s="69" t="s">
        <v>3</v>
      </c>
      <c r="AP1" s="103"/>
      <c r="AQ1" s="70"/>
    </row>
    <row r="2" spans="1:43" s="2" customFormat="1" ht="6" customHeight="1">
      <c r="A2" s="13"/>
      <c r="B2" s="15"/>
      <c r="C2" s="38"/>
      <c r="D2" s="27"/>
      <c r="E2" s="20"/>
      <c r="F2" s="32"/>
      <c r="G2" s="19"/>
      <c r="H2" s="19"/>
      <c r="I2" s="7"/>
      <c r="J2" s="12"/>
      <c r="K2" s="7"/>
      <c r="L2" s="97"/>
      <c r="M2" s="97"/>
      <c r="N2" s="7"/>
      <c r="O2" s="7"/>
      <c r="P2" s="103"/>
      <c r="Q2" s="103"/>
      <c r="R2" s="103"/>
      <c r="S2" s="103"/>
      <c r="T2" s="50"/>
      <c r="U2" s="103"/>
      <c r="V2" s="103"/>
      <c r="W2" s="103"/>
      <c r="X2" s="103"/>
      <c r="Y2" s="103"/>
      <c r="Z2" s="103"/>
      <c r="AA2" s="104"/>
      <c r="AB2" s="70"/>
      <c r="AC2" s="103"/>
      <c r="AD2" s="103"/>
      <c r="AE2" s="103"/>
      <c r="AF2" s="104"/>
      <c r="AG2" s="70"/>
      <c r="AH2" s="103"/>
      <c r="AI2" s="103"/>
      <c r="AJ2" s="103"/>
      <c r="AK2" s="103"/>
      <c r="AL2" s="70"/>
      <c r="AM2" s="103"/>
      <c r="AN2" s="103"/>
      <c r="AO2" s="103"/>
      <c r="AP2" s="103"/>
      <c r="AQ2" s="70"/>
    </row>
    <row r="3" spans="1:43" s="4" customFormat="1" ht="18.75" customHeight="1">
      <c r="A3" s="16" t="s">
        <v>4</v>
      </c>
      <c r="B3" s="15"/>
      <c r="C3" s="38"/>
      <c r="D3" s="27"/>
      <c r="E3" s="58"/>
      <c r="F3" s="33"/>
      <c r="G3" s="59"/>
      <c r="H3" s="59"/>
      <c r="I3" s="8"/>
      <c r="J3" s="8"/>
      <c r="K3" s="8"/>
      <c r="L3" s="98"/>
      <c r="M3" s="98"/>
      <c r="N3" s="8"/>
      <c r="O3" s="8"/>
      <c r="P3" s="16" t="s">
        <v>4</v>
      </c>
      <c r="Q3" s="15"/>
      <c r="R3" s="38"/>
      <c r="S3" s="27"/>
      <c r="T3" s="58"/>
      <c r="U3" s="33"/>
      <c r="V3" s="59"/>
      <c r="W3" s="59"/>
      <c r="X3" s="103"/>
      <c r="Y3" s="73" t="s">
        <v>5</v>
      </c>
      <c r="Z3" s="73"/>
      <c r="AA3" s="104"/>
      <c r="AB3" s="70"/>
      <c r="AC3" s="103"/>
      <c r="AD3" s="73" t="s">
        <v>6</v>
      </c>
      <c r="AE3" s="73"/>
      <c r="AF3" s="104"/>
      <c r="AG3" s="70"/>
      <c r="AH3" s="103"/>
      <c r="AI3" s="73" t="s">
        <v>7</v>
      </c>
      <c r="AJ3" s="103"/>
      <c r="AK3" s="103"/>
      <c r="AL3" s="70"/>
      <c r="AM3" s="103"/>
      <c r="AN3" s="73" t="s">
        <v>8</v>
      </c>
      <c r="AO3" s="103"/>
      <c r="AP3" s="103"/>
      <c r="AQ3" s="70"/>
    </row>
    <row r="4" spans="1:43" s="3" customFormat="1" ht="18" customHeight="1">
      <c r="A4" s="17" t="s">
        <v>9</v>
      </c>
      <c r="B4" s="105" t="s">
        <v>10</v>
      </c>
      <c r="C4" s="106"/>
      <c r="D4" s="28" t="s">
        <v>11</v>
      </c>
      <c r="E4" s="47" t="s">
        <v>12</v>
      </c>
      <c r="F4" s="35" t="s">
        <v>13</v>
      </c>
      <c r="G4" s="46" t="s">
        <v>14</v>
      </c>
      <c r="H4" s="46" t="s">
        <v>15</v>
      </c>
      <c r="I4" s="9"/>
      <c r="J4" s="9"/>
      <c r="K4" s="9"/>
      <c r="L4" s="99" t="s">
        <v>16</v>
      </c>
      <c r="M4" s="99" t="s">
        <v>17</v>
      </c>
      <c r="N4" s="65" t="s">
        <v>18</v>
      </c>
      <c r="O4" s="9"/>
      <c r="P4" s="17" t="s">
        <v>9</v>
      </c>
      <c r="Q4" s="105" t="s">
        <v>10</v>
      </c>
      <c r="R4" s="106"/>
      <c r="S4" s="28" t="s">
        <v>11</v>
      </c>
      <c r="T4" s="47" t="s">
        <v>12</v>
      </c>
      <c r="U4" s="35" t="s">
        <v>13</v>
      </c>
      <c r="V4" s="46" t="s">
        <v>14</v>
      </c>
      <c r="W4" s="46" t="s">
        <v>15</v>
      </c>
      <c r="Y4" s="74" t="s">
        <v>19</v>
      </c>
      <c r="Z4" s="91" t="s">
        <v>19</v>
      </c>
      <c r="AA4" s="92">
        <v>2116</v>
      </c>
      <c r="AB4" s="71" t="b">
        <f>EXACT(Y4,Z4)</f>
        <v>1</v>
      </c>
      <c r="AD4" s="75" t="s">
        <v>19</v>
      </c>
      <c r="AE4" s="76" t="s">
        <v>19</v>
      </c>
      <c r="AF4" s="83">
        <v>650</v>
      </c>
      <c r="AG4" s="71" t="b">
        <f>EXACT(AD4,AE4)</f>
        <v>1</v>
      </c>
      <c r="AI4" s="75" t="s">
        <v>19</v>
      </c>
      <c r="AJ4" s="76" t="s">
        <v>19</v>
      </c>
      <c r="AK4" s="76">
        <v>542</v>
      </c>
      <c r="AL4" s="71" t="b">
        <f>EXACT(AI4,AJ4)</f>
        <v>1</v>
      </c>
      <c r="AN4" s="75" t="s">
        <v>19</v>
      </c>
      <c r="AO4" s="76" t="s">
        <v>19</v>
      </c>
      <c r="AP4" s="76">
        <v>650</v>
      </c>
      <c r="AQ4" s="71" t="b">
        <f>EXACT(AN4,AO4)</f>
        <v>1</v>
      </c>
    </row>
    <row r="5" spans="1:43" s="3" customFormat="1" ht="18" customHeight="1">
      <c r="A5" s="17" t="s">
        <v>20</v>
      </c>
      <c r="B5" s="17" t="s">
        <v>21</v>
      </c>
      <c r="C5" s="39" t="s">
        <v>22</v>
      </c>
      <c r="D5" s="62">
        <v>6.04</v>
      </c>
      <c r="E5" s="64">
        <f>T5</f>
        <v>1.3703703703703704E-2</v>
      </c>
      <c r="F5" s="45">
        <f t="shared" ref="F5:F14" si="0">E5/D5</f>
        <v>2.2688251165072356E-3</v>
      </c>
      <c r="G5" s="82">
        <f>V5</f>
        <v>43</v>
      </c>
      <c r="H5" s="82">
        <f>W5</f>
        <v>43</v>
      </c>
      <c r="I5" s="10"/>
      <c r="J5" s="10"/>
      <c r="K5" s="10"/>
      <c r="L5" s="100">
        <v>1.3414351851851851E-2</v>
      </c>
      <c r="M5" s="100">
        <v>1.3935185185185184E-2</v>
      </c>
      <c r="N5" s="10"/>
      <c r="O5" s="10"/>
      <c r="P5" s="17" t="s">
        <v>20</v>
      </c>
      <c r="Q5" s="17" t="s">
        <v>21</v>
      </c>
      <c r="R5" s="39" t="s">
        <v>22</v>
      </c>
      <c r="S5" s="62">
        <v>6.04</v>
      </c>
      <c r="T5" s="49">
        <f>AA8*1</f>
        <v>1.3703703703703704E-2</v>
      </c>
      <c r="U5" s="45">
        <f t="shared" ref="U5:U14" si="1">T5/S5</f>
        <v>2.2688251165072356E-3</v>
      </c>
      <c r="V5" s="82">
        <f>AA7</f>
        <v>43</v>
      </c>
      <c r="W5" s="82">
        <f>AA7</f>
        <v>43</v>
      </c>
      <c r="Y5" s="74" t="s">
        <v>23</v>
      </c>
      <c r="Z5" s="91" t="s">
        <v>23</v>
      </c>
      <c r="AA5" s="93" t="s">
        <v>24</v>
      </c>
      <c r="AB5" s="71" t="b">
        <f t="shared" ref="AB5:AB37" si="2">EXACT(Y5,Z5)</f>
        <v>1</v>
      </c>
      <c r="AD5" s="75" t="s">
        <v>23</v>
      </c>
      <c r="AE5" s="76" t="s">
        <v>23</v>
      </c>
      <c r="AF5" s="83" t="s">
        <v>25</v>
      </c>
      <c r="AG5" s="71" t="b">
        <f t="shared" ref="AG5:AG33" si="3">EXACT(AD5,AE5)</f>
        <v>1</v>
      </c>
      <c r="AI5" s="75" t="s">
        <v>23</v>
      </c>
      <c r="AJ5" s="76" t="s">
        <v>23</v>
      </c>
      <c r="AK5" s="76" t="s">
        <v>25</v>
      </c>
      <c r="AL5" s="71" t="b">
        <f t="shared" ref="AL5:AL33" si="4">EXACT(AI5,AJ5)</f>
        <v>1</v>
      </c>
      <c r="AN5" s="75" t="s">
        <v>23</v>
      </c>
      <c r="AO5" s="76" t="s">
        <v>23</v>
      </c>
      <c r="AP5" s="76" t="s">
        <v>25</v>
      </c>
      <c r="AQ5" s="71" t="b">
        <f t="shared" ref="AQ5:AQ33" si="5">EXACT(AN5,AO5)</f>
        <v>1</v>
      </c>
    </row>
    <row r="6" spans="1:43" s="3" customFormat="1" ht="18" customHeight="1">
      <c r="A6" s="17" t="s">
        <v>26</v>
      </c>
      <c r="B6" s="17" t="s">
        <v>27</v>
      </c>
      <c r="C6" s="39" t="s">
        <v>28</v>
      </c>
      <c r="D6" s="28">
        <v>2.85</v>
      </c>
      <c r="E6" s="64">
        <f t="shared" ref="E6:E12" si="6">T6</f>
        <v>6.9328703703703696E-3</v>
      </c>
      <c r="F6" s="45">
        <f t="shared" si="0"/>
        <v>2.4325860948667963E-3</v>
      </c>
      <c r="G6" s="82">
        <f>V6</f>
        <v>114</v>
      </c>
      <c r="H6" s="82">
        <f t="shared" ref="G6:H12" si="7">W6</f>
        <v>56</v>
      </c>
      <c r="I6" s="10"/>
      <c r="J6" s="10"/>
      <c r="K6" s="10"/>
      <c r="L6" s="100">
        <v>6.9328703703703696E-3</v>
      </c>
      <c r="M6" s="100">
        <v>7.1643518518518514E-3</v>
      </c>
      <c r="N6" s="10"/>
      <c r="O6" s="10"/>
      <c r="P6" s="17" t="s">
        <v>26</v>
      </c>
      <c r="Q6" s="17" t="s">
        <v>27</v>
      </c>
      <c r="R6" s="39" t="s">
        <v>28</v>
      </c>
      <c r="S6" s="28">
        <v>2.85</v>
      </c>
      <c r="T6" s="49">
        <f>AA10*1</f>
        <v>6.9328703703703696E-3</v>
      </c>
      <c r="U6" s="45">
        <f t="shared" si="1"/>
        <v>2.4325860948667963E-3</v>
      </c>
      <c r="V6" s="82">
        <f>AA9</f>
        <v>114</v>
      </c>
      <c r="W6" s="82">
        <f>AA11</f>
        <v>56</v>
      </c>
      <c r="Y6" s="74" t="s">
        <v>29</v>
      </c>
      <c r="Z6" s="91" t="s">
        <v>29</v>
      </c>
      <c r="AA6" s="93" t="s">
        <v>30</v>
      </c>
      <c r="AB6" s="71" t="b">
        <f t="shared" si="2"/>
        <v>1</v>
      </c>
      <c r="AD6" s="75" t="s">
        <v>29</v>
      </c>
      <c r="AE6" s="76" t="s">
        <v>29</v>
      </c>
      <c r="AF6" s="83" t="s">
        <v>31</v>
      </c>
      <c r="AG6" s="71" t="b">
        <f t="shared" si="3"/>
        <v>1</v>
      </c>
      <c r="AI6" s="75" t="s">
        <v>29</v>
      </c>
      <c r="AJ6" s="76" t="s">
        <v>29</v>
      </c>
      <c r="AK6" s="76" t="s">
        <v>32</v>
      </c>
      <c r="AL6" s="71" t="b">
        <f t="shared" si="4"/>
        <v>1</v>
      </c>
      <c r="AN6" s="75" t="s">
        <v>29</v>
      </c>
      <c r="AO6" s="76" t="s">
        <v>29</v>
      </c>
      <c r="AP6" s="76" t="s">
        <v>31</v>
      </c>
      <c r="AQ6" s="71" t="b">
        <f t="shared" si="5"/>
        <v>1</v>
      </c>
    </row>
    <row r="7" spans="1:43" s="3" customFormat="1" ht="18" customHeight="1">
      <c r="A7" s="17" t="s">
        <v>33</v>
      </c>
      <c r="B7" s="17" t="s">
        <v>34</v>
      </c>
      <c r="C7" s="40" t="s">
        <v>35</v>
      </c>
      <c r="D7" s="28">
        <v>2.85</v>
      </c>
      <c r="E7" s="64">
        <f t="shared" si="6"/>
        <v>6.4814814814814813E-3</v>
      </c>
      <c r="F7" s="45">
        <f t="shared" si="0"/>
        <v>2.2742040285899934E-3</v>
      </c>
      <c r="G7" s="82">
        <f t="shared" si="7"/>
        <v>25</v>
      </c>
      <c r="H7" s="82">
        <f t="shared" si="7"/>
        <v>50</v>
      </c>
      <c r="I7" s="10"/>
      <c r="J7" s="10"/>
      <c r="K7" s="10"/>
      <c r="L7" s="100">
        <v>6.8634259259259256E-3</v>
      </c>
      <c r="M7" s="100">
        <v>7.1874999999999994E-3</v>
      </c>
      <c r="N7" s="10"/>
      <c r="O7" s="10"/>
      <c r="P7" s="17" t="s">
        <v>33</v>
      </c>
      <c r="Q7" s="17" t="s">
        <v>34</v>
      </c>
      <c r="R7" s="40" t="s">
        <v>35</v>
      </c>
      <c r="S7" s="28">
        <v>2.85</v>
      </c>
      <c r="T7" s="49">
        <f>AA14*1</f>
        <v>6.4814814814814813E-3</v>
      </c>
      <c r="U7" s="45">
        <f t="shared" si="1"/>
        <v>2.2742040285899934E-3</v>
      </c>
      <c r="V7" s="82">
        <f>AA13</f>
        <v>25</v>
      </c>
      <c r="W7" s="82">
        <f>AA15</f>
        <v>50</v>
      </c>
      <c r="Y7" s="74" t="s">
        <v>36</v>
      </c>
      <c r="Z7" s="91" t="s">
        <v>36</v>
      </c>
      <c r="AA7" s="92">
        <v>43</v>
      </c>
      <c r="AB7" s="71" t="b">
        <f t="shared" si="2"/>
        <v>1</v>
      </c>
      <c r="AD7" s="75" t="s">
        <v>36</v>
      </c>
      <c r="AE7" s="76" t="s">
        <v>36</v>
      </c>
      <c r="AF7" s="83">
        <v>2</v>
      </c>
      <c r="AG7" s="71" t="b">
        <f t="shared" si="3"/>
        <v>1</v>
      </c>
      <c r="AI7" s="75" t="s">
        <v>36</v>
      </c>
      <c r="AJ7" s="76" t="s">
        <v>36</v>
      </c>
      <c r="AK7" s="76">
        <v>45</v>
      </c>
      <c r="AL7" s="71" t="b">
        <f t="shared" si="4"/>
        <v>1</v>
      </c>
      <c r="AN7" s="75" t="s">
        <v>36</v>
      </c>
      <c r="AO7" s="76" t="s">
        <v>36</v>
      </c>
      <c r="AP7" s="76">
        <v>2</v>
      </c>
      <c r="AQ7" s="71" t="b">
        <f t="shared" si="5"/>
        <v>1</v>
      </c>
    </row>
    <row r="8" spans="1:43" s="3" customFormat="1" ht="18" customHeight="1">
      <c r="A8" s="17" t="s">
        <v>37</v>
      </c>
      <c r="B8" s="17" t="s">
        <v>38</v>
      </c>
      <c r="C8" s="39" t="s">
        <v>39</v>
      </c>
      <c r="D8" s="28">
        <v>2.85</v>
      </c>
      <c r="E8" s="64">
        <f t="shared" si="6"/>
        <v>1.1979166666666666E-2</v>
      </c>
      <c r="F8" s="45">
        <f t="shared" si="0"/>
        <v>4.2032163742690056E-3</v>
      </c>
      <c r="G8" s="82">
        <f t="shared" si="7"/>
        <v>28</v>
      </c>
      <c r="H8" s="82">
        <f t="shared" si="7"/>
        <v>37</v>
      </c>
      <c r="I8" s="10"/>
      <c r="J8" s="10"/>
      <c r="K8" s="10"/>
      <c r="L8" s="100">
        <v>6.145833333333333E-3</v>
      </c>
      <c r="M8" s="100">
        <v>6.4120370370370364E-3</v>
      </c>
      <c r="N8" s="10"/>
      <c r="O8" s="10"/>
      <c r="P8" s="17" t="s">
        <v>37</v>
      </c>
      <c r="Q8" s="17" t="s">
        <v>38</v>
      </c>
      <c r="R8" s="39" t="s">
        <v>39</v>
      </c>
      <c r="S8" s="28">
        <v>2.85</v>
      </c>
      <c r="T8" s="49">
        <f>AA18*1</f>
        <v>1.1979166666666666E-2</v>
      </c>
      <c r="U8" s="45">
        <f t="shared" si="1"/>
        <v>4.2032163742690056E-3</v>
      </c>
      <c r="V8" s="82">
        <f>AA17</f>
        <v>28</v>
      </c>
      <c r="W8" s="82">
        <f>AA19</f>
        <v>37</v>
      </c>
      <c r="Y8" s="74" t="s">
        <v>40</v>
      </c>
      <c r="Z8" s="91" t="s">
        <v>40</v>
      </c>
      <c r="AA8" s="93" t="s">
        <v>41</v>
      </c>
      <c r="AB8" s="71" t="b">
        <f t="shared" si="2"/>
        <v>1</v>
      </c>
      <c r="AD8" s="77" t="s">
        <v>40</v>
      </c>
      <c r="AE8" s="78" t="s">
        <v>40</v>
      </c>
      <c r="AF8" s="83" t="s">
        <v>42</v>
      </c>
      <c r="AG8" s="71" t="b">
        <f t="shared" si="3"/>
        <v>1</v>
      </c>
      <c r="AI8" s="75" t="s">
        <v>40</v>
      </c>
      <c r="AJ8" s="76" t="s">
        <v>40</v>
      </c>
      <c r="AK8" s="76" t="s">
        <v>43</v>
      </c>
      <c r="AL8" s="71" t="b">
        <f t="shared" si="4"/>
        <v>1</v>
      </c>
      <c r="AN8" s="77" t="s">
        <v>40</v>
      </c>
      <c r="AO8" s="78" t="s">
        <v>40</v>
      </c>
      <c r="AP8" s="78" t="s">
        <v>42</v>
      </c>
      <c r="AQ8" s="71" t="b">
        <f t="shared" si="5"/>
        <v>1</v>
      </c>
    </row>
    <row r="9" spans="1:43" s="3" customFormat="1" ht="18" customHeight="1">
      <c r="A9" s="17" t="s">
        <v>44</v>
      </c>
      <c r="B9" s="17" t="s">
        <v>45</v>
      </c>
      <c r="C9" s="39" t="s">
        <v>46</v>
      </c>
      <c r="D9" s="28">
        <v>2.85</v>
      </c>
      <c r="E9" s="64">
        <f t="shared" si="6"/>
        <v>6.8634259259259256E-3</v>
      </c>
      <c r="F9" s="45">
        <f t="shared" si="0"/>
        <v>2.4082196231319038E-3</v>
      </c>
      <c r="G9" s="82">
        <f t="shared" si="7"/>
        <v>75</v>
      </c>
      <c r="H9" s="82">
        <f t="shared" si="7"/>
        <v>39</v>
      </c>
      <c r="I9" s="10"/>
      <c r="J9" s="10"/>
      <c r="K9" s="10"/>
      <c r="L9" s="100">
        <v>6.6550925925925935E-3</v>
      </c>
      <c r="M9" s="100">
        <v>7.106481481481481E-3</v>
      </c>
      <c r="N9" s="10"/>
      <c r="O9" s="10"/>
      <c r="P9" s="17" t="s">
        <v>44</v>
      </c>
      <c r="Q9" s="17" t="s">
        <v>45</v>
      </c>
      <c r="R9" s="39" t="s">
        <v>46</v>
      </c>
      <c r="S9" s="28">
        <v>2.85</v>
      </c>
      <c r="T9" s="49">
        <f>AA22*1</f>
        <v>6.8634259259259256E-3</v>
      </c>
      <c r="U9" s="45">
        <f t="shared" si="1"/>
        <v>2.4082196231319038E-3</v>
      </c>
      <c r="V9" s="82">
        <f>AA21</f>
        <v>75</v>
      </c>
      <c r="W9" s="82">
        <f>AA23</f>
        <v>39</v>
      </c>
      <c r="Y9" s="74" t="s">
        <v>47</v>
      </c>
      <c r="Z9" s="91" t="s">
        <v>47</v>
      </c>
      <c r="AA9" s="92">
        <v>114</v>
      </c>
      <c r="AB9" s="71" t="b">
        <f t="shared" si="2"/>
        <v>1</v>
      </c>
      <c r="AD9" s="75" t="s">
        <v>47</v>
      </c>
      <c r="AE9" s="76" t="s">
        <v>47</v>
      </c>
      <c r="AF9" s="83">
        <v>14</v>
      </c>
      <c r="AG9" s="71" t="b">
        <f t="shared" si="3"/>
        <v>1</v>
      </c>
      <c r="AI9" s="75" t="s">
        <v>47</v>
      </c>
      <c r="AJ9" s="76" t="s">
        <v>47</v>
      </c>
      <c r="AK9" s="76">
        <v>41</v>
      </c>
      <c r="AL9" s="71" t="b">
        <f t="shared" si="4"/>
        <v>1</v>
      </c>
      <c r="AN9" s="75" t="s">
        <v>47</v>
      </c>
      <c r="AO9" s="76" t="s">
        <v>47</v>
      </c>
      <c r="AP9" s="76">
        <v>14</v>
      </c>
      <c r="AQ9" s="71" t="b">
        <f t="shared" si="5"/>
        <v>1</v>
      </c>
    </row>
    <row r="10" spans="1:43" s="3" customFormat="1" ht="18" customHeight="1">
      <c r="A10" s="17" t="s">
        <v>48</v>
      </c>
      <c r="B10" s="17" t="s">
        <v>49</v>
      </c>
      <c r="C10" s="39" t="s">
        <v>50</v>
      </c>
      <c r="D10" s="28">
        <v>2.85</v>
      </c>
      <c r="E10" s="64">
        <f t="shared" si="6"/>
        <v>7.3842592592592597E-3</v>
      </c>
      <c r="F10" s="45">
        <f t="shared" si="0"/>
        <v>2.5909681611435997E-3</v>
      </c>
      <c r="G10" s="82">
        <f t="shared" si="7"/>
        <v>149</v>
      </c>
      <c r="H10" s="82">
        <f t="shared" si="7"/>
        <v>57</v>
      </c>
      <c r="I10" s="113" t="s">
        <v>51</v>
      </c>
      <c r="J10" s="114"/>
      <c r="K10" s="114"/>
      <c r="L10" s="94">
        <v>7.3495370370370372E-3</v>
      </c>
      <c r="M10" s="94">
        <v>7.3495370370370372E-3</v>
      </c>
      <c r="N10" s="10"/>
      <c r="O10" s="10"/>
      <c r="P10" s="17" t="s">
        <v>48</v>
      </c>
      <c r="Q10" s="17" t="s">
        <v>49</v>
      </c>
      <c r="R10" s="39" t="s">
        <v>50</v>
      </c>
      <c r="S10" s="28">
        <v>2.85</v>
      </c>
      <c r="T10" s="49">
        <f>AA26*1</f>
        <v>7.3842592592592597E-3</v>
      </c>
      <c r="U10" s="45">
        <f t="shared" si="1"/>
        <v>2.5909681611435997E-3</v>
      </c>
      <c r="V10" s="82">
        <f>AA25</f>
        <v>149</v>
      </c>
      <c r="W10" s="82">
        <f>AA27</f>
        <v>57</v>
      </c>
      <c r="Y10" s="74" t="s">
        <v>52</v>
      </c>
      <c r="Z10" s="91" t="s">
        <v>52</v>
      </c>
      <c r="AA10" s="93" t="s">
        <v>53</v>
      </c>
      <c r="AB10" s="71" t="b">
        <f t="shared" si="2"/>
        <v>1</v>
      </c>
      <c r="AD10" s="77" t="s">
        <v>52</v>
      </c>
      <c r="AE10" s="78" t="s">
        <v>52</v>
      </c>
      <c r="AF10" s="83" t="s">
        <v>54</v>
      </c>
      <c r="AG10" s="71" t="b">
        <f t="shared" si="3"/>
        <v>1</v>
      </c>
      <c r="AI10" s="75" t="s">
        <v>52</v>
      </c>
      <c r="AJ10" s="76" t="s">
        <v>52</v>
      </c>
      <c r="AK10" s="76" t="s">
        <v>55</v>
      </c>
      <c r="AL10" s="71" t="b">
        <f t="shared" si="4"/>
        <v>1</v>
      </c>
      <c r="AN10" s="77" t="s">
        <v>52</v>
      </c>
      <c r="AO10" s="78" t="s">
        <v>52</v>
      </c>
      <c r="AP10" s="78" t="s">
        <v>54</v>
      </c>
      <c r="AQ10" s="71" t="b">
        <f t="shared" si="5"/>
        <v>1</v>
      </c>
    </row>
    <row r="11" spans="1:43" s="3" customFormat="1" ht="18" customHeight="1">
      <c r="A11" s="17" t="s">
        <v>56</v>
      </c>
      <c r="B11" s="17" t="s">
        <v>57</v>
      </c>
      <c r="C11" s="39" t="s">
        <v>58</v>
      </c>
      <c r="D11" s="28">
        <v>2.85</v>
      </c>
      <c r="E11" s="61">
        <f t="shared" si="6"/>
        <v>7.0486111111111105E-3</v>
      </c>
      <c r="F11" s="45">
        <f t="shared" si="0"/>
        <v>2.4731968810916176E-3</v>
      </c>
      <c r="G11" s="82">
        <f t="shared" si="7"/>
        <v>89</v>
      </c>
      <c r="H11" s="82">
        <f t="shared" si="7"/>
        <v>60</v>
      </c>
      <c r="I11" s="113"/>
      <c r="J11" s="114"/>
      <c r="K11" s="114"/>
      <c r="L11" s="94"/>
      <c r="M11" s="94">
        <v>7.3495370370370372E-3</v>
      </c>
      <c r="N11" s="10"/>
      <c r="O11" s="10"/>
      <c r="P11" s="17" t="s">
        <v>56</v>
      </c>
      <c r="Q11" s="17" t="s">
        <v>57</v>
      </c>
      <c r="R11" s="39" t="s">
        <v>58</v>
      </c>
      <c r="S11" s="28">
        <v>2.85</v>
      </c>
      <c r="T11" s="49">
        <f>AA30*1</f>
        <v>7.0486111111111105E-3</v>
      </c>
      <c r="U11" s="45">
        <f t="shared" si="1"/>
        <v>2.4731968810916176E-3</v>
      </c>
      <c r="V11" s="82">
        <f>AA29</f>
        <v>89</v>
      </c>
      <c r="W11" s="82">
        <f>AA31</f>
        <v>60</v>
      </c>
      <c r="Y11" s="74" t="s">
        <v>59</v>
      </c>
      <c r="Z11" s="91" t="s">
        <v>59</v>
      </c>
      <c r="AA11" s="92">
        <v>56</v>
      </c>
      <c r="AB11" s="71" t="b">
        <f t="shared" si="2"/>
        <v>1</v>
      </c>
      <c r="AD11" s="75" t="s">
        <v>59</v>
      </c>
      <c r="AE11" s="76" t="s">
        <v>59</v>
      </c>
      <c r="AF11" s="83">
        <v>2</v>
      </c>
      <c r="AG11" s="71" t="b">
        <f t="shared" si="3"/>
        <v>1</v>
      </c>
      <c r="AI11" s="75" t="s">
        <v>59</v>
      </c>
      <c r="AJ11" s="76" t="s">
        <v>59</v>
      </c>
      <c r="AK11" s="76">
        <v>44</v>
      </c>
      <c r="AL11" s="71" t="b">
        <f t="shared" si="4"/>
        <v>1</v>
      </c>
      <c r="AN11" s="75" t="s">
        <v>59</v>
      </c>
      <c r="AO11" s="76" t="s">
        <v>59</v>
      </c>
      <c r="AP11" s="76">
        <v>2</v>
      </c>
      <c r="AQ11" s="71" t="b">
        <f t="shared" si="5"/>
        <v>1</v>
      </c>
    </row>
    <row r="12" spans="1:43" s="3" customFormat="1" ht="18" customHeight="1">
      <c r="A12" s="43" t="s">
        <v>60</v>
      </c>
      <c r="B12" s="43" t="s">
        <v>61</v>
      </c>
      <c r="C12" s="44" t="s">
        <v>62</v>
      </c>
      <c r="D12" s="63">
        <v>2.89</v>
      </c>
      <c r="E12" s="61">
        <f t="shared" si="6"/>
        <v>1.247685185185185E-2</v>
      </c>
      <c r="F12" s="45">
        <f t="shared" si="0"/>
        <v>4.3172497757272832E-3</v>
      </c>
      <c r="G12" s="82">
        <f t="shared" si="7"/>
        <v>47</v>
      </c>
      <c r="H12" s="82">
        <f t="shared" si="7"/>
        <v>56</v>
      </c>
      <c r="I12" s="113"/>
      <c r="J12" s="114"/>
      <c r="K12" s="114"/>
      <c r="L12" s="94">
        <v>7.2916666666666659E-3</v>
      </c>
      <c r="M12" s="94">
        <v>7.2916666666666659E-3</v>
      </c>
      <c r="N12" s="10"/>
      <c r="O12" s="10"/>
      <c r="P12" s="43" t="s">
        <v>60</v>
      </c>
      <c r="Q12" s="43" t="s">
        <v>61</v>
      </c>
      <c r="R12" s="44" t="s">
        <v>62</v>
      </c>
      <c r="S12" s="63">
        <v>2.89</v>
      </c>
      <c r="T12" s="49">
        <f>AA34*1</f>
        <v>1.247685185185185E-2</v>
      </c>
      <c r="U12" s="45">
        <f t="shared" si="1"/>
        <v>4.3172497757272832E-3</v>
      </c>
      <c r="V12" s="82">
        <f>AA33</f>
        <v>47</v>
      </c>
      <c r="W12" s="82">
        <f>AA35</f>
        <v>56</v>
      </c>
      <c r="Y12" s="74" t="s">
        <v>63</v>
      </c>
      <c r="Z12" s="91" t="s">
        <v>63</v>
      </c>
      <c r="AA12" s="93" t="s">
        <v>64</v>
      </c>
      <c r="AB12" s="71" t="b">
        <f t="shared" si="2"/>
        <v>1</v>
      </c>
      <c r="AD12" s="77" t="s">
        <v>63</v>
      </c>
      <c r="AE12" s="78" t="s">
        <v>63</v>
      </c>
      <c r="AF12" s="83" t="s">
        <v>65</v>
      </c>
      <c r="AG12" s="71" t="b">
        <f t="shared" si="3"/>
        <v>1</v>
      </c>
      <c r="AI12" s="75" t="s">
        <v>63</v>
      </c>
      <c r="AJ12" s="76" t="s">
        <v>63</v>
      </c>
      <c r="AK12" s="76" t="s">
        <v>66</v>
      </c>
      <c r="AL12" s="71" t="b">
        <f t="shared" si="4"/>
        <v>1</v>
      </c>
      <c r="AN12" s="77" t="s">
        <v>63</v>
      </c>
      <c r="AO12" s="78" t="s">
        <v>63</v>
      </c>
      <c r="AP12" s="78" t="s">
        <v>65</v>
      </c>
      <c r="AQ12" s="71" t="b">
        <f t="shared" si="5"/>
        <v>1</v>
      </c>
    </row>
    <row r="13" spans="1:43" s="3" customFormat="1" ht="20.25" customHeight="1">
      <c r="A13" s="107" t="s">
        <v>67</v>
      </c>
      <c r="B13" s="107"/>
      <c r="C13" s="107"/>
      <c r="D13" s="56">
        <f>SUM(D5:D12)</f>
        <v>26.030000000000005</v>
      </c>
      <c r="E13" s="55">
        <f>SUM(E5:E12)</f>
        <v>7.2870370370370363E-2</v>
      </c>
      <c r="F13" s="52">
        <f t="shared" si="0"/>
        <v>2.7994763876438857E-3</v>
      </c>
      <c r="G13" s="84" t="str">
        <f>H12&amp;"位/174"</f>
        <v>56位/174</v>
      </c>
      <c r="H13" s="85"/>
      <c r="I13" s="113"/>
      <c r="J13" s="114"/>
      <c r="K13" s="114"/>
      <c r="L13" s="94"/>
      <c r="M13" s="94"/>
      <c r="N13" s="10"/>
      <c r="O13" s="10"/>
      <c r="P13" s="107" t="s">
        <v>67</v>
      </c>
      <c r="Q13" s="107"/>
      <c r="R13" s="107"/>
      <c r="S13" s="56">
        <f>SUM(S5:S12)</f>
        <v>26.030000000000005</v>
      </c>
      <c r="T13" s="55">
        <f>SUM(T5:T12)</f>
        <v>7.2870370370370363E-2</v>
      </c>
      <c r="U13" s="52">
        <f t="shared" si="1"/>
        <v>2.7994763876438857E-3</v>
      </c>
      <c r="V13" s="109" t="str">
        <f>W12&amp;"位/174"</f>
        <v>56位/174</v>
      </c>
      <c r="W13" s="110"/>
      <c r="Y13" s="74" t="s">
        <v>68</v>
      </c>
      <c r="Z13" s="91" t="s">
        <v>68</v>
      </c>
      <c r="AA13" s="92">
        <v>25</v>
      </c>
      <c r="AB13" s="71" t="b">
        <f t="shared" si="2"/>
        <v>1</v>
      </c>
      <c r="AD13" s="75" t="s">
        <v>68</v>
      </c>
      <c r="AE13" s="76" t="s">
        <v>68</v>
      </c>
      <c r="AF13" s="83">
        <v>12</v>
      </c>
      <c r="AG13" s="71" t="b">
        <f t="shared" si="3"/>
        <v>1</v>
      </c>
      <c r="AI13" s="75" t="s">
        <v>68</v>
      </c>
      <c r="AJ13" s="76" t="s">
        <v>68</v>
      </c>
      <c r="AK13" s="76">
        <v>43</v>
      </c>
      <c r="AL13" s="71" t="b">
        <f t="shared" si="4"/>
        <v>1</v>
      </c>
      <c r="AN13" s="75" t="s">
        <v>68</v>
      </c>
      <c r="AO13" s="76" t="s">
        <v>68</v>
      </c>
      <c r="AP13" s="76">
        <v>12</v>
      </c>
      <c r="AQ13" s="71" t="b">
        <f t="shared" si="5"/>
        <v>1</v>
      </c>
    </row>
    <row r="14" spans="1:43" s="3" customFormat="1" ht="15" customHeight="1">
      <c r="A14" s="108" t="s">
        <v>69</v>
      </c>
      <c r="B14" s="108"/>
      <c r="C14" s="108"/>
      <c r="D14" s="60">
        <v>22.5</v>
      </c>
      <c r="E14" s="54">
        <v>5.7905092592592598E-2</v>
      </c>
      <c r="F14" s="53">
        <f t="shared" si="0"/>
        <v>2.5735596707818931E-3</v>
      </c>
      <c r="G14" s="86" t="s">
        <v>70</v>
      </c>
      <c r="H14" s="86"/>
      <c r="I14" s="6"/>
      <c r="J14" s="6"/>
      <c r="K14" s="6"/>
      <c r="L14" s="96"/>
      <c r="M14" s="96"/>
      <c r="N14" s="51"/>
      <c r="O14" s="51"/>
      <c r="P14" s="111" t="s">
        <v>69</v>
      </c>
      <c r="Q14" s="111"/>
      <c r="R14" s="111"/>
      <c r="S14" s="66">
        <v>22.5</v>
      </c>
      <c r="T14" s="67">
        <v>5.7905092592592598E-2</v>
      </c>
      <c r="U14" s="68">
        <f t="shared" si="1"/>
        <v>2.5735596707818931E-3</v>
      </c>
      <c r="V14" s="112" t="s">
        <v>70</v>
      </c>
      <c r="W14" s="112"/>
      <c r="Y14" s="74" t="s">
        <v>71</v>
      </c>
      <c r="Z14" s="91" t="s">
        <v>71</v>
      </c>
      <c r="AA14" s="93" t="s">
        <v>72</v>
      </c>
      <c r="AB14" s="71" t="b">
        <f t="shared" si="2"/>
        <v>1</v>
      </c>
      <c r="AD14" s="77" t="s">
        <v>71</v>
      </c>
      <c r="AE14" s="78" t="s">
        <v>71</v>
      </c>
      <c r="AF14" s="83" t="s">
        <v>73</v>
      </c>
      <c r="AG14" s="71" t="b">
        <f t="shared" si="3"/>
        <v>1</v>
      </c>
      <c r="AI14" s="75" t="s">
        <v>71</v>
      </c>
      <c r="AJ14" s="76" t="s">
        <v>71</v>
      </c>
      <c r="AK14" s="76" t="s">
        <v>74</v>
      </c>
      <c r="AL14" s="71" t="b">
        <f t="shared" si="4"/>
        <v>1</v>
      </c>
      <c r="AN14" s="77" t="s">
        <v>71</v>
      </c>
      <c r="AO14" s="78" t="s">
        <v>71</v>
      </c>
      <c r="AP14" s="78" t="s">
        <v>73</v>
      </c>
      <c r="AQ14" s="71" t="b">
        <f t="shared" si="5"/>
        <v>1</v>
      </c>
    </row>
    <row r="15" spans="1:43" s="3" customFormat="1" ht="12" customHeight="1">
      <c r="A15" s="18"/>
      <c r="B15" s="15"/>
      <c r="C15" s="38"/>
      <c r="D15" s="27"/>
      <c r="E15" s="20"/>
      <c r="F15" s="18"/>
      <c r="G15" s="19"/>
      <c r="H15" s="19"/>
      <c r="I15" s="6"/>
      <c r="J15" s="6"/>
      <c r="K15" s="6"/>
      <c r="L15" s="96"/>
      <c r="M15" s="96"/>
      <c r="N15" s="6"/>
      <c r="O15" s="6"/>
      <c r="P15" s="18"/>
      <c r="Q15" s="15"/>
      <c r="R15" s="38"/>
      <c r="S15" s="27"/>
      <c r="T15" s="20"/>
      <c r="U15" s="18"/>
      <c r="V15" s="19"/>
      <c r="W15" s="19"/>
      <c r="Y15" s="74" t="s">
        <v>75</v>
      </c>
      <c r="Z15" s="91" t="s">
        <v>75</v>
      </c>
      <c r="AA15" s="92">
        <v>50</v>
      </c>
      <c r="AB15" s="71" t="b">
        <f t="shared" si="2"/>
        <v>1</v>
      </c>
      <c r="AD15" s="75" t="s">
        <v>75</v>
      </c>
      <c r="AE15" s="76" t="s">
        <v>75</v>
      </c>
      <c r="AF15" s="83">
        <v>4</v>
      </c>
      <c r="AG15" s="71" t="b">
        <f t="shared" si="3"/>
        <v>1</v>
      </c>
      <c r="AI15" s="75" t="s">
        <v>75</v>
      </c>
      <c r="AJ15" s="76" t="s">
        <v>75</v>
      </c>
      <c r="AK15" s="76">
        <v>44</v>
      </c>
      <c r="AL15" s="71" t="b">
        <f t="shared" si="4"/>
        <v>1</v>
      </c>
      <c r="AN15" s="75" t="s">
        <v>75</v>
      </c>
      <c r="AO15" s="76" t="s">
        <v>75</v>
      </c>
      <c r="AP15" s="76">
        <v>4</v>
      </c>
      <c r="AQ15" s="71" t="b">
        <f t="shared" si="5"/>
        <v>1</v>
      </c>
    </row>
    <row r="16" spans="1:43" s="4" customFormat="1" ht="18.75" customHeight="1">
      <c r="A16" s="16" t="s">
        <v>76</v>
      </c>
      <c r="B16" s="15"/>
      <c r="C16" s="38"/>
      <c r="D16" s="27"/>
      <c r="E16" s="58"/>
      <c r="F16" s="33"/>
      <c r="G16" s="59"/>
      <c r="H16" s="59"/>
      <c r="I16" s="8"/>
      <c r="J16" s="8"/>
      <c r="K16" s="8"/>
      <c r="L16" s="98"/>
      <c r="M16" s="98"/>
      <c r="N16" s="8"/>
      <c r="O16" s="8"/>
      <c r="P16" s="16" t="s">
        <v>76</v>
      </c>
      <c r="Q16" s="15"/>
      <c r="R16" s="38"/>
      <c r="S16" s="27"/>
      <c r="T16" s="58"/>
      <c r="U16" s="33"/>
      <c r="V16" s="59"/>
      <c r="W16" s="59"/>
      <c r="X16" s="103"/>
      <c r="Y16" s="74" t="s">
        <v>77</v>
      </c>
      <c r="Z16" s="91" t="s">
        <v>77</v>
      </c>
      <c r="AA16" s="93" t="s">
        <v>78</v>
      </c>
      <c r="AB16" s="71" t="b">
        <f t="shared" si="2"/>
        <v>1</v>
      </c>
      <c r="AC16" s="103"/>
      <c r="AD16" s="77" t="s">
        <v>77</v>
      </c>
      <c r="AE16" s="78" t="s">
        <v>77</v>
      </c>
      <c r="AF16" s="83" t="s">
        <v>79</v>
      </c>
      <c r="AG16" s="71" t="b">
        <f t="shared" si="3"/>
        <v>1</v>
      </c>
      <c r="AH16" s="103"/>
      <c r="AI16" s="75" t="s">
        <v>77</v>
      </c>
      <c r="AJ16" s="76" t="s">
        <v>77</v>
      </c>
      <c r="AK16" s="76" t="s">
        <v>80</v>
      </c>
      <c r="AL16" s="71" t="b">
        <f t="shared" si="4"/>
        <v>1</v>
      </c>
      <c r="AM16" s="103"/>
      <c r="AN16" s="77" t="s">
        <v>77</v>
      </c>
      <c r="AO16" s="78" t="s">
        <v>77</v>
      </c>
      <c r="AP16" s="78" t="s">
        <v>79</v>
      </c>
      <c r="AQ16" s="71" t="b">
        <f t="shared" si="5"/>
        <v>1</v>
      </c>
    </row>
    <row r="17" spans="1:43" s="3" customFormat="1" ht="18" customHeight="1">
      <c r="A17" s="17" t="s">
        <v>9</v>
      </c>
      <c r="B17" s="105" t="s">
        <v>10</v>
      </c>
      <c r="C17" s="106"/>
      <c r="D17" s="28" t="s">
        <v>11</v>
      </c>
      <c r="E17" s="47" t="s">
        <v>12</v>
      </c>
      <c r="F17" s="35" t="s">
        <v>13</v>
      </c>
      <c r="G17" s="46" t="s">
        <v>14</v>
      </c>
      <c r="H17" s="46" t="s">
        <v>15</v>
      </c>
      <c r="I17" s="9"/>
      <c r="J17" s="9"/>
      <c r="K17" s="9"/>
      <c r="L17" s="99"/>
      <c r="M17" s="99"/>
      <c r="N17" s="65" t="s">
        <v>81</v>
      </c>
      <c r="O17" s="9"/>
      <c r="P17" s="17" t="s">
        <v>9</v>
      </c>
      <c r="Q17" s="105" t="s">
        <v>10</v>
      </c>
      <c r="R17" s="106"/>
      <c r="S17" s="28" t="s">
        <v>11</v>
      </c>
      <c r="T17" s="47" t="s">
        <v>12</v>
      </c>
      <c r="U17" s="35" t="s">
        <v>13</v>
      </c>
      <c r="V17" s="46" t="s">
        <v>14</v>
      </c>
      <c r="W17" s="46" t="s">
        <v>15</v>
      </c>
      <c r="Y17" s="74" t="s">
        <v>82</v>
      </c>
      <c r="Z17" s="91" t="s">
        <v>82</v>
      </c>
      <c r="AA17" s="92">
        <v>28</v>
      </c>
      <c r="AB17" s="71" t="b">
        <f t="shared" si="2"/>
        <v>1</v>
      </c>
      <c r="AD17" s="75" t="s">
        <v>82</v>
      </c>
      <c r="AE17" s="76" t="s">
        <v>82</v>
      </c>
      <c r="AF17" s="83">
        <v>17</v>
      </c>
      <c r="AG17" s="71" t="b">
        <f t="shared" si="3"/>
        <v>1</v>
      </c>
      <c r="AI17" s="75" t="s">
        <v>82</v>
      </c>
      <c r="AJ17" s="76" t="s">
        <v>82</v>
      </c>
      <c r="AK17" s="76">
        <v>43</v>
      </c>
      <c r="AL17" s="71" t="b">
        <f t="shared" si="4"/>
        <v>1</v>
      </c>
      <c r="AN17" s="75" t="s">
        <v>82</v>
      </c>
      <c r="AO17" s="76" t="s">
        <v>82</v>
      </c>
      <c r="AP17" s="76">
        <v>17</v>
      </c>
      <c r="AQ17" s="71" t="b">
        <f t="shared" si="5"/>
        <v>1</v>
      </c>
    </row>
    <row r="18" spans="1:43" s="3" customFormat="1" ht="18" customHeight="1">
      <c r="A18" s="17" t="s">
        <v>20</v>
      </c>
      <c r="B18" s="17" t="s">
        <v>83</v>
      </c>
      <c r="C18" s="39" t="s">
        <v>84</v>
      </c>
      <c r="D18" s="62">
        <v>2.91</v>
      </c>
      <c r="E18" s="49">
        <f>T18</f>
        <v>6.3425925925925915E-3</v>
      </c>
      <c r="F18" s="45">
        <f t="shared" ref="F18:F26" si="8">E18/D18</f>
        <v>2.1795850833651515E-3</v>
      </c>
      <c r="G18" s="82">
        <f>V18</f>
        <v>2</v>
      </c>
      <c r="H18" s="82">
        <f>W18</f>
        <v>2</v>
      </c>
      <c r="I18" s="10"/>
      <c r="J18" s="10"/>
      <c r="K18" s="10"/>
      <c r="L18" s="100">
        <v>9.0162037037037034E-3</v>
      </c>
      <c r="M18" s="100">
        <v>9.0162037037037034E-3</v>
      </c>
      <c r="N18" s="10"/>
      <c r="O18" s="10"/>
      <c r="P18" s="17" t="s">
        <v>20</v>
      </c>
      <c r="Q18" s="17" t="s">
        <v>83</v>
      </c>
      <c r="R18" s="39" t="s">
        <v>84</v>
      </c>
      <c r="S18" s="62">
        <v>2.91</v>
      </c>
      <c r="T18" s="49">
        <f>AF8*1</f>
        <v>6.3425925925925915E-3</v>
      </c>
      <c r="U18" s="45">
        <f t="shared" ref="U18:U26" si="9">T18/S18</f>
        <v>2.1795850833651515E-3</v>
      </c>
      <c r="V18" s="48">
        <f>AF7</f>
        <v>2</v>
      </c>
      <c r="W18" s="48">
        <f>AF7</f>
        <v>2</v>
      </c>
      <c r="Y18" s="74" t="s">
        <v>85</v>
      </c>
      <c r="Z18" s="91" t="s">
        <v>85</v>
      </c>
      <c r="AA18" s="93" t="s">
        <v>86</v>
      </c>
      <c r="AB18" s="71" t="b">
        <f t="shared" si="2"/>
        <v>1</v>
      </c>
      <c r="AD18" s="77" t="s">
        <v>85</v>
      </c>
      <c r="AE18" s="78" t="s">
        <v>85</v>
      </c>
      <c r="AF18" s="83" t="s">
        <v>87</v>
      </c>
      <c r="AG18" s="71" t="b">
        <f t="shared" si="3"/>
        <v>1</v>
      </c>
      <c r="AI18" s="75" t="s">
        <v>85</v>
      </c>
      <c r="AJ18" s="76" t="s">
        <v>85</v>
      </c>
      <c r="AK18" s="76" t="s">
        <v>88</v>
      </c>
      <c r="AL18" s="71" t="b">
        <f t="shared" si="4"/>
        <v>1</v>
      </c>
      <c r="AN18" s="77" t="s">
        <v>85</v>
      </c>
      <c r="AO18" s="78" t="s">
        <v>85</v>
      </c>
      <c r="AP18" s="78" t="s">
        <v>87</v>
      </c>
      <c r="AQ18" s="71" t="b">
        <f t="shared" si="5"/>
        <v>1</v>
      </c>
    </row>
    <row r="19" spans="1:43" s="3" customFormat="1" ht="18" customHeight="1">
      <c r="A19" s="17" t="s">
        <v>26</v>
      </c>
      <c r="B19" s="17" t="s">
        <v>89</v>
      </c>
      <c r="C19" s="39" t="s">
        <v>90</v>
      </c>
      <c r="D19" s="28">
        <v>2.85</v>
      </c>
      <c r="E19" s="49">
        <f t="shared" ref="E19:E24" si="10">T19</f>
        <v>7.7314814814814815E-3</v>
      </c>
      <c r="F19" s="45">
        <f t="shared" si="8"/>
        <v>2.7128005198180636E-3</v>
      </c>
      <c r="G19" s="82">
        <f t="shared" ref="G19:H24" si="11">V19</f>
        <v>14</v>
      </c>
      <c r="H19" s="82">
        <f t="shared" si="11"/>
        <v>2</v>
      </c>
      <c r="I19" s="10"/>
      <c r="J19" s="10"/>
      <c r="K19" s="10"/>
      <c r="L19" s="100">
        <v>9.4097222222222238E-3</v>
      </c>
      <c r="M19" s="100">
        <v>9.432870370370371E-3</v>
      </c>
      <c r="N19" s="10"/>
      <c r="O19" s="10"/>
      <c r="P19" s="17" t="s">
        <v>26</v>
      </c>
      <c r="Q19" s="17" t="s">
        <v>89</v>
      </c>
      <c r="R19" s="39" t="s">
        <v>90</v>
      </c>
      <c r="S19" s="28">
        <v>2.85</v>
      </c>
      <c r="T19" s="49">
        <f>AF10*1</f>
        <v>7.7314814814814815E-3</v>
      </c>
      <c r="U19" s="45">
        <f t="shared" si="9"/>
        <v>2.7128005198180636E-3</v>
      </c>
      <c r="V19" s="48">
        <f>AF9</f>
        <v>14</v>
      </c>
      <c r="W19" s="48">
        <f>AF11</f>
        <v>2</v>
      </c>
      <c r="Y19" s="74" t="s">
        <v>91</v>
      </c>
      <c r="Z19" s="91" t="s">
        <v>91</v>
      </c>
      <c r="AA19" s="92">
        <v>37</v>
      </c>
      <c r="AB19" s="71" t="b">
        <f t="shared" si="2"/>
        <v>1</v>
      </c>
      <c r="AD19" s="75" t="s">
        <v>91</v>
      </c>
      <c r="AE19" s="76" t="s">
        <v>91</v>
      </c>
      <c r="AF19" s="83">
        <v>5</v>
      </c>
      <c r="AG19" s="71" t="b">
        <f t="shared" si="3"/>
        <v>1</v>
      </c>
      <c r="AI19" s="75" t="s">
        <v>91</v>
      </c>
      <c r="AJ19" s="76" t="s">
        <v>91</v>
      </c>
      <c r="AK19" s="76">
        <v>44</v>
      </c>
      <c r="AL19" s="71" t="b">
        <f t="shared" si="4"/>
        <v>1</v>
      </c>
      <c r="AN19" s="75" t="s">
        <v>91</v>
      </c>
      <c r="AO19" s="76" t="s">
        <v>91</v>
      </c>
      <c r="AP19" s="76">
        <v>5</v>
      </c>
      <c r="AQ19" s="71" t="b">
        <f t="shared" si="5"/>
        <v>1</v>
      </c>
    </row>
    <row r="20" spans="1:43" s="3" customFormat="1" ht="18" customHeight="1">
      <c r="A20" s="17" t="s">
        <v>33</v>
      </c>
      <c r="B20" s="17" t="s">
        <v>83</v>
      </c>
      <c r="C20" s="40" t="s">
        <v>92</v>
      </c>
      <c r="D20" s="28">
        <v>2.85</v>
      </c>
      <c r="E20" s="49">
        <f t="shared" si="10"/>
        <v>8.2291666666666659E-3</v>
      </c>
      <c r="F20" s="45">
        <f t="shared" si="8"/>
        <v>2.8874269005847949E-3</v>
      </c>
      <c r="G20" s="82">
        <f t="shared" si="11"/>
        <v>12</v>
      </c>
      <c r="H20" s="82">
        <f t="shared" si="11"/>
        <v>4</v>
      </c>
      <c r="I20" s="10"/>
      <c r="J20" s="10"/>
      <c r="K20" s="10"/>
      <c r="L20" s="100">
        <v>8.8425925925925911E-3</v>
      </c>
      <c r="M20" s="100">
        <v>1.0474537037037037E-2</v>
      </c>
      <c r="N20" s="10"/>
      <c r="O20" s="10"/>
      <c r="P20" s="17" t="s">
        <v>33</v>
      </c>
      <c r="Q20" s="17" t="s">
        <v>83</v>
      </c>
      <c r="R20" s="40" t="s">
        <v>92</v>
      </c>
      <c r="S20" s="28">
        <v>2.85</v>
      </c>
      <c r="T20" s="49">
        <f>AF14*1</f>
        <v>8.2291666666666659E-3</v>
      </c>
      <c r="U20" s="45">
        <f t="shared" si="9"/>
        <v>2.8874269005847949E-3</v>
      </c>
      <c r="V20" s="48">
        <f>AF13</f>
        <v>12</v>
      </c>
      <c r="W20" s="48">
        <f>AF15</f>
        <v>4</v>
      </c>
      <c r="Y20" s="74" t="s">
        <v>93</v>
      </c>
      <c r="Z20" s="91" t="s">
        <v>93</v>
      </c>
      <c r="AA20" s="93" t="s">
        <v>94</v>
      </c>
      <c r="AB20" s="71" t="b">
        <f t="shared" si="2"/>
        <v>1</v>
      </c>
      <c r="AD20" s="77" t="s">
        <v>93</v>
      </c>
      <c r="AE20" s="78" t="s">
        <v>93</v>
      </c>
      <c r="AF20" s="83" t="s">
        <v>95</v>
      </c>
      <c r="AG20" s="71" t="b">
        <f t="shared" si="3"/>
        <v>1</v>
      </c>
      <c r="AI20" s="75" t="s">
        <v>93</v>
      </c>
      <c r="AJ20" s="76" t="s">
        <v>93</v>
      </c>
      <c r="AK20" s="76" t="s">
        <v>96</v>
      </c>
      <c r="AL20" s="71" t="b">
        <f t="shared" si="4"/>
        <v>1</v>
      </c>
      <c r="AN20" s="77" t="s">
        <v>93</v>
      </c>
      <c r="AO20" s="78" t="s">
        <v>93</v>
      </c>
      <c r="AP20" s="78" t="s">
        <v>95</v>
      </c>
      <c r="AQ20" s="71" t="b">
        <f t="shared" si="5"/>
        <v>1</v>
      </c>
    </row>
    <row r="21" spans="1:43" s="3" customFormat="1" ht="18" customHeight="1">
      <c r="A21" s="17" t="s">
        <v>37</v>
      </c>
      <c r="B21" s="17" t="s">
        <v>89</v>
      </c>
      <c r="C21" s="40" t="s">
        <v>97</v>
      </c>
      <c r="D21" s="28">
        <v>2.85</v>
      </c>
      <c r="E21" s="49">
        <f t="shared" si="10"/>
        <v>8.4027777777777781E-3</v>
      </c>
      <c r="F21" s="45">
        <f t="shared" si="8"/>
        <v>2.9483430799220273E-3</v>
      </c>
      <c r="G21" s="82">
        <f t="shared" si="11"/>
        <v>17</v>
      </c>
      <c r="H21" s="82">
        <f t="shared" si="11"/>
        <v>5</v>
      </c>
      <c r="I21" s="10"/>
      <c r="J21" s="10"/>
      <c r="K21" s="10"/>
      <c r="L21" s="100">
        <v>1.1215277777777777E-2</v>
      </c>
      <c r="M21" s="100" t="s">
        <v>98</v>
      </c>
      <c r="N21" s="10"/>
      <c r="O21" s="10"/>
      <c r="P21" s="17" t="s">
        <v>37</v>
      </c>
      <c r="Q21" s="17" t="s">
        <v>89</v>
      </c>
      <c r="R21" s="40" t="s">
        <v>97</v>
      </c>
      <c r="S21" s="28">
        <v>2.85</v>
      </c>
      <c r="T21" s="49">
        <f>AF18*1</f>
        <v>8.4027777777777781E-3</v>
      </c>
      <c r="U21" s="45">
        <f t="shared" si="9"/>
        <v>2.9483430799220273E-3</v>
      </c>
      <c r="V21" s="48">
        <f>AF17</f>
        <v>17</v>
      </c>
      <c r="W21" s="48">
        <f>AF19</f>
        <v>5</v>
      </c>
      <c r="Y21" s="74" t="s">
        <v>99</v>
      </c>
      <c r="Z21" s="91" t="s">
        <v>99</v>
      </c>
      <c r="AA21" s="92">
        <v>75</v>
      </c>
      <c r="AB21" s="71" t="b">
        <f t="shared" si="2"/>
        <v>1</v>
      </c>
      <c r="AD21" s="75" t="s">
        <v>99</v>
      </c>
      <c r="AE21" s="76" t="s">
        <v>99</v>
      </c>
      <c r="AF21" s="83">
        <v>17</v>
      </c>
      <c r="AG21" s="71" t="b">
        <f t="shared" si="3"/>
        <v>1</v>
      </c>
      <c r="AI21" s="75" t="s">
        <v>99</v>
      </c>
      <c r="AJ21" s="76" t="s">
        <v>99</v>
      </c>
      <c r="AK21" s="76">
        <v>42</v>
      </c>
      <c r="AL21" s="71" t="b">
        <f t="shared" si="4"/>
        <v>1</v>
      </c>
      <c r="AN21" s="75" t="s">
        <v>99</v>
      </c>
      <c r="AO21" s="76" t="s">
        <v>99</v>
      </c>
      <c r="AP21" s="76">
        <v>17</v>
      </c>
      <c r="AQ21" s="71" t="b">
        <f t="shared" si="5"/>
        <v>1</v>
      </c>
    </row>
    <row r="22" spans="1:43" s="3" customFormat="1" ht="18" customHeight="1">
      <c r="A22" s="17" t="s">
        <v>44</v>
      </c>
      <c r="B22" s="17" t="s">
        <v>61</v>
      </c>
      <c r="C22" s="39" t="s">
        <v>100</v>
      </c>
      <c r="D22" s="28">
        <v>2.85</v>
      </c>
      <c r="E22" s="49">
        <f t="shared" si="10"/>
        <v>8.564814814814815E-3</v>
      </c>
      <c r="F22" s="45">
        <f t="shared" si="8"/>
        <v>3.005198180636777E-3</v>
      </c>
      <c r="G22" s="82">
        <f t="shared" si="11"/>
        <v>17</v>
      </c>
      <c r="H22" s="82">
        <f t="shared" si="11"/>
        <v>4</v>
      </c>
      <c r="I22" s="113" t="s">
        <v>101</v>
      </c>
      <c r="J22" s="114"/>
      <c r="K22" s="114"/>
      <c r="L22" s="94">
        <v>8.8310185185185176E-3</v>
      </c>
      <c r="M22" s="94">
        <v>8.8310185185185176E-3</v>
      </c>
      <c r="N22" s="10"/>
      <c r="O22" s="10"/>
      <c r="P22" s="17" t="s">
        <v>44</v>
      </c>
      <c r="Q22" s="17" t="s">
        <v>61</v>
      </c>
      <c r="R22" s="39" t="s">
        <v>100</v>
      </c>
      <c r="S22" s="28">
        <v>2.85</v>
      </c>
      <c r="T22" s="49">
        <f>AF22*1</f>
        <v>8.564814814814815E-3</v>
      </c>
      <c r="U22" s="45">
        <f t="shared" si="9"/>
        <v>3.005198180636777E-3</v>
      </c>
      <c r="V22" s="48">
        <f>AF21</f>
        <v>17</v>
      </c>
      <c r="W22" s="48">
        <f>AF23</f>
        <v>4</v>
      </c>
      <c r="Y22" s="74" t="s">
        <v>102</v>
      </c>
      <c r="Z22" s="91" t="s">
        <v>102</v>
      </c>
      <c r="AA22" s="93" t="s">
        <v>103</v>
      </c>
      <c r="AB22" s="71" t="b">
        <f t="shared" si="2"/>
        <v>1</v>
      </c>
      <c r="AD22" s="77" t="s">
        <v>102</v>
      </c>
      <c r="AE22" s="78" t="s">
        <v>102</v>
      </c>
      <c r="AF22" s="83" t="s">
        <v>104</v>
      </c>
      <c r="AG22" s="71" t="b">
        <f t="shared" si="3"/>
        <v>1</v>
      </c>
      <c r="AI22" s="75" t="s">
        <v>102</v>
      </c>
      <c r="AJ22" s="76" t="s">
        <v>102</v>
      </c>
      <c r="AK22" s="76" t="s">
        <v>105</v>
      </c>
      <c r="AL22" s="71" t="b">
        <f t="shared" si="4"/>
        <v>1</v>
      </c>
      <c r="AN22" s="77" t="s">
        <v>102</v>
      </c>
      <c r="AO22" s="78" t="s">
        <v>102</v>
      </c>
      <c r="AP22" s="78" t="s">
        <v>104</v>
      </c>
      <c r="AQ22" s="71" t="b">
        <f t="shared" si="5"/>
        <v>1</v>
      </c>
    </row>
    <row r="23" spans="1:43" s="3" customFormat="1" ht="18" customHeight="1">
      <c r="A23" s="17" t="s">
        <v>48</v>
      </c>
      <c r="B23" s="17" t="s">
        <v>21</v>
      </c>
      <c r="C23" s="39" t="s">
        <v>106</v>
      </c>
      <c r="D23" s="28">
        <v>2.85</v>
      </c>
      <c r="E23" s="49">
        <f t="shared" si="10"/>
        <v>8.1249999999999985E-3</v>
      </c>
      <c r="F23" s="45">
        <f t="shared" si="8"/>
        <v>2.8508771929824555E-3</v>
      </c>
      <c r="G23" s="82">
        <f t="shared" si="11"/>
        <v>18</v>
      </c>
      <c r="H23" s="82">
        <f t="shared" si="11"/>
        <v>4</v>
      </c>
      <c r="I23" s="113"/>
      <c r="J23" s="114"/>
      <c r="K23" s="114"/>
      <c r="L23" s="94">
        <v>1.0486111111111111E-2</v>
      </c>
      <c r="M23" s="94">
        <v>1.0486111111111111E-2</v>
      </c>
      <c r="N23" s="10"/>
      <c r="O23" s="10"/>
      <c r="P23" s="17" t="s">
        <v>48</v>
      </c>
      <c r="Q23" s="17" t="s">
        <v>21</v>
      </c>
      <c r="R23" s="39" t="s">
        <v>106</v>
      </c>
      <c r="S23" s="28">
        <v>2.85</v>
      </c>
      <c r="T23" s="49">
        <f>AF26*1</f>
        <v>8.1249999999999985E-3</v>
      </c>
      <c r="U23" s="45">
        <f t="shared" si="9"/>
        <v>2.8508771929824555E-3</v>
      </c>
      <c r="V23" s="48">
        <f>AF25</f>
        <v>18</v>
      </c>
      <c r="W23" s="48">
        <f>AF27</f>
        <v>4</v>
      </c>
      <c r="Y23" s="74" t="s">
        <v>107</v>
      </c>
      <c r="Z23" s="91" t="s">
        <v>107</v>
      </c>
      <c r="AA23" s="92">
        <v>39</v>
      </c>
      <c r="AB23" s="71" t="b">
        <f t="shared" si="2"/>
        <v>1</v>
      </c>
      <c r="AD23" s="75" t="s">
        <v>107</v>
      </c>
      <c r="AE23" s="76" t="s">
        <v>107</v>
      </c>
      <c r="AF23" s="83">
        <v>4</v>
      </c>
      <c r="AG23" s="71" t="b">
        <f t="shared" si="3"/>
        <v>1</v>
      </c>
      <c r="AI23" s="75" t="s">
        <v>107</v>
      </c>
      <c r="AJ23" s="76" t="s">
        <v>107</v>
      </c>
      <c r="AK23" s="76">
        <v>42</v>
      </c>
      <c r="AL23" s="71" t="b">
        <f t="shared" si="4"/>
        <v>1</v>
      </c>
      <c r="AN23" s="75" t="s">
        <v>107</v>
      </c>
      <c r="AO23" s="76" t="s">
        <v>107</v>
      </c>
      <c r="AP23" s="76">
        <v>4</v>
      </c>
      <c r="AQ23" s="71" t="b">
        <f t="shared" si="5"/>
        <v>1</v>
      </c>
    </row>
    <row r="24" spans="1:43" s="3" customFormat="1" ht="18" customHeight="1">
      <c r="A24" s="17" t="s">
        <v>56</v>
      </c>
      <c r="B24" s="17" t="s">
        <v>49</v>
      </c>
      <c r="C24" s="39" t="s">
        <v>108</v>
      </c>
      <c r="D24" s="62">
        <v>2.89</v>
      </c>
      <c r="E24" s="49">
        <f t="shared" si="10"/>
        <v>8.1249999999999985E-3</v>
      </c>
      <c r="F24" s="45">
        <f t="shared" si="8"/>
        <v>2.8114186851211065E-3</v>
      </c>
      <c r="G24" s="82">
        <f t="shared" si="11"/>
        <v>18</v>
      </c>
      <c r="H24" s="82">
        <f t="shared" si="11"/>
        <v>4</v>
      </c>
      <c r="I24" s="113"/>
      <c r="J24" s="114"/>
      <c r="K24" s="114"/>
      <c r="L24" s="94">
        <v>8.4259259259259253E-3</v>
      </c>
      <c r="M24" s="94">
        <v>8.4259259259259253E-3</v>
      </c>
      <c r="N24" s="10"/>
      <c r="O24" s="10"/>
      <c r="P24" s="17" t="s">
        <v>56</v>
      </c>
      <c r="Q24" s="17" t="s">
        <v>49</v>
      </c>
      <c r="R24" s="39" t="s">
        <v>108</v>
      </c>
      <c r="S24" s="62">
        <v>2.89</v>
      </c>
      <c r="T24" s="49">
        <f>AF30*1</f>
        <v>8.1249999999999985E-3</v>
      </c>
      <c r="U24" s="45">
        <f t="shared" si="9"/>
        <v>2.8114186851211065E-3</v>
      </c>
      <c r="V24" s="48">
        <f>AF29</f>
        <v>18</v>
      </c>
      <c r="W24" s="48">
        <f>AF31</f>
        <v>4</v>
      </c>
      <c r="Y24" s="74" t="s">
        <v>109</v>
      </c>
      <c r="Z24" s="91" t="s">
        <v>109</v>
      </c>
      <c r="AA24" s="93" t="s">
        <v>110</v>
      </c>
      <c r="AB24" s="71" t="b">
        <f t="shared" si="2"/>
        <v>1</v>
      </c>
      <c r="AD24" s="75" t="s">
        <v>109</v>
      </c>
      <c r="AE24" s="76" t="s">
        <v>109</v>
      </c>
      <c r="AF24" s="83" t="s">
        <v>111</v>
      </c>
      <c r="AG24" s="71" t="b">
        <f t="shared" si="3"/>
        <v>1</v>
      </c>
      <c r="AI24" s="75" t="s">
        <v>109</v>
      </c>
      <c r="AJ24" s="76" t="s">
        <v>109</v>
      </c>
      <c r="AK24" s="76" t="s">
        <v>112</v>
      </c>
      <c r="AL24" s="71" t="b">
        <f t="shared" si="4"/>
        <v>1</v>
      </c>
      <c r="AN24" s="75" t="s">
        <v>109</v>
      </c>
      <c r="AO24" s="76" t="s">
        <v>109</v>
      </c>
      <c r="AP24" s="76" t="s">
        <v>111</v>
      </c>
      <c r="AQ24" s="71" t="b">
        <f t="shared" si="5"/>
        <v>1</v>
      </c>
    </row>
    <row r="25" spans="1:43" s="3" customFormat="1" ht="20.100000000000001" customHeight="1">
      <c r="A25" s="107" t="s">
        <v>67</v>
      </c>
      <c r="B25" s="107"/>
      <c r="C25" s="107"/>
      <c r="D25" s="56">
        <f>SUM(D17:D24)</f>
        <v>20.05</v>
      </c>
      <c r="E25" s="55">
        <f>SUM(E17:E24)</f>
        <v>5.5520833333333332E-2</v>
      </c>
      <c r="F25" s="52">
        <f t="shared" si="8"/>
        <v>2.7691188694929343E-3</v>
      </c>
      <c r="G25" s="84" t="str">
        <f>H24&amp;"位/21"</f>
        <v>4位/21</v>
      </c>
      <c r="H25" s="85"/>
      <c r="I25" s="113"/>
      <c r="J25" s="114"/>
      <c r="K25" s="114"/>
      <c r="L25" s="94"/>
      <c r="M25" s="94"/>
      <c r="N25" s="10"/>
      <c r="O25" s="10"/>
      <c r="P25" s="107" t="s">
        <v>67</v>
      </c>
      <c r="Q25" s="107"/>
      <c r="R25" s="107"/>
      <c r="S25" s="56">
        <f>SUM(S17:S24)</f>
        <v>20.05</v>
      </c>
      <c r="T25" s="55">
        <f>SUM(T17:T24)</f>
        <v>5.5520833333333332E-2</v>
      </c>
      <c r="U25" s="52">
        <f t="shared" si="9"/>
        <v>2.7691188694929343E-3</v>
      </c>
      <c r="V25" s="109" t="str">
        <f>W24&amp;"位/21"</f>
        <v>4位/21</v>
      </c>
      <c r="W25" s="110"/>
      <c r="Y25" s="74" t="s">
        <v>113</v>
      </c>
      <c r="Z25" s="91" t="s">
        <v>113</v>
      </c>
      <c r="AA25" s="92">
        <v>149</v>
      </c>
      <c r="AB25" s="71" t="b">
        <f t="shared" si="2"/>
        <v>1</v>
      </c>
      <c r="AD25" s="75" t="s">
        <v>113</v>
      </c>
      <c r="AE25" s="76" t="s">
        <v>113</v>
      </c>
      <c r="AF25" s="83">
        <v>18</v>
      </c>
      <c r="AG25" s="71" t="b">
        <f t="shared" si="3"/>
        <v>1</v>
      </c>
      <c r="AI25" s="75" t="s">
        <v>113</v>
      </c>
      <c r="AJ25" s="76" t="s">
        <v>113</v>
      </c>
      <c r="AK25" s="76">
        <v>37</v>
      </c>
      <c r="AL25" s="71" t="b">
        <f t="shared" si="4"/>
        <v>1</v>
      </c>
      <c r="AN25" s="75" t="s">
        <v>113</v>
      </c>
      <c r="AO25" s="76" t="s">
        <v>113</v>
      </c>
      <c r="AP25" s="76">
        <v>18</v>
      </c>
      <c r="AQ25" s="71" t="b">
        <f t="shared" si="5"/>
        <v>1</v>
      </c>
    </row>
    <row r="26" spans="1:43" s="3" customFormat="1" ht="15" customHeight="1">
      <c r="A26" s="108" t="s">
        <v>69</v>
      </c>
      <c r="B26" s="108"/>
      <c r="C26" s="108"/>
      <c r="D26" s="60">
        <v>17.2</v>
      </c>
      <c r="E26" s="54">
        <v>6.1180555555555551E-2</v>
      </c>
      <c r="F26" s="53">
        <f t="shared" si="8"/>
        <v>3.5570090439276483E-3</v>
      </c>
      <c r="G26" s="86" t="s">
        <v>114</v>
      </c>
      <c r="H26" s="86"/>
      <c r="I26" s="6"/>
      <c r="J26" s="6"/>
      <c r="K26" s="6"/>
      <c r="L26" s="96"/>
      <c r="M26" s="96"/>
      <c r="N26" s="10"/>
      <c r="O26" s="10"/>
      <c r="P26" s="111" t="s">
        <v>69</v>
      </c>
      <c r="Q26" s="111"/>
      <c r="R26" s="111"/>
      <c r="S26" s="66">
        <v>17.2</v>
      </c>
      <c r="T26" s="67">
        <v>6.1180555555555551E-2</v>
      </c>
      <c r="U26" s="68">
        <f t="shared" si="9"/>
        <v>3.5570090439276483E-3</v>
      </c>
      <c r="V26" s="112" t="s">
        <v>114</v>
      </c>
      <c r="W26" s="112"/>
      <c r="Y26" s="74" t="s">
        <v>115</v>
      </c>
      <c r="Z26" s="91" t="s">
        <v>115</v>
      </c>
      <c r="AA26" s="93" t="s">
        <v>116</v>
      </c>
      <c r="AB26" s="71" t="b">
        <f t="shared" si="2"/>
        <v>1</v>
      </c>
      <c r="AD26" s="77" t="s">
        <v>115</v>
      </c>
      <c r="AE26" s="78" t="s">
        <v>115</v>
      </c>
      <c r="AF26" s="83" t="s">
        <v>117</v>
      </c>
      <c r="AG26" s="71" t="b">
        <f t="shared" si="3"/>
        <v>1</v>
      </c>
      <c r="AI26" s="75" t="s">
        <v>115</v>
      </c>
      <c r="AJ26" s="76" t="s">
        <v>115</v>
      </c>
      <c r="AK26" s="76" t="s">
        <v>118</v>
      </c>
      <c r="AL26" s="71" t="b">
        <f t="shared" si="4"/>
        <v>1</v>
      </c>
      <c r="AN26" s="77" t="s">
        <v>115</v>
      </c>
      <c r="AO26" s="78" t="s">
        <v>115</v>
      </c>
      <c r="AP26" s="78" t="s">
        <v>117</v>
      </c>
      <c r="AQ26" s="71" t="b">
        <f t="shared" si="5"/>
        <v>1</v>
      </c>
    </row>
    <row r="27" spans="1:43" s="3" customFormat="1" ht="12" customHeight="1">
      <c r="A27" s="18"/>
      <c r="B27" s="15"/>
      <c r="C27" s="38"/>
      <c r="D27" s="27"/>
      <c r="E27" s="20"/>
      <c r="F27" s="18"/>
      <c r="G27" s="19"/>
      <c r="H27" s="19"/>
      <c r="I27" s="6"/>
      <c r="J27" s="6"/>
      <c r="K27" s="6"/>
      <c r="L27" s="96"/>
      <c r="M27" s="96"/>
      <c r="N27" s="6"/>
      <c r="O27" s="6"/>
      <c r="P27" s="18"/>
      <c r="Q27" s="15"/>
      <c r="R27" s="38"/>
      <c r="S27" s="27"/>
      <c r="T27" s="20"/>
      <c r="U27" s="18"/>
      <c r="V27" s="19"/>
      <c r="W27" s="19"/>
      <c r="Y27" s="74" t="s">
        <v>119</v>
      </c>
      <c r="Z27" s="91" t="s">
        <v>119</v>
      </c>
      <c r="AA27" s="92">
        <v>57</v>
      </c>
      <c r="AB27" s="71" t="b">
        <f t="shared" si="2"/>
        <v>1</v>
      </c>
      <c r="AD27" s="75" t="s">
        <v>119</v>
      </c>
      <c r="AE27" s="76" t="s">
        <v>119</v>
      </c>
      <c r="AF27" s="83">
        <v>4</v>
      </c>
      <c r="AG27" s="71" t="b">
        <f t="shared" si="3"/>
        <v>1</v>
      </c>
      <c r="AI27" s="75" t="s">
        <v>119</v>
      </c>
      <c r="AJ27" s="76" t="s">
        <v>119</v>
      </c>
      <c r="AK27" s="76">
        <v>44</v>
      </c>
      <c r="AL27" s="71" t="b">
        <f t="shared" si="4"/>
        <v>1</v>
      </c>
      <c r="AN27" s="75" t="s">
        <v>119</v>
      </c>
      <c r="AO27" s="76" t="s">
        <v>119</v>
      </c>
      <c r="AP27" s="76">
        <v>4</v>
      </c>
      <c r="AQ27" s="71" t="b">
        <f t="shared" si="5"/>
        <v>1</v>
      </c>
    </row>
    <row r="28" spans="1:43" s="4" customFormat="1" ht="18.75" customHeight="1">
      <c r="A28" s="16" t="s">
        <v>120</v>
      </c>
      <c r="B28" s="15"/>
      <c r="C28" s="38"/>
      <c r="D28" s="27"/>
      <c r="E28" s="58"/>
      <c r="F28" s="33"/>
      <c r="G28" s="59"/>
      <c r="H28" s="59"/>
      <c r="I28" s="8"/>
      <c r="J28" s="8"/>
      <c r="K28" s="8"/>
      <c r="L28" s="98"/>
      <c r="M28" s="98"/>
      <c r="N28" s="8"/>
      <c r="O28" s="8"/>
      <c r="P28" s="16" t="s">
        <v>120</v>
      </c>
      <c r="Q28" s="15"/>
      <c r="R28" s="38"/>
      <c r="S28" s="27"/>
      <c r="T28" s="58"/>
      <c r="U28" s="33"/>
      <c r="V28" s="59"/>
      <c r="W28" s="59"/>
      <c r="X28" s="103"/>
      <c r="Y28" s="74" t="s">
        <v>121</v>
      </c>
      <c r="Z28" s="91" t="s">
        <v>121</v>
      </c>
      <c r="AA28" s="93" t="s">
        <v>122</v>
      </c>
      <c r="AB28" s="71" t="b">
        <f t="shared" si="2"/>
        <v>1</v>
      </c>
      <c r="AC28" s="103"/>
      <c r="AD28" s="75" t="s">
        <v>121</v>
      </c>
      <c r="AE28" s="76" t="s">
        <v>121</v>
      </c>
      <c r="AF28" s="83" t="s">
        <v>123</v>
      </c>
      <c r="AG28" s="71" t="b">
        <f t="shared" si="3"/>
        <v>1</v>
      </c>
      <c r="AH28" s="103"/>
      <c r="AI28" s="75" t="s">
        <v>121</v>
      </c>
      <c r="AJ28" s="76" t="s">
        <v>121</v>
      </c>
      <c r="AK28" s="76" t="s">
        <v>124</v>
      </c>
      <c r="AL28" s="71" t="b">
        <f t="shared" si="4"/>
        <v>1</v>
      </c>
      <c r="AM28" s="103"/>
      <c r="AN28" s="75" t="s">
        <v>121</v>
      </c>
      <c r="AO28" s="76" t="s">
        <v>121</v>
      </c>
      <c r="AP28" s="76" t="s">
        <v>123</v>
      </c>
      <c r="AQ28" s="71" t="b">
        <f t="shared" si="5"/>
        <v>1</v>
      </c>
    </row>
    <row r="29" spans="1:43" s="3" customFormat="1" ht="18" customHeight="1">
      <c r="A29" s="17" t="s">
        <v>9</v>
      </c>
      <c r="B29" s="105" t="s">
        <v>10</v>
      </c>
      <c r="C29" s="105"/>
      <c r="D29" s="28" t="s">
        <v>11</v>
      </c>
      <c r="E29" s="47" t="s">
        <v>12</v>
      </c>
      <c r="F29" s="35" t="s">
        <v>13</v>
      </c>
      <c r="G29" s="46" t="s">
        <v>14</v>
      </c>
      <c r="H29" s="46" t="s">
        <v>15</v>
      </c>
      <c r="I29" s="9"/>
      <c r="J29" s="9"/>
      <c r="K29" s="9"/>
      <c r="L29" s="99"/>
      <c r="M29" s="99"/>
      <c r="N29" s="65" t="s">
        <v>125</v>
      </c>
      <c r="O29" s="9"/>
      <c r="P29" s="17" t="s">
        <v>9</v>
      </c>
      <c r="Q29" s="105" t="s">
        <v>10</v>
      </c>
      <c r="R29" s="105"/>
      <c r="S29" s="28" t="s">
        <v>11</v>
      </c>
      <c r="T29" s="47" t="s">
        <v>12</v>
      </c>
      <c r="U29" s="35" t="s">
        <v>13</v>
      </c>
      <c r="V29" s="46" t="s">
        <v>14</v>
      </c>
      <c r="W29" s="46" t="s">
        <v>15</v>
      </c>
      <c r="Y29" s="74" t="s">
        <v>126</v>
      </c>
      <c r="Z29" s="91" t="s">
        <v>126</v>
      </c>
      <c r="AA29" s="92">
        <v>89</v>
      </c>
      <c r="AB29" s="71" t="b">
        <f t="shared" si="2"/>
        <v>1</v>
      </c>
      <c r="AD29" s="75" t="s">
        <v>127</v>
      </c>
      <c r="AE29" s="76" t="s">
        <v>127</v>
      </c>
      <c r="AF29" s="83">
        <v>18</v>
      </c>
      <c r="AG29" s="71" t="b">
        <f t="shared" si="3"/>
        <v>1</v>
      </c>
      <c r="AI29" s="75" t="s">
        <v>127</v>
      </c>
      <c r="AJ29" s="76" t="s">
        <v>127</v>
      </c>
      <c r="AK29" s="76">
        <v>18</v>
      </c>
      <c r="AL29" s="71" t="b">
        <f t="shared" si="4"/>
        <v>1</v>
      </c>
      <c r="AN29" s="75" t="s">
        <v>127</v>
      </c>
      <c r="AO29" s="76" t="s">
        <v>127</v>
      </c>
      <c r="AP29" s="76">
        <v>18</v>
      </c>
      <c r="AQ29" s="71" t="b">
        <f t="shared" si="5"/>
        <v>1</v>
      </c>
    </row>
    <row r="30" spans="1:43" ht="18" customHeight="1">
      <c r="A30" s="17" t="s">
        <v>20</v>
      </c>
      <c r="B30" s="17" t="s">
        <v>128</v>
      </c>
      <c r="C30" s="39" t="s">
        <v>129</v>
      </c>
      <c r="D30" s="62">
        <v>2.91</v>
      </c>
      <c r="E30" s="49">
        <f t="shared" ref="E30:E36" si="12">T30</f>
        <v>9.1782407407407403E-3</v>
      </c>
      <c r="F30" s="45">
        <f t="shared" ref="F30:F38" si="13">E30/D30</f>
        <v>3.1540346188112509E-3</v>
      </c>
      <c r="G30" s="82">
        <f>V30</f>
        <v>45</v>
      </c>
      <c r="H30" s="82">
        <f>W30</f>
        <v>45</v>
      </c>
      <c r="I30" s="10"/>
      <c r="J30" s="10"/>
      <c r="K30" s="10"/>
      <c r="L30" s="100">
        <v>6.7939814814814816E-3</v>
      </c>
      <c r="M30" s="100">
        <v>9.4212962962962957E-3</v>
      </c>
      <c r="N30" s="10"/>
      <c r="O30" s="10"/>
      <c r="P30" s="17" t="s">
        <v>20</v>
      </c>
      <c r="Q30" s="17" t="s">
        <v>128</v>
      </c>
      <c r="R30" s="39" t="s">
        <v>129</v>
      </c>
      <c r="S30" s="62">
        <v>2.91</v>
      </c>
      <c r="T30" s="49">
        <f>AK8*1</f>
        <v>9.1782407407407403E-3</v>
      </c>
      <c r="U30" s="45">
        <f t="shared" ref="U30:U38" si="14">T30/S30</f>
        <v>3.1540346188112509E-3</v>
      </c>
      <c r="V30" s="48">
        <f>AK7</f>
        <v>45</v>
      </c>
      <c r="W30" s="48">
        <f>AK7</f>
        <v>45</v>
      </c>
      <c r="X30" s="103"/>
      <c r="Y30" s="74" t="s">
        <v>130</v>
      </c>
      <c r="Z30" s="91" t="s">
        <v>130</v>
      </c>
      <c r="AA30" s="93" t="s">
        <v>131</v>
      </c>
      <c r="AB30" s="71" t="b">
        <f t="shared" si="2"/>
        <v>1</v>
      </c>
      <c r="AC30" s="103"/>
      <c r="AD30" s="77" t="s">
        <v>132</v>
      </c>
      <c r="AE30" s="78" t="s">
        <v>132</v>
      </c>
      <c r="AF30" s="83" t="s">
        <v>117</v>
      </c>
      <c r="AG30" s="71" t="b">
        <f t="shared" si="3"/>
        <v>1</v>
      </c>
      <c r="AH30" s="103"/>
      <c r="AI30" s="77" t="s">
        <v>132</v>
      </c>
      <c r="AJ30" s="78" t="s">
        <v>132</v>
      </c>
      <c r="AK30" s="78" t="s">
        <v>117</v>
      </c>
      <c r="AL30" s="71" t="b">
        <f t="shared" si="4"/>
        <v>1</v>
      </c>
      <c r="AM30" s="103"/>
      <c r="AN30" s="77" t="s">
        <v>132</v>
      </c>
      <c r="AO30" s="78" t="s">
        <v>132</v>
      </c>
      <c r="AP30" s="78" t="s">
        <v>117</v>
      </c>
      <c r="AQ30" s="71" t="b">
        <f t="shared" si="5"/>
        <v>1</v>
      </c>
    </row>
    <row r="31" spans="1:43" ht="18" customHeight="1">
      <c r="A31" s="17" t="s">
        <v>26</v>
      </c>
      <c r="B31" s="17" t="s">
        <v>133</v>
      </c>
      <c r="C31" s="39" t="s">
        <v>134</v>
      </c>
      <c r="D31" s="28">
        <v>2.85</v>
      </c>
      <c r="E31" s="49">
        <f t="shared" si="12"/>
        <v>9.0624999999999994E-3</v>
      </c>
      <c r="F31" s="45">
        <f t="shared" si="13"/>
        <v>3.1798245614035082E-3</v>
      </c>
      <c r="G31" s="82">
        <f t="shared" ref="G31:G36" si="15">V31</f>
        <v>41</v>
      </c>
      <c r="H31" s="82">
        <f t="shared" ref="H31:H36" si="16">W31</f>
        <v>44</v>
      </c>
      <c r="I31" s="10"/>
      <c r="J31" s="10"/>
      <c r="K31" s="10"/>
      <c r="L31" s="100">
        <v>7.6157407407407415E-3</v>
      </c>
      <c r="M31" s="100">
        <v>8.5300925925925926E-3</v>
      </c>
      <c r="N31" s="10"/>
      <c r="O31" s="10"/>
      <c r="P31" s="17" t="s">
        <v>26</v>
      </c>
      <c r="Q31" s="17" t="s">
        <v>133</v>
      </c>
      <c r="R31" s="39" t="s">
        <v>134</v>
      </c>
      <c r="S31" s="28">
        <v>2.85</v>
      </c>
      <c r="T31" s="49">
        <f>AK10*1</f>
        <v>9.0624999999999994E-3</v>
      </c>
      <c r="U31" s="45">
        <f t="shared" si="14"/>
        <v>3.1798245614035082E-3</v>
      </c>
      <c r="V31" s="48">
        <f>AK9</f>
        <v>41</v>
      </c>
      <c r="W31" s="48">
        <f>AK11</f>
        <v>44</v>
      </c>
      <c r="X31" s="103"/>
      <c r="Y31" s="74" t="s">
        <v>135</v>
      </c>
      <c r="Z31" s="91" t="s">
        <v>135</v>
      </c>
      <c r="AA31" s="92">
        <v>60</v>
      </c>
      <c r="AB31" s="71" t="b">
        <f t="shared" si="2"/>
        <v>1</v>
      </c>
      <c r="AC31" s="103"/>
      <c r="AD31" s="75" t="s">
        <v>136</v>
      </c>
      <c r="AE31" s="76" t="s">
        <v>136</v>
      </c>
      <c r="AF31" s="83">
        <v>4</v>
      </c>
      <c r="AG31" s="71" t="b">
        <f t="shared" si="3"/>
        <v>1</v>
      </c>
      <c r="AH31" s="103"/>
      <c r="AI31" s="75" t="s">
        <v>136</v>
      </c>
      <c r="AJ31" s="76" t="s">
        <v>136</v>
      </c>
      <c r="AK31" s="76">
        <v>4</v>
      </c>
      <c r="AL31" s="71" t="b">
        <f t="shared" si="4"/>
        <v>1</v>
      </c>
      <c r="AM31" s="103"/>
      <c r="AN31" s="75" t="s">
        <v>136</v>
      </c>
      <c r="AO31" s="76" t="s">
        <v>136</v>
      </c>
      <c r="AP31" s="76">
        <v>4</v>
      </c>
      <c r="AQ31" s="71" t="b">
        <f t="shared" si="5"/>
        <v>1</v>
      </c>
    </row>
    <row r="32" spans="1:43" ht="18" customHeight="1">
      <c r="A32" s="17" t="s">
        <v>33</v>
      </c>
      <c r="B32" s="17" t="s">
        <v>137</v>
      </c>
      <c r="C32" s="39" t="s">
        <v>138</v>
      </c>
      <c r="D32" s="28">
        <v>2.85</v>
      </c>
      <c r="E32" s="49">
        <f t="shared" si="12"/>
        <v>9.8958333333333329E-3</v>
      </c>
      <c r="F32" s="45">
        <f t="shared" si="13"/>
        <v>3.472222222222222E-3</v>
      </c>
      <c r="G32" s="82">
        <f t="shared" si="15"/>
        <v>43</v>
      </c>
      <c r="H32" s="82">
        <f t="shared" si="16"/>
        <v>44</v>
      </c>
      <c r="I32" s="10"/>
      <c r="J32" s="10"/>
      <c r="K32" s="10"/>
      <c r="L32" s="100"/>
      <c r="M32" s="100">
        <v>8.4375000000000006E-3</v>
      </c>
      <c r="N32" s="10"/>
      <c r="O32" s="10"/>
      <c r="P32" s="17" t="s">
        <v>33</v>
      </c>
      <c r="Q32" s="17" t="s">
        <v>137</v>
      </c>
      <c r="R32" s="39" t="s">
        <v>138</v>
      </c>
      <c r="S32" s="28">
        <v>2.85</v>
      </c>
      <c r="T32" s="49">
        <f>AK14*1</f>
        <v>9.8958333333333329E-3</v>
      </c>
      <c r="U32" s="45">
        <f t="shared" si="14"/>
        <v>3.472222222222222E-3</v>
      </c>
      <c r="V32" s="48">
        <f>AK13</f>
        <v>43</v>
      </c>
      <c r="W32" s="48">
        <f>AK15</f>
        <v>44</v>
      </c>
      <c r="X32" s="103"/>
      <c r="Y32" s="74" t="s">
        <v>139</v>
      </c>
      <c r="Z32" s="91" t="s">
        <v>139</v>
      </c>
      <c r="AA32" s="93" t="s">
        <v>140</v>
      </c>
      <c r="AB32" s="71" t="b">
        <f t="shared" si="2"/>
        <v>1</v>
      </c>
      <c r="AC32" s="103"/>
      <c r="AD32" s="75" t="s">
        <v>141</v>
      </c>
      <c r="AE32" s="76" t="s">
        <v>141</v>
      </c>
      <c r="AF32" s="83" t="s">
        <v>123</v>
      </c>
      <c r="AG32" s="71" t="b">
        <f t="shared" si="3"/>
        <v>1</v>
      </c>
      <c r="AH32" s="103"/>
      <c r="AI32" s="75" t="s">
        <v>141</v>
      </c>
      <c r="AJ32" s="76" t="s">
        <v>141</v>
      </c>
      <c r="AK32" s="76" t="s">
        <v>123</v>
      </c>
      <c r="AL32" s="71" t="b">
        <f t="shared" si="4"/>
        <v>1</v>
      </c>
      <c r="AM32" s="103"/>
      <c r="AN32" s="75" t="s">
        <v>141</v>
      </c>
      <c r="AO32" s="76" t="s">
        <v>141</v>
      </c>
      <c r="AP32" s="76" t="s">
        <v>123</v>
      </c>
      <c r="AQ32" s="71" t="b">
        <f t="shared" si="5"/>
        <v>1</v>
      </c>
    </row>
    <row r="33" spans="1:43" ht="18" customHeight="1">
      <c r="A33" s="17" t="s">
        <v>37</v>
      </c>
      <c r="B33" s="17" t="s">
        <v>142</v>
      </c>
      <c r="C33" s="40" t="s">
        <v>143</v>
      </c>
      <c r="D33" s="28">
        <v>2.85</v>
      </c>
      <c r="E33" s="49">
        <f t="shared" si="12"/>
        <v>1.0486111111111111E-2</v>
      </c>
      <c r="F33" s="45">
        <f t="shared" si="13"/>
        <v>3.6793372319688109E-3</v>
      </c>
      <c r="G33" s="82">
        <f t="shared" si="15"/>
        <v>43</v>
      </c>
      <c r="H33" s="82">
        <f t="shared" si="16"/>
        <v>44</v>
      </c>
      <c r="I33" s="10"/>
      <c r="J33" s="10"/>
      <c r="K33" s="10"/>
      <c r="L33" s="100">
        <v>9.5023148148148159E-3</v>
      </c>
      <c r="M33" s="100">
        <v>9.5023148148148159E-3</v>
      </c>
      <c r="N33" s="10"/>
      <c r="O33" s="10"/>
      <c r="P33" s="17" t="s">
        <v>37</v>
      </c>
      <c r="Q33" s="17" t="s">
        <v>142</v>
      </c>
      <c r="R33" s="40" t="s">
        <v>143</v>
      </c>
      <c r="S33" s="28">
        <v>2.85</v>
      </c>
      <c r="T33" s="49">
        <f>AK18*1</f>
        <v>1.0486111111111111E-2</v>
      </c>
      <c r="U33" s="45">
        <f t="shared" si="14"/>
        <v>3.6793372319688109E-3</v>
      </c>
      <c r="V33" s="48">
        <f>AK17</f>
        <v>43</v>
      </c>
      <c r="W33" s="48">
        <f>AK19</f>
        <v>44</v>
      </c>
      <c r="X33" s="103"/>
      <c r="Y33" s="74" t="s">
        <v>144</v>
      </c>
      <c r="Z33" s="91" t="s">
        <v>144</v>
      </c>
      <c r="AA33" s="92">
        <v>47</v>
      </c>
      <c r="AB33" s="71" t="b">
        <f t="shared" si="2"/>
        <v>1</v>
      </c>
      <c r="AC33" s="103"/>
      <c r="AD33" s="75" t="s">
        <v>145</v>
      </c>
      <c r="AE33" s="76" t="s">
        <v>145</v>
      </c>
      <c r="AF33" s="83" t="s">
        <v>146</v>
      </c>
      <c r="AG33" s="71" t="b">
        <f t="shared" si="3"/>
        <v>1</v>
      </c>
      <c r="AH33" s="103"/>
      <c r="AI33" s="75" t="s">
        <v>145</v>
      </c>
      <c r="AJ33" s="76" t="s">
        <v>145</v>
      </c>
      <c r="AK33" s="76" t="s">
        <v>147</v>
      </c>
      <c r="AL33" s="71" t="b">
        <f t="shared" si="4"/>
        <v>1</v>
      </c>
      <c r="AM33" s="103"/>
      <c r="AN33" s="75" t="s">
        <v>145</v>
      </c>
      <c r="AO33" s="76" t="s">
        <v>145</v>
      </c>
      <c r="AP33" s="76" t="s">
        <v>148</v>
      </c>
      <c r="AQ33" s="71" t="b">
        <f t="shared" si="5"/>
        <v>1</v>
      </c>
    </row>
    <row r="34" spans="1:43" ht="18" customHeight="1">
      <c r="A34" s="17" t="s">
        <v>44</v>
      </c>
      <c r="B34" s="17" t="s">
        <v>142</v>
      </c>
      <c r="C34" s="39" t="s">
        <v>149</v>
      </c>
      <c r="D34" s="28">
        <v>2.85</v>
      </c>
      <c r="E34" s="49">
        <f t="shared" si="12"/>
        <v>9.7222222222222224E-3</v>
      </c>
      <c r="F34" s="45">
        <f t="shared" si="13"/>
        <v>3.4113060428849901E-3</v>
      </c>
      <c r="G34" s="82">
        <f t="shared" si="15"/>
        <v>42</v>
      </c>
      <c r="H34" s="82">
        <f t="shared" si="16"/>
        <v>42</v>
      </c>
      <c r="I34" s="113" t="s">
        <v>150</v>
      </c>
      <c r="J34" s="114"/>
      <c r="K34" s="114"/>
      <c r="L34" s="94">
        <v>8.7384259259259255E-3</v>
      </c>
      <c r="M34" s="94">
        <v>8.7384259259259255E-3</v>
      </c>
      <c r="N34" s="10"/>
      <c r="O34" s="10"/>
      <c r="P34" s="17" t="s">
        <v>44</v>
      </c>
      <c r="Q34" s="17" t="s">
        <v>142</v>
      </c>
      <c r="R34" s="39" t="s">
        <v>149</v>
      </c>
      <c r="S34" s="28">
        <v>2.85</v>
      </c>
      <c r="T34" s="49">
        <f>AK22*1</f>
        <v>9.7222222222222224E-3</v>
      </c>
      <c r="U34" s="45">
        <f t="shared" si="14"/>
        <v>3.4113060428849901E-3</v>
      </c>
      <c r="V34" s="48">
        <f>AK21</f>
        <v>42</v>
      </c>
      <c r="W34" s="48">
        <f>AK23</f>
        <v>42</v>
      </c>
      <c r="X34" s="103"/>
      <c r="Y34" s="74" t="s">
        <v>151</v>
      </c>
      <c r="Z34" s="91" t="s">
        <v>151</v>
      </c>
      <c r="AA34" s="93" t="s">
        <v>152</v>
      </c>
      <c r="AB34" s="71" t="b">
        <f t="shared" si="2"/>
        <v>1</v>
      </c>
      <c r="AC34" s="103"/>
      <c r="AD34" s="79"/>
      <c r="AE34" s="103"/>
      <c r="AF34" s="104"/>
      <c r="AH34" s="103"/>
      <c r="AI34" s="103"/>
      <c r="AJ34" s="103"/>
      <c r="AK34" s="103"/>
      <c r="AM34" s="103"/>
      <c r="AN34" s="103"/>
      <c r="AO34" s="103"/>
      <c r="AP34" s="103"/>
    </row>
    <row r="35" spans="1:43" ht="18" customHeight="1">
      <c r="A35" s="17" t="s">
        <v>48</v>
      </c>
      <c r="B35" s="17" t="s">
        <v>153</v>
      </c>
      <c r="C35" s="39" t="s">
        <v>154</v>
      </c>
      <c r="D35" s="28">
        <v>2.85</v>
      </c>
      <c r="E35" s="49">
        <f t="shared" si="12"/>
        <v>9.3518518518518525E-3</v>
      </c>
      <c r="F35" s="45">
        <f t="shared" si="13"/>
        <v>3.2813515269655624E-3</v>
      </c>
      <c r="G35" s="82">
        <f t="shared" si="15"/>
        <v>37</v>
      </c>
      <c r="H35" s="82">
        <f t="shared" si="16"/>
        <v>44</v>
      </c>
      <c r="I35" s="113"/>
      <c r="J35" s="114"/>
      <c r="K35" s="114"/>
      <c r="L35" s="94">
        <v>8.4722222222222213E-3</v>
      </c>
      <c r="M35" s="94">
        <v>1.0636574074074074E-2</v>
      </c>
      <c r="N35" s="10"/>
      <c r="O35" s="10"/>
      <c r="P35" s="17" t="s">
        <v>48</v>
      </c>
      <c r="Q35" s="17" t="s">
        <v>153</v>
      </c>
      <c r="R35" s="39" t="s">
        <v>154</v>
      </c>
      <c r="S35" s="28">
        <v>2.85</v>
      </c>
      <c r="T35" s="49">
        <f>AK26*1</f>
        <v>9.3518518518518525E-3</v>
      </c>
      <c r="U35" s="45">
        <f t="shared" si="14"/>
        <v>3.2813515269655624E-3</v>
      </c>
      <c r="V35" s="48">
        <f>AK25</f>
        <v>37</v>
      </c>
      <c r="W35" s="48">
        <f>AK27</f>
        <v>44</v>
      </c>
      <c r="X35" s="103"/>
      <c r="Y35" s="74" t="s">
        <v>155</v>
      </c>
      <c r="Z35" s="91" t="s">
        <v>155</v>
      </c>
      <c r="AA35" s="92">
        <v>56</v>
      </c>
      <c r="AB35" s="71" t="b">
        <f t="shared" si="2"/>
        <v>1</v>
      </c>
      <c r="AC35" s="103"/>
      <c r="AD35" s="103"/>
      <c r="AE35" s="103"/>
      <c r="AF35" s="104"/>
      <c r="AH35" s="103"/>
      <c r="AI35" s="103"/>
      <c r="AJ35" s="103"/>
      <c r="AK35" s="103"/>
      <c r="AM35" s="103"/>
      <c r="AN35" s="103"/>
      <c r="AO35" s="103"/>
      <c r="AP35" s="103"/>
    </row>
    <row r="36" spans="1:43" ht="18" customHeight="1">
      <c r="A36" s="17" t="s">
        <v>56</v>
      </c>
      <c r="B36" s="17" t="s">
        <v>156</v>
      </c>
      <c r="C36" s="39" t="s">
        <v>157</v>
      </c>
      <c r="D36" s="62">
        <v>2.89</v>
      </c>
      <c r="E36" s="49">
        <f t="shared" si="12"/>
        <v>8.1249999999999985E-3</v>
      </c>
      <c r="F36" s="45">
        <f t="shared" si="13"/>
        <v>2.8114186851211065E-3</v>
      </c>
      <c r="G36" s="82">
        <f t="shared" si="15"/>
        <v>18</v>
      </c>
      <c r="H36" s="82">
        <f t="shared" si="16"/>
        <v>4</v>
      </c>
      <c r="I36" s="113"/>
      <c r="J36" s="114"/>
      <c r="K36" s="114"/>
      <c r="L36" s="94">
        <v>7.5925925925925926E-3</v>
      </c>
      <c r="M36" s="94">
        <v>8.9236111111111113E-3</v>
      </c>
      <c r="N36" s="10"/>
      <c r="O36" s="10"/>
      <c r="P36" s="17" t="s">
        <v>56</v>
      </c>
      <c r="Q36" s="17" t="s">
        <v>156</v>
      </c>
      <c r="R36" s="39" t="s">
        <v>157</v>
      </c>
      <c r="S36" s="62">
        <v>2.89</v>
      </c>
      <c r="T36" s="49">
        <f>AK30*1</f>
        <v>8.1249999999999985E-3</v>
      </c>
      <c r="U36" s="45">
        <f t="shared" si="14"/>
        <v>2.8114186851211065E-3</v>
      </c>
      <c r="V36" s="48">
        <f>AK29</f>
        <v>18</v>
      </c>
      <c r="W36" s="48">
        <f>AK31</f>
        <v>4</v>
      </c>
      <c r="X36" s="103"/>
      <c r="Y36" s="74" t="s">
        <v>158</v>
      </c>
      <c r="Z36" s="91" t="s">
        <v>158</v>
      </c>
      <c r="AA36" s="93" t="s">
        <v>159</v>
      </c>
      <c r="AB36" s="71" t="b">
        <f t="shared" si="2"/>
        <v>1</v>
      </c>
      <c r="AC36" s="103"/>
      <c r="AD36" s="103"/>
      <c r="AE36" s="103"/>
      <c r="AF36" s="104"/>
      <c r="AH36" s="103"/>
      <c r="AI36" s="103"/>
      <c r="AJ36" s="103"/>
      <c r="AK36" s="103"/>
      <c r="AM36" s="103"/>
      <c r="AN36" s="103"/>
      <c r="AO36" s="103"/>
      <c r="AP36" s="103"/>
    </row>
    <row r="37" spans="1:43" s="3" customFormat="1" ht="20.100000000000001" customHeight="1">
      <c r="A37" s="107" t="s">
        <v>67</v>
      </c>
      <c r="B37" s="107"/>
      <c r="C37" s="107"/>
      <c r="D37" s="56">
        <f>SUM(D29:D36)</f>
        <v>20.05</v>
      </c>
      <c r="E37" s="55">
        <f>SUM(E29:E36)</f>
        <v>6.582175925925926E-2</v>
      </c>
      <c r="F37" s="52">
        <f t="shared" si="13"/>
        <v>3.2828807610603122E-3</v>
      </c>
      <c r="G37" s="84" t="str">
        <f>H36&amp;"位/64"</f>
        <v>4位/64</v>
      </c>
      <c r="H37" s="85"/>
      <c r="I37" s="113"/>
      <c r="J37" s="114"/>
      <c r="K37" s="114"/>
      <c r="L37" s="94"/>
      <c r="M37" s="94"/>
      <c r="N37" s="10"/>
      <c r="O37" s="10"/>
      <c r="P37" s="107" t="s">
        <v>67</v>
      </c>
      <c r="Q37" s="107"/>
      <c r="R37" s="107"/>
      <c r="S37" s="56">
        <f>SUM(S29:S36)</f>
        <v>20.05</v>
      </c>
      <c r="T37" s="55">
        <f>SUM(T29:T36)</f>
        <v>6.582175925925926E-2</v>
      </c>
      <c r="U37" s="52">
        <f t="shared" si="14"/>
        <v>3.2828807610603122E-3</v>
      </c>
      <c r="V37" s="109" t="str">
        <f>W36&amp;"位/21"</f>
        <v>4位/21</v>
      </c>
      <c r="W37" s="110"/>
      <c r="Y37" s="74" t="s">
        <v>145</v>
      </c>
      <c r="Z37" s="91" t="s">
        <v>145</v>
      </c>
      <c r="AA37" s="93" t="s">
        <v>160</v>
      </c>
      <c r="AB37" s="71" t="b">
        <f t="shared" si="2"/>
        <v>1</v>
      </c>
      <c r="AF37" s="80"/>
      <c r="AG37" s="72"/>
      <c r="AL37" s="72"/>
      <c r="AQ37" s="72"/>
    </row>
    <row r="38" spans="1:43" s="3" customFormat="1" ht="15" customHeight="1">
      <c r="A38" s="108" t="s">
        <v>69</v>
      </c>
      <c r="B38" s="108"/>
      <c r="C38" s="108"/>
      <c r="D38" s="60">
        <v>17.2</v>
      </c>
      <c r="E38" s="54">
        <v>5.9085648148148151E-2</v>
      </c>
      <c r="F38" s="53">
        <f t="shared" si="13"/>
        <v>3.4352121016365204E-3</v>
      </c>
      <c r="G38" s="86" t="s">
        <v>161</v>
      </c>
      <c r="H38" s="86"/>
      <c r="I38" s="11"/>
      <c r="J38" s="11"/>
      <c r="K38" s="11"/>
      <c r="L38" s="95"/>
      <c r="M38" s="95"/>
      <c r="N38" s="10"/>
      <c r="O38" s="10"/>
      <c r="P38" s="111" t="s">
        <v>69</v>
      </c>
      <c r="Q38" s="111"/>
      <c r="R38" s="111"/>
      <c r="S38" s="66">
        <v>17.2</v>
      </c>
      <c r="T38" s="67">
        <v>5.9085648148148151E-2</v>
      </c>
      <c r="U38" s="68">
        <f t="shared" si="14"/>
        <v>3.4352121016365204E-3</v>
      </c>
      <c r="V38" s="112" t="s">
        <v>161</v>
      </c>
      <c r="W38" s="112"/>
      <c r="AA38" s="80"/>
      <c r="AB38" s="72"/>
      <c r="AF38" s="80"/>
      <c r="AG38" s="72"/>
      <c r="AL38" s="72"/>
      <c r="AQ38" s="72"/>
    </row>
    <row r="39" spans="1:43" ht="12" customHeight="1">
      <c r="A39" s="21"/>
      <c r="B39" s="36"/>
      <c r="C39" s="31"/>
      <c r="D39" s="29"/>
      <c r="E39" s="34"/>
      <c r="F39" s="34"/>
      <c r="G39" s="34"/>
      <c r="H39" s="34"/>
      <c r="I39" s="11"/>
      <c r="J39" s="11"/>
      <c r="K39" s="11"/>
      <c r="L39" s="95"/>
      <c r="M39" s="95"/>
      <c r="N39" s="11"/>
      <c r="O39" s="11"/>
      <c r="P39" s="21"/>
      <c r="Q39" s="36"/>
      <c r="R39" s="31"/>
      <c r="S39" s="29"/>
      <c r="T39" s="34"/>
      <c r="U39" s="34"/>
      <c r="V39" s="34"/>
      <c r="W39" s="34"/>
      <c r="X39" s="103"/>
      <c r="Y39" s="103"/>
      <c r="Z39" s="103"/>
      <c r="AA39" s="104"/>
      <c r="AC39" s="103"/>
      <c r="AD39" s="103"/>
      <c r="AE39" s="103"/>
      <c r="AF39" s="104"/>
      <c r="AH39" s="103"/>
      <c r="AI39" s="103"/>
      <c r="AJ39" s="103"/>
      <c r="AK39" s="103"/>
      <c r="AM39" s="103"/>
      <c r="AN39" s="103"/>
      <c r="AO39" s="103"/>
      <c r="AP39" s="103"/>
    </row>
    <row r="40" spans="1:43" ht="18.75" customHeight="1">
      <c r="A40" s="16" t="s">
        <v>162</v>
      </c>
      <c r="B40" s="15"/>
      <c r="C40" s="38"/>
      <c r="D40" s="27"/>
      <c r="E40" s="58"/>
      <c r="F40" s="33"/>
      <c r="G40" s="59"/>
      <c r="H40" s="59"/>
      <c r="I40" s="11"/>
      <c r="J40" s="11"/>
      <c r="K40" s="11"/>
      <c r="L40" s="95"/>
      <c r="M40" s="95"/>
      <c r="N40" s="11"/>
      <c r="O40" s="11"/>
      <c r="P40" s="16" t="s">
        <v>162</v>
      </c>
      <c r="Q40" s="15"/>
      <c r="R40" s="38"/>
      <c r="S40" s="27"/>
      <c r="T40" s="58"/>
      <c r="U40" s="33"/>
      <c r="V40" s="59"/>
      <c r="W40" s="59"/>
      <c r="X40" s="103"/>
      <c r="Y40" s="103"/>
      <c r="Z40" s="103"/>
      <c r="AA40" s="104"/>
      <c r="AC40" s="103"/>
      <c r="AD40" s="103"/>
      <c r="AE40" s="103"/>
      <c r="AF40" s="104"/>
      <c r="AH40" s="103"/>
      <c r="AI40" s="103"/>
      <c r="AJ40" s="103"/>
      <c r="AK40" s="103"/>
      <c r="AM40" s="103"/>
      <c r="AN40" s="103"/>
      <c r="AO40" s="103"/>
      <c r="AP40" s="103"/>
    </row>
    <row r="41" spans="1:43" ht="18" customHeight="1">
      <c r="A41" s="17" t="s">
        <v>9</v>
      </c>
      <c r="B41" s="105" t="s">
        <v>10</v>
      </c>
      <c r="C41" s="105"/>
      <c r="D41" s="28" t="s">
        <v>11</v>
      </c>
      <c r="E41" s="47" t="s">
        <v>12</v>
      </c>
      <c r="F41" s="35" t="s">
        <v>13</v>
      </c>
      <c r="G41" s="46" t="s">
        <v>14</v>
      </c>
      <c r="H41" s="46" t="s">
        <v>15</v>
      </c>
      <c r="I41" s="11"/>
      <c r="J41" s="11"/>
      <c r="K41" s="11"/>
      <c r="L41" s="95"/>
      <c r="M41" s="95"/>
      <c r="N41" s="65" t="s">
        <v>163</v>
      </c>
      <c r="O41" s="11"/>
      <c r="P41" s="17" t="s">
        <v>9</v>
      </c>
      <c r="Q41" s="105" t="s">
        <v>10</v>
      </c>
      <c r="R41" s="105"/>
      <c r="S41" s="28" t="s">
        <v>11</v>
      </c>
      <c r="T41" s="47" t="s">
        <v>12</v>
      </c>
      <c r="U41" s="35" t="s">
        <v>13</v>
      </c>
      <c r="V41" s="46" t="s">
        <v>14</v>
      </c>
      <c r="W41" s="46" t="s">
        <v>15</v>
      </c>
      <c r="X41" s="103"/>
      <c r="Y41" s="103"/>
      <c r="Z41" s="103"/>
      <c r="AA41" s="104"/>
      <c r="AC41" s="103"/>
      <c r="AD41" s="103"/>
      <c r="AE41" s="103"/>
      <c r="AF41" s="104"/>
      <c r="AH41" s="103"/>
      <c r="AI41" s="103"/>
      <c r="AJ41" s="103"/>
      <c r="AK41" s="103"/>
      <c r="AM41" s="103"/>
      <c r="AN41" s="103"/>
      <c r="AO41" s="103"/>
      <c r="AP41" s="103"/>
    </row>
    <row r="42" spans="1:43" ht="18" customHeight="1">
      <c r="A42" s="17" t="s">
        <v>20</v>
      </c>
      <c r="B42" s="37" t="s">
        <v>164</v>
      </c>
      <c r="C42" s="39" t="s">
        <v>165</v>
      </c>
      <c r="D42" s="62">
        <v>2.91</v>
      </c>
      <c r="E42" s="49">
        <f t="shared" ref="E42:E48" si="17">T42</f>
        <v>6.3425925925925915E-3</v>
      </c>
      <c r="F42" s="45">
        <f t="shared" ref="F42:F50" si="18">E42/D42</f>
        <v>2.1795850833651515E-3</v>
      </c>
      <c r="G42" s="82">
        <f>V42</f>
        <v>2</v>
      </c>
      <c r="H42" s="82">
        <f>W42</f>
        <v>2</v>
      </c>
      <c r="I42" s="11"/>
      <c r="J42" s="11"/>
      <c r="K42" s="11"/>
      <c r="L42" s="95"/>
      <c r="M42" s="95"/>
      <c r="N42" s="11"/>
      <c r="O42" s="11"/>
      <c r="P42" s="17" t="s">
        <v>20</v>
      </c>
      <c r="Q42" s="37" t="s">
        <v>164</v>
      </c>
      <c r="R42" s="39" t="s">
        <v>165</v>
      </c>
      <c r="S42" s="62">
        <v>2.91</v>
      </c>
      <c r="T42" s="49">
        <f>AP8*1</f>
        <v>6.3425925925925915E-3</v>
      </c>
      <c r="U42" s="45">
        <f t="shared" ref="U42:U49" si="19">T42/S42</f>
        <v>2.1795850833651515E-3</v>
      </c>
      <c r="V42" s="48">
        <f>AP7</f>
        <v>2</v>
      </c>
      <c r="W42" s="48">
        <f>AP7</f>
        <v>2</v>
      </c>
      <c r="X42" s="103"/>
      <c r="Y42" s="103"/>
      <c r="Z42" s="103"/>
      <c r="AA42" s="104"/>
      <c r="AC42" s="103"/>
      <c r="AD42" s="103"/>
      <c r="AE42" s="103"/>
      <c r="AF42" s="104"/>
      <c r="AH42" s="103"/>
      <c r="AI42" s="103"/>
      <c r="AJ42" s="103"/>
      <c r="AK42" s="103"/>
      <c r="AM42" s="103"/>
      <c r="AN42" s="103"/>
      <c r="AO42" s="103"/>
      <c r="AP42" s="103"/>
    </row>
    <row r="43" spans="1:43" ht="18" customHeight="1">
      <c r="A43" s="17" t="s">
        <v>26</v>
      </c>
      <c r="B43" s="37" t="s">
        <v>166</v>
      </c>
      <c r="C43" s="39" t="s">
        <v>167</v>
      </c>
      <c r="D43" s="28">
        <v>2.85</v>
      </c>
      <c r="E43" s="49">
        <f t="shared" si="17"/>
        <v>7.7314814814814815E-3</v>
      </c>
      <c r="F43" s="45">
        <f t="shared" si="18"/>
        <v>2.7128005198180636E-3</v>
      </c>
      <c r="G43" s="82">
        <f t="shared" ref="G43:G48" si="20">V43</f>
        <v>14</v>
      </c>
      <c r="H43" s="82">
        <f t="shared" ref="H43:H48" si="21">W43</f>
        <v>2</v>
      </c>
      <c r="I43" s="11"/>
      <c r="J43" s="11"/>
      <c r="K43" s="11"/>
      <c r="L43" s="95"/>
      <c r="M43" s="95"/>
      <c r="N43" s="11"/>
      <c r="O43" s="11"/>
      <c r="P43" s="17" t="s">
        <v>26</v>
      </c>
      <c r="Q43" s="37" t="s">
        <v>166</v>
      </c>
      <c r="R43" s="39" t="s">
        <v>167</v>
      </c>
      <c r="S43" s="28">
        <v>2.85</v>
      </c>
      <c r="T43" s="49">
        <f>AP10*1</f>
        <v>7.7314814814814815E-3</v>
      </c>
      <c r="U43" s="45">
        <f t="shared" si="19"/>
        <v>2.7128005198180636E-3</v>
      </c>
      <c r="V43" s="48">
        <f>AP9</f>
        <v>14</v>
      </c>
      <c r="W43" s="48">
        <f>AP11</f>
        <v>2</v>
      </c>
      <c r="X43" s="103"/>
      <c r="Y43" s="103"/>
      <c r="Z43" s="103"/>
      <c r="AA43" s="104"/>
      <c r="AC43" s="103"/>
      <c r="AD43" s="103"/>
      <c r="AE43" s="103"/>
      <c r="AF43" s="104"/>
      <c r="AH43" s="103"/>
      <c r="AI43" s="103"/>
      <c r="AJ43" s="103"/>
      <c r="AK43" s="103"/>
      <c r="AM43" s="103"/>
      <c r="AN43" s="103"/>
      <c r="AO43" s="103"/>
      <c r="AP43" s="103"/>
    </row>
    <row r="44" spans="1:43" ht="18" customHeight="1">
      <c r="A44" s="17" t="s">
        <v>33</v>
      </c>
      <c r="B44" s="37" t="s">
        <v>168</v>
      </c>
      <c r="C44" s="40" t="s">
        <v>169</v>
      </c>
      <c r="D44" s="28">
        <v>2.85</v>
      </c>
      <c r="E44" s="49">
        <f t="shared" si="17"/>
        <v>8.2291666666666659E-3</v>
      </c>
      <c r="F44" s="45">
        <f t="shared" si="18"/>
        <v>2.8874269005847949E-3</v>
      </c>
      <c r="G44" s="82">
        <f t="shared" si="20"/>
        <v>12</v>
      </c>
      <c r="H44" s="82">
        <f t="shared" si="21"/>
        <v>4</v>
      </c>
      <c r="I44" s="11"/>
      <c r="J44" s="11"/>
      <c r="K44" s="11"/>
      <c r="L44" s="95"/>
      <c r="M44" s="95"/>
      <c r="N44" s="11"/>
      <c r="O44" s="11"/>
      <c r="P44" s="17" t="s">
        <v>33</v>
      </c>
      <c r="Q44" s="37" t="s">
        <v>168</v>
      </c>
      <c r="R44" s="40" t="s">
        <v>169</v>
      </c>
      <c r="S44" s="28">
        <v>2.85</v>
      </c>
      <c r="T44" s="49">
        <f>AP14*1</f>
        <v>8.2291666666666659E-3</v>
      </c>
      <c r="U44" s="45">
        <f t="shared" si="19"/>
        <v>2.8874269005847949E-3</v>
      </c>
      <c r="V44" s="48">
        <f>AP13</f>
        <v>12</v>
      </c>
      <c r="W44" s="48">
        <f>AP15</f>
        <v>4</v>
      </c>
      <c r="X44" s="103"/>
      <c r="Y44" s="103"/>
      <c r="Z44" s="103"/>
      <c r="AA44" s="104"/>
      <c r="AC44" s="103"/>
      <c r="AD44" s="103"/>
      <c r="AE44" s="103"/>
      <c r="AF44" s="104"/>
      <c r="AH44" s="103"/>
      <c r="AI44" s="103"/>
      <c r="AJ44" s="103"/>
      <c r="AK44" s="103"/>
      <c r="AM44" s="103"/>
      <c r="AN44" s="103"/>
      <c r="AO44" s="103"/>
      <c r="AP44" s="103"/>
    </row>
    <row r="45" spans="1:43" ht="18" customHeight="1">
      <c r="A45" s="17" t="s">
        <v>37</v>
      </c>
      <c r="B45" s="37" t="s">
        <v>170</v>
      </c>
      <c r="C45" s="39" t="s">
        <v>171</v>
      </c>
      <c r="D45" s="28">
        <v>2.85</v>
      </c>
      <c r="E45" s="49">
        <f t="shared" si="17"/>
        <v>8.4027777777777781E-3</v>
      </c>
      <c r="F45" s="45">
        <f t="shared" si="18"/>
        <v>2.9483430799220273E-3</v>
      </c>
      <c r="G45" s="82">
        <f t="shared" si="20"/>
        <v>17</v>
      </c>
      <c r="H45" s="82">
        <f t="shared" si="21"/>
        <v>5</v>
      </c>
      <c r="I45" s="11"/>
      <c r="J45" s="11"/>
      <c r="K45" s="11"/>
      <c r="L45" s="95"/>
      <c r="M45" s="95"/>
      <c r="N45" s="11"/>
      <c r="O45" s="11"/>
      <c r="P45" s="17" t="s">
        <v>37</v>
      </c>
      <c r="Q45" s="37" t="s">
        <v>170</v>
      </c>
      <c r="R45" s="39" t="s">
        <v>171</v>
      </c>
      <c r="S45" s="28">
        <v>2.85</v>
      </c>
      <c r="T45" s="49">
        <f>AP18*1</f>
        <v>8.4027777777777781E-3</v>
      </c>
      <c r="U45" s="45">
        <f t="shared" si="19"/>
        <v>2.9483430799220273E-3</v>
      </c>
      <c r="V45" s="48">
        <f>AP17</f>
        <v>17</v>
      </c>
      <c r="W45" s="48">
        <f>AP19</f>
        <v>5</v>
      </c>
      <c r="X45" s="103"/>
      <c r="Y45" s="103"/>
      <c r="Z45" s="103"/>
      <c r="AA45" s="104"/>
      <c r="AC45" s="103"/>
      <c r="AD45" s="103"/>
      <c r="AE45" s="103"/>
      <c r="AF45" s="104"/>
      <c r="AH45" s="103"/>
      <c r="AI45" s="103"/>
      <c r="AJ45" s="103"/>
      <c r="AK45" s="103"/>
      <c r="AM45" s="103"/>
      <c r="AN45" s="103"/>
      <c r="AO45" s="103"/>
      <c r="AP45" s="103"/>
    </row>
    <row r="46" spans="1:43" ht="18" customHeight="1">
      <c r="A46" s="17" t="s">
        <v>44</v>
      </c>
      <c r="B46" s="37" t="s">
        <v>170</v>
      </c>
      <c r="C46" s="39" t="s">
        <v>172</v>
      </c>
      <c r="D46" s="28">
        <v>2.85</v>
      </c>
      <c r="E46" s="49">
        <f t="shared" si="17"/>
        <v>8.564814814814815E-3</v>
      </c>
      <c r="F46" s="45">
        <f t="shared" si="18"/>
        <v>3.005198180636777E-3</v>
      </c>
      <c r="G46" s="82">
        <f t="shared" si="20"/>
        <v>17</v>
      </c>
      <c r="H46" s="82">
        <f t="shared" si="21"/>
        <v>4</v>
      </c>
      <c r="I46" s="113" t="s">
        <v>173</v>
      </c>
      <c r="J46" s="114"/>
      <c r="K46" s="114"/>
      <c r="L46" s="94"/>
      <c r="M46" s="94"/>
      <c r="N46" s="11"/>
      <c r="O46" s="11"/>
      <c r="P46" s="17" t="s">
        <v>44</v>
      </c>
      <c r="Q46" s="37" t="s">
        <v>170</v>
      </c>
      <c r="R46" s="39" t="s">
        <v>172</v>
      </c>
      <c r="S46" s="28">
        <v>2.85</v>
      </c>
      <c r="T46" s="49">
        <f>AP22*1</f>
        <v>8.564814814814815E-3</v>
      </c>
      <c r="U46" s="45">
        <f t="shared" si="19"/>
        <v>3.005198180636777E-3</v>
      </c>
      <c r="V46" s="48">
        <f>AP21</f>
        <v>17</v>
      </c>
      <c r="W46" s="48">
        <f>AP23</f>
        <v>4</v>
      </c>
      <c r="X46" s="103"/>
      <c r="Y46" s="103"/>
      <c r="Z46" s="103"/>
      <c r="AA46" s="104"/>
      <c r="AC46" s="103"/>
      <c r="AD46" s="103"/>
      <c r="AE46" s="103"/>
      <c r="AF46" s="104"/>
      <c r="AH46" s="103"/>
      <c r="AI46" s="103"/>
      <c r="AJ46" s="103"/>
      <c r="AK46" s="103"/>
      <c r="AM46" s="103"/>
      <c r="AN46" s="103"/>
      <c r="AO46" s="103"/>
      <c r="AP46" s="103"/>
    </row>
    <row r="47" spans="1:43" ht="18" customHeight="1">
      <c r="A47" s="17" t="s">
        <v>48</v>
      </c>
      <c r="B47" s="37" t="s">
        <v>168</v>
      </c>
      <c r="C47" s="39" t="s">
        <v>174</v>
      </c>
      <c r="D47" s="28">
        <v>2.85</v>
      </c>
      <c r="E47" s="49">
        <f t="shared" si="17"/>
        <v>8.1249999999999985E-3</v>
      </c>
      <c r="F47" s="45">
        <f t="shared" si="18"/>
        <v>2.8508771929824555E-3</v>
      </c>
      <c r="G47" s="82">
        <f t="shared" si="20"/>
        <v>18</v>
      </c>
      <c r="H47" s="82">
        <f t="shared" si="21"/>
        <v>4</v>
      </c>
      <c r="I47" s="113"/>
      <c r="J47" s="114"/>
      <c r="K47" s="114"/>
      <c r="L47" s="94"/>
      <c r="M47" s="94"/>
      <c r="N47" s="11"/>
      <c r="O47" s="11"/>
      <c r="P47" s="17" t="s">
        <v>48</v>
      </c>
      <c r="Q47" s="37" t="s">
        <v>168</v>
      </c>
      <c r="R47" s="39" t="s">
        <v>174</v>
      </c>
      <c r="S47" s="28">
        <v>2.85</v>
      </c>
      <c r="T47" s="49">
        <f>AP26*1</f>
        <v>8.1249999999999985E-3</v>
      </c>
      <c r="U47" s="45">
        <f t="shared" si="19"/>
        <v>2.8508771929824555E-3</v>
      </c>
      <c r="V47" s="48">
        <f>AP25</f>
        <v>18</v>
      </c>
      <c r="W47" s="48">
        <f>AP27</f>
        <v>4</v>
      </c>
      <c r="X47" s="103"/>
      <c r="Y47" s="103"/>
      <c r="Z47" s="103"/>
      <c r="AA47" s="104"/>
      <c r="AC47" s="103"/>
      <c r="AD47" s="103"/>
      <c r="AE47" s="103"/>
      <c r="AF47" s="104"/>
      <c r="AH47" s="103"/>
      <c r="AI47" s="103"/>
      <c r="AJ47" s="103"/>
      <c r="AK47" s="103"/>
      <c r="AM47" s="103"/>
      <c r="AN47" s="103"/>
      <c r="AO47" s="103"/>
      <c r="AP47" s="103"/>
    </row>
    <row r="48" spans="1:43" ht="18" customHeight="1">
      <c r="A48" s="17" t="s">
        <v>56</v>
      </c>
      <c r="B48" s="37" t="s">
        <v>168</v>
      </c>
      <c r="C48" s="39" t="s">
        <v>175</v>
      </c>
      <c r="D48" s="62">
        <v>2.89</v>
      </c>
      <c r="E48" s="49">
        <f t="shared" si="17"/>
        <v>8.1249999999999985E-3</v>
      </c>
      <c r="F48" s="45">
        <f t="shared" si="18"/>
        <v>2.8114186851211065E-3</v>
      </c>
      <c r="G48" s="82">
        <f t="shared" si="20"/>
        <v>18</v>
      </c>
      <c r="H48" s="82">
        <f t="shared" si="21"/>
        <v>4</v>
      </c>
      <c r="I48" s="113"/>
      <c r="J48" s="114"/>
      <c r="K48" s="114"/>
      <c r="L48" s="94"/>
      <c r="M48" s="94"/>
      <c r="N48" s="11"/>
      <c r="O48" s="11"/>
      <c r="P48" s="17" t="s">
        <v>56</v>
      </c>
      <c r="Q48" s="37" t="s">
        <v>168</v>
      </c>
      <c r="R48" s="39" t="s">
        <v>175</v>
      </c>
      <c r="S48" s="62">
        <v>2.89</v>
      </c>
      <c r="T48" s="49">
        <f>AP30*1</f>
        <v>8.1249999999999985E-3</v>
      </c>
      <c r="U48" s="45">
        <f t="shared" si="19"/>
        <v>2.8114186851211065E-3</v>
      </c>
      <c r="V48" s="48">
        <f>AP29</f>
        <v>18</v>
      </c>
      <c r="W48" s="48">
        <f>AP31</f>
        <v>4</v>
      </c>
      <c r="X48" s="103"/>
      <c r="Y48" s="103"/>
      <c r="Z48" s="103"/>
      <c r="AA48" s="104"/>
      <c r="AC48" s="103"/>
      <c r="AD48" s="103"/>
      <c r="AE48" s="103"/>
      <c r="AF48" s="104"/>
      <c r="AH48" s="103"/>
      <c r="AI48" s="103"/>
      <c r="AJ48" s="103"/>
      <c r="AK48" s="103"/>
      <c r="AM48" s="103"/>
      <c r="AN48" s="103"/>
      <c r="AO48" s="103"/>
      <c r="AP48" s="103"/>
    </row>
    <row r="49" spans="1:43" s="3" customFormat="1" ht="20.100000000000001" customHeight="1">
      <c r="A49" s="107" t="s">
        <v>67</v>
      </c>
      <c r="B49" s="107"/>
      <c r="C49" s="107"/>
      <c r="D49" s="56">
        <f>SUM(D41:D48)</f>
        <v>20.05</v>
      </c>
      <c r="E49" s="55">
        <f>SUM(E41:E48)</f>
        <v>5.5520833333333332E-2</v>
      </c>
      <c r="F49" s="52">
        <f t="shared" si="18"/>
        <v>2.7691188694929343E-3</v>
      </c>
      <c r="G49" s="84" t="str">
        <f>H48&amp;"位/85"</f>
        <v>4位/85</v>
      </c>
      <c r="H49" s="85"/>
      <c r="I49" s="113"/>
      <c r="J49" s="114"/>
      <c r="K49" s="114"/>
      <c r="L49" s="94"/>
      <c r="M49" s="94"/>
      <c r="N49" s="10"/>
      <c r="O49" s="10"/>
      <c r="P49" s="107" t="s">
        <v>67</v>
      </c>
      <c r="Q49" s="107"/>
      <c r="R49" s="107"/>
      <c r="S49" s="56">
        <f>SUM(S41:S48)</f>
        <v>20.05</v>
      </c>
      <c r="T49" s="55">
        <f>SUM(T41:T48)</f>
        <v>5.5520833333333332E-2</v>
      </c>
      <c r="U49" s="52">
        <f t="shared" si="19"/>
        <v>2.7691188694929343E-3</v>
      </c>
      <c r="V49" s="109" t="str">
        <f>W48&amp;"位/21"</f>
        <v>4位/21</v>
      </c>
      <c r="W49" s="110"/>
      <c r="AA49" s="80"/>
      <c r="AB49" s="72"/>
      <c r="AF49" s="80"/>
      <c r="AG49" s="72"/>
      <c r="AL49" s="72"/>
      <c r="AQ49" s="72"/>
    </row>
    <row r="50" spans="1:43" ht="12.75" customHeight="1">
      <c r="A50" s="108" t="s">
        <v>69</v>
      </c>
      <c r="B50" s="108"/>
      <c r="C50" s="108"/>
      <c r="D50" s="60">
        <v>17.2</v>
      </c>
      <c r="E50" s="54">
        <v>4.7395833333333331E-2</v>
      </c>
      <c r="F50" s="53">
        <f t="shared" si="18"/>
        <v>2.7555717054263567E-3</v>
      </c>
      <c r="G50" s="86" t="s">
        <v>176</v>
      </c>
      <c r="H50" s="86"/>
      <c r="I50" s="34"/>
      <c r="J50" s="34"/>
      <c r="K50" s="34"/>
      <c r="L50" s="31"/>
      <c r="M50" s="31"/>
      <c r="N50" s="11"/>
      <c r="O50" s="11"/>
      <c r="P50" s="103"/>
      <c r="Q50" s="103"/>
      <c r="R50" s="103"/>
      <c r="S50" s="103"/>
      <c r="U50" s="103"/>
      <c r="V50" s="103"/>
      <c r="W50" s="103"/>
      <c r="X50" s="103"/>
      <c r="Y50" s="103"/>
      <c r="Z50" s="103"/>
      <c r="AA50" s="104"/>
      <c r="AC50" s="103"/>
      <c r="AD50" s="103"/>
      <c r="AE50" s="103"/>
      <c r="AF50" s="104"/>
      <c r="AH50" s="103"/>
      <c r="AI50" s="103"/>
      <c r="AJ50" s="103"/>
      <c r="AK50" s="103"/>
      <c r="AM50" s="103"/>
      <c r="AN50" s="103"/>
      <c r="AO50" s="103"/>
      <c r="AP50" s="103"/>
    </row>
    <row r="51" spans="1:43">
      <c r="A51" s="13"/>
      <c r="B51" s="15"/>
      <c r="C51" s="38"/>
      <c r="D51" s="27"/>
      <c r="E51" s="20"/>
      <c r="F51" s="18"/>
      <c r="G51" s="19"/>
      <c r="H51" s="19"/>
      <c r="I51" s="6"/>
      <c r="J51" s="6"/>
      <c r="K51" s="6"/>
      <c r="L51" s="96"/>
      <c r="M51" s="96"/>
      <c r="P51" s="103"/>
      <c r="Q51" s="103"/>
      <c r="R51" s="103"/>
      <c r="S51" s="103"/>
      <c r="U51" s="103"/>
      <c r="V51" s="103"/>
      <c r="W51" s="103"/>
      <c r="X51" s="103"/>
      <c r="Y51" s="103"/>
      <c r="Z51" s="103"/>
      <c r="AA51" s="104"/>
      <c r="AC51" s="103"/>
      <c r="AD51" s="103"/>
      <c r="AE51" s="103"/>
      <c r="AF51" s="104"/>
      <c r="AH51" s="103"/>
      <c r="AI51" s="103"/>
      <c r="AJ51" s="103"/>
      <c r="AK51" s="103"/>
      <c r="AM51" s="103"/>
      <c r="AN51" s="103"/>
      <c r="AO51" s="103"/>
      <c r="AP51" s="103"/>
    </row>
    <row r="52" spans="1:43" ht="46.5">
      <c r="A52" s="13"/>
      <c r="B52" s="90" t="s">
        <v>177</v>
      </c>
      <c r="C52" s="38"/>
      <c r="D52" s="27"/>
      <c r="E52" s="20"/>
      <c r="F52" s="18"/>
      <c r="G52" s="19"/>
      <c r="H52" s="19"/>
      <c r="I52" s="6"/>
      <c r="J52" s="6"/>
      <c r="K52" s="6"/>
      <c r="L52" s="96"/>
      <c r="M52" s="96"/>
      <c r="P52" s="103"/>
      <c r="Q52" s="103"/>
      <c r="R52" s="103"/>
      <c r="S52" s="103"/>
      <c r="U52" s="103"/>
      <c r="V52" s="103"/>
      <c r="W52" s="103"/>
      <c r="X52" s="103"/>
      <c r="Y52" s="103"/>
      <c r="Z52" s="103"/>
      <c r="AA52" s="104"/>
      <c r="AC52" s="103"/>
      <c r="AD52" s="103"/>
      <c r="AE52" s="103"/>
      <c r="AF52" s="104"/>
      <c r="AH52" s="103"/>
      <c r="AI52" s="103"/>
      <c r="AJ52" s="103"/>
      <c r="AK52" s="103"/>
      <c r="AM52" s="103"/>
      <c r="AN52" s="103"/>
      <c r="AO52" s="103"/>
      <c r="AP52" s="103"/>
    </row>
    <row r="53" spans="1:43">
      <c r="A53" s="13"/>
      <c r="B53" s="15"/>
      <c r="C53" s="38"/>
      <c r="D53" s="27"/>
      <c r="E53" s="20"/>
      <c r="F53" s="18"/>
      <c r="G53" s="19"/>
      <c r="H53" s="19"/>
      <c r="I53" s="6"/>
      <c r="J53" s="6"/>
      <c r="K53" s="6"/>
      <c r="L53" s="96"/>
      <c r="M53" s="96"/>
      <c r="P53" s="103"/>
      <c r="Q53" s="103"/>
      <c r="R53" s="103"/>
      <c r="S53" s="103"/>
      <c r="U53" s="103"/>
      <c r="V53" s="103"/>
      <c r="W53" s="103"/>
      <c r="X53" s="103"/>
      <c r="Y53" s="103"/>
      <c r="Z53" s="103"/>
      <c r="AA53" s="104"/>
      <c r="AC53" s="103"/>
      <c r="AD53" s="103"/>
      <c r="AE53" s="103"/>
      <c r="AF53" s="104"/>
      <c r="AH53" s="103"/>
      <c r="AI53" s="103"/>
      <c r="AJ53" s="103"/>
      <c r="AK53" s="103"/>
      <c r="AM53" s="103"/>
      <c r="AN53" s="103"/>
      <c r="AO53" s="103"/>
      <c r="AP53" s="103"/>
    </row>
    <row r="54" spans="1:43">
      <c r="A54" s="13"/>
      <c r="B54" s="15" t="s">
        <v>178</v>
      </c>
      <c r="C54" s="38"/>
      <c r="D54" s="27"/>
      <c r="E54" s="20"/>
      <c r="F54" s="18"/>
      <c r="G54" s="19"/>
      <c r="H54" s="19"/>
      <c r="I54" s="6"/>
      <c r="J54" s="6"/>
      <c r="K54" s="6"/>
      <c r="L54" s="96"/>
      <c r="M54" s="96"/>
      <c r="P54" s="103"/>
      <c r="Q54" s="103"/>
      <c r="R54" s="103"/>
      <c r="S54" s="103"/>
      <c r="U54" s="103"/>
      <c r="V54" s="103"/>
      <c r="W54" s="103"/>
      <c r="X54" s="103"/>
      <c r="Y54" s="103"/>
      <c r="Z54" s="103"/>
      <c r="AA54" s="104"/>
      <c r="AC54" s="103"/>
      <c r="AD54" s="103"/>
      <c r="AE54" s="103"/>
      <c r="AF54" s="104"/>
      <c r="AH54" s="103"/>
      <c r="AI54" s="103"/>
      <c r="AJ54" s="103"/>
      <c r="AK54" s="103"/>
      <c r="AM54" s="103"/>
      <c r="AN54" s="103"/>
      <c r="AO54" s="103"/>
      <c r="AP54" s="103"/>
    </row>
    <row r="55" spans="1:43">
      <c r="A55" s="13"/>
      <c r="B55" s="87" t="s">
        <v>179</v>
      </c>
      <c r="C55" s="88"/>
      <c r="D55" s="89" t="s">
        <v>180</v>
      </c>
      <c r="E55" s="20"/>
      <c r="F55" s="18"/>
      <c r="G55" s="19"/>
      <c r="H55" s="19"/>
      <c r="I55" s="6"/>
      <c r="J55" s="6"/>
      <c r="K55" s="6"/>
      <c r="L55" s="96"/>
      <c r="M55" s="96"/>
      <c r="P55" s="103"/>
      <c r="Q55" s="103"/>
      <c r="R55" s="103"/>
      <c r="S55" s="103"/>
      <c r="U55" s="103"/>
      <c r="V55" s="103"/>
      <c r="W55" s="103"/>
      <c r="X55" s="103"/>
      <c r="Y55" s="103"/>
      <c r="Z55" s="103"/>
      <c r="AA55" s="104"/>
      <c r="AC55" s="103"/>
      <c r="AD55" s="103"/>
      <c r="AE55" s="103"/>
      <c r="AF55" s="104"/>
      <c r="AH55" s="103"/>
      <c r="AI55" s="103"/>
      <c r="AJ55" s="103"/>
      <c r="AK55" s="103"/>
      <c r="AM55" s="103"/>
      <c r="AN55" s="103"/>
      <c r="AO55" s="103"/>
      <c r="AP55" s="103"/>
    </row>
    <row r="56" spans="1:43">
      <c r="A56" s="13"/>
      <c r="B56" s="87" t="s">
        <v>181</v>
      </c>
      <c r="C56" s="88"/>
      <c r="D56" s="89" t="s">
        <v>182</v>
      </c>
      <c r="E56" s="20"/>
      <c r="F56" s="18"/>
      <c r="G56" s="19"/>
      <c r="H56" s="19"/>
      <c r="I56" s="6"/>
      <c r="J56" s="6"/>
      <c r="K56" s="6"/>
      <c r="L56" s="96"/>
      <c r="M56" s="96"/>
      <c r="P56" s="103"/>
      <c r="Q56" s="103"/>
      <c r="R56" s="103"/>
      <c r="S56" s="103"/>
      <c r="U56" s="103"/>
      <c r="V56" s="103"/>
      <c r="W56" s="103"/>
      <c r="X56" s="103"/>
      <c r="Y56" s="103"/>
      <c r="Z56" s="103"/>
      <c r="AA56" s="104"/>
      <c r="AC56" s="103"/>
      <c r="AD56" s="103"/>
      <c r="AE56" s="103"/>
      <c r="AF56" s="104"/>
      <c r="AH56" s="103"/>
      <c r="AI56" s="103"/>
      <c r="AJ56" s="103"/>
      <c r="AK56" s="103"/>
      <c r="AM56" s="103"/>
      <c r="AN56" s="103"/>
      <c r="AO56" s="103"/>
      <c r="AP56" s="103"/>
    </row>
    <row r="57" spans="1:43">
      <c r="A57" s="13"/>
      <c r="B57" s="15"/>
      <c r="C57" s="38"/>
      <c r="D57" s="27"/>
      <c r="E57" s="20"/>
      <c r="F57" s="18"/>
      <c r="G57" s="19"/>
      <c r="H57" s="19"/>
      <c r="I57" s="6"/>
      <c r="J57" s="6"/>
      <c r="K57" s="6"/>
      <c r="L57" s="96"/>
      <c r="M57" s="96"/>
      <c r="P57" s="103"/>
      <c r="Q57" s="103"/>
      <c r="R57" s="103"/>
      <c r="S57" s="103"/>
      <c r="U57" s="103"/>
      <c r="V57" s="103"/>
      <c r="W57" s="103"/>
      <c r="X57" s="103"/>
      <c r="Y57" s="103"/>
      <c r="Z57" s="103"/>
      <c r="AA57" s="104"/>
      <c r="AC57" s="103"/>
      <c r="AD57" s="103"/>
      <c r="AE57" s="103"/>
      <c r="AF57" s="104"/>
      <c r="AH57" s="103"/>
      <c r="AI57" s="103"/>
      <c r="AJ57" s="103"/>
      <c r="AK57" s="103"/>
      <c r="AM57" s="103"/>
      <c r="AN57" s="103"/>
      <c r="AO57" s="103"/>
      <c r="AP57" s="103"/>
    </row>
    <row r="58" spans="1:43">
      <c r="A58" s="13"/>
      <c r="B58" s="15"/>
      <c r="C58" s="38"/>
      <c r="D58" s="27"/>
      <c r="E58" s="20"/>
      <c r="F58" s="18"/>
      <c r="G58" s="19"/>
      <c r="H58" s="19"/>
      <c r="I58" s="6"/>
      <c r="J58" s="6"/>
      <c r="K58" s="6"/>
      <c r="L58" s="96"/>
      <c r="M58" s="96"/>
      <c r="P58" s="103"/>
      <c r="Q58" s="103"/>
      <c r="R58" s="103"/>
      <c r="S58" s="103"/>
      <c r="U58" s="103"/>
      <c r="V58" s="103"/>
      <c r="W58" s="103"/>
      <c r="X58" s="103"/>
      <c r="Y58" s="103"/>
      <c r="Z58" s="103"/>
      <c r="AA58" s="104"/>
      <c r="AC58" s="103"/>
      <c r="AD58" s="103"/>
      <c r="AE58" s="103"/>
      <c r="AF58" s="104"/>
      <c r="AH58" s="103"/>
      <c r="AI58" s="103"/>
      <c r="AJ58" s="103"/>
      <c r="AK58" s="103"/>
      <c r="AM58" s="103"/>
      <c r="AN58" s="103"/>
      <c r="AO58" s="103"/>
      <c r="AP58" s="103"/>
    </row>
    <row r="59" spans="1:43">
      <c r="A59" s="13"/>
      <c r="B59" s="15"/>
      <c r="C59" s="38"/>
      <c r="D59" s="27"/>
      <c r="E59" s="20"/>
      <c r="F59" s="18"/>
      <c r="G59" s="19"/>
      <c r="H59" s="19"/>
      <c r="I59" s="6"/>
      <c r="J59" s="6"/>
      <c r="K59" s="6"/>
      <c r="L59" s="96"/>
      <c r="M59" s="96"/>
      <c r="P59" s="103"/>
      <c r="Q59" s="103"/>
      <c r="R59" s="103"/>
      <c r="S59" s="103"/>
      <c r="U59" s="103"/>
      <c r="V59" s="103"/>
      <c r="W59" s="103"/>
      <c r="X59" s="103"/>
      <c r="Y59" s="103"/>
      <c r="Z59" s="103"/>
      <c r="AA59" s="104"/>
      <c r="AC59" s="103"/>
      <c r="AD59" s="103"/>
      <c r="AE59" s="103"/>
      <c r="AF59" s="104"/>
      <c r="AH59" s="103"/>
      <c r="AI59" s="103"/>
      <c r="AJ59" s="103"/>
      <c r="AK59" s="103"/>
      <c r="AM59" s="103"/>
      <c r="AN59" s="103"/>
      <c r="AO59" s="103"/>
      <c r="AP59" s="103"/>
    </row>
    <row r="60" spans="1:43">
      <c r="A60" s="13"/>
      <c r="B60" s="15"/>
      <c r="C60" s="38"/>
      <c r="D60" s="27"/>
      <c r="E60" s="20"/>
      <c r="F60" s="18"/>
      <c r="G60" s="19"/>
      <c r="H60" s="19"/>
      <c r="I60" s="6"/>
      <c r="J60" s="6"/>
      <c r="K60" s="6"/>
      <c r="L60" s="96"/>
      <c r="M60" s="96"/>
      <c r="P60" s="103"/>
      <c r="Q60" s="103"/>
      <c r="R60" s="103"/>
      <c r="S60" s="103"/>
      <c r="U60" s="103"/>
      <c r="V60" s="103"/>
      <c r="W60" s="103"/>
      <c r="X60" s="103"/>
      <c r="Y60" s="103"/>
      <c r="Z60" s="103"/>
      <c r="AA60" s="104"/>
      <c r="AC60" s="103"/>
      <c r="AD60" s="103"/>
      <c r="AE60" s="103"/>
      <c r="AF60" s="104"/>
      <c r="AH60" s="103"/>
      <c r="AI60" s="103"/>
      <c r="AJ60" s="103"/>
      <c r="AK60" s="103"/>
      <c r="AM60" s="103"/>
      <c r="AN60" s="103"/>
      <c r="AO60" s="103"/>
      <c r="AP60" s="103"/>
    </row>
    <row r="61" spans="1:43">
      <c r="A61" s="13"/>
      <c r="B61" s="15"/>
      <c r="C61" s="38"/>
      <c r="D61" s="27"/>
      <c r="E61" s="20"/>
      <c r="F61" s="18"/>
      <c r="G61" s="19"/>
      <c r="H61" s="19"/>
      <c r="I61" s="6"/>
      <c r="J61" s="6"/>
      <c r="K61" s="6"/>
      <c r="L61" s="96"/>
      <c r="M61" s="96"/>
      <c r="P61" s="103"/>
      <c r="Q61" s="103"/>
      <c r="R61" s="103"/>
      <c r="S61" s="103"/>
      <c r="U61" s="103"/>
      <c r="V61" s="103"/>
      <c r="W61" s="103"/>
      <c r="X61" s="103"/>
      <c r="Y61" s="103"/>
      <c r="Z61" s="103"/>
      <c r="AA61" s="104"/>
      <c r="AC61" s="103"/>
      <c r="AD61" s="103"/>
      <c r="AE61" s="103"/>
      <c r="AF61" s="104"/>
      <c r="AH61" s="103"/>
      <c r="AI61" s="103"/>
      <c r="AJ61" s="103"/>
      <c r="AK61" s="103"/>
      <c r="AM61" s="103"/>
      <c r="AN61" s="103"/>
      <c r="AO61" s="103"/>
      <c r="AP61" s="103"/>
    </row>
    <row r="62" spans="1:43">
      <c r="A62" s="13"/>
      <c r="B62" s="15"/>
      <c r="C62" s="38"/>
      <c r="D62" s="27"/>
      <c r="E62" s="20"/>
      <c r="F62" s="18"/>
      <c r="G62" s="19"/>
      <c r="H62" s="19"/>
      <c r="I62" s="6"/>
      <c r="J62" s="6"/>
      <c r="K62" s="6"/>
      <c r="L62" s="96"/>
      <c r="M62" s="96"/>
      <c r="P62" s="103"/>
      <c r="Q62" s="103"/>
      <c r="R62" s="103"/>
      <c r="S62" s="103"/>
      <c r="U62" s="103"/>
      <c r="V62" s="103"/>
      <c r="W62" s="103"/>
      <c r="X62" s="103"/>
      <c r="Y62" s="103"/>
      <c r="Z62" s="103"/>
      <c r="AA62" s="104"/>
      <c r="AC62" s="103"/>
      <c r="AD62" s="103"/>
      <c r="AE62" s="103"/>
      <c r="AF62" s="104"/>
      <c r="AH62" s="103"/>
      <c r="AI62" s="103"/>
      <c r="AJ62" s="103"/>
      <c r="AK62" s="103"/>
      <c r="AM62" s="103"/>
      <c r="AN62" s="103"/>
      <c r="AO62" s="103"/>
      <c r="AP62" s="103"/>
    </row>
    <row r="63" spans="1:43">
      <c r="A63" s="13"/>
      <c r="B63" s="15"/>
      <c r="C63" s="38"/>
      <c r="D63" s="27"/>
      <c r="E63" s="20"/>
      <c r="F63" s="18"/>
      <c r="G63" s="19"/>
      <c r="H63" s="19"/>
      <c r="I63" s="6"/>
      <c r="J63" s="6"/>
      <c r="K63" s="6"/>
      <c r="L63" s="96"/>
      <c r="M63" s="96"/>
      <c r="P63" s="103"/>
      <c r="Q63" s="103"/>
      <c r="R63" s="103"/>
      <c r="S63" s="103"/>
      <c r="U63" s="103"/>
      <c r="V63" s="103"/>
      <c r="W63" s="103"/>
      <c r="X63" s="103"/>
      <c r="Y63" s="103"/>
      <c r="Z63" s="103"/>
      <c r="AA63" s="104"/>
      <c r="AC63" s="103"/>
      <c r="AD63" s="103"/>
      <c r="AE63" s="103"/>
      <c r="AF63" s="104"/>
      <c r="AH63" s="103"/>
      <c r="AI63" s="103"/>
      <c r="AJ63" s="103"/>
      <c r="AK63" s="103"/>
      <c r="AM63" s="103"/>
      <c r="AN63" s="103"/>
      <c r="AO63" s="103"/>
      <c r="AP63" s="103"/>
    </row>
    <row r="64" spans="1:43">
      <c r="A64" s="13"/>
      <c r="B64" s="15"/>
      <c r="C64" s="38"/>
      <c r="D64" s="27"/>
      <c r="E64" s="20"/>
      <c r="F64" s="18"/>
      <c r="G64" s="19"/>
      <c r="H64" s="19"/>
      <c r="I64" s="6"/>
      <c r="J64" s="6"/>
      <c r="K64" s="6"/>
      <c r="L64" s="96"/>
      <c r="M64" s="96"/>
      <c r="P64" s="103"/>
      <c r="Q64" s="103"/>
      <c r="R64" s="103"/>
      <c r="S64" s="103"/>
      <c r="U64" s="103"/>
      <c r="V64" s="103"/>
      <c r="W64" s="103"/>
      <c r="X64" s="103"/>
      <c r="Y64" s="103"/>
      <c r="Z64" s="103"/>
      <c r="AA64" s="104"/>
      <c r="AC64" s="103"/>
      <c r="AD64" s="103"/>
      <c r="AE64" s="103"/>
      <c r="AF64" s="104"/>
      <c r="AH64" s="103"/>
      <c r="AI64" s="103"/>
      <c r="AJ64" s="103"/>
      <c r="AK64" s="103"/>
      <c r="AM64" s="103"/>
      <c r="AN64" s="103"/>
      <c r="AO64" s="103"/>
      <c r="AP64" s="103"/>
    </row>
    <row r="65" spans="1:13">
      <c r="A65" s="13"/>
      <c r="B65" s="15"/>
      <c r="C65" s="38"/>
      <c r="D65" s="27"/>
      <c r="E65" s="20"/>
      <c r="F65" s="18"/>
      <c r="G65" s="19"/>
      <c r="H65" s="19"/>
      <c r="I65" s="6"/>
      <c r="J65" s="6"/>
      <c r="K65" s="6"/>
      <c r="L65" s="96"/>
      <c r="M65" s="96"/>
    </row>
    <row r="66" spans="1:13">
      <c r="A66" s="13"/>
      <c r="B66" s="15"/>
      <c r="C66" s="38"/>
      <c r="D66" s="27"/>
      <c r="E66" s="20"/>
      <c r="F66" s="18"/>
      <c r="G66" s="19"/>
      <c r="H66" s="19"/>
      <c r="I66" s="6"/>
      <c r="J66" s="6"/>
      <c r="K66" s="6"/>
      <c r="L66" s="96"/>
      <c r="M66" s="96"/>
    </row>
    <row r="67" spans="1:13">
      <c r="A67" s="13"/>
      <c r="B67" s="15"/>
      <c r="C67" s="38"/>
      <c r="D67" s="27"/>
      <c r="E67" s="20"/>
      <c r="F67" s="18"/>
      <c r="G67" s="19"/>
      <c r="H67" s="19"/>
      <c r="I67" s="6"/>
      <c r="J67" s="6"/>
      <c r="K67" s="6"/>
      <c r="L67" s="96"/>
      <c r="M67" s="96"/>
    </row>
    <row r="68" spans="1:13">
      <c r="A68" s="13"/>
      <c r="B68" s="15"/>
      <c r="C68" s="38"/>
      <c r="D68" s="27"/>
      <c r="E68" s="20"/>
      <c r="F68" s="18"/>
      <c r="G68" s="19"/>
      <c r="H68" s="19"/>
      <c r="I68" s="6"/>
      <c r="J68" s="6"/>
      <c r="K68" s="6"/>
      <c r="L68" s="96"/>
      <c r="M68" s="96"/>
    </row>
    <row r="69" spans="1:13">
      <c r="A69" s="13"/>
      <c r="B69" s="15"/>
      <c r="C69" s="38"/>
      <c r="D69" s="27"/>
      <c r="E69" s="20"/>
      <c r="F69" s="18"/>
      <c r="G69" s="19"/>
      <c r="H69" s="19"/>
      <c r="I69" s="6"/>
      <c r="J69" s="6"/>
      <c r="K69" s="6"/>
      <c r="L69" s="96"/>
      <c r="M69" s="96"/>
    </row>
    <row r="70" spans="1:13">
      <c r="A70" s="13"/>
      <c r="B70" s="15"/>
      <c r="C70" s="38"/>
      <c r="D70" s="27"/>
      <c r="E70" s="20"/>
      <c r="F70" s="18"/>
      <c r="G70" s="19"/>
      <c r="H70" s="19"/>
      <c r="I70" s="6"/>
      <c r="J70" s="6"/>
      <c r="K70" s="6"/>
      <c r="L70" s="96"/>
      <c r="M70" s="96"/>
    </row>
    <row r="71" spans="1:13">
      <c r="A71" s="13"/>
      <c r="B71" s="15"/>
      <c r="C71" s="38"/>
      <c r="D71" s="27"/>
      <c r="E71" s="20"/>
      <c r="F71" s="18"/>
      <c r="G71" s="19"/>
      <c r="H71" s="19"/>
      <c r="I71" s="6"/>
      <c r="J71" s="6"/>
      <c r="K71" s="6"/>
      <c r="L71" s="96"/>
      <c r="M71" s="96"/>
    </row>
    <row r="72" spans="1:13">
      <c r="A72" s="13"/>
      <c r="B72" s="15"/>
      <c r="C72" s="38"/>
      <c r="D72" s="27"/>
      <c r="E72" s="20"/>
      <c r="F72" s="18"/>
      <c r="G72" s="19"/>
      <c r="H72" s="19"/>
      <c r="I72" s="6"/>
      <c r="J72" s="6"/>
      <c r="K72" s="6"/>
      <c r="L72" s="96"/>
      <c r="M72" s="96"/>
    </row>
    <row r="73" spans="1:13">
      <c r="A73" s="13"/>
      <c r="B73" s="15"/>
      <c r="C73" s="38"/>
      <c r="D73" s="27"/>
      <c r="E73" s="20"/>
      <c r="F73" s="18"/>
      <c r="G73" s="19"/>
      <c r="H73" s="19"/>
      <c r="I73" s="6"/>
      <c r="J73" s="6"/>
      <c r="K73" s="6"/>
      <c r="L73" s="96"/>
      <c r="M73" s="96"/>
    </row>
    <row r="74" spans="1:13">
      <c r="A74" s="13"/>
      <c r="B74" s="15"/>
      <c r="C74" s="38"/>
      <c r="D74" s="27"/>
      <c r="E74" s="20"/>
      <c r="F74" s="18"/>
      <c r="G74" s="19"/>
      <c r="H74" s="19"/>
      <c r="I74" s="6"/>
      <c r="J74" s="6"/>
      <c r="K74" s="6"/>
      <c r="L74" s="96"/>
      <c r="M74" s="96"/>
    </row>
    <row r="75" spans="1:13">
      <c r="A75" s="13"/>
      <c r="B75" s="15"/>
      <c r="C75" s="38"/>
      <c r="D75" s="27"/>
      <c r="E75" s="20"/>
      <c r="F75" s="18"/>
      <c r="G75" s="19"/>
      <c r="H75" s="19"/>
      <c r="I75" s="6"/>
      <c r="J75" s="6"/>
      <c r="K75" s="6"/>
      <c r="L75" s="96"/>
      <c r="M75" s="96"/>
    </row>
    <row r="76" spans="1:13">
      <c r="A76" s="13"/>
      <c r="B76" s="15"/>
      <c r="C76" s="38"/>
      <c r="D76" s="27"/>
      <c r="E76" s="20"/>
      <c r="F76" s="18"/>
      <c r="G76" s="19"/>
      <c r="H76" s="19"/>
      <c r="I76" s="6"/>
      <c r="J76" s="6"/>
      <c r="K76" s="6"/>
      <c r="L76" s="96"/>
      <c r="M76" s="96"/>
    </row>
    <row r="77" spans="1:13">
      <c r="A77" s="13"/>
      <c r="B77" s="15"/>
      <c r="C77" s="38"/>
      <c r="D77" s="27"/>
      <c r="E77" s="20"/>
      <c r="F77" s="18"/>
      <c r="G77" s="19"/>
      <c r="H77" s="19"/>
      <c r="I77" s="6"/>
      <c r="J77" s="6"/>
      <c r="K77" s="6"/>
      <c r="L77" s="96"/>
      <c r="M77" s="96"/>
    </row>
    <row r="78" spans="1:13">
      <c r="A78" s="13"/>
      <c r="B78" s="15"/>
      <c r="C78" s="38"/>
      <c r="D78" s="27"/>
      <c r="E78" s="20"/>
      <c r="F78" s="18"/>
      <c r="G78" s="19"/>
      <c r="H78" s="19"/>
      <c r="I78" s="6"/>
      <c r="J78" s="6"/>
      <c r="K78" s="6"/>
      <c r="L78" s="96"/>
      <c r="M78" s="96"/>
    </row>
    <row r="79" spans="1:13">
      <c r="A79" s="13"/>
      <c r="B79" s="15"/>
      <c r="C79" s="38"/>
      <c r="D79" s="27"/>
      <c r="E79" s="20"/>
      <c r="F79" s="18"/>
      <c r="G79" s="19"/>
      <c r="H79" s="19"/>
      <c r="I79" s="6"/>
      <c r="J79" s="6"/>
      <c r="K79" s="6"/>
      <c r="L79" s="96"/>
      <c r="M79" s="96"/>
    </row>
    <row r="80" spans="1:13">
      <c r="A80" s="13"/>
      <c r="B80" s="15"/>
      <c r="C80" s="38"/>
      <c r="D80" s="27"/>
      <c r="E80" s="20"/>
      <c r="F80" s="18"/>
      <c r="G80" s="19"/>
      <c r="H80" s="19"/>
      <c r="I80" s="6"/>
      <c r="J80" s="6"/>
      <c r="K80" s="6"/>
      <c r="L80" s="96"/>
      <c r="M80" s="96"/>
    </row>
    <row r="81" spans="1:13">
      <c r="A81" s="13"/>
      <c r="B81" s="15"/>
      <c r="C81" s="38"/>
      <c r="D81" s="27"/>
      <c r="E81" s="20"/>
      <c r="F81" s="18"/>
      <c r="G81" s="19"/>
      <c r="H81" s="19"/>
      <c r="I81" s="6"/>
      <c r="J81" s="6"/>
      <c r="K81" s="6"/>
      <c r="L81" s="96"/>
      <c r="M81" s="96"/>
    </row>
    <row r="82" spans="1:13">
      <c r="A82" s="13"/>
      <c r="B82" s="15"/>
      <c r="C82" s="38"/>
      <c r="D82" s="27"/>
      <c r="E82" s="20"/>
      <c r="F82" s="18"/>
      <c r="G82" s="19"/>
      <c r="H82" s="19"/>
      <c r="I82" s="6"/>
      <c r="J82" s="6"/>
      <c r="K82" s="6"/>
      <c r="L82" s="96"/>
      <c r="M82" s="96"/>
    </row>
    <row r="83" spans="1:13">
      <c r="A83" s="13"/>
      <c r="B83" s="15"/>
      <c r="C83" s="38"/>
      <c r="D83" s="27"/>
      <c r="E83" s="20"/>
      <c r="F83" s="18"/>
      <c r="G83" s="19"/>
      <c r="H83" s="19"/>
      <c r="I83" s="6"/>
      <c r="J83" s="6"/>
      <c r="K83" s="6"/>
      <c r="L83" s="96"/>
      <c r="M83" s="96"/>
    </row>
    <row r="84" spans="1:13">
      <c r="A84" s="13"/>
      <c r="B84" s="15"/>
      <c r="C84" s="38"/>
      <c r="D84" s="27"/>
      <c r="E84" s="20"/>
      <c r="F84" s="18"/>
      <c r="G84" s="19"/>
      <c r="H84" s="19"/>
      <c r="I84" s="6"/>
      <c r="J84" s="6"/>
      <c r="K84" s="6"/>
      <c r="L84" s="96"/>
      <c r="M84" s="96"/>
    </row>
    <row r="85" spans="1:13">
      <c r="A85" s="13"/>
      <c r="B85" s="15"/>
      <c r="C85" s="38"/>
      <c r="D85" s="27"/>
      <c r="E85" s="20"/>
      <c r="F85" s="18"/>
      <c r="G85" s="19"/>
      <c r="H85" s="19"/>
      <c r="I85" s="6"/>
      <c r="J85" s="6"/>
      <c r="K85" s="6"/>
      <c r="L85" s="96"/>
      <c r="M85" s="96"/>
    </row>
    <row r="86" spans="1:13">
      <c r="A86" s="13"/>
      <c r="B86" s="15"/>
      <c r="C86" s="38"/>
      <c r="D86" s="27"/>
      <c r="E86" s="20"/>
      <c r="F86" s="18"/>
      <c r="G86" s="19"/>
      <c r="H86" s="19"/>
      <c r="I86" s="6"/>
      <c r="J86" s="6"/>
      <c r="K86" s="6"/>
      <c r="L86" s="96"/>
      <c r="M86" s="96"/>
    </row>
    <row r="87" spans="1:13">
      <c r="A87" s="13"/>
      <c r="B87" s="15"/>
      <c r="C87" s="38"/>
      <c r="D87" s="27"/>
      <c r="E87" s="20"/>
      <c r="F87" s="18"/>
      <c r="G87" s="19"/>
      <c r="H87" s="19"/>
      <c r="I87" s="6"/>
      <c r="J87" s="6"/>
      <c r="K87" s="6"/>
      <c r="L87" s="96"/>
      <c r="M87" s="96"/>
    </row>
    <row r="88" spans="1:13">
      <c r="A88" s="13"/>
      <c r="B88" s="15"/>
      <c r="C88" s="38"/>
      <c r="D88" s="27"/>
      <c r="E88" s="20"/>
      <c r="F88" s="18"/>
      <c r="G88" s="19"/>
      <c r="H88" s="19"/>
      <c r="I88" s="6"/>
      <c r="J88" s="6"/>
      <c r="K88" s="6"/>
      <c r="L88" s="96"/>
      <c r="M88" s="96"/>
    </row>
    <row r="89" spans="1:13">
      <c r="A89" s="13"/>
      <c r="B89" s="15"/>
      <c r="C89" s="38"/>
      <c r="D89" s="27"/>
      <c r="E89" s="20"/>
      <c r="F89" s="18"/>
      <c r="G89" s="19"/>
      <c r="H89" s="19"/>
      <c r="I89" s="6"/>
      <c r="J89" s="6"/>
      <c r="K89" s="6"/>
      <c r="L89" s="96"/>
      <c r="M89" s="96"/>
    </row>
    <row r="90" spans="1:13">
      <c r="A90" s="13"/>
      <c r="B90" s="15"/>
      <c r="C90" s="38"/>
      <c r="D90" s="27"/>
      <c r="E90" s="20"/>
      <c r="F90" s="18"/>
      <c r="G90" s="19"/>
      <c r="H90" s="19"/>
      <c r="I90" s="6"/>
      <c r="J90" s="6"/>
      <c r="K90" s="6"/>
      <c r="L90" s="96"/>
      <c r="M90" s="96"/>
    </row>
    <row r="91" spans="1:13">
      <c r="A91" s="13"/>
      <c r="B91" s="15"/>
      <c r="C91" s="38"/>
      <c r="D91" s="27"/>
      <c r="E91" s="20"/>
      <c r="F91" s="18"/>
      <c r="G91" s="19"/>
      <c r="H91" s="19"/>
      <c r="I91" s="6"/>
      <c r="J91" s="6"/>
      <c r="K91" s="6"/>
      <c r="L91" s="96"/>
      <c r="M91" s="96"/>
    </row>
    <row r="92" spans="1:13">
      <c r="A92" s="13"/>
      <c r="B92" s="15"/>
      <c r="C92" s="38"/>
      <c r="D92" s="27"/>
      <c r="E92" s="20"/>
      <c r="F92" s="18"/>
      <c r="G92" s="19"/>
      <c r="H92" s="19"/>
      <c r="I92" s="6"/>
      <c r="J92" s="6"/>
      <c r="K92" s="6"/>
      <c r="L92" s="96"/>
      <c r="M92" s="96"/>
    </row>
    <row r="93" spans="1:13">
      <c r="A93" s="13"/>
      <c r="B93" s="15"/>
      <c r="C93" s="38"/>
      <c r="D93" s="27"/>
      <c r="E93" s="20"/>
      <c r="F93" s="18"/>
      <c r="G93" s="19"/>
      <c r="H93" s="19"/>
      <c r="I93" s="6"/>
      <c r="J93" s="6"/>
      <c r="K93" s="6"/>
      <c r="L93" s="96"/>
      <c r="M93" s="96"/>
    </row>
    <row r="94" spans="1:13">
      <c r="A94" s="13"/>
      <c r="B94" s="15"/>
      <c r="C94" s="38"/>
      <c r="D94" s="27"/>
      <c r="E94" s="20"/>
      <c r="F94" s="18"/>
      <c r="G94" s="19"/>
      <c r="H94" s="19"/>
      <c r="I94" s="6"/>
      <c r="J94" s="6"/>
      <c r="K94" s="6"/>
      <c r="L94" s="96"/>
      <c r="M94" s="96"/>
    </row>
    <row r="95" spans="1:13">
      <c r="A95" s="13"/>
      <c r="B95" s="15"/>
      <c r="C95" s="38"/>
      <c r="D95" s="27"/>
      <c r="E95" s="20"/>
      <c r="F95" s="18"/>
      <c r="G95" s="19"/>
      <c r="H95" s="19"/>
      <c r="I95" s="6"/>
      <c r="J95" s="6"/>
      <c r="K95" s="6"/>
      <c r="L95" s="96"/>
      <c r="M95" s="96"/>
    </row>
    <row r="96" spans="1:13">
      <c r="A96" s="13"/>
      <c r="B96" s="15"/>
      <c r="C96" s="38"/>
      <c r="D96" s="27"/>
      <c r="E96" s="20"/>
      <c r="F96" s="18"/>
      <c r="G96" s="19"/>
      <c r="H96" s="19"/>
      <c r="I96" s="6"/>
      <c r="J96" s="6"/>
      <c r="K96" s="6"/>
      <c r="L96" s="96"/>
      <c r="M96" s="96"/>
    </row>
    <row r="97" spans="1:13">
      <c r="A97" s="13"/>
      <c r="B97" s="15"/>
      <c r="C97" s="38"/>
      <c r="D97" s="27"/>
      <c r="E97" s="20"/>
      <c r="F97" s="18"/>
      <c r="G97" s="19"/>
      <c r="H97" s="19"/>
      <c r="I97" s="6"/>
      <c r="J97" s="6"/>
      <c r="K97" s="6"/>
      <c r="L97" s="96"/>
      <c r="M97" s="96"/>
    </row>
  </sheetData>
  <mergeCells count="34">
    <mergeCell ref="A50:C50"/>
    <mergeCell ref="V25:W25"/>
    <mergeCell ref="P26:R26"/>
    <mergeCell ref="V26:W26"/>
    <mergeCell ref="Q29:R29"/>
    <mergeCell ref="P37:R37"/>
    <mergeCell ref="V37:W37"/>
    <mergeCell ref="A49:C49"/>
    <mergeCell ref="P38:R38"/>
    <mergeCell ref="V38:W38"/>
    <mergeCell ref="Q41:R41"/>
    <mergeCell ref="P49:R49"/>
    <mergeCell ref="V49:W49"/>
    <mergeCell ref="I34:K37"/>
    <mergeCell ref="I46:K49"/>
    <mergeCell ref="A25:C25"/>
    <mergeCell ref="A26:C26"/>
    <mergeCell ref="A37:C37"/>
    <mergeCell ref="B29:C29"/>
    <mergeCell ref="A38:C38"/>
    <mergeCell ref="B41:C41"/>
    <mergeCell ref="V13:W13"/>
    <mergeCell ref="P14:R14"/>
    <mergeCell ref="V14:W14"/>
    <mergeCell ref="I10:K13"/>
    <mergeCell ref="I22:K25"/>
    <mergeCell ref="Q17:R17"/>
    <mergeCell ref="P25:R25"/>
    <mergeCell ref="B4:C4"/>
    <mergeCell ref="Q4:R4"/>
    <mergeCell ref="P13:R13"/>
    <mergeCell ref="B17:C17"/>
    <mergeCell ref="A13:C13"/>
    <mergeCell ref="A14:C14"/>
  </mergeCells>
  <phoneticPr fontId="2"/>
  <conditionalFormatting sqref="AB1:AB1048576 AG1:AG1048576 AL1:AL1048576 AQ1:AQ1048576">
    <cfRule type="notContainsText" dxfId="0" priority="1" stopIfTrue="1" operator="notContains" text="TRUE">
      <formula>ISERROR(SEARCH("TRUE",AB1))</formula>
    </cfRule>
  </conditionalFormatting>
  <hyperlinks>
    <hyperlink ref="D55" r:id="rId1" xr:uid="{23FCD053-14FA-41E8-B71C-5F5B2F6C0594}"/>
    <hyperlink ref="D56" r:id="rId2" xr:uid="{92B2E365-889E-4912-A06E-37578F292256}"/>
  </hyperlinks>
  <printOptions horizontalCentered="1" verticalCentered="1"/>
  <pageMargins left="0" right="0" top="0" bottom="0" header="0" footer="0"/>
  <pageSetup paperSize="9"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ec1c44-e65e-43e7-94fb-6edd69e0929a" xsi:nil="true"/>
    <lcf76f155ced4ddcb4097134ff3c332f xmlns="6e9d908a-9f95-4997-80f1-3523e6bc2e1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72468-4C06-4B08-A902-AFC1A208BD07}"/>
</file>

<file path=customXml/itemProps2.xml><?xml version="1.0" encoding="utf-8"?>
<ds:datastoreItem xmlns:ds="http://schemas.openxmlformats.org/officeDocument/2006/customXml" ds:itemID="{AE0ADBCA-30E3-4AB4-AE20-8E9C98C78D6A}"/>
</file>

<file path=customXml/itemProps3.xml><?xml version="1.0" encoding="utf-8"?>
<ds:datastoreItem xmlns:ds="http://schemas.openxmlformats.org/officeDocument/2006/customXml" ds:itemID="{1D7B5007-04FF-4A7F-9307-5AB7B1C39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ITOU TAKASHI</dc:creator>
  <cp:keywords/>
  <dc:description/>
  <cp:lastModifiedBy>Kakimoto, Hiroki/柿本 浩希</cp:lastModifiedBy>
  <cp:revision/>
  <dcterms:created xsi:type="dcterms:W3CDTF">2003-12-06T12:31:31Z</dcterms:created>
  <dcterms:modified xsi:type="dcterms:W3CDTF">2023-11-30T08:00:20Z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  <property fmtid="{D5CDD505-2E9C-101B-9397-08002B2CF9AE}" pid="3" name="MediaServiceImageTags">
    <vt:lpwstr/>
  </property>
</Properties>
</file>