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G:\マイドライブ\オンライン駅伝\2022\公式第１回\7区\"/>
    </mc:Choice>
  </mc:AlternateContent>
  <xr:revisionPtr revIDLastSave="0" documentId="13_ncr:1_{BEE0013D-BCF0-4F58-9546-8DEE3C82C86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ﾀｲﾑ換算" sheetId="2" r:id="rId1"/>
    <sheet name="結果表" sheetId="1" r:id="rId2"/>
    <sheet name="実況" sheetId="3" r:id="rId3"/>
    <sheet name="実況_新" sheetId="4" r:id="rId4"/>
  </sheets>
  <definedNames>
    <definedName name="_xlnm.Print_Area" localSheetId="1">結果表!$A$1:$P$113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G93PPKWsMhvQAfOET/QoWT7gfjA=="/>
    </ext>
  </extLst>
</workbook>
</file>

<file path=xl/calcChain.xml><?xml version="1.0" encoding="utf-8"?>
<calcChain xmlns="http://schemas.openxmlformats.org/spreadsheetml/2006/main">
  <c r="E7" i="2" l="1"/>
  <c r="M27" i="1"/>
  <c r="L37" i="1"/>
  <c r="L22" i="1"/>
  <c r="K42" i="1"/>
  <c r="K32" i="1"/>
  <c r="K17" i="1"/>
  <c r="K12" i="1"/>
  <c r="J12" i="1"/>
  <c r="I11" i="1"/>
  <c r="I27" i="1"/>
  <c r="I26" i="1"/>
  <c r="I42" i="1"/>
  <c r="H42" i="1"/>
  <c r="H32" i="1"/>
  <c r="H31" i="1"/>
  <c r="H27" i="1"/>
  <c r="H17" i="1"/>
  <c r="H12" i="1"/>
  <c r="G37" i="1"/>
  <c r="G31" i="1"/>
  <c r="G32" i="1" s="1"/>
  <c r="G27" i="1"/>
  <c r="G22" i="1"/>
  <c r="G17" i="1"/>
  <c r="G12" i="1"/>
  <c r="G7" i="1"/>
  <c r="J8" i="3"/>
  <c r="I8" i="3"/>
  <c r="M18" i="2"/>
  <c r="H18" i="2"/>
  <c r="G18" i="2"/>
  <c r="M17" i="2"/>
  <c r="G17" i="2"/>
  <c r="P16" i="2"/>
  <c r="L16" i="2"/>
  <c r="G16" i="2"/>
  <c r="L15" i="2"/>
  <c r="G15" i="2"/>
  <c r="P15" i="2" s="1"/>
  <c r="P14" i="2"/>
  <c r="L14" i="2"/>
  <c r="G14" i="2"/>
  <c r="L13" i="2"/>
  <c r="G13" i="2"/>
  <c r="P13" i="2" s="1"/>
  <c r="P12" i="2"/>
  <c r="L12" i="2"/>
  <c r="G12" i="2"/>
  <c r="P11" i="2"/>
  <c r="L11" i="2"/>
  <c r="G11" i="2"/>
  <c r="S10" i="2"/>
  <c r="P10" i="2"/>
  <c r="L10" i="2"/>
  <c r="G10" i="2"/>
  <c r="S9" i="2"/>
  <c r="P9" i="2"/>
  <c r="L9" i="2"/>
  <c r="G9" i="2"/>
  <c r="S8" i="2"/>
  <c r="G8" i="2"/>
  <c r="P8" i="2" s="1"/>
  <c r="S7" i="2"/>
  <c r="R7" i="2"/>
  <c r="T7" i="2" s="1"/>
  <c r="B7" i="2" s="1"/>
  <c r="A6" i="2"/>
  <c r="Z126" i="1"/>
  <c r="Y126" i="1"/>
  <c r="X126" i="1"/>
  <c r="W126" i="1"/>
  <c r="V126" i="1"/>
  <c r="U126" i="1"/>
  <c r="T126" i="1"/>
  <c r="S126" i="1"/>
  <c r="R126" i="1"/>
  <c r="R136" i="1" s="1"/>
  <c r="Z125" i="1"/>
  <c r="Y125" i="1"/>
  <c r="X125" i="1"/>
  <c r="W125" i="1"/>
  <c r="V125" i="1"/>
  <c r="U125" i="1"/>
  <c r="T125" i="1"/>
  <c r="S125" i="1"/>
  <c r="R125" i="1"/>
  <c r="R135" i="1" s="1"/>
  <c r="Z124" i="1"/>
  <c r="Y124" i="1"/>
  <c r="X124" i="1"/>
  <c r="W124" i="1"/>
  <c r="V124" i="1"/>
  <c r="U124" i="1"/>
  <c r="T124" i="1"/>
  <c r="S124" i="1"/>
  <c r="R124" i="1"/>
  <c r="R134" i="1" s="1"/>
  <c r="Z123" i="1"/>
  <c r="Y123" i="1"/>
  <c r="X123" i="1"/>
  <c r="W123" i="1"/>
  <c r="V123" i="1"/>
  <c r="U123" i="1"/>
  <c r="T123" i="1"/>
  <c r="S123" i="1"/>
  <c r="R123" i="1"/>
  <c r="R133" i="1" s="1"/>
  <c r="Z122" i="1"/>
  <c r="Y122" i="1"/>
  <c r="X122" i="1"/>
  <c r="W122" i="1"/>
  <c r="V122" i="1"/>
  <c r="U122" i="1"/>
  <c r="T122" i="1"/>
  <c r="S122" i="1"/>
  <c r="R122" i="1"/>
  <c r="R132" i="1" s="1"/>
  <c r="Z121" i="1"/>
  <c r="Y121" i="1"/>
  <c r="X121" i="1"/>
  <c r="W121" i="1"/>
  <c r="V121" i="1"/>
  <c r="U121" i="1"/>
  <c r="T121" i="1"/>
  <c r="S121" i="1"/>
  <c r="R121" i="1"/>
  <c r="R131" i="1" s="1"/>
  <c r="Z120" i="1"/>
  <c r="Y120" i="1"/>
  <c r="X120" i="1"/>
  <c r="W120" i="1"/>
  <c r="V120" i="1"/>
  <c r="U120" i="1"/>
  <c r="T120" i="1"/>
  <c r="S120" i="1"/>
  <c r="R120" i="1"/>
  <c r="R130" i="1" s="1"/>
  <c r="Z119" i="1"/>
  <c r="Y119" i="1"/>
  <c r="X119" i="1"/>
  <c r="W119" i="1"/>
  <c r="V119" i="1"/>
  <c r="U119" i="1"/>
  <c r="T119" i="1"/>
  <c r="S119" i="1"/>
  <c r="R119" i="1"/>
  <c r="R129" i="1" s="1"/>
  <c r="Z118" i="1"/>
  <c r="Y118" i="1"/>
  <c r="X118" i="1"/>
  <c r="W118" i="1"/>
  <c r="V118" i="1"/>
  <c r="U118" i="1"/>
  <c r="T118" i="1"/>
  <c r="S118" i="1"/>
  <c r="R118" i="1"/>
  <c r="R128" i="1" s="1"/>
  <c r="Z117" i="1"/>
  <c r="Y117" i="1"/>
  <c r="X117" i="1"/>
  <c r="W117" i="1"/>
  <c r="V117" i="1"/>
  <c r="U117" i="1"/>
  <c r="T117" i="1"/>
  <c r="S117" i="1"/>
  <c r="R117" i="1"/>
  <c r="R127" i="1" s="1"/>
  <c r="Z116" i="1"/>
  <c r="Z168" i="1" s="1"/>
  <c r="R116" i="1"/>
  <c r="R168" i="1" s="1"/>
  <c r="Z115" i="1"/>
  <c r="Z167" i="1" s="1"/>
  <c r="R115" i="1"/>
  <c r="R167" i="1" s="1"/>
  <c r="Z114" i="1"/>
  <c r="Z166" i="1" s="1"/>
  <c r="R114" i="1"/>
  <c r="R166" i="1" s="1"/>
  <c r="Z113" i="1"/>
  <c r="Z165" i="1" s="1"/>
  <c r="R113" i="1"/>
  <c r="R165" i="1" s="1"/>
  <c r="Z112" i="1"/>
  <c r="Z164" i="1" s="1"/>
  <c r="R112" i="1"/>
  <c r="R164" i="1" s="1"/>
  <c r="Z111" i="1"/>
  <c r="Z163" i="1" s="1"/>
  <c r="R111" i="1"/>
  <c r="R163" i="1" s="1"/>
  <c r="Z110" i="1"/>
  <c r="Z162" i="1" s="1"/>
  <c r="R110" i="1"/>
  <c r="R162" i="1" s="1"/>
  <c r="Z109" i="1"/>
  <c r="Z161" i="1" s="1"/>
  <c r="R109" i="1"/>
  <c r="R161" i="1" s="1"/>
  <c r="Z108" i="1"/>
  <c r="Z160" i="1" s="1"/>
  <c r="R108" i="1"/>
  <c r="R160" i="1" s="1"/>
  <c r="Z107" i="1"/>
  <c r="Z159" i="1" s="1"/>
  <c r="R107" i="1"/>
  <c r="R159" i="1" s="1"/>
  <c r="M53" i="1"/>
  <c r="Y116" i="1" s="1"/>
  <c r="Y168" i="1" s="1"/>
  <c r="L53" i="1"/>
  <c r="X116" i="1" s="1"/>
  <c r="X168" i="1" s="1"/>
  <c r="K53" i="1"/>
  <c r="W116" i="1" s="1"/>
  <c r="W168" i="1" s="1"/>
  <c r="J53" i="1"/>
  <c r="V116" i="1" s="1"/>
  <c r="V168" i="1" s="1"/>
  <c r="I53" i="1"/>
  <c r="U116" i="1" s="1"/>
  <c r="U168" i="1" s="1"/>
  <c r="H53" i="1"/>
  <c r="T116" i="1" s="1"/>
  <c r="T168" i="1" s="1"/>
  <c r="G53" i="1"/>
  <c r="S116" i="1" s="1"/>
  <c r="S168" i="1" s="1"/>
  <c r="O49" i="1"/>
  <c r="M48" i="1"/>
  <c r="Y115" i="1" s="1"/>
  <c r="Y167" i="1" s="1"/>
  <c r="L48" i="1"/>
  <c r="X115" i="1" s="1"/>
  <c r="X167" i="1" s="1"/>
  <c r="K48" i="1"/>
  <c r="W115" i="1" s="1"/>
  <c r="W167" i="1" s="1"/>
  <c r="J48" i="1"/>
  <c r="V115" i="1" s="1"/>
  <c r="V167" i="1" s="1"/>
  <c r="I48" i="1"/>
  <c r="U115" i="1" s="1"/>
  <c r="U167" i="1" s="1"/>
  <c r="H48" i="1"/>
  <c r="T115" i="1" s="1"/>
  <c r="T167" i="1" s="1"/>
  <c r="G48" i="1"/>
  <c r="S115" i="1" s="1"/>
  <c r="S167" i="1" s="1"/>
  <c r="O44" i="1"/>
  <c r="M43" i="1"/>
  <c r="Y114" i="1" s="1"/>
  <c r="Y166" i="1" s="1"/>
  <c r="L43" i="1"/>
  <c r="X114" i="1" s="1"/>
  <c r="X166" i="1" s="1"/>
  <c r="K43" i="1"/>
  <c r="W114" i="1" s="1"/>
  <c r="W166" i="1" s="1"/>
  <c r="J43" i="1"/>
  <c r="V114" i="1" s="1"/>
  <c r="V166" i="1" s="1"/>
  <c r="I43" i="1"/>
  <c r="U114" i="1" s="1"/>
  <c r="U166" i="1" s="1"/>
  <c r="H43" i="1"/>
  <c r="T114" i="1" s="1"/>
  <c r="T166" i="1" s="1"/>
  <c r="G43" i="1"/>
  <c r="S114" i="1" s="1"/>
  <c r="S166" i="1" s="1"/>
  <c r="O39" i="1"/>
  <c r="M38" i="1"/>
  <c r="Y113" i="1" s="1"/>
  <c r="Y165" i="1" s="1"/>
  <c r="L38" i="1"/>
  <c r="X113" i="1" s="1"/>
  <c r="X165" i="1" s="1"/>
  <c r="K38" i="1"/>
  <c r="W113" i="1" s="1"/>
  <c r="W165" i="1" s="1"/>
  <c r="J38" i="1"/>
  <c r="V113" i="1" s="1"/>
  <c r="V165" i="1" s="1"/>
  <c r="I38" i="1"/>
  <c r="U113" i="1" s="1"/>
  <c r="U165" i="1" s="1"/>
  <c r="H38" i="1"/>
  <c r="T113" i="1" s="1"/>
  <c r="T165" i="1" s="1"/>
  <c r="G38" i="1"/>
  <c r="S113" i="1" s="1"/>
  <c r="S165" i="1" s="1"/>
  <c r="O34" i="1"/>
  <c r="M33" i="1"/>
  <c r="Y112" i="1" s="1"/>
  <c r="Y164" i="1" s="1"/>
  <c r="L33" i="1"/>
  <c r="X112" i="1" s="1"/>
  <c r="X164" i="1" s="1"/>
  <c r="K33" i="1"/>
  <c r="W112" i="1" s="1"/>
  <c r="W164" i="1" s="1"/>
  <c r="J33" i="1"/>
  <c r="V112" i="1" s="1"/>
  <c r="V164" i="1" s="1"/>
  <c r="I33" i="1"/>
  <c r="U112" i="1" s="1"/>
  <c r="U164" i="1" s="1"/>
  <c r="H33" i="1"/>
  <c r="T112" i="1" s="1"/>
  <c r="T164" i="1" s="1"/>
  <c r="G33" i="1"/>
  <c r="S112" i="1" s="1"/>
  <c r="S164" i="1" s="1"/>
  <c r="O29" i="1"/>
  <c r="M28" i="1"/>
  <c r="Y111" i="1" s="1"/>
  <c r="Y163" i="1" s="1"/>
  <c r="K28" i="1"/>
  <c r="J28" i="1"/>
  <c r="V111" i="1" s="1"/>
  <c r="V163" i="1" s="1"/>
  <c r="I28" i="1"/>
  <c r="U111" i="1" s="1"/>
  <c r="U163" i="1" s="1"/>
  <c r="H28" i="1"/>
  <c r="T111" i="1" s="1"/>
  <c r="T163" i="1" s="1"/>
  <c r="G28" i="1"/>
  <c r="S111" i="1" s="1"/>
  <c r="S163" i="1" s="1"/>
  <c r="M23" i="1"/>
  <c r="Y110" i="1" s="1"/>
  <c r="Y162" i="1" s="1"/>
  <c r="L23" i="1"/>
  <c r="X110" i="1" s="1"/>
  <c r="X162" i="1" s="1"/>
  <c r="K23" i="1"/>
  <c r="W110" i="1" s="1"/>
  <c r="W162" i="1" s="1"/>
  <c r="J23" i="1"/>
  <c r="V110" i="1" s="1"/>
  <c r="V162" i="1" s="1"/>
  <c r="I23" i="1"/>
  <c r="U110" i="1" s="1"/>
  <c r="U162" i="1" s="1"/>
  <c r="H23" i="1"/>
  <c r="T110" i="1" s="1"/>
  <c r="T162" i="1" s="1"/>
  <c r="G23" i="1"/>
  <c r="S110" i="1" s="1"/>
  <c r="S162" i="1" s="1"/>
  <c r="O19" i="1"/>
  <c r="M18" i="1"/>
  <c r="Y109" i="1" s="1"/>
  <c r="Y161" i="1" s="1"/>
  <c r="L18" i="1"/>
  <c r="X109" i="1" s="1"/>
  <c r="X161" i="1" s="1"/>
  <c r="K18" i="1"/>
  <c r="W109" i="1" s="1"/>
  <c r="W161" i="1" s="1"/>
  <c r="J18" i="1"/>
  <c r="V109" i="1" s="1"/>
  <c r="V161" i="1" s="1"/>
  <c r="I18" i="1"/>
  <c r="U109" i="1" s="1"/>
  <c r="U161" i="1" s="1"/>
  <c r="H18" i="1"/>
  <c r="T109" i="1" s="1"/>
  <c r="T161" i="1" s="1"/>
  <c r="G18" i="1"/>
  <c r="S109" i="1" s="1"/>
  <c r="S161" i="1" s="1"/>
  <c r="O14" i="1"/>
  <c r="M13" i="1"/>
  <c r="Y108" i="1" s="1"/>
  <c r="Y160" i="1" s="1"/>
  <c r="L13" i="1"/>
  <c r="X108" i="1" s="1"/>
  <c r="X160" i="1" s="1"/>
  <c r="K13" i="1"/>
  <c r="W108" i="1" s="1"/>
  <c r="W160" i="1" s="1"/>
  <c r="J13" i="1"/>
  <c r="V108" i="1" s="1"/>
  <c r="V160" i="1" s="1"/>
  <c r="I13" i="1"/>
  <c r="U108" i="1" s="1"/>
  <c r="U160" i="1" s="1"/>
  <c r="H13" i="1"/>
  <c r="T108" i="1" s="1"/>
  <c r="T160" i="1" s="1"/>
  <c r="G13" i="1"/>
  <c r="S108" i="1" s="1"/>
  <c r="S160" i="1" s="1"/>
  <c r="O9" i="1"/>
  <c r="L8" i="1"/>
  <c r="K8" i="1"/>
  <c r="W107" i="1" s="1"/>
  <c r="W159" i="1" s="1"/>
  <c r="J8" i="1"/>
  <c r="V107" i="1" s="1"/>
  <c r="V159" i="1" s="1"/>
  <c r="I8" i="1"/>
  <c r="U107" i="1" s="1"/>
  <c r="U159" i="1" s="1"/>
  <c r="H8" i="1"/>
  <c r="T107" i="1" s="1"/>
  <c r="T159" i="1" s="1"/>
  <c r="G8" i="1"/>
  <c r="S107" i="1" s="1"/>
  <c r="S159" i="1" s="1"/>
  <c r="O4" i="1"/>
  <c r="X107" i="1" l="1"/>
  <c r="X159" i="1" s="1"/>
  <c r="M8" i="1"/>
  <c r="Y107" i="1" s="1"/>
  <c r="Y159" i="1" s="1"/>
  <c r="P18" i="2"/>
  <c r="W111" i="1"/>
  <c r="W163" i="1" s="1"/>
  <c r="L28" i="1"/>
  <c r="P17" i="2"/>
  <c r="E5" i="2" s="1"/>
  <c r="R149" i="1"/>
  <c r="R139" i="1" s="1"/>
  <c r="S127" i="1"/>
  <c r="R150" i="1"/>
  <c r="R140" i="1" s="1"/>
  <c r="S128" i="1"/>
  <c r="R151" i="1"/>
  <c r="R141" i="1" s="1"/>
  <c r="S129" i="1"/>
  <c r="R152" i="1"/>
  <c r="R142" i="1" s="1"/>
  <c r="S130" i="1"/>
  <c r="R153" i="1"/>
  <c r="R143" i="1" s="1"/>
  <c r="S131" i="1"/>
  <c r="R154" i="1"/>
  <c r="R144" i="1" s="1"/>
  <c r="S132" i="1"/>
  <c r="R155" i="1"/>
  <c r="R145" i="1" s="1"/>
  <c r="S133" i="1"/>
  <c r="R156" i="1"/>
  <c r="R146" i="1" s="1"/>
  <c r="S134" i="1"/>
  <c r="R157" i="1"/>
  <c r="R147" i="1" s="1"/>
  <c r="S135" i="1"/>
  <c r="R158" i="1"/>
  <c r="R148" i="1" s="1"/>
  <c r="S136" i="1"/>
  <c r="E9" i="2"/>
  <c r="X111" i="1" l="1"/>
  <c r="X163" i="1" s="1"/>
  <c r="O24" i="1"/>
  <c r="S158" i="1"/>
  <c r="S148" i="1" s="1"/>
  <c r="T136" i="1"/>
  <c r="S157" i="1"/>
  <c r="S147" i="1" s="1"/>
  <c r="T135" i="1"/>
  <c r="S156" i="1"/>
  <c r="S146" i="1" s="1"/>
  <c r="T134" i="1"/>
  <c r="S155" i="1"/>
  <c r="S145" i="1" s="1"/>
  <c r="T133" i="1"/>
  <c r="S154" i="1"/>
  <c r="S144" i="1" s="1"/>
  <c r="T132" i="1"/>
  <c r="S153" i="1"/>
  <c r="S143" i="1" s="1"/>
  <c r="T131" i="1"/>
  <c r="S152" i="1"/>
  <c r="S142" i="1" s="1"/>
  <c r="T130" i="1"/>
  <c r="S151" i="1"/>
  <c r="S141" i="1" s="1"/>
  <c r="T129" i="1"/>
  <c r="S150" i="1"/>
  <c r="S140" i="1" s="1"/>
  <c r="T128" i="1"/>
  <c r="S149" i="1"/>
  <c r="S139" i="1" s="1"/>
  <c r="T127" i="1"/>
  <c r="T149" i="1" l="1"/>
  <c r="T139" i="1" s="1"/>
  <c r="U127" i="1"/>
  <c r="T150" i="1"/>
  <c r="T140" i="1" s="1"/>
  <c r="U128" i="1"/>
  <c r="T151" i="1"/>
  <c r="T141" i="1" s="1"/>
  <c r="U129" i="1"/>
  <c r="T152" i="1"/>
  <c r="T142" i="1" s="1"/>
  <c r="U130" i="1"/>
  <c r="T153" i="1"/>
  <c r="T143" i="1" s="1"/>
  <c r="U131" i="1"/>
  <c r="T154" i="1"/>
  <c r="T144" i="1" s="1"/>
  <c r="U132" i="1"/>
  <c r="T155" i="1"/>
  <c r="T145" i="1" s="1"/>
  <c r="U133" i="1"/>
  <c r="T156" i="1"/>
  <c r="T146" i="1" s="1"/>
  <c r="U134" i="1"/>
  <c r="T157" i="1"/>
  <c r="T147" i="1" s="1"/>
  <c r="U135" i="1"/>
  <c r="T158" i="1"/>
  <c r="T148" i="1" s="1"/>
  <c r="U136" i="1"/>
  <c r="U158" i="1" l="1"/>
  <c r="U148" i="1" s="1"/>
  <c r="V136" i="1"/>
  <c r="U157" i="1"/>
  <c r="U147" i="1" s="1"/>
  <c r="V135" i="1"/>
  <c r="U156" i="1"/>
  <c r="U146" i="1" s="1"/>
  <c r="V134" i="1"/>
  <c r="U155" i="1"/>
  <c r="U145" i="1" s="1"/>
  <c r="V133" i="1"/>
  <c r="U154" i="1"/>
  <c r="U144" i="1" s="1"/>
  <c r="V132" i="1"/>
  <c r="U153" i="1"/>
  <c r="U143" i="1" s="1"/>
  <c r="V131" i="1"/>
  <c r="U152" i="1"/>
  <c r="U142" i="1" s="1"/>
  <c r="V130" i="1"/>
  <c r="U151" i="1"/>
  <c r="U141" i="1" s="1"/>
  <c r="V129" i="1"/>
  <c r="U150" i="1"/>
  <c r="U140" i="1" s="1"/>
  <c r="V128" i="1"/>
  <c r="U149" i="1"/>
  <c r="U139" i="1" s="1"/>
  <c r="V127" i="1"/>
  <c r="V149" i="1" l="1"/>
  <c r="V139" i="1" s="1"/>
  <c r="W127" i="1"/>
  <c r="V150" i="1"/>
  <c r="V140" i="1" s="1"/>
  <c r="W128" i="1"/>
  <c r="V151" i="1"/>
  <c r="V141" i="1" s="1"/>
  <c r="W129" i="1"/>
  <c r="V152" i="1"/>
  <c r="V142" i="1" s="1"/>
  <c r="W130" i="1"/>
  <c r="V153" i="1"/>
  <c r="V143" i="1" s="1"/>
  <c r="W131" i="1"/>
  <c r="V154" i="1"/>
  <c r="V144" i="1" s="1"/>
  <c r="W132" i="1"/>
  <c r="V155" i="1"/>
  <c r="V145" i="1" s="1"/>
  <c r="W133" i="1"/>
  <c r="V156" i="1"/>
  <c r="V146" i="1" s="1"/>
  <c r="W134" i="1"/>
  <c r="V157" i="1"/>
  <c r="V147" i="1" s="1"/>
  <c r="W135" i="1"/>
  <c r="V158" i="1"/>
  <c r="V148" i="1" s="1"/>
  <c r="W136" i="1"/>
  <c r="W158" i="1" l="1"/>
  <c r="W148" i="1" s="1"/>
  <c r="X136" i="1"/>
  <c r="W157" i="1"/>
  <c r="W147" i="1" s="1"/>
  <c r="X135" i="1"/>
  <c r="W156" i="1"/>
  <c r="W146" i="1" s="1"/>
  <c r="X134" i="1"/>
  <c r="W155" i="1"/>
  <c r="W145" i="1" s="1"/>
  <c r="X133" i="1"/>
  <c r="W154" i="1"/>
  <c r="W144" i="1" s="1"/>
  <c r="X132" i="1"/>
  <c r="W153" i="1"/>
  <c r="W143" i="1" s="1"/>
  <c r="X131" i="1"/>
  <c r="W152" i="1"/>
  <c r="W142" i="1" s="1"/>
  <c r="X130" i="1"/>
  <c r="W151" i="1"/>
  <c r="W141" i="1" s="1"/>
  <c r="X129" i="1"/>
  <c r="W150" i="1"/>
  <c r="W140" i="1" s="1"/>
  <c r="X128" i="1"/>
  <c r="W149" i="1"/>
  <c r="W139" i="1" s="1"/>
  <c r="X127" i="1"/>
  <c r="X149" i="1" l="1"/>
  <c r="X139" i="1" s="1"/>
  <c r="Y127" i="1"/>
  <c r="X150" i="1"/>
  <c r="X140" i="1" s="1"/>
  <c r="Y128" i="1"/>
  <c r="X151" i="1"/>
  <c r="X141" i="1" s="1"/>
  <c r="Y129" i="1"/>
  <c r="X152" i="1"/>
  <c r="X142" i="1" s="1"/>
  <c r="Y130" i="1"/>
  <c r="X153" i="1"/>
  <c r="X143" i="1" s="1"/>
  <c r="Y131" i="1"/>
  <c r="X154" i="1"/>
  <c r="X144" i="1" s="1"/>
  <c r="Y132" i="1"/>
  <c r="X155" i="1"/>
  <c r="X145" i="1" s="1"/>
  <c r="Y133" i="1"/>
  <c r="X156" i="1"/>
  <c r="X146" i="1" s="1"/>
  <c r="Y134" i="1"/>
  <c r="X157" i="1"/>
  <c r="X147" i="1" s="1"/>
  <c r="Y135" i="1"/>
  <c r="X158" i="1"/>
  <c r="X148" i="1" s="1"/>
  <c r="Y136" i="1"/>
  <c r="Y158" i="1" l="1"/>
  <c r="Y148" i="1" s="1"/>
  <c r="Z136" i="1"/>
  <c r="Z158" i="1" s="1"/>
  <c r="Z148" i="1" s="1"/>
  <c r="Y157" i="1"/>
  <c r="Y147" i="1" s="1"/>
  <c r="Z135" i="1"/>
  <c r="Z157" i="1" s="1"/>
  <c r="Z147" i="1" s="1"/>
  <c r="Y156" i="1"/>
  <c r="Y146" i="1" s="1"/>
  <c r="Z134" i="1"/>
  <c r="Z156" i="1" s="1"/>
  <c r="Z146" i="1" s="1"/>
  <c r="Y155" i="1"/>
  <c r="Y145" i="1" s="1"/>
  <c r="Z133" i="1"/>
  <c r="Z155" i="1" s="1"/>
  <c r="Z145" i="1" s="1"/>
  <c r="Y154" i="1"/>
  <c r="Y144" i="1" s="1"/>
  <c r="Z132" i="1"/>
  <c r="Z154" i="1" s="1"/>
  <c r="Z144" i="1" s="1"/>
  <c r="Y153" i="1"/>
  <c r="Y143" i="1" s="1"/>
  <c r="Z131" i="1"/>
  <c r="Z153" i="1" s="1"/>
  <c r="Z143" i="1" s="1"/>
  <c r="Y152" i="1"/>
  <c r="Y142" i="1" s="1"/>
  <c r="Z130" i="1"/>
  <c r="Z152" i="1" s="1"/>
  <c r="Z142" i="1" s="1"/>
  <c r="Y151" i="1"/>
  <c r="Y141" i="1" s="1"/>
  <c r="Z129" i="1"/>
  <c r="Z151" i="1" s="1"/>
  <c r="Z141" i="1" s="1"/>
  <c r="Y150" i="1"/>
  <c r="Y140" i="1" s="1"/>
  <c r="Z128" i="1"/>
  <c r="Z150" i="1" s="1"/>
  <c r="Z140" i="1" s="1"/>
  <c r="Y149" i="1"/>
  <c r="Y139" i="1" s="1"/>
  <c r="Z127" i="1"/>
  <c r="Z149" i="1" s="1"/>
  <c r="Z139" i="1" s="1"/>
</calcChain>
</file>

<file path=xl/sharedStrings.xml><?xml version="1.0" encoding="utf-8"?>
<sst xmlns="http://schemas.openxmlformats.org/spreadsheetml/2006/main" count="324" uniqueCount="208">
  <si>
    <t>第１回　結果表</t>
  </si>
  <si>
    <r>
      <rPr>
        <b/>
        <sz val="9"/>
        <color theme="1"/>
        <rFont val="Meiryo"/>
        <family val="3"/>
        <charset val="128"/>
      </rPr>
      <t>黒字：一般、　</t>
    </r>
    <r>
      <rPr>
        <b/>
        <sz val="9"/>
        <color rgb="FF00CCFF"/>
        <rFont val="Meiryo UI"/>
        <family val="3"/>
        <charset val="128"/>
      </rPr>
      <t xml:space="preserve">青字：シニア(0.9倍ハンデ） </t>
    </r>
    <r>
      <rPr>
        <b/>
        <sz val="9"/>
        <color rgb="FFFF0000"/>
        <rFont val="Meiryo UI"/>
        <family val="3"/>
        <charset val="128"/>
      </rPr>
      <t>赤字：女性(0.8倍ハンデ)</t>
    </r>
  </si>
  <si>
    <t>ハンデ</t>
  </si>
  <si>
    <t>1区</t>
  </si>
  <si>
    <t>2区</t>
  </si>
  <si>
    <t>3区</t>
  </si>
  <si>
    <t>4区</t>
  </si>
  <si>
    <t>5区</t>
  </si>
  <si>
    <t>6区</t>
  </si>
  <si>
    <t>7区</t>
  </si>
  <si>
    <t>順位</t>
  </si>
  <si>
    <t>タイム</t>
  </si>
  <si>
    <t>客品</t>
  </si>
  <si>
    <t>走者</t>
  </si>
  <si>
    <t>寺田周平</t>
  </si>
  <si>
    <t>結城耕平</t>
  </si>
  <si>
    <t>山田眞也</t>
  </si>
  <si>
    <t>佐藤亮介</t>
  </si>
  <si>
    <t>西村昭博</t>
  </si>
  <si>
    <t>佐藤郁雄</t>
  </si>
  <si>
    <t>後藤博隆</t>
  </si>
  <si>
    <t>仮タイム</t>
  </si>
  <si>
    <t>結果</t>
  </si>
  <si>
    <t>換算</t>
  </si>
  <si>
    <t>ﾁｰﾑ合計</t>
  </si>
  <si>
    <t>T11T12</t>
  </si>
  <si>
    <t>永尾大樹</t>
  </si>
  <si>
    <t>杉岡俊斗</t>
  </si>
  <si>
    <t>中山拓弥</t>
  </si>
  <si>
    <t>坂尻雅</t>
  </si>
  <si>
    <t>伊藤新太</t>
  </si>
  <si>
    <t>浅田有都</t>
  </si>
  <si>
    <t>加地友也</t>
  </si>
  <si>
    <t>T13T142課</t>
  </si>
  <si>
    <t>安芸優一</t>
  </si>
  <si>
    <t>舛田空</t>
  </si>
  <si>
    <t>高山菜摘</t>
  </si>
  <si>
    <t>田中哲史</t>
  </si>
  <si>
    <t>森竜也</t>
  </si>
  <si>
    <t>今村遼太郎</t>
  </si>
  <si>
    <t>古沢大地</t>
  </si>
  <si>
    <t>T15T16</t>
  </si>
  <si>
    <t>齋藤貴広</t>
  </si>
  <si>
    <t>吉野智</t>
  </si>
  <si>
    <t>野田大樹</t>
  </si>
  <si>
    <t>西﨑和希</t>
  </si>
  <si>
    <t>澤田剛志</t>
  </si>
  <si>
    <t>仮想T1</t>
  </si>
  <si>
    <t>夏目信義</t>
  </si>
  <si>
    <t>T25</t>
  </si>
  <si>
    <t>岩本雅弘</t>
  </si>
  <si>
    <t>井比大空</t>
  </si>
  <si>
    <t>仮想T25</t>
  </si>
  <si>
    <t>去石遥音</t>
  </si>
  <si>
    <t>千葉大輔</t>
  </si>
  <si>
    <t>柳井美智也</t>
  </si>
  <si>
    <t>矢崎孝明</t>
  </si>
  <si>
    <t>部外海外鉄人</t>
  </si>
  <si>
    <t>仮想鉄人1</t>
  </si>
  <si>
    <t>仮想鉄人2</t>
  </si>
  <si>
    <t>宮嶋雅章</t>
  </si>
  <si>
    <t>高本政博</t>
  </si>
  <si>
    <t>朝隈晃生</t>
  </si>
  <si>
    <t>小山英一郎</t>
  </si>
  <si>
    <t>葛谷亮太</t>
  </si>
  <si>
    <t>部長K室C室</t>
  </si>
  <si>
    <t>尾野貴広</t>
  </si>
  <si>
    <t>小野裕喜</t>
  </si>
  <si>
    <t>永田翔吾</t>
  </si>
  <si>
    <t>平宗一郎</t>
  </si>
  <si>
    <t>岡田弥生</t>
  </si>
  <si>
    <t>伊藤公一</t>
  </si>
  <si>
    <t>篠原達也</t>
  </si>
  <si>
    <t>CQ</t>
  </si>
  <si>
    <t>工藤泰丈</t>
  </si>
  <si>
    <t>和田龍太</t>
  </si>
  <si>
    <t>浦瀬翔太</t>
  </si>
  <si>
    <t>南智裕</t>
  </si>
  <si>
    <t>押野和馬</t>
  </si>
  <si>
    <t>大家瑞希</t>
  </si>
  <si>
    <t>武田朋樹</t>
  </si>
  <si>
    <t>I</t>
  </si>
  <si>
    <t>J</t>
  </si>
  <si>
    <t>レース実況</t>
  </si>
  <si>
    <t>スタート</t>
  </si>
  <si>
    <t>8区</t>
  </si>
  <si>
    <t>A累計タイム</t>
  </si>
  <si>
    <t>B累計タイム</t>
  </si>
  <si>
    <t>C累計タイム</t>
  </si>
  <si>
    <t>D累計タイム</t>
  </si>
  <si>
    <t>E累計タイム</t>
  </si>
  <si>
    <t>F累計タイム</t>
  </si>
  <si>
    <t>G累計タイム</t>
  </si>
  <si>
    <t>H累計タイム</t>
  </si>
  <si>
    <t>I累計タイム</t>
  </si>
  <si>
    <t>グラフ）1位チームとのタイム差</t>
  </si>
  <si>
    <t>J累計タイム</t>
  </si>
  <si>
    <t>仮タイムA</t>
  </si>
  <si>
    <t>仮タイムB</t>
  </si>
  <si>
    <t>仮タイムC</t>
  </si>
  <si>
    <t>仮タイムD</t>
  </si>
  <si>
    <t>仮タイムE</t>
  </si>
  <si>
    <t>仮タイムF</t>
  </si>
  <si>
    <t>仮タイムG</t>
  </si>
  <si>
    <t>仮タイムH</t>
  </si>
  <si>
    <t>仮タイムI</t>
  </si>
  <si>
    <t>仮タイムJ</t>
  </si>
  <si>
    <t>I仮差</t>
  </si>
  <si>
    <t>J仮差</t>
  </si>
  <si>
    <t>A仮累計数値</t>
  </si>
  <si>
    <t>B仮累計数値</t>
  </si>
  <si>
    <t>C仮累計数値</t>
  </si>
  <si>
    <t>D仮累計数値</t>
  </si>
  <si>
    <t>E仮累計数値</t>
  </si>
  <si>
    <t>F仮累計数値</t>
  </si>
  <si>
    <t>G仮累計数値</t>
  </si>
  <si>
    <t>H仮累計数値</t>
  </si>
  <si>
    <t>I仮累計数値</t>
  </si>
  <si>
    <t>J仮累計数値</t>
  </si>
  <si>
    <t>A累計数値</t>
  </si>
  <si>
    <t>B累計数値</t>
  </si>
  <si>
    <t>C累計数値</t>
  </si>
  <si>
    <t>D累計数値</t>
  </si>
  <si>
    <t>E累計数値</t>
  </si>
  <si>
    <t>F累計数値</t>
  </si>
  <si>
    <t>G累計数値</t>
  </si>
  <si>
    <t>H累計数値</t>
  </si>
  <si>
    <t>I累計数値</t>
  </si>
  <si>
    <t>J累計数値</t>
  </si>
  <si>
    <t>①コース選択</t>
  </si>
  <si>
    <t>②タイム入力</t>
  </si>
  <si>
    <t>④換算（一般）</t>
  </si>
  <si>
    <t>本社Ｇ9周</t>
  </si>
  <si>
    <t>④換算（シニア）</t>
  </si>
  <si>
    <t>2.82km</t>
  </si>
  <si>
    <t>2.35k</t>
  </si>
  <si>
    <t>④換算（女性）</t>
  </si>
  <si>
    <t>ｽﾎﾟｾﾝ1周</t>
  </si>
  <si>
    <t>ｽﾎﾟｾﾝ2周</t>
  </si>
  <si>
    <t>中総1周</t>
  </si>
  <si>
    <t>中総2周</t>
  </si>
  <si>
    <t>3k10分</t>
  </si>
  <si>
    <t>猿投山5km</t>
  </si>
  <si>
    <t>5k17分半</t>
  </si>
  <si>
    <t>本社技術部1周</t>
  </si>
  <si>
    <t>本社技術部2周</t>
  </si>
  <si>
    <t>本社Ｇ15周</t>
  </si>
  <si>
    <t>他コース5k未満</t>
  </si>
  <si>
    <t>←〇の距離</t>
  </si>
  <si>
    <t>他コース5k以上</t>
  </si>
  <si>
    <t>アイウエオ各区系いいい</t>
  </si>
  <si>
    <t>総括</t>
  </si>
  <si>
    <t>1区</t>
    <rPh sb="1" eb="2">
      <t>ク</t>
    </rPh>
    <phoneticPr fontId="52"/>
  </si>
  <si>
    <t>2区</t>
    <rPh sb="1" eb="2">
      <t>ク</t>
    </rPh>
    <phoneticPr fontId="52"/>
  </si>
  <si>
    <t>3区</t>
    <rPh sb="1" eb="2">
      <t>ク</t>
    </rPh>
    <phoneticPr fontId="52"/>
  </si>
  <si>
    <t>4区</t>
    <rPh sb="1" eb="2">
      <t>ク</t>
    </rPh>
    <phoneticPr fontId="52"/>
  </si>
  <si>
    <t>5区</t>
    <rPh sb="1" eb="2">
      <t>ク</t>
    </rPh>
    <phoneticPr fontId="52"/>
  </si>
  <si>
    <t>6区</t>
    <rPh sb="1" eb="2">
      <t>ク</t>
    </rPh>
    <phoneticPr fontId="52"/>
  </si>
  <si>
    <t>7区</t>
    <rPh sb="1" eb="2">
      <t>ク</t>
    </rPh>
    <phoneticPr fontId="52"/>
  </si>
  <si>
    <t>総括</t>
    <rPh sb="0" eb="2">
      <t>ソウカツ</t>
    </rPh>
    <phoneticPr fontId="52"/>
  </si>
  <si>
    <t>最終順位</t>
    <rPh sb="0" eb="4">
      <t>サイシュウジュンイ</t>
    </rPh>
    <phoneticPr fontId="52"/>
  </si>
  <si>
    <t>オンライン駅伝史上最多の52名で迎える公式第1回。リアル参加も過去最多の13名となり、昨年以上の盛り上がりが予想される中、リアル参加者を中心とする1区走者が出走。時差スタート(ハンデ)を加味し、1位で襷を繋いだのは客品寺田。頼れる幹事長が1区の大役を見事果たす！2位は久しぶりの駅伝参加斎藤！リアル参加で好タイムを叩き出す！3位はスポセンでいきなり3分台の岩本！大幅に仮タイムを上回る嬉しい誤算！続く4位はなんとも言えないタイムの尾野。練習不足のため奮わなかったらしい。5位は工藤！暑さに関係なく安定の好タイム！6位は実績十分の永尾！上り調子で8分台も目の前！7位は驚愕の17分という思いハンデを背負う安芸。リアル参加で前評判通りの7分台を打ち出し、ハンデを大幅に短縮！ラスト8位は、なんと20分という前人未到のハンデからスタートの鉄人1号。無心の走りで安定の10分ジャスト。
1区はリアル参加で好タイム連発！(いや、一人だけ不調の編集長がいる・・・) ハンデを生かし逃げ切るか、ハンデを押しのけるか！？2区以降の走者に期待！</t>
    <rPh sb="5" eb="7">
      <t>エキデン</t>
    </rPh>
    <rPh sb="7" eb="9">
      <t>シジョウ</t>
    </rPh>
    <rPh sb="9" eb="11">
      <t>サイタ</t>
    </rPh>
    <rPh sb="14" eb="15">
      <t>メイ</t>
    </rPh>
    <rPh sb="16" eb="17">
      <t>ムカ</t>
    </rPh>
    <rPh sb="19" eb="21">
      <t>コウシキ</t>
    </rPh>
    <rPh sb="21" eb="22">
      <t>ダイ</t>
    </rPh>
    <rPh sb="23" eb="24">
      <t>カイ</t>
    </rPh>
    <rPh sb="28" eb="30">
      <t>サンカ</t>
    </rPh>
    <rPh sb="31" eb="33">
      <t>カコ</t>
    </rPh>
    <rPh sb="33" eb="35">
      <t>サイタ</t>
    </rPh>
    <rPh sb="38" eb="39">
      <t>メイ</t>
    </rPh>
    <rPh sb="43" eb="45">
      <t>サクネン</t>
    </rPh>
    <rPh sb="45" eb="47">
      <t>イジョウ</t>
    </rPh>
    <rPh sb="48" eb="49">
      <t>モ</t>
    </rPh>
    <rPh sb="50" eb="51">
      <t>ア</t>
    </rPh>
    <rPh sb="54" eb="56">
      <t>ヨソウ</t>
    </rPh>
    <rPh sb="59" eb="60">
      <t>ナカ</t>
    </rPh>
    <rPh sb="64" eb="66">
      <t>サンカ</t>
    </rPh>
    <rPh sb="66" eb="67">
      <t>シャ</t>
    </rPh>
    <rPh sb="68" eb="70">
      <t>チュウシン</t>
    </rPh>
    <rPh sb="74" eb="75">
      <t>ク</t>
    </rPh>
    <rPh sb="75" eb="77">
      <t>ソウシャ</t>
    </rPh>
    <rPh sb="78" eb="80">
      <t>シュッソウ</t>
    </rPh>
    <rPh sb="81" eb="83">
      <t>ジサ</t>
    </rPh>
    <rPh sb="93" eb="95">
      <t>カミ</t>
    </rPh>
    <rPh sb="98" eb="99">
      <t>イ</t>
    </rPh>
    <rPh sb="100" eb="101">
      <t>タスキ</t>
    </rPh>
    <rPh sb="102" eb="103">
      <t>ツナ</t>
    </rPh>
    <rPh sb="107" eb="109">
      <t>キャクヒン</t>
    </rPh>
    <rPh sb="109" eb="111">
      <t>テラダ</t>
    </rPh>
    <rPh sb="112" eb="113">
      <t>タヨ</t>
    </rPh>
    <rPh sb="115" eb="118">
      <t>カンジチョウ</t>
    </rPh>
    <rPh sb="120" eb="121">
      <t>ク</t>
    </rPh>
    <rPh sb="122" eb="124">
      <t>タイヤク</t>
    </rPh>
    <rPh sb="125" eb="127">
      <t>ミゴト</t>
    </rPh>
    <rPh sb="127" eb="128">
      <t>ハ</t>
    </rPh>
    <rPh sb="132" eb="133">
      <t>イ</t>
    </rPh>
    <rPh sb="134" eb="135">
      <t>ヒサ</t>
    </rPh>
    <rPh sb="139" eb="143">
      <t>エキデンサンカ</t>
    </rPh>
    <rPh sb="143" eb="145">
      <t>サイトウ</t>
    </rPh>
    <rPh sb="149" eb="151">
      <t>サンカ</t>
    </rPh>
    <rPh sb="152" eb="153">
      <t>コウ</t>
    </rPh>
    <rPh sb="157" eb="158">
      <t>タタ</t>
    </rPh>
    <rPh sb="159" eb="160">
      <t>ダ</t>
    </rPh>
    <rPh sb="163" eb="164">
      <t>イ</t>
    </rPh>
    <rPh sb="175" eb="177">
      <t>フンダイ</t>
    </rPh>
    <rPh sb="178" eb="180">
      <t>イワモト</t>
    </rPh>
    <rPh sb="181" eb="183">
      <t>オオハバ</t>
    </rPh>
    <rPh sb="184" eb="185">
      <t>カリ</t>
    </rPh>
    <rPh sb="189" eb="191">
      <t>ウワマワ</t>
    </rPh>
    <rPh sb="192" eb="193">
      <t>ウレ</t>
    </rPh>
    <rPh sb="195" eb="197">
      <t>ゴサン</t>
    </rPh>
    <rPh sb="198" eb="199">
      <t>ツヅ</t>
    </rPh>
    <rPh sb="201" eb="202">
      <t>イ</t>
    </rPh>
    <rPh sb="207" eb="208">
      <t>イ</t>
    </rPh>
    <rPh sb="215" eb="217">
      <t>オノ</t>
    </rPh>
    <rPh sb="218" eb="222">
      <t>レンシュウブソク</t>
    </rPh>
    <rPh sb="225" eb="226">
      <t>フル</t>
    </rPh>
    <rPh sb="236" eb="237">
      <t>イ</t>
    </rPh>
    <phoneticPr fontId="52"/>
  </si>
  <si>
    <t>15:07(3.05km)</t>
    <phoneticPr fontId="52"/>
  </si>
  <si>
    <t>仮タイム採用</t>
    <rPh sb="0" eb="1">
      <t>カリ</t>
    </rPh>
    <rPh sb="4" eb="6">
      <t>サイヨウ</t>
    </rPh>
    <phoneticPr fontId="52"/>
  </si>
  <si>
    <t>14:15(技術1周)</t>
    <rPh sb="6" eb="8">
      <t>ギジュツ</t>
    </rPh>
    <rPh sb="9" eb="10">
      <t>シュウ</t>
    </rPh>
    <phoneticPr fontId="52"/>
  </si>
  <si>
    <t>2区では大きく順位変動が発生！T15T16の吉野がリアル参加で9分台の好タイムを出し、一気に首位に踊り出る。2位客品結城は順位を1つ落とすも3位の追走は許さず。我らが監督和田がチーム順位を6位から3位へ押し上げ、更に4位との差を離す！4位小野の"おのおの"リレーで尾野から受け取った襷の順位を下げることなく、なんとか上位順位をキープ！初参加のT25井比はリアル参加の緊張に飲まれたか、順位を落とすも後続の先輩の頑張りに託す！6位は仮タイム採用の杉岡。7位舛田はかつての走力を取り戻しつつあり、17分のハンデをじわりじわりと縮めた。8位は鉄人2号が9分の好タイムで、文字通り鉄人ひしめく3区以降のランナーに20分のハンデ挽回を託した。順位が大きく入れ替わった2区だが、やはりまだハンデに苦しむチームが多い。ハンデなしのチームも順位は安泰ではないので、残るランナーの頑張りを全員で応援しましょう！</t>
    <rPh sb="1" eb="2">
      <t>ク</t>
    </rPh>
    <rPh sb="4" eb="5">
      <t>オオ</t>
    </rPh>
    <rPh sb="7" eb="11">
      <t>ジュンイヘンドウ</t>
    </rPh>
    <rPh sb="12" eb="14">
      <t>ハッセイ</t>
    </rPh>
    <rPh sb="22" eb="24">
      <t>ヨシノ</t>
    </rPh>
    <rPh sb="28" eb="30">
      <t>サンカ</t>
    </rPh>
    <rPh sb="32" eb="34">
      <t>フンダイ</t>
    </rPh>
    <rPh sb="35" eb="36">
      <t>コウ</t>
    </rPh>
    <rPh sb="40" eb="41">
      <t>ダ</t>
    </rPh>
    <rPh sb="43" eb="45">
      <t>イッキ</t>
    </rPh>
    <rPh sb="46" eb="48">
      <t>シュイ</t>
    </rPh>
    <rPh sb="49" eb="50">
      <t>オド</t>
    </rPh>
    <rPh sb="51" eb="52">
      <t>デ</t>
    </rPh>
    <rPh sb="55" eb="56">
      <t>イ</t>
    </rPh>
    <rPh sb="56" eb="58">
      <t>キャクヒン</t>
    </rPh>
    <rPh sb="58" eb="60">
      <t>ユウキ</t>
    </rPh>
    <rPh sb="61" eb="63">
      <t>ジュンイ</t>
    </rPh>
    <rPh sb="66" eb="67">
      <t>オ</t>
    </rPh>
    <rPh sb="71" eb="72">
      <t>イ</t>
    </rPh>
    <rPh sb="73" eb="75">
      <t>ツイソウ</t>
    </rPh>
    <rPh sb="76" eb="77">
      <t>ユル</t>
    </rPh>
    <rPh sb="80" eb="81">
      <t>ワレ</t>
    </rPh>
    <rPh sb="83" eb="85">
      <t>カントク</t>
    </rPh>
    <rPh sb="85" eb="87">
      <t>ワダ</t>
    </rPh>
    <rPh sb="91" eb="93">
      <t>ジュンイ</t>
    </rPh>
    <rPh sb="95" eb="96">
      <t>イ</t>
    </rPh>
    <rPh sb="99" eb="100">
      <t>イ</t>
    </rPh>
    <rPh sb="101" eb="102">
      <t>オ</t>
    </rPh>
    <rPh sb="103" eb="104">
      <t>ア</t>
    </rPh>
    <rPh sb="106" eb="107">
      <t>サラ</t>
    </rPh>
    <rPh sb="109" eb="110">
      <t>イ</t>
    </rPh>
    <rPh sb="112" eb="113">
      <t>サ</t>
    </rPh>
    <rPh sb="114" eb="115">
      <t>ハナ</t>
    </rPh>
    <rPh sb="118" eb="119">
      <t>イ</t>
    </rPh>
    <rPh sb="119" eb="121">
      <t>オノ</t>
    </rPh>
    <rPh sb="132" eb="134">
      <t>オノ</t>
    </rPh>
    <rPh sb="136" eb="137">
      <t>ウ</t>
    </rPh>
    <rPh sb="138" eb="139">
      <t>ト</t>
    </rPh>
    <rPh sb="141" eb="142">
      <t>タスキ</t>
    </rPh>
    <rPh sb="143" eb="145">
      <t>ジュンイ</t>
    </rPh>
    <rPh sb="146" eb="147">
      <t>サ</t>
    </rPh>
    <rPh sb="158" eb="160">
      <t>ジョウイ</t>
    </rPh>
    <rPh sb="160" eb="162">
      <t>ジュンイ</t>
    </rPh>
    <rPh sb="167" eb="170">
      <t>ハツサンカ</t>
    </rPh>
    <rPh sb="174" eb="175">
      <t>イ</t>
    </rPh>
    <rPh sb="175" eb="176">
      <t>ヒ</t>
    </rPh>
    <rPh sb="180" eb="182">
      <t>サンカ</t>
    </rPh>
    <rPh sb="183" eb="185">
      <t>キンチョウ</t>
    </rPh>
    <rPh sb="186" eb="187">
      <t>ノ</t>
    </rPh>
    <rPh sb="192" eb="194">
      <t>ジュンイ</t>
    </rPh>
    <rPh sb="195" eb="196">
      <t>オ</t>
    </rPh>
    <rPh sb="199" eb="201">
      <t>コウゾク</t>
    </rPh>
    <rPh sb="202" eb="204">
      <t>センパイ</t>
    </rPh>
    <rPh sb="205" eb="207">
      <t>ガンバ</t>
    </rPh>
    <rPh sb="209" eb="210">
      <t>タク</t>
    </rPh>
    <rPh sb="213" eb="214">
      <t>イ</t>
    </rPh>
    <rPh sb="215" eb="216">
      <t>カリ</t>
    </rPh>
    <rPh sb="219" eb="221">
      <t>サイヨウ</t>
    </rPh>
    <rPh sb="222" eb="224">
      <t>スギオカ</t>
    </rPh>
    <rPh sb="226" eb="227">
      <t>イ</t>
    </rPh>
    <rPh sb="227" eb="229">
      <t>マスダ</t>
    </rPh>
    <rPh sb="234" eb="236">
      <t>ソウリョク</t>
    </rPh>
    <rPh sb="237" eb="238">
      <t>ト</t>
    </rPh>
    <rPh sb="239" eb="240">
      <t>モド</t>
    </rPh>
    <rPh sb="248" eb="249">
      <t>フン</t>
    </rPh>
    <rPh sb="261" eb="262">
      <t>チヂ</t>
    </rPh>
    <rPh sb="266" eb="267">
      <t>イ</t>
    </rPh>
    <rPh sb="268" eb="270">
      <t>テツジン</t>
    </rPh>
    <rPh sb="271" eb="272">
      <t>ゴウ</t>
    </rPh>
    <rPh sb="274" eb="275">
      <t>フン</t>
    </rPh>
    <rPh sb="276" eb="277">
      <t>コウ</t>
    </rPh>
    <rPh sb="282" eb="285">
      <t>モジドオ</t>
    </rPh>
    <rPh sb="286" eb="288">
      <t>テツジン</t>
    </rPh>
    <rPh sb="293" eb="294">
      <t>ク</t>
    </rPh>
    <rPh sb="294" eb="296">
      <t>イコウ</t>
    </rPh>
    <rPh sb="304" eb="305">
      <t>フン</t>
    </rPh>
    <rPh sb="309" eb="311">
      <t>バンカイ</t>
    </rPh>
    <rPh sb="312" eb="313">
      <t>タク</t>
    </rPh>
    <rPh sb="316" eb="318">
      <t>ジュンイ</t>
    </rPh>
    <rPh sb="319" eb="320">
      <t>オオ</t>
    </rPh>
    <rPh sb="322" eb="323">
      <t>イ</t>
    </rPh>
    <rPh sb="324" eb="325">
      <t>カ</t>
    </rPh>
    <rPh sb="329" eb="330">
      <t>ク</t>
    </rPh>
    <rPh sb="342" eb="343">
      <t>クル</t>
    </rPh>
    <rPh sb="349" eb="350">
      <t>オオ</t>
    </rPh>
    <rPh sb="362" eb="364">
      <t>ジュンイ</t>
    </rPh>
    <rPh sb="365" eb="367">
      <t>アンタイ</t>
    </rPh>
    <rPh sb="374" eb="375">
      <t>ノコ</t>
    </rPh>
    <rPh sb="381" eb="383">
      <t>ガンバ</t>
    </rPh>
    <rPh sb="385" eb="387">
      <t>ゼンイン</t>
    </rPh>
    <rPh sb="388" eb="390">
      <t>オウエン</t>
    </rPh>
    <phoneticPr fontId="52"/>
  </si>
  <si>
    <t>13:05(2.52km)</t>
    <phoneticPr fontId="52"/>
  </si>
  <si>
    <t>15:49(技術周り)</t>
    <rPh sb="6" eb="9">
      <t>ギジュツマワ</t>
    </rPh>
    <phoneticPr fontId="52"/>
  </si>
  <si>
    <t>10:58(2.52km)</t>
    <phoneticPr fontId="52"/>
  </si>
  <si>
    <t>13:23(2.91km)</t>
    <phoneticPr fontId="52"/>
  </si>
  <si>
    <t>12:31(2.51km)</t>
    <phoneticPr fontId="52"/>
  </si>
  <si>
    <t>3区も激しく順位が入れ替わった！T15T16の野田が仮タイムを大幅に上回り、首位をキープ！客品山田が2位を死守！3位は残念ながら負傷の浦瀬が仮タイムながら、順位をキープ。上位3チームに順位変動はなし。中山大臣がチームを6位から4位へ押し上げる好タイム！続く5位は永田が順位を1つ下げるも仮タイムを上回る力走！6位は17分のハンデ返済中のチームで9分台の好タイムを高山が出し、ようやく7位から抜け出す！反対にT25の仮想君が順位を下げてしまうが、温かく見守ってほしい。そして・・・ついに鉄人チームがブラジルより参戦の宮嶋を事実上の先頭ランナーとし送り出す。なんと、首位との差は16分半。鉄人のパフォーマンスに期待！一見すると、上位3チームは安定のように思えるが、油断大敵！逆に下位に沈むチームも諦める必要はない！残るランナーには力走を期待し、全員で盛り上げていきましょう！</t>
    <rPh sb="1" eb="2">
      <t>ク</t>
    </rPh>
    <rPh sb="3" eb="4">
      <t>ハゲ</t>
    </rPh>
    <rPh sb="6" eb="8">
      <t>ジュンイ</t>
    </rPh>
    <rPh sb="9" eb="10">
      <t>イ</t>
    </rPh>
    <rPh sb="11" eb="12">
      <t>カ</t>
    </rPh>
    <rPh sb="23" eb="25">
      <t>ノダ</t>
    </rPh>
    <rPh sb="26" eb="27">
      <t>カリ</t>
    </rPh>
    <rPh sb="31" eb="33">
      <t>オオハバ</t>
    </rPh>
    <rPh sb="34" eb="36">
      <t>ウワマワ</t>
    </rPh>
    <rPh sb="38" eb="40">
      <t>シュイ</t>
    </rPh>
    <rPh sb="45" eb="47">
      <t>キャクヒン</t>
    </rPh>
    <rPh sb="47" eb="49">
      <t>ヤマダ</t>
    </rPh>
    <rPh sb="51" eb="52">
      <t>イ</t>
    </rPh>
    <rPh sb="53" eb="55">
      <t>シシュ</t>
    </rPh>
    <rPh sb="57" eb="58">
      <t>イ</t>
    </rPh>
    <rPh sb="59" eb="61">
      <t>ザンネン</t>
    </rPh>
    <rPh sb="64" eb="66">
      <t>フショウ</t>
    </rPh>
    <rPh sb="67" eb="69">
      <t>ウラセ</t>
    </rPh>
    <rPh sb="70" eb="71">
      <t>カリ</t>
    </rPh>
    <rPh sb="78" eb="80">
      <t>ジュンイ</t>
    </rPh>
    <rPh sb="85" eb="87">
      <t>ジョウイ</t>
    </rPh>
    <rPh sb="92" eb="94">
      <t>ジュンイ</t>
    </rPh>
    <rPh sb="94" eb="96">
      <t>ヘンドウ</t>
    </rPh>
    <rPh sb="100" eb="102">
      <t>ナカヤマ</t>
    </rPh>
    <rPh sb="102" eb="104">
      <t>ダイジン</t>
    </rPh>
    <rPh sb="110" eb="111">
      <t>イ</t>
    </rPh>
    <rPh sb="114" eb="115">
      <t>イ</t>
    </rPh>
    <rPh sb="116" eb="117">
      <t>オ</t>
    </rPh>
    <rPh sb="118" eb="119">
      <t>ア</t>
    </rPh>
    <rPh sb="121" eb="122">
      <t>コウ</t>
    </rPh>
    <rPh sb="126" eb="127">
      <t>ツヅ</t>
    </rPh>
    <rPh sb="129" eb="130">
      <t>イ</t>
    </rPh>
    <rPh sb="131" eb="133">
      <t>ナガタ</t>
    </rPh>
    <rPh sb="134" eb="136">
      <t>ジュンイ</t>
    </rPh>
    <rPh sb="139" eb="140">
      <t>サ</t>
    </rPh>
    <rPh sb="143" eb="144">
      <t>カリ</t>
    </rPh>
    <rPh sb="148" eb="150">
      <t>ウワマワ</t>
    </rPh>
    <rPh sb="151" eb="153">
      <t>リキソウ</t>
    </rPh>
    <rPh sb="155" eb="156">
      <t>イ</t>
    </rPh>
    <rPh sb="159" eb="160">
      <t>フン</t>
    </rPh>
    <rPh sb="164" eb="167">
      <t>ヘンサイチュウ</t>
    </rPh>
    <rPh sb="173" eb="175">
      <t>フンダイ</t>
    </rPh>
    <rPh sb="176" eb="177">
      <t>コウ</t>
    </rPh>
    <rPh sb="181" eb="183">
      <t>タカヤマ</t>
    </rPh>
    <rPh sb="184" eb="185">
      <t>ダ</t>
    </rPh>
    <rPh sb="192" eb="193">
      <t>イ</t>
    </rPh>
    <rPh sb="195" eb="196">
      <t>ヌ</t>
    </rPh>
    <rPh sb="197" eb="198">
      <t>ダ</t>
    </rPh>
    <rPh sb="200" eb="202">
      <t>ハンタイ</t>
    </rPh>
    <rPh sb="207" eb="210">
      <t>カソウクン</t>
    </rPh>
    <rPh sb="211" eb="213">
      <t>ジュンイ</t>
    </rPh>
    <rPh sb="214" eb="215">
      <t>サ</t>
    </rPh>
    <rPh sb="222" eb="223">
      <t>アタタ</t>
    </rPh>
    <rPh sb="225" eb="227">
      <t>ミマモ</t>
    </rPh>
    <rPh sb="242" eb="244">
      <t>テツジン</t>
    </rPh>
    <rPh sb="254" eb="256">
      <t>サンセン</t>
    </rPh>
    <rPh sb="257" eb="259">
      <t>ミヤジマ</t>
    </rPh>
    <rPh sb="260" eb="263">
      <t>ジジツジョウ</t>
    </rPh>
    <rPh sb="264" eb="266">
      <t>セントウ</t>
    </rPh>
    <rPh sb="272" eb="273">
      <t>オク</t>
    </rPh>
    <rPh sb="274" eb="275">
      <t>ダ</t>
    </rPh>
    <rPh sb="281" eb="283">
      <t>シュイ</t>
    </rPh>
    <rPh sb="285" eb="286">
      <t>サ</t>
    </rPh>
    <rPh sb="289" eb="290">
      <t>フン</t>
    </rPh>
    <rPh sb="290" eb="291">
      <t>ハン</t>
    </rPh>
    <rPh sb="292" eb="294">
      <t>テツジン</t>
    </rPh>
    <rPh sb="303" eb="305">
      <t>キタイ</t>
    </rPh>
    <rPh sb="306" eb="308">
      <t>イッケン</t>
    </rPh>
    <rPh sb="312" eb="314">
      <t>ジョウイ</t>
    </rPh>
    <rPh sb="319" eb="321">
      <t>アンテイ</t>
    </rPh>
    <rPh sb="325" eb="326">
      <t>オモ</t>
    </rPh>
    <rPh sb="330" eb="334">
      <t>ユダンタイテキ</t>
    </rPh>
    <rPh sb="335" eb="336">
      <t>ギャク</t>
    </rPh>
    <rPh sb="337" eb="339">
      <t>カイ</t>
    </rPh>
    <rPh sb="340" eb="341">
      <t>シズ</t>
    </rPh>
    <rPh sb="346" eb="347">
      <t>アキラ</t>
    </rPh>
    <rPh sb="349" eb="351">
      <t>ヒツヨウ</t>
    </rPh>
    <rPh sb="355" eb="356">
      <t>ノコ</t>
    </rPh>
    <rPh sb="363" eb="365">
      <t>リキソウ</t>
    </rPh>
    <rPh sb="366" eb="368">
      <t>キタイ</t>
    </rPh>
    <rPh sb="370" eb="372">
      <t>ゼンイン</t>
    </rPh>
    <rPh sb="373" eb="374">
      <t>モ</t>
    </rPh>
    <rPh sb="375" eb="376">
      <t>ア</t>
    </rPh>
    <phoneticPr fontId="52"/>
  </si>
  <si>
    <t>13:02(3.01km)</t>
    <phoneticPr fontId="52"/>
  </si>
  <si>
    <t>12:11(2.4km)</t>
    <phoneticPr fontId="52"/>
  </si>
  <si>
    <t>12:41(2.44km)</t>
    <phoneticPr fontId="52"/>
  </si>
  <si>
    <t>12:01(2.61km)</t>
    <phoneticPr fontId="52"/>
  </si>
  <si>
    <t>10:27(2.32km)</t>
    <phoneticPr fontId="52"/>
  </si>
  <si>
    <t>12:11(2.41km)</t>
    <phoneticPr fontId="52"/>
  </si>
  <si>
    <t>11:46(2.44km)</t>
    <phoneticPr fontId="52"/>
  </si>
  <si>
    <t>レースはいよいよ後半戦に突入。西崎ががっちり首位をキープし、T15T16の独走状態に拍車をかける。初参加の客品佐藤も2位をキープし、逆転優勝の望みを繋ぐ。期待の新人T11T12の坂尻が仮タイムを2分半以上上回る超快走で順位を1つ上げ、更に後続を引き離す。ここまでが上位3チーム。続く4位は田中が好調さを伺わせる9分台の走りで順位を2つ上げ、上位陣への食い込みを後続に託す。続く5位は久しぶりに参加のCQの南。順位を落とす悔しい結果となったが、下げ幅は最小に抑えた。そして、なんとその2秒後に平が迫り、下位集団の順位争いが激化！その後、1分17秒の差でT25の去石が続く。ラストは病み上がりの高本。(新型のアレに感染していないことを祈ります！)苦しみながらも7位との差を若干詰めた。やはり上位は独走状態だが、中位は激しい順位争いが繰り広げられる。暑い日々以上に熱いレース展開を残る3区間で期待したい！</t>
    <rPh sb="8" eb="11">
      <t>コウハンセン</t>
    </rPh>
    <rPh sb="12" eb="14">
      <t>トツニュウ</t>
    </rPh>
    <rPh sb="15" eb="17">
      <t>ニシザキ</t>
    </rPh>
    <rPh sb="22" eb="24">
      <t>シュイ</t>
    </rPh>
    <rPh sb="37" eb="41">
      <t>ドクソウジョウタイ</t>
    </rPh>
    <rPh sb="42" eb="44">
      <t>ハクシャ</t>
    </rPh>
    <rPh sb="49" eb="52">
      <t>ハツサンカ</t>
    </rPh>
    <rPh sb="53" eb="55">
      <t>キャクヒン</t>
    </rPh>
    <rPh sb="55" eb="57">
      <t>サトウ</t>
    </rPh>
    <rPh sb="59" eb="60">
      <t>イ</t>
    </rPh>
    <rPh sb="66" eb="70">
      <t>ギャクテンユウショウ</t>
    </rPh>
    <rPh sb="71" eb="72">
      <t>ノゾ</t>
    </rPh>
    <rPh sb="74" eb="75">
      <t>ツナ</t>
    </rPh>
    <rPh sb="77" eb="79">
      <t>キタイ</t>
    </rPh>
    <rPh sb="80" eb="82">
      <t>シンジン</t>
    </rPh>
    <rPh sb="89" eb="91">
      <t>サカジリ</t>
    </rPh>
    <rPh sb="92" eb="93">
      <t>カリ</t>
    </rPh>
    <rPh sb="98" eb="100">
      <t>フンハン</t>
    </rPh>
    <rPh sb="100" eb="102">
      <t>イジョウ</t>
    </rPh>
    <rPh sb="102" eb="104">
      <t>ウワマワ</t>
    </rPh>
    <rPh sb="289" eb="290">
      <t>ヤ</t>
    </rPh>
    <rPh sb="291" eb="292">
      <t>ア</t>
    </rPh>
    <rPh sb="295" eb="297">
      <t>タカモト</t>
    </rPh>
    <rPh sb="299" eb="301">
      <t>シンガタ</t>
    </rPh>
    <rPh sb="305" eb="307">
      <t>カンセン</t>
    </rPh>
    <rPh sb="315" eb="316">
      <t>イノ</t>
    </rPh>
    <rPh sb="321" eb="322">
      <t>クル</t>
    </rPh>
    <phoneticPr fontId="52"/>
  </si>
  <si>
    <t>22:11(4.19km)</t>
    <phoneticPr fontId="52"/>
  </si>
  <si>
    <t>12:04(2.43km)</t>
    <phoneticPr fontId="52"/>
  </si>
  <si>
    <t>後半戦に入った5区も上位陣は変わらず、中位でのせめぎ合いが続く。T15T16澤田が2位を1分以上突き放す走り！2位の客品西村は2位に2分以上の差を確保し残るベテラン勢に逆転優勝の望みを託す。3位のT11T12伊藤は2位との差を1分以上縮めるも、その背中はやはりまだ遠いか。ここでなんと、6位に沈んでいた部長・K・Cチームの岡田が6位から4位に順位を上げ、更に3位に27秒差まで迫る！5位、6位は仮タイム採用のT13・T14・2課の森、CQの押野が順に続く。20分のハンデに苦しむ鉄人チームの朝隈が一気に追い上げ、ようやく最下位から7位へ順位を一つ上げた。8位は仮タイム採用の千葉。2区間を残しやはりT15T16が独走状態。なんとか客品チームが優勝の望みあり！？また、中位以下の熾烈な順位争いにも引き続きご注目を！</t>
    <rPh sb="0" eb="3">
      <t>コウハンセン</t>
    </rPh>
    <rPh sb="4" eb="5">
      <t>ハイ</t>
    </rPh>
    <rPh sb="8" eb="9">
      <t>ク</t>
    </rPh>
    <rPh sb="10" eb="12">
      <t>ジョウイ</t>
    </rPh>
    <rPh sb="12" eb="13">
      <t>ジン</t>
    </rPh>
    <rPh sb="14" eb="15">
      <t>カ</t>
    </rPh>
    <rPh sb="19" eb="21">
      <t>チュウイ</t>
    </rPh>
    <rPh sb="26" eb="27">
      <t>ア</t>
    </rPh>
    <rPh sb="29" eb="30">
      <t>ツヅ</t>
    </rPh>
    <rPh sb="38" eb="40">
      <t>サワダ</t>
    </rPh>
    <rPh sb="42" eb="43">
      <t>イ</t>
    </rPh>
    <rPh sb="45" eb="46">
      <t>フン</t>
    </rPh>
    <rPh sb="46" eb="48">
      <t>イジョウ</t>
    </rPh>
    <rPh sb="48" eb="49">
      <t>ツ</t>
    </rPh>
    <rPh sb="50" eb="51">
      <t>ハナ</t>
    </rPh>
    <rPh sb="52" eb="53">
      <t>ハシ</t>
    </rPh>
    <rPh sb="56" eb="57">
      <t>イ</t>
    </rPh>
    <rPh sb="58" eb="60">
      <t>キャクヒン</t>
    </rPh>
    <rPh sb="60" eb="62">
      <t>ニシムラ</t>
    </rPh>
    <rPh sb="64" eb="65">
      <t>イ</t>
    </rPh>
    <rPh sb="67" eb="70">
      <t>フンイジョウ</t>
    </rPh>
    <rPh sb="71" eb="72">
      <t>サ</t>
    </rPh>
    <rPh sb="73" eb="75">
      <t>カクホ</t>
    </rPh>
    <rPh sb="76" eb="77">
      <t>ノコ</t>
    </rPh>
    <rPh sb="82" eb="83">
      <t>ゼイ</t>
    </rPh>
    <rPh sb="84" eb="88">
      <t>ギャクテンユウショウ</t>
    </rPh>
    <rPh sb="89" eb="90">
      <t>ノゾ</t>
    </rPh>
    <rPh sb="92" eb="93">
      <t>タク</t>
    </rPh>
    <rPh sb="96" eb="97">
      <t>イ</t>
    </rPh>
    <rPh sb="104" eb="106">
      <t>イトウ</t>
    </rPh>
    <rPh sb="108" eb="109">
      <t>イ</t>
    </rPh>
    <rPh sb="111" eb="112">
      <t>サ</t>
    </rPh>
    <rPh sb="114" eb="115">
      <t>フン</t>
    </rPh>
    <rPh sb="115" eb="117">
      <t>イジョウ</t>
    </rPh>
    <rPh sb="117" eb="118">
      <t>チヂ</t>
    </rPh>
    <rPh sb="124" eb="126">
      <t>セナカ</t>
    </rPh>
    <rPh sb="132" eb="133">
      <t>トオ</t>
    </rPh>
    <rPh sb="144" eb="145">
      <t>イ</t>
    </rPh>
    <rPh sb="146" eb="147">
      <t>シズ</t>
    </rPh>
    <rPh sb="151" eb="153">
      <t>ブチョウ</t>
    </rPh>
    <rPh sb="161" eb="163">
      <t>オカダ</t>
    </rPh>
    <rPh sb="165" eb="166">
      <t>イ</t>
    </rPh>
    <rPh sb="169" eb="170">
      <t>イ</t>
    </rPh>
    <rPh sb="171" eb="173">
      <t>ジュンイ</t>
    </rPh>
    <rPh sb="174" eb="175">
      <t>ア</t>
    </rPh>
    <rPh sb="177" eb="178">
      <t>サラ</t>
    </rPh>
    <rPh sb="180" eb="181">
      <t>イ</t>
    </rPh>
    <rPh sb="184" eb="186">
      <t>ビョウサ</t>
    </rPh>
    <rPh sb="188" eb="189">
      <t>セマ</t>
    </rPh>
    <rPh sb="192" eb="193">
      <t>イ</t>
    </rPh>
    <rPh sb="195" eb="196">
      <t>イ</t>
    </rPh>
    <rPh sb="197" eb="198">
      <t>カリ</t>
    </rPh>
    <rPh sb="201" eb="203">
      <t>サイヨウ</t>
    </rPh>
    <rPh sb="213" eb="214">
      <t>カ</t>
    </rPh>
    <rPh sb="215" eb="216">
      <t>モリ</t>
    </rPh>
    <rPh sb="220" eb="222">
      <t>オシノ</t>
    </rPh>
    <rPh sb="223" eb="224">
      <t>ジュン</t>
    </rPh>
    <rPh sb="225" eb="226">
      <t>ツヅ</t>
    </rPh>
    <rPh sb="230" eb="231">
      <t>フン</t>
    </rPh>
    <rPh sb="236" eb="237">
      <t>クル</t>
    </rPh>
    <rPh sb="239" eb="241">
      <t>テツジン</t>
    </rPh>
    <rPh sb="245" eb="247">
      <t>アサクマ</t>
    </rPh>
    <rPh sb="248" eb="250">
      <t>イッキ</t>
    </rPh>
    <rPh sb="251" eb="252">
      <t>オ</t>
    </rPh>
    <rPh sb="253" eb="254">
      <t>ア</t>
    </rPh>
    <rPh sb="260" eb="263">
      <t>サイカイ</t>
    </rPh>
    <rPh sb="266" eb="267">
      <t>イ</t>
    </rPh>
    <rPh sb="268" eb="270">
      <t>ジュンイ</t>
    </rPh>
    <rPh sb="271" eb="272">
      <t>ヒト</t>
    </rPh>
    <rPh sb="273" eb="274">
      <t>ア</t>
    </rPh>
    <rPh sb="278" eb="279">
      <t>イ</t>
    </rPh>
    <rPh sb="280" eb="281">
      <t>カリ</t>
    </rPh>
    <rPh sb="284" eb="286">
      <t>サイヨウ</t>
    </rPh>
    <rPh sb="287" eb="289">
      <t>チバ</t>
    </rPh>
    <rPh sb="291" eb="293">
      <t>クカン</t>
    </rPh>
    <rPh sb="294" eb="295">
      <t>ノコ</t>
    </rPh>
    <rPh sb="306" eb="310">
      <t>ドクソウジョウタイ</t>
    </rPh>
    <rPh sb="315" eb="317">
      <t>キャクヒン</t>
    </rPh>
    <rPh sb="321" eb="323">
      <t>ユウショウ</t>
    </rPh>
    <rPh sb="324" eb="325">
      <t>ノゾ</t>
    </rPh>
    <rPh sb="333" eb="337">
      <t>チュウイイカ</t>
    </rPh>
    <rPh sb="338" eb="340">
      <t>シレツ</t>
    </rPh>
    <rPh sb="341" eb="344">
      <t>ジュンイアラソ</t>
    </rPh>
    <rPh sb="347" eb="348">
      <t>ヒ</t>
    </rPh>
    <rPh sb="349" eb="350">
      <t>ツヅ</t>
    </rPh>
    <rPh sb="352" eb="354">
      <t>チュウモク</t>
    </rPh>
    <phoneticPr fontId="52"/>
  </si>
  <si>
    <t>10:04(2.41km)</t>
    <phoneticPr fontId="52"/>
  </si>
  <si>
    <t>11:32(2.41km)</t>
    <phoneticPr fontId="52"/>
  </si>
  <si>
    <t>9:58(1.93km)</t>
    <phoneticPr fontId="52"/>
  </si>
  <si>
    <t>18:06(4.08km)</t>
    <phoneticPr fontId="52"/>
  </si>
  <si>
    <t>15:30(2.6km)</t>
    <phoneticPr fontId="52"/>
  </si>
  <si>
    <t>ついに佳境に差し掛かる本年公式第1回大会は、仮想T1君が首位をキープ！(T15T16の皆にはその雄姿が見えているはず) 続いて、T11T12の浅田が10分を切る好タイムで2位へ浮上！3位は仮タイム採用の客品佐藤(郁)。続く4位は、残念ながら多忙につき仮タイム採用の我らが会長伊藤(公)。すでに次回への意気込み万全との噂も！続く5位はスクランブル発進でタイムトライアル実施のT11T12の今村。そのすぐ後ろには鉄人チームの小山。昨年までのシニアエースが猛追するも今村が逃げ切る結果となった。なお、鉄人チームは20分のハンデを返済し続け、6位まで浮上！続く7位は久しぶりに参加の大家。ばっちり仮タイムを上回る力走！ラストはT25の柳井。若干追い上げ、ラストスパートをアンカーに託した！このままT15T16が優勝しそうな展開だが、2位～4位は1分以内の大混戦！最後の一人まで是認で応援しましょう！</t>
    <rPh sb="3" eb="5">
      <t>カキョウ</t>
    </rPh>
    <rPh sb="6" eb="7">
      <t>サ</t>
    </rPh>
    <rPh sb="8" eb="9">
      <t>カ</t>
    </rPh>
    <rPh sb="11" eb="13">
      <t>ホンネン</t>
    </rPh>
    <rPh sb="13" eb="15">
      <t>コウシキ</t>
    </rPh>
    <rPh sb="15" eb="16">
      <t>ダイ</t>
    </rPh>
    <rPh sb="17" eb="18">
      <t>カイ</t>
    </rPh>
    <rPh sb="18" eb="20">
      <t>タイカイ</t>
    </rPh>
    <rPh sb="22" eb="24">
      <t>カソウ</t>
    </rPh>
    <rPh sb="26" eb="27">
      <t>クン</t>
    </rPh>
    <rPh sb="28" eb="30">
      <t>シュイ</t>
    </rPh>
    <rPh sb="43" eb="44">
      <t>ミンナ</t>
    </rPh>
    <rPh sb="48" eb="50">
      <t>ユウシ</t>
    </rPh>
    <rPh sb="51" eb="52">
      <t>ミ</t>
    </rPh>
    <rPh sb="60" eb="61">
      <t>ツヅ</t>
    </rPh>
    <rPh sb="71" eb="73">
      <t>アサダ</t>
    </rPh>
    <rPh sb="76" eb="77">
      <t>フン</t>
    </rPh>
    <rPh sb="78" eb="79">
      <t>キ</t>
    </rPh>
    <rPh sb="80" eb="81">
      <t>コウ</t>
    </rPh>
    <rPh sb="86" eb="87">
      <t>イ</t>
    </rPh>
    <rPh sb="88" eb="90">
      <t>フジョウ</t>
    </rPh>
    <rPh sb="92" eb="93">
      <t>イ</t>
    </rPh>
    <rPh sb="94" eb="95">
      <t>カリ</t>
    </rPh>
    <rPh sb="98" eb="100">
      <t>サイヨウ</t>
    </rPh>
    <rPh sb="101" eb="103">
      <t>キャクヒン</t>
    </rPh>
    <rPh sb="103" eb="105">
      <t>サトウ</t>
    </rPh>
    <rPh sb="146" eb="148">
      <t>ジカイ</t>
    </rPh>
    <rPh sb="150" eb="153">
      <t>イキゴ</t>
    </rPh>
    <rPh sb="154" eb="156">
      <t>バンゼン</t>
    </rPh>
    <rPh sb="158" eb="159">
      <t>ウワサ</t>
    </rPh>
    <rPh sb="161" eb="162">
      <t>ツヅ</t>
    </rPh>
    <rPh sb="164" eb="165">
      <t>イ</t>
    </rPh>
    <rPh sb="172" eb="174">
      <t>ハッシン</t>
    </rPh>
    <rPh sb="183" eb="185">
      <t>ジッシ</t>
    </rPh>
    <rPh sb="193" eb="195">
      <t>イマムラ</t>
    </rPh>
    <rPh sb="200" eb="201">
      <t>ウシ</t>
    </rPh>
    <rPh sb="204" eb="206">
      <t>テツジン</t>
    </rPh>
    <rPh sb="210" eb="212">
      <t>コヤマ</t>
    </rPh>
    <rPh sb="213" eb="215">
      <t>サクネン</t>
    </rPh>
    <rPh sb="225" eb="227">
      <t>モウツイ</t>
    </rPh>
    <rPh sb="230" eb="232">
      <t>イマムラ</t>
    </rPh>
    <rPh sb="233" eb="234">
      <t>ニ</t>
    </rPh>
    <rPh sb="235" eb="236">
      <t>キ</t>
    </rPh>
    <rPh sb="237" eb="239">
      <t>ケッカ</t>
    </rPh>
    <rPh sb="247" eb="249">
      <t>テツジン</t>
    </rPh>
    <rPh sb="255" eb="256">
      <t>フン</t>
    </rPh>
    <rPh sb="261" eb="263">
      <t>ヘンサイ</t>
    </rPh>
    <rPh sb="264" eb="265">
      <t>ツヅ</t>
    </rPh>
    <rPh sb="268" eb="269">
      <t>イ</t>
    </rPh>
    <rPh sb="271" eb="273">
      <t>フジョウ</t>
    </rPh>
    <rPh sb="274" eb="275">
      <t>ツヅ</t>
    </rPh>
    <rPh sb="277" eb="278">
      <t>イ</t>
    </rPh>
    <rPh sb="279" eb="280">
      <t>ヒサ</t>
    </rPh>
    <rPh sb="284" eb="286">
      <t>サンカ</t>
    </rPh>
    <rPh sb="287" eb="289">
      <t>オオヤ</t>
    </rPh>
    <rPh sb="294" eb="295">
      <t>カリ</t>
    </rPh>
    <rPh sb="299" eb="301">
      <t>ウワマワ</t>
    </rPh>
    <rPh sb="302" eb="304">
      <t>リキソウ</t>
    </rPh>
    <rPh sb="313" eb="315">
      <t>ヤナイ</t>
    </rPh>
    <rPh sb="316" eb="318">
      <t>ジャッカン</t>
    </rPh>
    <rPh sb="318" eb="319">
      <t>オ</t>
    </rPh>
    <rPh sb="320" eb="321">
      <t>ア</t>
    </rPh>
    <rPh sb="336" eb="337">
      <t>タク</t>
    </rPh>
    <rPh sb="351" eb="353">
      <t>ユウショウ</t>
    </rPh>
    <rPh sb="357" eb="359">
      <t>テンカイ</t>
    </rPh>
    <rPh sb="363" eb="364">
      <t>イ</t>
    </rPh>
    <rPh sb="366" eb="367">
      <t>イ</t>
    </rPh>
    <rPh sb="369" eb="370">
      <t>フン</t>
    </rPh>
    <rPh sb="370" eb="372">
      <t>イナイ</t>
    </rPh>
    <rPh sb="373" eb="376">
      <t>ダイコンセン</t>
    </rPh>
    <rPh sb="377" eb="379">
      <t>サイゴ</t>
    </rPh>
    <rPh sb="380" eb="382">
      <t>ヒトリ</t>
    </rPh>
    <rPh sb="384" eb="386">
      <t>ゼニン</t>
    </rPh>
    <rPh sb="387" eb="389">
      <t>オウエンヤアタカモトシンガタカンセンイノクル</t>
    </rPh>
    <phoneticPr fontId="52"/>
  </si>
  <si>
    <t>11:50(2.46km)</t>
    <phoneticPr fontId="52"/>
  </si>
  <si>
    <t>29:41(4.47km)</t>
    <phoneticPr fontId="52"/>
  </si>
  <si>
    <t>13:12(技術周り)</t>
    <rPh sb="6" eb="9">
      <t>ギジュツマワ</t>
    </rPh>
    <phoneticPr fontId="52"/>
  </si>
  <si>
    <t>13:50(2.42km)</t>
    <phoneticPr fontId="52"/>
  </si>
  <si>
    <t>11:12(2.41km)</t>
    <phoneticPr fontId="52"/>
  </si>
  <si>
    <t>12:16(2.48km)</t>
    <phoneticPr fontId="52"/>
  </si>
  <si>
    <t>12:41(2.5km)</t>
    <phoneticPr fontId="52"/>
  </si>
  <si>
    <t>13:40(本社G）</t>
    <rPh sb="6" eb="8">
      <t>ホンシャ</t>
    </rPh>
    <phoneticPr fontId="52"/>
  </si>
  <si>
    <t>1位</t>
    <rPh sb="1" eb="2">
      <t>イ</t>
    </rPh>
    <phoneticPr fontId="52"/>
  </si>
  <si>
    <t>2位</t>
    <rPh sb="1" eb="2">
      <t>イ</t>
    </rPh>
    <phoneticPr fontId="52"/>
  </si>
  <si>
    <t>3位</t>
    <rPh sb="1" eb="2">
      <t>イ</t>
    </rPh>
    <phoneticPr fontId="52"/>
  </si>
  <si>
    <t>4位</t>
    <rPh sb="1" eb="2">
      <t>イ</t>
    </rPh>
    <phoneticPr fontId="52"/>
  </si>
  <si>
    <t>5位</t>
    <rPh sb="1" eb="2">
      <t>イ</t>
    </rPh>
    <phoneticPr fontId="52"/>
  </si>
  <si>
    <t>6位</t>
    <rPh sb="1" eb="2">
      <t>イ</t>
    </rPh>
    <phoneticPr fontId="52"/>
  </si>
  <si>
    <t>7位</t>
    <rPh sb="1" eb="2">
      <t>イ</t>
    </rPh>
    <phoneticPr fontId="52"/>
  </si>
  <si>
    <t>8位</t>
    <rPh sb="1" eb="2">
      <t>イ</t>
    </rPh>
    <phoneticPr fontId="52"/>
  </si>
  <si>
    <t>2:01:29(20.02km)</t>
    <phoneticPr fontId="52"/>
  </si>
  <si>
    <t>過去最多52名が参加する今大会もいよいよラスト区間。今年の公式第1回をトップでゴールしたのは、T15T16の夏目。仮タイムを3分も上回り、2位加地の追い上げから逃げ切った。その2位加地はやはり約6分の差は重く、逆転優勝はならなかったものの、9分台の好走で準優勝のゴール。3位は客品後藤。久しぶりのランでかなり辛かったが、なんとか逃げ切り上位入賞。続く4位は篠原。昨年からの安定感は部内屈指で、3位まで入賞に14秒まで迫った。5位は世界大会が控えるマッスルモンスター武田。選手兼幹事兼日本代表の3刀流で挑み、2つ順位を上げる大活躍！6位は葛谷。昨年ベストからすると悔しいタイムとなったが、順位をキープし持ち前の笑顔でゴール！7位は古沢。数年ぶりのランにも関わらず、順位をキープし、見事アンカーの大役を果たす。ラストは仮タイム採用の矢崎。</t>
    <rPh sb="0" eb="2">
      <t>カコ</t>
    </rPh>
    <rPh sb="2" eb="4">
      <t>サイタ</t>
    </rPh>
    <rPh sb="6" eb="7">
      <t>メイ</t>
    </rPh>
    <rPh sb="8" eb="10">
      <t>サンカ</t>
    </rPh>
    <rPh sb="12" eb="15">
      <t>コンタイカイ</t>
    </rPh>
    <rPh sb="23" eb="25">
      <t>クカン</t>
    </rPh>
    <rPh sb="26" eb="28">
      <t>コトシ</t>
    </rPh>
    <rPh sb="29" eb="31">
      <t>コウシキ</t>
    </rPh>
    <rPh sb="31" eb="32">
      <t>ダイ</t>
    </rPh>
    <rPh sb="33" eb="34">
      <t>カイ</t>
    </rPh>
    <rPh sb="54" eb="56">
      <t>ナツメ</t>
    </rPh>
    <rPh sb="57" eb="58">
      <t>カリ</t>
    </rPh>
    <rPh sb="63" eb="64">
      <t>フン</t>
    </rPh>
    <rPh sb="65" eb="67">
      <t>ウワマワ</t>
    </rPh>
    <rPh sb="70" eb="71">
      <t>イ</t>
    </rPh>
    <rPh sb="71" eb="73">
      <t>カジ</t>
    </rPh>
    <rPh sb="74" eb="75">
      <t>オ</t>
    </rPh>
    <rPh sb="76" eb="77">
      <t>ア</t>
    </rPh>
    <rPh sb="80" eb="81">
      <t>ニ</t>
    </rPh>
    <rPh sb="82" eb="83">
      <t>キ</t>
    </rPh>
    <rPh sb="89" eb="90">
      <t>イ</t>
    </rPh>
    <rPh sb="90" eb="92">
      <t>カジ</t>
    </rPh>
    <rPh sb="96" eb="97">
      <t>ヤク</t>
    </rPh>
    <rPh sb="98" eb="99">
      <t>フン</t>
    </rPh>
    <rPh sb="100" eb="101">
      <t>サ</t>
    </rPh>
    <rPh sb="102" eb="103">
      <t>オモ</t>
    </rPh>
    <rPh sb="105" eb="107">
      <t>ギャクテン</t>
    </rPh>
    <rPh sb="107" eb="109">
      <t>ユウショウ</t>
    </rPh>
    <rPh sb="121" eb="123">
      <t>フンダイ</t>
    </rPh>
    <rPh sb="124" eb="126">
      <t>コウソウ</t>
    </rPh>
    <rPh sb="127" eb="130">
      <t>ジュンユウショウ</t>
    </rPh>
    <rPh sb="136" eb="137">
      <t>イ</t>
    </rPh>
    <rPh sb="138" eb="140">
      <t>キャクヒン</t>
    </rPh>
    <rPh sb="140" eb="142">
      <t>ゴトウ</t>
    </rPh>
    <rPh sb="143" eb="144">
      <t>ヒサ</t>
    </rPh>
    <rPh sb="154" eb="155">
      <t>ツラ</t>
    </rPh>
    <rPh sb="164" eb="165">
      <t>ニ</t>
    </rPh>
    <rPh sb="166" eb="167">
      <t>キ</t>
    </rPh>
    <rPh sb="168" eb="170">
      <t>ジョウイ</t>
    </rPh>
    <rPh sb="170" eb="172">
      <t>ニュウショウ</t>
    </rPh>
    <rPh sb="173" eb="174">
      <t>ツヅ</t>
    </rPh>
    <rPh sb="176" eb="177">
      <t>イ</t>
    </rPh>
    <rPh sb="178" eb="180">
      <t>シノハラ</t>
    </rPh>
    <rPh sb="181" eb="183">
      <t>サクネン</t>
    </rPh>
    <rPh sb="186" eb="189">
      <t>アンテイカン</t>
    </rPh>
    <rPh sb="190" eb="192">
      <t>ブナイ</t>
    </rPh>
    <rPh sb="192" eb="194">
      <t>クッシ</t>
    </rPh>
    <rPh sb="197" eb="198">
      <t>イ</t>
    </rPh>
    <rPh sb="200" eb="202">
      <t>ニュウショウ</t>
    </rPh>
    <rPh sb="205" eb="206">
      <t>ビョウ</t>
    </rPh>
    <rPh sb="208" eb="209">
      <t>セマ</t>
    </rPh>
    <rPh sb="213" eb="214">
      <t>イ</t>
    </rPh>
    <rPh sb="215" eb="219">
      <t>セカイタイカイ</t>
    </rPh>
    <rPh sb="220" eb="221">
      <t>ヒカ</t>
    </rPh>
    <rPh sb="232" eb="234">
      <t>タケダ</t>
    </rPh>
    <rPh sb="235" eb="237">
      <t>センシュ</t>
    </rPh>
    <rPh sb="237" eb="238">
      <t>ケン</t>
    </rPh>
    <rPh sb="238" eb="240">
      <t>カンジ</t>
    </rPh>
    <rPh sb="240" eb="241">
      <t>ケン</t>
    </rPh>
    <rPh sb="241" eb="245">
      <t>ニホンダイヒョウ</t>
    </rPh>
    <rPh sb="247" eb="248">
      <t>カタナ</t>
    </rPh>
    <rPh sb="248" eb="249">
      <t>リュウ</t>
    </rPh>
    <rPh sb="250" eb="251">
      <t>イド</t>
    </rPh>
    <rPh sb="255" eb="257">
      <t>ジュンイ</t>
    </rPh>
    <rPh sb="258" eb="259">
      <t>ア</t>
    </rPh>
    <rPh sb="261" eb="264">
      <t>ダイカツヤク</t>
    </rPh>
    <rPh sb="266" eb="267">
      <t>イ</t>
    </rPh>
    <rPh sb="268" eb="270">
      <t>クズヤ</t>
    </rPh>
    <rPh sb="271" eb="273">
      <t>サクネン</t>
    </rPh>
    <rPh sb="281" eb="282">
      <t>クヤ</t>
    </rPh>
    <rPh sb="293" eb="295">
      <t>ジュンイ</t>
    </rPh>
    <rPh sb="300" eb="301">
      <t>モ</t>
    </rPh>
    <rPh sb="302" eb="303">
      <t>マエ</t>
    </rPh>
    <rPh sb="304" eb="306">
      <t>エガオ</t>
    </rPh>
    <rPh sb="312" eb="313">
      <t>イ</t>
    </rPh>
    <rPh sb="314" eb="316">
      <t>フルサワ</t>
    </rPh>
    <rPh sb="317" eb="319">
      <t>スウネン</t>
    </rPh>
    <rPh sb="326" eb="327">
      <t>カカ</t>
    </rPh>
    <rPh sb="331" eb="333">
      <t>ジュンイ</t>
    </rPh>
    <rPh sb="339" eb="341">
      <t>ミゴト</t>
    </rPh>
    <rPh sb="346" eb="348">
      <t>タイヤク</t>
    </rPh>
    <rPh sb="349" eb="350">
      <t>ハ</t>
    </rPh>
    <rPh sb="357" eb="358">
      <t>カリ</t>
    </rPh>
    <rPh sb="361" eb="363">
      <t>サイヨウ</t>
    </rPh>
    <rPh sb="364" eb="366">
      <t>ヤザキ</t>
    </rPh>
    <phoneticPr fontId="52"/>
  </si>
  <si>
    <t>昨年比で1.5倍以上の参加者で迎えた'22公式第1回大会はT15T16が終始首位をキープし、見事優勝！中位集団、下位集団も目まぐるしく順位が変わり、手に汗握る展開だった。やはりリアル参加のメンバーは口を揃えて想定実力以上が発揮できた模様。オンライン参加組も暑さ厳しい中、思い思いのコースで全力を発揮。チーム順位や個人記録に関係なく、走り切った自身をまずは褒めましょう！まだまだ暑さ厳しいですが、小規模練習会も積極的に活用頂き、まずは走ることを習慣化しましょう！なお、第2回大会は連休明けを予定しているため、連休の過ごし方が如実に出るかも！？みなさん、お疲れ様でした！！
なお、チームタイムに差が出てしまいましたが、初参加のメンバーが多く見積もりが難しかったので、お許しください！今回の実績を活用し、次回は和田監督による精密なチーム編成に期待大！？一説によると、見積もり＆計算精度の高さはあのスーパーコンピューター"京"に勝るとも劣らないとも評される・・・</t>
    <rPh sb="0" eb="2">
      <t>サクネン</t>
    </rPh>
    <rPh sb="2" eb="3">
      <t>ヒ</t>
    </rPh>
    <rPh sb="7" eb="8">
      <t>バイ</t>
    </rPh>
    <rPh sb="8" eb="10">
      <t>イジョウ</t>
    </rPh>
    <rPh sb="11" eb="14">
      <t>サンカシャ</t>
    </rPh>
    <rPh sb="15" eb="16">
      <t>ムカ</t>
    </rPh>
    <rPh sb="21" eb="23">
      <t>コウシキ</t>
    </rPh>
    <rPh sb="23" eb="24">
      <t>ダイ</t>
    </rPh>
    <rPh sb="25" eb="26">
      <t>カイ</t>
    </rPh>
    <rPh sb="26" eb="28">
      <t>タイカイ</t>
    </rPh>
    <rPh sb="36" eb="38">
      <t>シュウシ</t>
    </rPh>
    <rPh sb="38" eb="40">
      <t>シュイ</t>
    </rPh>
    <rPh sb="46" eb="48">
      <t>ミゴト</t>
    </rPh>
    <rPh sb="48" eb="50">
      <t>ユウショウ</t>
    </rPh>
    <rPh sb="51" eb="53">
      <t>チュウイ</t>
    </rPh>
    <rPh sb="53" eb="55">
      <t>シュウダン</t>
    </rPh>
    <rPh sb="56" eb="60">
      <t>カイシュウダン</t>
    </rPh>
    <rPh sb="61" eb="62">
      <t>メ</t>
    </rPh>
    <rPh sb="67" eb="69">
      <t>ジュンイ</t>
    </rPh>
    <rPh sb="70" eb="71">
      <t>カ</t>
    </rPh>
    <rPh sb="74" eb="75">
      <t>テ</t>
    </rPh>
    <rPh sb="76" eb="78">
      <t>アセニギ</t>
    </rPh>
    <rPh sb="79" eb="81">
      <t>テンカイ</t>
    </rPh>
    <rPh sb="91" eb="93">
      <t>サンカ</t>
    </rPh>
    <rPh sb="99" eb="100">
      <t>クチ</t>
    </rPh>
    <rPh sb="101" eb="102">
      <t>ソロ</t>
    </rPh>
    <rPh sb="104" eb="106">
      <t>ソウテイ</t>
    </rPh>
    <rPh sb="106" eb="108">
      <t>ジツリョク</t>
    </rPh>
    <rPh sb="108" eb="110">
      <t>イジョウ</t>
    </rPh>
    <rPh sb="111" eb="113">
      <t>ハッキ</t>
    </rPh>
    <rPh sb="116" eb="118">
      <t>モヨウ</t>
    </rPh>
    <rPh sb="124" eb="127">
      <t>サンカクミ</t>
    </rPh>
    <rPh sb="128" eb="129">
      <t>アツ</t>
    </rPh>
    <rPh sb="130" eb="131">
      <t>キビ</t>
    </rPh>
    <rPh sb="133" eb="134">
      <t>ナカ</t>
    </rPh>
    <rPh sb="135" eb="136">
      <t>オモ</t>
    </rPh>
    <rPh sb="137" eb="138">
      <t>オモ</t>
    </rPh>
    <rPh sb="144" eb="146">
      <t>ゼンリョク</t>
    </rPh>
    <rPh sb="147" eb="149">
      <t>ハッキ</t>
    </rPh>
    <rPh sb="153" eb="155">
      <t>ジュンイ</t>
    </rPh>
    <rPh sb="156" eb="158">
      <t>コジン</t>
    </rPh>
    <rPh sb="158" eb="160">
      <t>キロク</t>
    </rPh>
    <rPh sb="161" eb="163">
      <t>カンケイ</t>
    </rPh>
    <rPh sb="166" eb="167">
      <t>ハシ</t>
    </rPh>
    <rPh sb="168" eb="169">
      <t>キ</t>
    </rPh>
    <rPh sb="171" eb="173">
      <t>ジシン</t>
    </rPh>
    <rPh sb="177" eb="178">
      <t>ホ</t>
    </rPh>
    <rPh sb="188" eb="189">
      <t>アツ</t>
    </rPh>
    <rPh sb="190" eb="191">
      <t>キビ</t>
    </rPh>
    <rPh sb="197" eb="200">
      <t>ショウキボ</t>
    </rPh>
    <rPh sb="200" eb="203">
      <t>レンシュウカイ</t>
    </rPh>
    <rPh sb="204" eb="207">
      <t>セッキョクテキ</t>
    </rPh>
    <rPh sb="208" eb="210">
      <t>カツヨウ</t>
    </rPh>
    <rPh sb="210" eb="211">
      <t>イタダ</t>
    </rPh>
    <rPh sb="216" eb="217">
      <t>ハシ</t>
    </rPh>
    <rPh sb="221" eb="224">
      <t>シュウカンカ</t>
    </rPh>
    <rPh sb="233" eb="234">
      <t>ダイ</t>
    </rPh>
    <rPh sb="235" eb="236">
      <t>カイ</t>
    </rPh>
    <rPh sb="236" eb="238">
      <t>タイカイ</t>
    </rPh>
    <rPh sb="239" eb="242">
      <t>レンキュウア</t>
    </rPh>
    <rPh sb="244" eb="246">
      <t>ヨテイ</t>
    </rPh>
    <rPh sb="253" eb="255">
      <t>レンキュウ</t>
    </rPh>
    <rPh sb="256" eb="257">
      <t>ス</t>
    </rPh>
    <rPh sb="259" eb="260">
      <t>カタ</t>
    </rPh>
    <rPh sb="261" eb="263">
      <t>ニョジツ</t>
    </rPh>
    <rPh sb="264" eb="265">
      <t>デ</t>
    </rPh>
    <rPh sb="276" eb="277">
      <t>ツカ</t>
    </rPh>
    <rPh sb="278" eb="279">
      <t>サマ</t>
    </rPh>
    <rPh sb="295" eb="296">
      <t>サ</t>
    </rPh>
    <rPh sb="297" eb="298">
      <t>デ</t>
    </rPh>
    <rPh sb="307" eb="310">
      <t>ハツサンカ</t>
    </rPh>
    <rPh sb="316" eb="317">
      <t>オオ</t>
    </rPh>
    <rPh sb="318" eb="320">
      <t>ミツ</t>
    </rPh>
    <rPh sb="323" eb="324">
      <t>ムズカ</t>
    </rPh>
    <rPh sb="332" eb="333">
      <t>ユル</t>
    </rPh>
    <rPh sb="339" eb="341">
      <t>コンカイ</t>
    </rPh>
    <rPh sb="342" eb="344">
      <t>ジッセキ</t>
    </rPh>
    <rPh sb="345" eb="347">
      <t>カツヨウ</t>
    </rPh>
    <rPh sb="349" eb="351">
      <t>ジカイ</t>
    </rPh>
    <rPh sb="352" eb="356">
      <t>ワダカントク</t>
    </rPh>
    <rPh sb="359" eb="361">
      <t>セイミツ</t>
    </rPh>
    <rPh sb="365" eb="367">
      <t>ヘンセイ</t>
    </rPh>
    <rPh sb="368" eb="370">
      <t>キタイ</t>
    </rPh>
    <rPh sb="370" eb="371">
      <t>ダイ</t>
    </rPh>
    <rPh sb="373" eb="375">
      <t>イッセツ</t>
    </rPh>
    <rPh sb="380" eb="382">
      <t>ミツ</t>
    </rPh>
    <rPh sb="385" eb="387">
      <t>ケイサン</t>
    </rPh>
    <rPh sb="387" eb="389">
      <t>セイド</t>
    </rPh>
    <rPh sb="390" eb="391">
      <t>タカ</t>
    </rPh>
    <rPh sb="407" eb="408">
      <t>キョウ</t>
    </rPh>
    <rPh sb="410" eb="411">
      <t>マサ</t>
    </rPh>
    <rPh sb="414" eb="415">
      <t>オト</t>
    </rPh>
    <rPh sb="420" eb="421">
      <t>ヒョウ</t>
    </rPh>
    <phoneticPr fontId="5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</si>
</sst>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(&quot;\ #.##\ &quot;km)&quot;"/>
    <numFmt numFmtId="177" formatCode="m:ss"/>
    <numFmt numFmtId="178" formatCode="mm&quot;分&quot;ss&quot;秒&quot;"/>
    <numFmt numFmtId="179" formatCode="0_);[Red]\(0\)"/>
    <numFmt numFmtId="180" formatCode="0_ ;[Red]\-0\ "/>
    <numFmt numFmtId="181" formatCode="General&quot;秒&quot;"/>
    <numFmt numFmtId="182" formatCode="#.#0&quot;km&quot;"/>
    <numFmt numFmtId="183" formatCode="#.#00\ &quot;km&quot;"/>
  </numFmts>
  <fonts count="55">
    <font>
      <sz val="11"/>
      <color rgb="FF000000"/>
      <name val="MS PGothic"/>
      <scheme val="minor"/>
    </font>
    <font>
      <sz val="11"/>
      <color theme="1"/>
      <name val="MS PGothic"/>
      <family val="3"/>
      <charset val="128"/>
    </font>
    <font>
      <b/>
      <u/>
      <sz val="16"/>
      <color theme="1"/>
      <name val="Hg創英角ｺﾞｼｯｸub"/>
      <family val="3"/>
      <charset val="128"/>
    </font>
    <font>
      <u/>
      <sz val="20"/>
      <color theme="1"/>
      <name val="MS PGothic"/>
      <family val="3"/>
      <charset val="128"/>
    </font>
    <font>
      <b/>
      <sz val="9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1"/>
      <name val="MS PGothic"/>
      <family val="3"/>
      <charset val="128"/>
    </font>
    <font>
      <sz val="10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sz val="12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8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b/>
      <sz val="11"/>
      <color theme="1"/>
      <name val="Meiryo"/>
      <family val="3"/>
      <charset val="128"/>
    </font>
    <font>
      <b/>
      <sz val="11"/>
      <color rgb="FF00CCFF"/>
      <name val="Meiryo"/>
      <family val="3"/>
      <charset val="128"/>
    </font>
    <font>
      <b/>
      <sz val="14"/>
      <color rgb="FFFF0000"/>
      <name val="Meiryo"/>
      <family val="3"/>
      <charset val="128"/>
    </font>
    <font>
      <sz val="8"/>
      <color rgb="FF7F7F7F"/>
      <name val="Meiryo"/>
      <family val="3"/>
      <charset val="128"/>
    </font>
    <font>
      <b/>
      <sz val="11"/>
      <color theme="0"/>
      <name val="MS PGothic"/>
      <family val="3"/>
      <charset val="128"/>
    </font>
    <font>
      <sz val="11"/>
      <color rgb="FFFF0000"/>
      <name val="MS PGothic"/>
      <family val="3"/>
      <charset val="128"/>
    </font>
    <font>
      <b/>
      <sz val="8"/>
      <color rgb="FFFF0000"/>
      <name val="Meiryo"/>
      <family val="3"/>
      <charset val="128"/>
    </font>
    <font>
      <b/>
      <sz val="11"/>
      <color rgb="FFFF0000"/>
      <name val="Meiryo"/>
      <family val="3"/>
      <charset val="128"/>
    </font>
    <font>
      <sz val="8"/>
      <color rgb="FFA5A5A5"/>
      <name val="Meiryo"/>
      <family val="3"/>
      <charset val="128"/>
    </font>
    <font>
      <b/>
      <sz val="11"/>
      <color rgb="FFA5A5A5"/>
      <name val="Meiryo"/>
      <family val="3"/>
      <charset val="128"/>
    </font>
    <font>
      <b/>
      <sz val="14"/>
      <color rgb="FFBFBFBF"/>
      <name val="Meiryo"/>
      <family val="3"/>
      <charset val="128"/>
    </font>
    <font>
      <b/>
      <sz val="14"/>
      <color theme="1"/>
      <name val="Meiryo"/>
      <family val="3"/>
      <charset val="128"/>
    </font>
    <font>
      <sz val="10"/>
      <color rgb="FF7F7F7F"/>
      <name val="Meiryo"/>
      <family val="3"/>
      <charset val="128"/>
    </font>
    <font>
      <sz val="11"/>
      <color rgb="FF7F7F7F"/>
      <name val="Meiryo"/>
      <family val="3"/>
      <charset val="128"/>
    </font>
    <font>
      <b/>
      <u/>
      <sz val="14"/>
      <color theme="1"/>
      <name val="Hg創英角ｺﾞｼｯｸub"/>
      <family val="3"/>
      <charset val="128"/>
    </font>
    <font>
      <b/>
      <u/>
      <sz val="11"/>
      <color theme="1"/>
      <name val="MS PGothic"/>
      <family val="3"/>
      <charset val="128"/>
    </font>
    <font>
      <sz val="12"/>
      <color theme="1"/>
      <name val="Hgp創英角ｺﾞｼｯｸub"/>
      <family val="3"/>
      <charset val="128"/>
    </font>
    <font>
      <b/>
      <sz val="10"/>
      <color theme="1"/>
      <name val="MS PGothic"/>
      <family val="3"/>
      <charset val="128"/>
    </font>
    <font>
      <b/>
      <u/>
      <sz val="14"/>
      <color theme="1"/>
      <name val="MS PGothic"/>
      <family val="3"/>
      <charset val="128"/>
    </font>
    <font>
      <sz val="11"/>
      <color theme="1"/>
      <name val="Hg丸ｺﾞｼｯｸm-pro"/>
      <family val="3"/>
      <charset val="128"/>
    </font>
    <font>
      <sz val="7"/>
      <color theme="1"/>
      <name val="MS PGothic"/>
      <family val="3"/>
      <charset val="128"/>
    </font>
    <font>
      <b/>
      <sz val="11"/>
      <color rgb="FFDEEAF6"/>
      <name val="MS PGothic"/>
      <family val="3"/>
      <charset val="128"/>
    </font>
    <font>
      <b/>
      <sz val="18"/>
      <color rgb="FF003366"/>
      <name val="MS PGothic"/>
      <family val="3"/>
      <charset val="128"/>
    </font>
    <font>
      <sz val="11"/>
      <color theme="1"/>
      <name val="MS PGothic"/>
      <family val="3"/>
      <charset val="128"/>
      <scheme val="minor"/>
    </font>
    <font>
      <sz val="14"/>
      <color theme="1"/>
      <name val="MS PGothic"/>
      <family val="3"/>
      <charset val="128"/>
    </font>
    <font>
      <sz val="14"/>
      <color theme="1"/>
      <name val="Hgs創英角ﾎﾟｯﾌﾟ体"/>
      <family val="3"/>
      <charset val="128"/>
    </font>
    <font>
      <b/>
      <sz val="14"/>
      <color theme="1"/>
      <name val="Arial"/>
      <family val="2"/>
    </font>
    <font>
      <b/>
      <sz val="14"/>
      <color rgb="FFFF0000"/>
      <name val="Hg丸ｺﾞｼｯｸm-pro"/>
      <family val="3"/>
      <charset val="128"/>
    </font>
    <font>
      <b/>
      <sz val="16"/>
      <color theme="1"/>
      <name val="MS PGothic"/>
      <family val="3"/>
      <charset val="128"/>
    </font>
    <font>
      <sz val="14"/>
      <color rgb="FF00CCFF"/>
      <name val="Hgs創英角ﾎﾟｯﾌﾟ体"/>
      <family val="3"/>
      <charset val="128"/>
    </font>
    <font>
      <b/>
      <sz val="16"/>
      <color rgb="FFFF0000"/>
      <name val="MS PGothic"/>
      <family val="3"/>
      <charset val="128"/>
    </font>
    <font>
      <sz val="14"/>
      <color rgb="FFFF0000"/>
      <name val="Hgs創英角ﾎﾟｯﾌﾟ体"/>
      <family val="3"/>
      <charset val="128"/>
    </font>
    <font>
      <b/>
      <sz val="11"/>
      <color theme="1"/>
      <name val="MS PGothic"/>
      <family val="3"/>
      <charset val="128"/>
    </font>
    <font>
      <sz val="11"/>
      <color theme="1"/>
      <name val="Calibri"/>
      <family val="2"/>
    </font>
    <font>
      <sz val="10"/>
      <color theme="1"/>
      <name val="MS PGothic"/>
      <family val="3"/>
      <charset val="128"/>
    </font>
    <font>
      <b/>
      <sz val="9"/>
      <color rgb="FF00CCFF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name val="MS PGothic"/>
      <family val="3"/>
      <charset val="128"/>
    </font>
    <font>
      <sz val="6"/>
      <name val="MS PGothic"/>
      <family val="3"/>
      <charset val="128"/>
      <scheme val="minor"/>
    </font>
    <font>
      <sz val="11"/>
      <color rgb="FF000000"/>
      <name val="Meiryo UI"/>
      <family val="3"/>
      <charset val="128"/>
    </font>
    <font>
      <sz val="16"/>
      <color rgb="FF00000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21" fontId="1" fillId="2" borderId="1" xfId="0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176" fontId="9" fillId="3" borderId="9" xfId="0" applyNumberFormat="1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77" fontId="18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77" fontId="12" fillId="0" borderId="17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177" fontId="21" fillId="0" borderId="17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21" fontId="14" fillId="0" borderId="22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22" fillId="0" borderId="17" xfId="0" applyNumberFormat="1" applyFont="1" applyBorder="1" applyAlignment="1">
      <alignment horizontal="center" vertical="center"/>
    </xf>
    <xf numFmtId="180" fontId="18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vertical="center"/>
    </xf>
    <xf numFmtId="177" fontId="21" fillId="0" borderId="25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23" fillId="0" borderId="25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77" fontId="25" fillId="0" borderId="26" xfId="0" applyNumberFormat="1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177" fontId="27" fillId="0" borderId="29" xfId="0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77" fontId="7" fillId="0" borderId="29" xfId="0" applyNumberFormat="1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177" fontId="16" fillId="0" borderId="29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21" fontId="25" fillId="0" borderId="2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179" fontId="25" fillId="0" borderId="0" xfId="0" applyNumberFormat="1" applyFont="1" applyAlignment="1">
      <alignment horizontal="center" vertical="center"/>
    </xf>
    <xf numFmtId="0" fontId="28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/>
    </xf>
    <xf numFmtId="177" fontId="25" fillId="2" borderId="1" xfId="0" applyNumberFormat="1" applyFont="1" applyFill="1" applyBorder="1" applyAlignment="1">
      <alignment horizontal="center" vertical="center"/>
    </xf>
    <xf numFmtId="179" fontId="25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/>
    </xf>
    <xf numFmtId="179" fontId="2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>
      <alignment vertical="center"/>
    </xf>
    <xf numFmtId="177" fontId="3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7" fontId="1" fillId="0" borderId="0" xfId="0" applyNumberFormat="1" applyFont="1" applyAlignment="1">
      <alignment vertical="center"/>
    </xf>
    <xf numFmtId="0" fontId="18" fillId="0" borderId="35" xfId="0" applyFont="1" applyBorder="1" applyAlignment="1">
      <alignment horizontal="center" vertical="center"/>
    </xf>
    <xf numFmtId="177" fontId="18" fillId="0" borderId="3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5" fontId="18" fillId="0" borderId="35" xfId="0" applyNumberFormat="1" applyFont="1" applyBorder="1" applyAlignment="1">
      <alignment horizontal="center" vertical="center"/>
    </xf>
    <xf numFmtId="0" fontId="32" fillId="2" borderId="1" xfId="0" applyFont="1" applyFill="1" applyBorder="1" applyAlignment="1">
      <alignment vertical="center"/>
    </xf>
    <xf numFmtId="181" fontId="33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7" fontId="35" fillId="0" borderId="35" xfId="0" applyNumberFormat="1" applyFont="1" applyBorder="1" applyAlignment="1">
      <alignment horizontal="center" vertical="center"/>
    </xf>
    <xf numFmtId="177" fontId="35" fillId="0" borderId="35" xfId="0" applyNumberFormat="1" applyFont="1" applyBorder="1" applyAlignment="1">
      <alignment vertical="center"/>
    </xf>
    <xf numFmtId="45" fontId="35" fillId="0" borderId="35" xfId="0" applyNumberFormat="1" applyFont="1" applyBorder="1" applyAlignment="1">
      <alignment horizontal="center" vertical="center"/>
    </xf>
    <xf numFmtId="21" fontId="35" fillId="0" borderId="35" xfId="0" applyNumberFormat="1" applyFont="1" applyBorder="1" applyAlignment="1">
      <alignment vertical="center"/>
    </xf>
    <xf numFmtId="0" fontId="36" fillId="0" borderId="0" xfId="0" applyFont="1" applyAlignment="1">
      <alignment horizontal="center" vertical="center"/>
    </xf>
    <xf numFmtId="21" fontId="36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21" fontId="40" fillId="4" borderId="1" xfId="0" applyNumberFormat="1" applyFont="1" applyFill="1" applyBorder="1" applyAlignment="1">
      <alignment horizontal="center" vertical="center"/>
    </xf>
    <xf numFmtId="177" fontId="39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right" vertical="center"/>
    </xf>
    <xf numFmtId="182" fontId="42" fillId="5" borderId="1" xfId="0" applyNumberFormat="1" applyFont="1" applyFill="1" applyBorder="1" applyAlignment="1">
      <alignment horizontal="center" vertical="center"/>
    </xf>
    <xf numFmtId="21" fontId="1" fillId="0" borderId="0" xfId="0" applyNumberFormat="1" applyFont="1" applyAlignment="1">
      <alignment vertical="center"/>
    </xf>
    <xf numFmtId="177" fontId="43" fillId="0" borderId="0" xfId="0" applyNumberFormat="1" applyFont="1" applyAlignment="1">
      <alignment horizontal="center" vertical="center"/>
    </xf>
    <xf numFmtId="0" fontId="44" fillId="0" borderId="0" xfId="0" applyFont="1" applyAlignment="1">
      <alignment vertical="center"/>
    </xf>
    <xf numFmtId="177" fontId="45" fillId="0" borderId="0" xfId="0" applyNumberFormat="1" applyFont="1" applyAlignment="1">
      <alignment horizontal="center" vertical="center"/>
    </xf>
    <xf numFmtId="177" fontId="46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vertical="center"/>
    </xf>
    <xf numFmtId="183" fontId="1" fillId="0" borderId="0" xfId="0" applyNumberFormat="1" applyFont="1" applyAlignment="1">
      <alignment vertical="center"/>
    </xf>
    <xf numFmtId="0" fontId="47" fillId="0" borderId="0" xfId="0" applyFont="1" applyAlignment="1">
      <alignment vertical="center"/>
    </xf>
    <xf numFmtId="182" fontId="47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31" fillId="6" borderId="35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9" fillId="2" borderId="35" xfId="0" applyFont="1" applyFill="1" applyBorder="1" applyAlignment="1">
      <alignment vertical="top" shrinkToFit="1"/>
    </xf>
    <xf numFmtId="0" fontId="48" fillId="2" borderId="35" xfId="0" applyFont="1" applyFill="1" applyBorder="1" applyAlignment="1">
      <alignment vertical="top" wrapText="1"/>
    </xf>
    <xf numFmtId="177" fontId="46" fillId="0" borderId="0" xfId="0" applyNumberFormat="1" applyFont="1" applyAlignment="1">
      <alignment vertical="center"/>
    </xf>
    <xf numFmtId="0" fontId="53" fillId="0" borderId="0" xfId="0" applyFont="1" applyAlignment="1">
      <alignment vertical="center"/>
    </xf>
    <xf numFmtId="0" fontId="53" fillId="7" borderId="36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3" fillId="0" borderId="36" xfId="0" applyFont="1" applyBorder="1" applyAlignment="1">
      <alignment vertical="center" wrapText="1"/>
    </xf>
    <xf numFmtId="0" fontId="0" fillId="8" borderId="0" xfId="0" applyFont="1" applyFill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54" fillId="0" borderId="36" xfId="0" applyFont="1" applyBorder="1" applyAlignment="1">
      <alignment horizontal="center" vertical="center"/>
    </xf>
    <xf numFmtId="0" fontId="54" fillId="7" borderId="36" xfId="0" applyFont="1" applyFill="1" applyBorder="1" applyAlignment="1">
      <alignment horizontal="center" vertical="center"/>
    </xf>
    <xf numFmtId="0" fontId="54" fillId="9" borderId="36" xfId="0" applyFont="1" applyFill="1" applyBorder="1" applyAlignment="1">
      <alignment horizontal="center" vertical="center"/>
    </xf>
    <xf numFmtId="0" fontId="54" fillId="10" borderId="36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21" fillId="0" borderId="3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7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26" fillId="0" borderId="30" xfId="0" applyFont="1" applyBorder="1" applyAlignment="1">
      <alignment horizontal="center" vertical="center"/>
    </xf>
    <xf numFmtId="178" fontId="13" fillId="0" borderId="2" xfId="0" applyNumberFormat="1" applyFont="1" applyBorder="1" applyAlignment="1">
      <alignment horizontal="center" vertical="center" shrinkToFit="1"/>
    </xf>
    <xf numFmtId="0" fontId="6" fillId="0" borderId="14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45" fontId="12" fillId="0" borderId="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177" fontId="11" fillId="0" borderId="2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51" fillId="0" borderId="6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center"/>
    </xf>
    <xf numFmtId="177" fontId="11" fillId="0" borderId="10" xfId="0" applyNumberFormat="1" applyFont="1" applyBorder="1" applyAlignment="1">
      <alignment horizontal="center" vertical="center"/>
    </xf>
    <xf numFmtId="21" fontId="16" fillId="0" borderId="37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178" fontId="13" fillId="0" borderId="10" xfId="0" applyNumberFormat="1" applyFont="1" applyBorder="1" applyAlignment="1">
      <alignment horizontal="center" vertical="center" shrinkToFit="1"/>
    </xf>
    <xf numFmtId="179" fontId="16" fillId="0" borderId="10" xfId="0" applyNumberFormat="1" applyFont="1" applyBorder="1" applyAlignment="1">
      <alignment horizontal="center" vertical="center"/>
    </xf>
    <xf numFmtId="179" fontId="16" fillId="0" borderId="2" xfId="0" applyNumberFormat="1" applyFont="1" applyBorder="1" applyAlignment="1">
      <alignment horizontal="center" vertical="center"/>
    </xf>
    <xf numFmtId="21" fontId="16" fillId="0" borderId="3" xfId="0" applyNumberFormat="1" applyFont="1" applyBorder="1" applyAlignment="1">
      <alignment horizontal="center" vertical="center"/>
    </xf>
    <xf numFmtId="21" fontId="24" fillId="0" borderId="2" xfId="0" applyNumberFormat="1" applyFont="1" applyBorder="1" applyAlignment="1">
      <alignment horizontal="center" vertical="center"/>
    </xf>
    <xf numFmtId="21" fontId="24" fillId="0" borderId="3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339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結果表!$S$106:$Y$106</c:f>
              <c:strCache>
                <c:ptCount val="7"/>
                <c:pt idx="0">
                  <c:v>1区</c:v>
                </c:pt>
                <c:pt idx="1">
                  <c:v>2区</c:v>
                </c:pt>
                <c:pt idx="2">
                  <c:v>3区</c:v>
                </c:pt>
                <c:pt idx="3">
                  <c:v>4区</c:v>
                </c:pt>
                <c:pt idx="4">
                  <c:v>5区</c:v>
                </c:pt>
                <c:pt idx="5">
                  <c:v>6区</c:v>
                </c:pt>
                <c:pt idx="6">
                  <c:v>7区</c:v>
                </c:pt>
              </c:strCache>
            </c:strRef>
          </c:cat>
          <c:val>
            <c:numRef>
              <c:f>結果表!$S$139:$Y$139</c:f>
              <c:numCache>
                <c:formatCode>0_ ;[Red]\-0\ </c:formatCode>
                <c:ptCount val="7"/>
                <c:pt idx="0">
                  <c:v>-143</c:v>
                </c:pt>
                <c:pt idx="1">
                  <c:v>-173</c:v>
                </c:pt>
                <c:pt idx="2">
                  <c:v>-180</c:v>
                </c:pt>
                <c:pt idx="3">
                  <c:v>-155</c:v>
                </c:pt>
                <c:pt idx="4">
                  <c:v>-236</c:v>
                </c:pt>
                <c:pt idx="5">
                  <c:v>-367</c:v>
                </c:pt>
                <c:pt idx="6">
                  <c:v>-290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7-4BA7-A473-0BB413015B4A}"/>
            </c:ext>
          </c:extLst>
        </c:ser>
        <c:ser>
          <c:idx val="1"/>
          <c:order val="1"/>
          <c:spPr>
            <a:ln w="28575" cmpd="sng">
              <a:solidFill>
                <a:srgbClr val="00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結果表!$S$106:$Y$106</c:f>
              <c:strCache>
                <c:ptCount val="7"/>
                <c:pt idx="0">
                  <c:v>1区</c:v>
                </c:pt>
                <c:pt idx="1">
                  <c:v>2区</c:v>
                </c:pt>
                <c:pt idx="2">
                  <c:v>3区</c:v>
                </c:pt>
                <c:pt idx="3">
                  <c:v>4区</c:v>
                </c:pt>
                <c:pt idx="4">
                  <c:v>5区</c:v>
                </c:pt>
                <c:pt idx="5">
                  <c:v>6区</c:v>
                </c:pt>
                <c:pt idx="6">
                  <c:v>7区</c:v>
                </c:pt>
              </c:strCache>
            </c:strRef>
          </c:cat>
          <c:val>
            <c:numRef>
              <c:f>結果表!$S$140:$Y$140</c:f>
              <c:numCache>
                <c:formatCode>0_ ;[Red]\-0\ </c:formatCode>
                <c:ptCount val="7"/>
                <c:pt idx="0">
                  <c:v>-39</c:v>
                </c:pt>
                <c:pt idx="1">
                  <c:v>-39</c:v>
                </c:pt>
                <c:pt idx="2">
                  <c:v>-85</c:v>
                </c:pt>
                <c:pt idx="3">
                  <c:v>-243</c:v>
                </c:pt>
                <c:pt idx="4">
                  <c:v>-274</c:v>
                </c:pt>
                <c:pt idx="5">
                  <c:v>-395</c:v>
                </c:pt>
                <c:pt idx="6">
                  <c:v>-471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7-4BA7-A473-0BB413015B4A}"/>
            </c:ext>
          </c:extLst>
        </c:ser>
        <c:ser>
          <c:idx val="2"/>
          <c:order val="2"/>
          <c:spPr>
            <a:ln w="28575" cmpd="sng">
              <a:solidFill>
                <a:srgbClr val="6666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結果表!$S$106:$Y$106</c:f>
              <c:strCache>
                <c:ptCount val="7"/>
                <c:pt idx="0">
                  <c:v>1区</c:v>
                </c:pt>
                <c:pt idx="1">
                  <c:v>2区</c:v>
                </c:pt>
                <c:pt idx="2">
                  <c:v>3区</c:v>
                </c:pt>
                <c:pt idx="3">
                  <c:v>4区</c:v>
                </c:pt>
                <c:pt idx="4">
                  <c:v>5区</c:v>
                </c:pt>
                <c:pt idx="5">
                  <c:v>6区</c:v>
                </c:pt>
                <c:pt idx="6">
                  <c:v>7区</c:v>
                </c:pt>
              </c:strCache>
            </c:strRef>
          </c:cat>
          <c:val>
            <c:numRef>
              <c:f>結果表!$S$141:$Y$141</c:f>
              <c:numCache>
                <c:formatCode>0_ ;[Red]\-0\ </c:formatCode>
                <c:ptCount val="7"/>
                <c:pt idx="0">
                  <c:v>-22</c:v>
                </c:pt>
                <c:pt idx="1">
                  <c:v>-61</c:v>
                </c:pt>
                <c:pt idx="2">
                  <c:v>-87</c:v>
                </c:pt>
                <c:pt idx="3">
                  <c:v>-132</c:v>
                </c:pt>
                <c:pt idx="4">
                  <c:v>-132</c:v>
                </c:pt>
                <c:pt idx="5">
                  <c:v>-166</c:v>
                </c:pt>
                <c:pt idx="6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7-4BA7-A473-0BB413015B4A}"/>
            </c:ext>
          </c:extLst>
        </c:ser>
        <c:ser>
          <c:idx val="3"/>
          <c:order val="3"/>
          <c:spPr>
            <a:ln w="28575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結果表!$S$106:$Y$106</c:f>
              <c:strCache>
                <c:ptCount val="7"/>
                <c:pt idx="0">
                  <c:v>1区</c:v>
                </c:pt>
                <c:pt idx="1">
                  <c:v>2区</c:v>
                </c:pt>
                <c:pt idx="2">
                  <c:v>3区</c:v>
                </c:pt>
                <c:pt idx="3">
                  <c:v>4区</c:v>
                </c:pt>
                <c:pt idx="4">
                  <c:v>5区</c:v>
                </c:pt>
                <c:pt idx="5">
                  <c:v>6区</c:v>
                </c:pt>
                <c:pt idx="6">
                  <c:v>7区</c:v>
                </c:pt>
              </c:strCache>
            </c:strRef>
          </c:cat>
          <c:val>
            <c:numRef>
              <c:f>結果表!$S$142:$Y$142</c:f>
              <c:numCache>
                <c:formatCode>0_ ;[Red]\-0\ </c:formatCode>
                <c:ptCount val="7"/>
                <c:pt idx="0">
                  <c:v>-54</c:v>
                </c:pt>
                <c:pt idx="1">
                  <c:v>-247</c:v>
                </c:pt>
                <c:pt idx="2">
                  <c:v>-492</c:v>
                </c:pt>
                <c:pt idx="3">
                  <c:v>-508</c:v>
                </c:pt>
                <c:pt idx="4">
                  <c:v>3007</c:v>
                </c:pt>
                <c:pt idx="5">
                  <c:v>-593</c:v>
                </c:pt>
                <c:pt idx="6">
                  <c:v>-773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A7-4BA7-A473-0BB413015B4A}"/>
            </c:ext>
          </c:extLst>
        </c:ser>
        <c:ser>
          <c:idx val="4"/>
          <c:order val="4"/>
          <c:spPr>
            <a:ln w="9525"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結果表!$S$106:$Y$106</c:f>
              <c:strCache>
                <c:ptCount val="7"/>
                <c:pt idx="0">
                  <c:v>1区</c:v>
                </c:pt>
                <c:pt idx="1">
                  <c:v>2区</c:v>
                </c:pt>
                <c:pt idx="2">
                  <c:v>3区</c:v>
                </c:pt>
                <c:pt idx="3">
                  <c:v>4区</c:v>
                </c:pt>
                <c:pt idx="4">
                  <c:v>5区</c:v>
                </c:pt>
                <c:pt idx="5">
                  <c:v>6区</c:v>
                </c:pt>
                <c:pt idx="6">
                  <c:v>7区</c:v>
                </c:pt>
              </c:strCache>
            </c:strRef>
          </c:cat>
          <c:val>
            <c:numRef>
              <c:f>結果表!$S$143:$Y$143</c:f>
              <c:numCache>
                <c:formatCode>0_ ;[Red]\-0\ </c:formatCode>
                <c:ptCount val="7"/>
                <c:pt idx="0">
                  <c:v>-130</c:v>
                </c:pt>
                <c:pt idx="1">
                  <c:v>-28</c:v>
                </c:pt>
                <c:pt idx="2">
                  <c:v>-28</c:v>
                </c:pt>
                <c:pt idx="3">
                  <c:v>-88</c:v>
                </c:pt>
                <c:pt idx="4">
                  <c:v>-118</c:v>
                </c:pt>
                <c:pt idx="5">
                  <c:v>-91</c:v>
                </c:pt>
                <c:pt idx="6">
                  <c:v>-91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A7-4BA7-A473-0BB413015B4A}"/>
            </c:ext>
          </c:extLst>
        </c:ser>
        <c:ser>
          <c:idx val="5"/>
          <c:order val="5"/>
          <c:spPr>
            <a:ln w="57150"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結果表!$S$106:$Y$106</c:f>
              <c:strCache>
                <c:ptCount val="7"/>
                <c:pt idx="0">
                  <c:v>1区</c:v>
                </c:pt>
                <c:pt idx="1">
                  <c:v>2区</c:v>
                </c:pt>
                <c:pt idx="2">
                  <c:v>3区</c:v>
                </c:pt>
                <c:pt idx="3">
                  <c:v>4区</c:v>
                </c:pt>
                <c:pt idx="4">
                  <c:v>5区</c:v>
                </c:pt>
                <c:pt idx="5">
                  <c:v>6区</c:v>
                </c:pt>
                <c:pt idx="6">
                  <c:v>7区</c:v>
                </c:pt>
              </c:strCache>
            </c:strRef>
          </c:cat>
          <c:val>
            <c:numRef>
              <c:f>結果表!$S$144:$Y$144</c:f>
              <c:numCache>
                <c:formatCode>0_ ;[Red]\-0\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20</c:v>
                </c:pt>
                <c:pt idx="4">
                  <c:v>-29</c:v>
                </c:pt>
                <c:pt idx="5">
                  <c:v>5</c:v>
                </c:pt>
                <c:pt idx="6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A7-4BA7-A473-0BB413015B4A}"/>
            </c:ext>
          </c:extLst>
        </c:ser>
        <c:ser>
          <c:idx val="6"/>
          <c:order val="6"/>
          <c:spPr>
            <a:ln w="57150" cmpd="sng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結果表!$S$106:$Y$106</c:f>
              <c:strCache>
                <c:ptCount val="7"/>
                <c:pt idx="0">
                  <c:v>1区</c:v>
                </c:pt>
                <c:pt idx="1">
                  <c:v>2区</c:v>
                </c:pt>
                <c:pt idx="2">
                  <c:v>3区</c:v>
                </c:pt>
                <c:pt idx="3">
                  <c:v>4区</c:v>
                </c:pt>
                <c:pt idx="4">
                  <c:v>5区</c:v>
                </c:pt>
                <c:pt idx="5">
                  <c:v>6区</c:v>
                </c:pt>
                <c:pt idx="6">
                  <c:v>7区</c:v>
                </c:pt>
              </c:strCache>
            </c:strRef>
          </c:cat>
          <c:val>
            <c:numRef>
              <c:f>結果表!$S$145:$Y$145</c:f>
              <c:numCache>
                <c:formatCode>0_ ;[Red]\-0\ </c:formatCode>
                <c:ptCount val="7"/>
                <c:pt idx="0">
                  <c:v>-23</c:v>
                </c:pt>
                <c:pt idx="1">
                  <c:v>-35</c:v>
                </c:pt>
                <c:pt idx="2">
                  <c:v>-119</c:v>
                </c:pt>
                <c:pt idx="3">
                  <c:v>-121</c:v>
                </c:pt>
                <c:pt idx="4">
                  <c:v>-211</c:v>
                </c:pt>
                <c:pt idx="5">
                  <c:v>-211</c:v>
                </c:pt>
                <c:pt idx="6">
                  <c:v>-242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A7-4BA7-A473-0BB413015B4A}"/>
            </c:ext>
          </c:extLst>
        </c:ser>
        <c:ser>
          <c:idx val="7"/>
          <c:order val="7"/>
          <c:spPr>
            <a:ln w="2857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結果表!$S$106:$Y$106</c:f>
              <c:strCache>
                <c:ptCount val="7"/>
                <c:pt idx="0">
                  <c:v>1区</c:v>
                </c:pt>
                <c:pt idx="1">
                  <c:v>2区</c:v>
                </c:pt>
                <c:pt idx="2">
                  <c:v>3区</c:v>
                </c:pt>
                <c:pt idx="3">
                  <c:v>4区</c:v>
                </c:pt>
                <c:pt idx="4">
                  <c:v>5区</c:v>
                </c:pt>
                <c:pt idx="5">
                  <c:v>6区</c:v>
                </c:pt>
                <c:pt idx="6">
                  <c:v>7区</c:v>
                </c:pt>
              </c:strCache>
            </c:strRef>
          </c:cat>
          <c:val>
            <c:numRef>
              <c:f>結果表!$S$146:$Y$146</c:f>
              <c:numCache>
                <c:formatCode>0_ ;[Red]\-0\ </c:formatCode>
                <c:ptCount val="7"/>
                <c:pt idx="0">
                  <c:v>-36</c:v>
                </c:pt>
                <c:pt idx="1">
                  <c:v>-73</c:v>
                </c:pt>
                <c:pt idx="2">
                  <c:v>-73</c:v>
                </c:pt>
                <c:pt idx="3">
                  <c:v>-75</c:v>
                </c:pt>
                <c:pt idx="4">
                  <c:v>-75</c:v>
                </c:pt>
                <c:pt idx="5">
                  <c:v>-111</c:v>
                </c:pt>
                <c:pt idx="6">
                  <c:v>-192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A7-4BA7-A473-0BB41301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66789"/>
        <c:axId val="934869717"/>
      </c:lineChart>
      <c:catAx>
        <c:axId val="995666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34869717"/>
        <c:crosses val="autoZero"/>
        <c:auto val="1"/>
        <c:lblAlgn val="ctr"/>
        <c:lblOffset val="100"/>
        <c:noMultiLvlLbl val="1"/>
      </c:catAx>
      <c:valAx>
        <c:axId val="93486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0_ ;[Red]\-0\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956667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26</xdr:row>
      <xdr:rowOff>19050</xdr:rowOff>
    </xdr:from>
    <xdr:ext cx="1362075" cy="876300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4669725" y="3346613"/>
          <a:ext cx="1352550" cy="866775"/>
        </a:xfrm>
        <a:prstGeom prst="rect">
          <a:avLst/>
        </a:prstGeom>
        <a:solidFill>
          <a:srgbClr val="5B9BD5"/>
        </a:solidFill>
        <a:ln w="12700" cap="flat" cmpd="sng">
          <a:solidFill>
            <a:srgbClr val="41719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FFFFFF"/>
              </a:solidFill>
              <a:latin typeface="MS PGothic"/>
              <a:ea typeface="MS PGothic"/>
              <a:cs typeface="MS PGothic"/>
              <a:sym typeface="MS PGothic"/>
            </a:rPr>
            <a:t>さらにｼﾆｱは×</a:t>
          </a: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0.9</a:t>
          </a:r>
          <a:r>
            <a:rPr lang="en-US" sz="1100" i="0" u="none" strike="noStrike">
              <a:solidFill>
                <a:srgbClr val="FFFFFF"/>
              </a:solidFill>
              <a:latin typeface="MS PGothic"/>
              <a:ea typeface="MS PGothic"/>
              <a:cs typeface="MS PGothic"/>
              <a:sym typeface="MS PGothic"/>
            </a:rPr>
            <a:t>倍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FFFFFF"/>
              </a:solidFill>
              <a:latin typeface="MS PGothic"/>
              <a:ea typeface="MS PGothic"/>
              <a:cs typeface="MS PGothic"/>
              <a:sym typeface="MS PGothic"/>
            </a:rPr>
            <a:t>女性は×</a:t>
          </a: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0.8</a:t>
          </a:r>
          <a:r>
            <a:rPr lang="en-US" sz="1100" i="0" u="none" strike="noStrike">
              <a:solidFill>
                <a:srgbClr val="FFFFFF"/>
              </a:solidFill>
              <a:latin typeface="MS PGothic"/>
              <a:ea typeface="MS PGothic"/>
              <a:cs typeface="MS PGothic"/>
              <a:sym typeface="MS PGothic"/>
            </a:rPr>
            <a:t>倍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</xdr:row>
      <xdr:rowOff>0</xdr:rowOff>
    </xdr:from>
    <xdr:ext cx="5257800" cy="140970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2726625" y="3084675"/>
          <a:ext cx="5238750" cy="1390650"/>
        </a:xfrm>
        <a:prstGeom prst="wedgeRectCallout">
          <a:avLst>
            <a:gd name="adj1" fmla="val -20833"/>
            <a:gd name="adj2" fmla="val 62500"/>
          </a:avLst>
        </a:prstGeom>
        <a:solidFill>
          <a:srgbClr val="5B9BD5"/>
        </a:solidFill>
        <a:ln w="12700" cap="flat" cmpd="sng">
          <a:solidFill>
            <a:srgbClr val="41719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①走ったコースをドロップダウンリストから選択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　（その他コースの場合のみピンクのセルに距離を入力）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②タイムを入力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③対象者の区間をドロップダウンリストから選択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④２．８ｋｍ換算されたタイムが表示されるので結果表に転記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 ※一般選手は黒字の換算タイム、シニアは０．９倍された青字のタイム、女性は０．８倍された赤字のタイムを採用する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i="0" u="none" strike="noStrike">
            <a:solidFill>
              <a:srgbClr val="FFFFF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116</xdr:row>
      <xdr:rowOff>47625</xdr:rowOff>
    </xdr:from>
    <xdr:ext cx="7839075" cy="2476500"/>
    <xdr:graphicFrame macro="">
      <xdr:nvGraphicFramePr>
        <xdr:cNvPr id="462499961" name="Chart 1" descr="Chart 0">
          <a:extLst>
            <a:ext uri="{FF2B5EF4-FFF2-40B4-BE49-F238E27FC236}">
              <a16:creationId xmlns:a16="http://schemas.microsoft.com/office/drawing/2014/main" id="{00000000-0008-0000-0000-000079309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47625</xdr:colOff>
      <xdr:row>62</xdr:row>
      <xdr:rowOff>38100</xdr:rowOff>
    </xdr:from>
    <xdr:ext cx="16773525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902575" y="10699750"/>
          <a:ext cx="16773525" cy="24765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16</xdr:col>
      <xdr:colOff>590550</xdr:colOff>
      <xdr:row>69</xdr:row>
      <xdr:rowOff>95250</xdr:rowOff>
    </xdr:from>
    <xdr:ext cx="2533650" cy="11811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445500" y="12166600"/>
          <a:ext cx="2533650" cy="118110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今回は</a:t>
          </a: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r>
            <a:rPr lang="en-US" sz="1100" i="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区がリアル開催！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競り合いの中どこまで記録をのばせるか！？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そして</a:t>
          </a:r>
          <a:r>
            <a:rPr lang="en-US" sz="110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</a:t>
          </a:r>
          <a:r>
            <a:rPr lang="en-US" sz="1100" i="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区終了時点から各チーム僅差になると予想、終盤の大混戦を制するのは！？</a:t>
          </a:r>
          <a:endParaRPr sz="1400"/>
        </a:p>
      </xdr:txBody>
    </xdr:sp>
    <xdr:clientData fLocksWithSheet="0"/>
  </xdr:oneCellAnchor>
  <xdr:twoCellAnchor>
    <xdr:from>
      <xdr:col>16</xdr:col>
      <xdr:colOff>174960</xdr:colOff>
      <xdr:row>20</xdr:row>
      <xdr:rowOff>105668</xdr:rowOff>
    </xdr:from>
    <xdr:to>
      <xdr:col>16</xdr:col>
      <xdr:colOff>631029</xdr:colOff>
      <xdr:row>21</xdr:row>
      <xdr:rowOff>169168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D9C0E95-FCD4-1B7C-BF11-BCA51BBF4591}"/>
            </a:ext>
          </a:extLst>
        </xdr:cNvPr>
        <xdr:cNvSpPr/>
      </xdr:nvSpPr>
      <xdr:spPr>
        <a:xfrm>
          <a:off x="8580773" y="4284762"/>
          <a:ext cx="456069" cy="26590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位</a:t>
          </a:r>
        </a:p>
      </xdr:txBody>
    </xdr:sp>
    <xdr:clientData/>
  </xdr:twoCellAnchor>
  <xdr:twoCellAnchor>
    <xdr:from>
      <xdr:col>16</xdr:col>
      <xdr:colOff>174600</xdr:colOff>
      <xdr:row>10</xdr:row>
      <xdr:rowOff>100953</xdr:rowOff>
    </xdr:from>
    <xdr:to>
      <xdr:col>16</xdr:col>
      <xdr:colOff>631029</xdr:colOff>
      <xdr:row>11</xdr:row>
      <xdr:rowOff>164453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25E0F5E-7C52-4CE9-8E5B-A7B6DCC43A00}"/>
            </a:ext>
          </a:extLst>
        </xdr:cNvPr>
        <xdr:cNvSpPr/>
      </xdr:nvSpPr>
      <xdr:spPr>
        <a:xfrm>
          <a:off x="8580413" y="2255984"/>
          <a:ext cx="456429" cy="26590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位</a:t>
          </a:r>
        </a:p>
      </xdr:txBody>
    </xdr:sp>
    <xdr:clientData/>
  </xdr:twoCellAnchor>
  <xdr:twoCellAnchor>
    <xdr:from>
      <xdr:col>16</xdr:col>
      <xdr:colOff>154803</xdr:colOff>
      <xdr:row>5</xdr:row>
      <xdr:rowOff>85630</xdr:rowOff>
    </xdr:from>
    <xdr:to>
      <xdr:col>16</xdr:col>
      <xdr:colOff>607216</xdr:colOff>
      <xdr:row>6</xdr:row>
      <xdr:rowOff>149130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CA4D630E-58F0-4E95-A262-5E0BCC8FB98D}"/>
            </a:ext>
          </a:extLst>
        </xdr:cNvPr>
        <xdr:cNvSpPr/>
      </xdr:nvSpPr>
      <xdr:spPr>
        <a:xfrm>
          <a:off x="8560616" y="1228630"/>
          <a:ext cx="452413" cy="26590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位</a:t>
          </a:r>
        </a:p>
      </xdr:txBody>
    </xdr:sp>
    <xdr:clientData/>
  </xdr:twoCellAnchor>
  <xdr:twoCellAnchor>
    <xdr:from>
      <xdr:col>16</xdr:col>
      <xdr:colOff>166733</xdr:colOff>
      <xdr:row>35</xdr:row>
      <xdr:rowOff>92915</xdr:rowOff>
    </xdr:from>
    <xdr:to>
      <xdr:col>16</xdr:col>
      <xdr:colOff>607216</xdr:colOff>
      <xdr:row>36</xdr:row>
      <xdr:rowOff>156416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DF28F955-BC0E-46B4-9213-1C1EC62CBB56}"/>
            </a:ext>
          </a:extLst>
        </xdr:cNvPr>
        <xdr:cNvSpPr/>
      </xdr:nvSpPr>
      <xdr:spPr>
        <a:xfrm>
          <a:off x="8572546" y="7308103"/>
          <a:ext cx="440483" cy="26590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4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位</a:t>
          </a:r>
        </a:p>
      </xdr:txBody>
    </xdr:sp>
    <xdr:clientData/>
  </xdr:twoCellAnchor>
  <xdr:twoCellAnchor>
    <xdr:from>
      <xdr:col>16</xdr:col>
      <xdr:colOff>172197</xdr:colOff>
      <xdr:row>15</xdr:row>
      <xdr:rowOff>86192</xdr:rowOff>
    </xdr:from>
    <xdr:to>
      <xdr:col>16</xdr:col>
      <xdr:colOff>619122</xdr:colOff>
      <xdr:row>16</xdr:row>
      <xdr:rowOff>149692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19C1D3D5-B959-4EFF-ADA1-1EF59B197BCC}"/>
            </a:ext>
          </a:extLst>
        </xdr:cNvPr>
        <xdr:cNvSpPr/>
      </xdr:nvSpPr>
      <xdr:spPr>
        <a:xfrm>
          <a:off x="8578010" y="3253255"/>
          <a:ext cx="446925" cy="26590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位</a:t>
          </a:r>
        </a:p>
      </xdr:txBody>
    </xdr:sp>
    <xdr:clientData/>
  </xdr:twoCellAnchor>
  <xdr:twoCellAnchor>
    <xdr:from>
      <xdr:col>16</xdr:col>
      <xdr:colOff>185479</xdr:colOff>
      <xdr:row>30</xdr:row>
      <xdr:rowOff>87361</xdr:rowOff>
    </xdr:from>
    <xdr:to>
      <xdr:col>16</xdr:col>
      <xdr:colOff>642935</xdr:colOff>
      <xdr:row>31</xdr:row>
      <xdr:rowOff>150859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20F0445C-99D7-4301-8CD5-7F4C5463B701}"/>
            </a:ext>
          </a:extLst>
        </xdr:cNvPr>
        <xdr:cNvSpPr/>
      </xdr:nvSpPr>
      <xdr:spPr>
        <a:xfrm>
          <a:off x="8591292" y="6290517"/>
          <a:ext cx="457456" cy="26590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位</a:t>
          </a:r>
        </a:p>
      </xdr:txBody>
    </xdr:sp>
    <xdr:clientData/>
  </xdr:twoCellAnchor>
  <xdr:twoCellAnchor>
    <xdr:from>
      <xdr:col>16</xdr:col>
      <xdr:colOff>181913</xdr:colOff>
      <xdr:row>40</xdr:row>
      <xdr:rowOff>73143</xdr:rowOff>
    </xdr:from>
    <xdr:to>
      <xdr:col>16</xdr:col>
      <xdr:colOff>642935</xdr:colOff>
      <xdr:row>41</xdr:row>
      <xdr:rowOff>136644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76302770-5617-449E-8F0E-B874C068029C}"/>
            </a:ext>
          </a:extLst>
        </xdr:cNvPr>
        <xdr:cNvSpPr/>
      </xdr:nvSpPr>
      <xdr:spPr>
        <a:xfrm>
          <a:off x="8587726" y="8300362"/>
          <a:ext cx="461022" cy="26590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7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位</a:t>
          </a:r>
        </a:p>
      </xdr:txBody>
    </xdr:sp>
    <xdr:clientData/>
  </xdr:twoCellAnchor>
  <xdr:twoCellAnchor>
    <xdr:from>
      <xdr:col>16</xdr:col>
      <xdr:colOff>154802</xdr:colOff>
      <xdr:row>25</xdr:row>
      <xdr:rowOff>92246</xdr:rowOff>
    </xdr:from>
    <xdr:to>
      <xdr:col>16</xdr:col>
      <xdr:colOff>607217</xdr:colOff>
      <xdr:row>26</xdr:row>
      <xdr:rowOff>155746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AB79B7C3-91B7-4E32-A7E4-B800964CFE43}"/>
            </a:ext>
          </a:extLst>
        </xdr:cNvPr>
        <xdr:cNvSpPr/>
      </xdr:nvSpPr>
      <xdr:spPr>
        <a:xfrm>
          <a:off x="8560615" y="5283371"/>
          <a:ext cx="452415" cy="26590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8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位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</xdr:colOff>
          <xdr:row>55</xdr:row>
          <xdr:rowOff>0</xdr:rowOff>
        </xdr:from>
        <xdr:to>
          <xdr:col>15</xdr:col>
          <xdr:colOff>388622</xdr:colOff>
          <xdr:row>112</xdr:row>
          <xdr:rowOff>42334</xdr:rowOff>
        </xdr:to>
        <xdr:pic>
          <xdr:nvPicPr>
            <xdr:cNvPr id="87" name="図 86">
              <a:extLst>
                <a:ext uri="{FF2B5EF4-FFF2-40B4-BE49-F238E27FC236}">
                  <a16:creationId xmlns:a16="http://schemas.microsoft.com/office/drawing/2014/main" id="{56887F31-E8F0-C0F7-AB4B-3F11B536F45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実況_新!$B$2:$C$9" spid="_x0000_s627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2055" y="9343571"/>
              <a:ext cx="8042638" cy="1132492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222250</xdr:colOff>
          <xdr:row>5</xdr:row>
          <xdr:rowOff>554371</xdr:rowOff>
        </xdr:from>
        <xdr:to>
          <xdr:col>15</xdr:col>
          <xdr:colOff>106892</xdr:colOff>
          <xdr:row>12</xdr:row>
          <xdr:rowOff>110067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3B8AAC7F-B920-EA3D-6825-FE23C9A2FBD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結果表!$B$2:$Q$43" spid="_x0000_s41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445750" y="7528788"/>
              <a:ext cx="7885642" cy="693227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8" sqref="E8"/>
    </sheetView>
  </sheetViews>
  <sheetFormatPr defaultColWidth="12.625" defaultRowHeight="15" customHeight="1"/>
  <cols>
    <col min="1" max="1" width="16.875" customWidth="1"/>
    <col min="2" max="2" width="24" customWidth="1"/>
    <col min="3" max="3" width="14.125" customWidth="1"/>
    <col min="4" max="4" width="9.375" customWidth="1"/>
    <col min="5" max="5" width="21.125" customWidth="1"/>
    <col min="6" max="6" width="9" customWidth="1"/>
    <col min="7" max="14" width="8.875" customWidth="1"/>
    <col min="15" max="15" width="14.875" customWidth="1"/>
    <col min="16" max="16" width="12.875" customWidth="1"/>
    <col min="17" max="17" width="8.875" customWidth="1"/>
    <col min="18" max="18" width="13.5" customWidth="1"/>
    <col min="19" max="19" width="8.875" customWidth="1"/>
    <col min="20" max="20" width="19.875" customWidth="1"/>
    <col min="21" max="26" width="10" customWidth="1"/>
  </cols>
  <sheetData>
    <row r="1" spans="1:26" ht="13.5" customHeight="1">
      <c r="A1" s="13"/>
      <c r="B1" s="13"/>
      <c r="C1" s="13"/>
      <c r="D1" s="13"/>
      <c r="E1" s="13"/>
      <c r="F1" s="13"/>
      <c r="G1" s="69"/>
      <c r="H1" s="13"/>
      <c r="I1" s="13"/>
      <c r="J1" s="13"/>
      <c r="K1" s="13"/>
      <c r="L1" s="13"/>
      <c r="M1" s="13"/>
      <c r="N1" s="13"/>
      <c r="O1" s="71"/>
      <c r="P1" s="69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21.5" customHeight="1">
      <c r="A2" s="13"/>
      <c r="B2" s="13"/>
      <c r="C2" s="13"/>
      <c r="D2" s="13"/>
      <c r="E2" s="13"/>
      <c r="F2" s="13"/>
      <c r="G2" s="69"/>
      <c r="H2" s="13"/>
      <c r="I2" s="13"/>
      <c r="J2" s="13"/>
      <c r="K2" s="13"/>
      <c r="L2" s="13"/>
      <c r="M2" s="13"/>
      <c r="N2" s="13"/>
      <c r="O2" s="71"/>
      <c r="P2" s="69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5" customHeight="1">
      <c r="A3" s="13"/>
      <c r="B3" s="13"/>
      <c r="C3" s="13"/>
      <c r="D3" s="13"/>
      <c r="E3" s="13"/>
      <c r="F3" s="13"/>
      <c r="G3" s="69"/>
      <c r="H3" s="13"/>
      <c r="I3" s="13"/>
      <c r="J3" s="13"/>
      <c r="K3" s="13"/>
      <c r="L3" s="13"/>
      <c r="M3" s="13"/>
      <c r="N3" s="13"/>
      <c r="O3" s="71"/>
      <c r="P3" s="69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7.25" customHeight="1">
      <c r="A4" s="13"/>
      <c r="B4" s="72" t="s">
        <v>129</v>
      </c>
      <c r="C4" s="72" t="s">
        <v>130</v>
      </c>
      <c r="D4" s="13"/>
      <c r="E4" s="73" t="s">
        <v>131</v>
      </c>
      <c r="F4" s="13"/>
      <c r="G4" s="69"/>
      <c r="H4" s="13"/>
      <c r="I4" s="13"/>
      <c r="J4" s="13"/>
      <c r="K4" s="13"/>
      <c r="L4" s="13"/>
      <c r="M4" s="13"/>
      <c r="N4" s="13"/>
      <c r="O4" s="71"/>
      <c r="P4" s="69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1.75" customHeight="1">
      <c r="A5" s="13"/>
      <c r="B5" s="74" t="s">
        <v>149</v>
      </c>
      <c r="C5" s="75">
        <v>8.4363425925925925E-2</v>
      </c>
      <c r="D5" s="13"/>
      <c r="E5" s="76">
        <f>VLOOKUP(B5,O:P,2, )</f>
        <v>9.2707061457061469E-3</v>
      </c>
      <c r="F5" s="13"/>
      <c r="G5" s="69"/>
      <c r="H5" s="13"/>
      <c r="I5" s="13"/>
      <c r="J5" s="13"/>
      <c r="K5" s="13"/>
      <c r="L5" s="13"/>
      <c r="M5" s="13"/>
      <c r="N5" s="13"/>
      <c r="O5" s="71"/>
      <c r="P5" s="69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1" customHeight="1">
      <c r="A6" s="77" t="str">
        <f>IF(B5="他コース5k未満","距離を入力→",IF(B5="他コース5k以上","距離を入力→",""))</f>
        <v>距離を入力→</v>
      </c>
      <c r="B6" s="78">
        <v>20.02</v>
      </c>
      <c r="C6" s="79"/>
      <c r="D6" s="13"/>
      <c r="E6" s="80" t="s">
        <v>133</v>
      </c>
      <c r="F6" s="13"/>
      <c r="G6" s="69"/>
      <c r="H6" s="13"/>
      <c r="I6" s="13"/>
      <c r="J6" s="13"/>
      <c r="K6" s="13"/>
      <c r="L6" s="13"/>
      <c r="M6" s="13"/>
      <c r="N6" s="13"/>
      <c r="O6" s="71"/>
      <c r="P6" s="69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1" customHeight="1">
      <c r="A7" s="13"/>
      <c r="B7" s="81" t="str">
        <f>IF(T7="他コース5k未満5k以上","※5k以上の距離が入力されてます",IF(T7="他コース5k以上5k未満","※5k未満の距離が入力されてます",""))</f>
        <v/>
      </c>
      <c r="C7" s="13"/>
      <c r="D7" s="13"/>
      <c r="E7" s="80">
        <f>E5*0.9</f>
        <v>8.3436355311355317E-3</v>
      </c>
      <c r="F7" s="13"/>
      <c r="G7" s="69" t="s">
        <v>134</v>
      </c>
      <c r="H7" s="13"/>
      <c r="I7" s="13"/>
      <c r="J7" s="13"/>
      <c r="K7" s="13"/>
      <c r="L7" s="13" t="s">
        <v>135</v>
      </c>
      <c r="M7" s="13"/>
      <c r="N7" s="13"/>
      <c r="O7" s="71"/>
      <c r="P7" s="13" t="s">
        <v>135</v>
      </c>
      <c r="Q7" s="13"/>
      <c r="R7" s="13" t="str">
        <f>B5</f>
        <v>他コース5k以上</v>
      </c>
      <c r="S7" s="13" t="str">
        <f t="shared" ref="S7:S10" si="0">IF($B$6&lt;5,"5k未満","5k以上")</f>
        <v>5k以上</v>
      </c>
      <c r="T7" s="13" t="str">
        <f>R7&amp;S7</f>
        <v>他コース5k以上5k以上</v>
      </c>
      <c r="U7" s="13"/>
      <c r="V7" s="13"/>
      <c r="W7" s="13"/>
      <c r="X7" s="13"/>
      <c r="Y7" s="13"/>
      <c r="Z7" s="13"/>
    </row>
    <row r="8" spans="1:26" ht="18.75" customHeight="1">
      <c r="A8" s="13"/>
      <c r="B8" s="13"/>
      <c r="C8" s="52"/>
      <c r="D8" s="13"/>
      <c r="E8" s="82" t="s">
        <v>136</v>
      </c>
      <c r="F8" s="13"/>
      <c r="G8" s="83">
        <f t="shared" ref="G8:G18" si="1">$C$5</f>
        <v>8.4363425925925925E-2</v>
      </c>
      <c r="H8" s="13"/>
      <c r="I8" s="13"/>
      <c r="J8" s="13"/>
      <c r="K8" s="13" t="s">
        <v>137</v>
      </c>
      <c r="L8" s="13">
        <v>1</v>
      </c>
      <c r="M8" s="13"/>
      <c r="N8" s="13"/>
      <c r="O8" s="71" t="s">
        <v>137</v>
      </c>
      <c r="P8" s="84" t="str">
        <f t="shared" ref="P8:P16" si="2">IF($O8=$B$5,G8*L8,"")</f>
        <v/>
      </c>
      <c r="Q8" s="13"/>
      <c r="R8" s="13"/>
      <c r="S8" s="13" t="str">
        <f t="shared" si="0"/>
        <v>5k以上</v>
      </c>
      <c r="T8" s="13"/>
      <c r="U8" s="13"/>
      <c r="V8" s="13"/>
      <c r="W8" s="13"/>
      <c r="X8" s="13"/>
      <c r="Y8" s="13"/>
      <c r="Z8" s="13"/>
    </row>
    <row r="9" spans="1:26" ht="18.75" customHeight="1">
      <c r="A9" s="13"/>
      <c r="B9" s="13"/>
      <c r="C9" s="13"/>
      <c r="D9" s="13"/>
      <c r="E9" s="82">
        <f>E5*0.8</f>
        <v>7.4165649165649182E-3</v>
      </c>
      <c r="F9" s="13"/>
      <c r="G9" s="83">
        <f t="shared" si="1"/>
        <v>8.4363425925925925E-2</v>
      </c>
      <c r="H9" s="13"/>
      <c r="I9" s="13"/>
      <c r="J9" s="13"/>
      <c r="K9" s="13" t="s">
        <v>138</v>
      </c>
      <c r="L9" s="13">
        <f>0.576241134751773*(2.3/2.9)</f>
        <v>0.45701883101002677</v>
      </c>
      <c r="M9" s="13"/>
      <c r="N9" s="13"/>
      <c r="O9" s="71" t="s">
        <v>138</v>
      </c>
      <c r="P9" s="84" t="str">
        <f t="shared" si="2"/>
        <v/>
      </c>
      <c r="Q9" s="13"/>
      <c r="R9" s="13"/>
      <c r="S9" s="13" t="str">
        <f t="shared" si="0"/>
        <v>5k以上</v>
      </c>
      <c r="T9" s="13"/>
      <c r="U9" s="13"/>
      <c r="V9" s="13"/>
      <c r="W9" s="13"/>
      <c r="X9" s="13"/>
      <c r="Y9" s="13"/>
      <c r="Z9" s="13"/>
    </row>
    <row r="10" spans="1:26" ht="18.75" customHeight="1">
      <c r="A10" s="13"/>
      <c r="B10" s="13"/>
      <c r="C10" s="13"/>
      <c r="D10" s="13"/>
      <c r="E10" s="13"/>
      <c r="F10" s="13"/>
      <c r="G10" s="83">
        <f t="shared" si="1"/>
        <v>8.4363425925925925E-2</v>
      </c>
      <c r="H10" s="13"/>
      <c r="I10" s="13"/>
      <c r="J10" s="13"/>
      <c r="K10" s="13" t="s">
        <v>139</v>
      </c>
      <c r="L10" s="13">
        <f>1.21739130434783*(2.3/2.9)</f>
        <v>0.96551724137931327</v>
      </c>
      <c r="M10" s="13"/>
      <c r="N10" s="13"/>
      <c r="O10" s="71" t="s">
        <v>139</v>
      </c>
      <c r="P10" s="84" t="str">
        <f t="shared" si="2"/>
        <v/>
      </c>
      <c r="Q10" s="13"/>
      <c r="R10" s="13"/>
      <c r="S10" s="13" t="str">
        <f t="shared" si="0"/>
        <v>5k以上</v>
      </c>
      <c r="T10" s="13"/>
      <c r="U10" s="13"/>
      <c r="V10" s="13"/>
      <c r="W10" s="13"/>
      <c r="X10" s="13"/>
      <c r="Y10" s="13"/>
      <c r="Z10" s="13"/>
    </row>
    <row r="11" spans="1:26" ht="18.75" customHeight="1">
      <c r="A11" s="13"/>
      <c r="B11" s="13"/>
      <c r="C11" s="13"/>
      <c r="D11" s="13"/>
      <c r="E11" s="13"/>
      <c r="F11" s="13"/>
      <c r="G11" s="83">
        <f t="shared" si="1"/>
        <v>8.4363425925925925E-2</v>
      </c>
      <c r="H11" s="13"/>
      <c r="I11" s="13"/>
      <c r="J11" s="13"/>
      <c r="K11" s="13" t="s">
        <v>140</v>
      </c>
      <c r="L11" s="13">
        <f>0.556370750794818*(2.3/2.9)</f>
        <v>0.44125956097520047</v>
      </c>
      <c r="M11" s="13"/>
      <c r="N11" s="13"/>
      <c r="O11" s="71" t="s">
        <v>140</v>
      </c>
      <c r="P11" s="84" t="str">
        <f t="shared" si="2"/>
        <v/>
      </c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.75" customHeight="1">
      <c r="A12" s="13" t="s">
        <v>141</v>
      </c>
      <c r="B12" s="79">
        <v>6.828703703703704E-3</v>
      </c>
      <c r="C12" s="13"/>
      <c r="D12" s="13"/>
      <c r="E12" s="76"/>
      <c r="F12" s="13"/>
      <c r="G12" s="83">
        <f t="shared" si="1"/>
        <v>8.4363425925925925E-2</v>
      </c>
      <c r="H12" s="13"/>
      <c r="I12" s="13"/>
      <c r="J12" s="13"/>
      <c r="K12" s="13" t="s">
        <v>142</v>
      </c>
      <c r="L12" s="13">
        <f>0.4*(2.3/2.9)</f>
        <v>0.3172413793103448</v>
      </c>
      <c r="M12" s="13"/>
      <c r="N12" s="13"/>
      <c r="O12" s="71" t="s">
        <v>142</v>
      </c>
      <c r="P12" s="84" t="str">
        <f t="shared" si="2"/>
        <v/>
      </c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.75" customHeight="1">
      <c r="A13" s="13" t="s">
        <v>143</v>
      </c>
      <c r="B13" s="79">
        <v>6.7129629629629622E-3</v>
      </c>
      <c r="C13" s="13"/>
      <c r="D13" s="13"/>
      <c r="E13" s="13"/>
      <c r="F13" s="13"/>
      <c r="G13" s="83">
        <f t="shared" si="1"/>
        <v>8.4363425925925925E-2</v>
      </c>
      <c r="H13" s="13"/>
      <c r="I13" s="13"/>
      <c r="J13" s="13"/>
      <c r="K13" s="13" t="s">
        <v>144</v>
      </c>
      <c r="L13" s="13">
        <f>0.93*(2.3/2.9)</f>
        <v>0.73758620689655163</v>
      </c>
      <c r="M13" s="13"/>
      <c r="N13" s="13"/>
      <c r="O13" s="71" t="s">
        <v>144</v>
      </c>
      <c r="P13" s="84" t="str">
        <f t="shared" si="2"/>
        <v/>
      </c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customHeight="1">
      <c r="A14" s="13"/>
      <c r="B14" s="13"/>
      <c r="C14" s="13"/>
      <c r="D14" s="13"/>
      <c r="E14" s="13"/>
      <c r="F14" s="13"/>
      <c r="G14" s="83">
        <f t="shared" si="1"/>
        <v>8.4363425925925925E-2</v>
      </c>
      <c r="H14" s="13"/>
      <c r="I14" s="13"/>
      <c r="J14" s="13"/>
      <c r="K14" s="13" t="s">
        <v>145</v>
      </c>
      <c r="L14" s="13">
        <f>0.425027512839325*(2.3/2.9)</f>
        <v>0.33709078604498188</v>
      </c>
      <c r="M14" s="13"/>
      <c r="N14" s="13"/>
      <c r="O14" s="71" t="s">
        <v>145</v>
      </c>
      <c r="P14" s="84" t="str">
        <f t="shared" si="2"/>
        <v/>
      </c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3.5" customHeight="1">
      <c r="A15" s="13"/>
      <c r="B15" s="13"/>
      <c r="C15" s="13"/>
      <c r="D15" s="13"/>
      <c r="E15" s="13"/>
      <c r="F15" s="13"/>
      <c r="G15" s="83">
        <f t="shared" si="1"/>
        <v>8.4363425925925925E-2</v>
      </c>
      <c r="H15" s="13"/>
      <c r="I15" s="13"/>
      <c r="J15" s="13"/>
      <c r="K15" s="13" t="s">
        <v>132</v>
      </c>
      <c r="L15" s="13">
        <f>0.983050847457627*(2.3/2.9)</f>
        <v>0.77966101694915246</v>
      </c>
      <c r="M15" s="13"/>
      <c r="N15" s="13"/>
      <c r="O15" s="71" t="s">
        <v>132</v>
      </c>
      <c r="P15" s="84" t="str">
        <f t="shared" si="2"/>
        <v/>
      </c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3.5" customHeight="1">
      <c r="A16" s="13"/>
      <c r="B16" s="13"/>
      <c r="C16" s="13"/>
      <c r="D16" s="13"/>
      <c r="E16" s="13"/>
      <c r="F16" s="13"/>
      <c r="G16" s="83">
        <f t="shared" si="1"/>
        <v>8.4363425925925925E-2</v>
      </c>
      <c r="H16" s="13"/>
      <c r="I16" s="13"/>
      <c r="J16" s="13"/>
      <c r="K16" s="13" t="s">
        <v>146</v>
      </c>
      <c r="L16" s="13">
        <f>0.552083333333333*(2.3/2.9)</f>
        <v>0.43785919540229856</v>
      </c>
      <c r="M16" s="13"/>
      <c r="N16" s="13"/>
      <c r="O16" s="71" t="s">
        <v>146</v>
      </c>
      <c r="P16" s="84" t="str">
        <f t="shared" si="2"/>
        <v/>
      </c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.5" customHeight="1">
      <c r="A17" s="13"/>
      <c r="B17" s="13"/>
      <c r="C17" s="13"/>
      <c r="D17" s="13"/>
      <c r="E17" s="13"/>
      <c r="F17" s="13"/>
      <c r="G17" s="83">
        <f t="shared" si="1"/>
        <v>8.4363425925925925E-2</v>
      </c>
      <c r="H17" s="13"/>
      <c r="I17" s="13"/>
      <c r="J17" s="13"/>
      <c r="K17" s="13" t="s">
        <v>147</v>
      </c>
      <c r="L17" s="13">
        <v>2.39</v>
      </c>
      <c r="M17" s="85">
        <f>B6</f>
        <v>20.02</v>
      </c>
      <c r="N17" s="13"/>
      <c r="O17" s="71" t="s">
        <v>147</v>
      </c>
      <c r="P17" s="84" t="str">
        <f>IF($O17=$B$5,G17*L17/$M$17,"")</f>
        <v/>
      </c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.5" customHeight="1">
      <c r="A18" s="13"/>
      <c r="B18" s="13"/>
      <c r="C18" s="13"/>
      <c r="D18" s="13"/>
      <c r="E18" s="13"/>
      <c r="F18" s="13"/>
      <c r="G18" s="83">
        <f t="shared" si="1"/>
        <v>8.4363425925925925E-2</v>
      </c>
      <c r="H18" s="86">
        <f>B6</f>
        <v>20.02</v>
      </c>
      <c r="I18" s="87" t="s">
        <v>148</v>
      </c>
      <c r="J18" s="87"/>
      <c r="K18" s="87" t="s">
        <v>149</v>
      </c>
      <c r="L18" s="87">
        <v>2.2000000000000002</v>
      </c>
      <c r="M18" s="88">
        <f>B6</f>
        <v>20.02</v>
      </c>
      <c r="N18" s="13"/>
      <c r="O18" s="71" t="s">
        <v>149</v>
      </c>
      <c r="P18" s="84">
        <f>IF($O18=$B$5,G18*L18/$M18,"")</f>
        <v>9.2707061457061469E-3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.5" customHeight="1">
      <c r="A19" s="13"/>
      <c r="B19" s="13"/>
      <c r="C19" s="13"/>
      <c r="D19" s="13"/>
      <c r="E19" s="13"/>
      <c r="F19" s="13"/>
      <c r="G19" s="69"/>
      <c r="H19" s="13"/>
      <c r="I19" s="13"/>
      <c r="J19" s="13"/>
      <c r="K19" s="13"/>
      <c r="L19" s="13"/>
      <c r="M19" s="13"/>
      <c r="N19" s="13"/>
      <c r="O19" s="71"/>
      <c r="P19" s="69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.5" customHeight="1">
      <c r="A20" s="13"/>
      <c r="B20" s="13"/>
      <c r="C20" s="13"/>
      <c r="D20" s="13"/>
      <c r="E20" s="13"/>
      <c r="F20" s="13"/>
      <c r="G20" s="69"/>
      <c r="H20" s="13"/>
      <c r="I20" s="13"/>
      <c r="J20" s="13"/>
      <c r="K20" s="13"/>
      <c r="L20" s="87"/>
      <c r="M20" s="13"/>
      <c r="N20" s="13"/>
      <c r="O20" s="71"/>
      <c r="P20" s="69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.5" customHeight="1">
      <c r="A21" s="13"/>
      <c r="B21" s="13"/>
      <c r="C21" s="13"/>
      <c r="D21" s="13"/>
      <c r="E21" s="13"/>
      <c r="F21" s="13"/>
      <c r="G21" s="69"/>
      <c r="H21" s="13"/>
      <c r="I21" s="13"/>
      <c r="J21" s="13"/>
      <c r="K21" s="13"/>
      <c r="L21" s="13"/>
      <c r="M21" s="13"/>
      <c r="N21" s="13"/>
      <c r="O21" s="71"/>
      <c r="P21" s="69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5" customHeight="1">
      <c r="A22" s="13"/>
      <c r="B22" s="13"/>
      <c r="C22" s="13"/>
      <c r="D22" s="13"/>
      <c r="E22" s="13"/>
      <c r="F22" s="13"/>
      <c r="G22" s="69"/>
      <c r="H22" s="13"/>
      <c r="I22" s="13"/>
      <c r="J22" s="13"/>
      <c r="K22" s="13"/>
      <c r="L22" s="13"/>
      <c r="M22" s="13"/>
      <c r="N22" s="13"/>
      <c r="O22" s="71"/>
      <c r="P22" s="69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.5" customHeight="1">
      <c r="A23" s="13"/>
      <c r="B23" s="13"/>
      <c r="C23" s="13"/>
      <c r="D23" s="13"/>
      <c r="E23" s="13"/>
      <c r="F23" s="13"/>
      <c r="G23" s="69"/>
      <c r="H23" s="13"/>
      <c r="I23" s="13"/>
      <c r="J23" s="13"/>
      <c r="K23" s="13"/>
      <c r="L23" s="13"/>
      <c r="M23" s="13"/>
      <c r="N23" s="13"/>
      <c r="O23" s="71"/>
      <c r="P23" s="69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.5" customHeight="1">
      <c r="A24" s="13"/>
      <c r="B24" s="13"/>
      <c r="C24" s="13"/>
      <c r="D24" s="13"/>
      <c r="E24" s="13"/>
      <c r="F24" s="13"/>
      <c r="G24" s="69"/>
      <c r="H24" s="13"/>
      <c r="I24" s="13"/>
      <c r="J24" s="13"/>
      <c r="K24" s="13"/>
      <c r="L24" s="13"/>
      <c r="M24" s="13"/>
      <c r="N24" s="13"/>
      <c r="O24" s="71"/>
      <c r="P24" s="69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.5" customHeight="1">
      <c r="A25" s="13"/>
      <c r="B25" s="13"/>
      <c r="C25" s="13"/>
      <c r="D25" s="13"/>
      <c r="E25" s="13"/>
      <c r="F25" s="13"/>
      <c r="G25" s="69"/>
      <c r="H25" s="13"/>
      <c r="I25" s="13"/>
      <c r="J25" s="13"/>
      <c r="K25" s="13"/>
      <c r="L25" s="13"/>
      <c r="M25" s="13"/>
      <c r="N25" s="13"/>
      <c r="O25" s="71"/>
      <c r="P25" s="69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.5" customHeight="1">
      <c r="A26" s="13"/>
      <c r="B26" s="13"/>
      <c r="C26" s="13"/>
      <c r="D26" s="13"/>
      <c r="E26" s="13"/>
      <c r="F26" s="13"/>
      <c r="G26" s="69"/>
      <c r="H26" s="13"/>
      <c r="I26" s="13"/>
      <c r="J26" s="13"/>
      <c r="K26" s="13"/>
      <c r="L26" s="13"/>
      <c r="M26" s="13"/>
      <c r="N26" s="13"/>
      <c r="O26" s="71"/>
      <c r="P26" s="69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.5" customHeight="1">
      <c r="A27" s="13"/>
      <c r="B27" s="13"/>
      <c r="C27" s="13"/>
      <c r="D27" s="13"/>
      <c r="E27" s="13"/>
      <c r="F27" s="13"/>
      <c r="G27" s="69"/>
      <c r="H27" s="13"/>
      <c r="I27" s="13"/>
      <c r="J27" s="13"/>
      <c r="K27" s="13"/>
      <c r="L27" s="13"/>
      <c r="M27" s="13"/>
      <c r="N27" s="13"/>
      <c r="O27" s="71"/>
      <c r="P27" s="69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.5" customHeight="1">
      <c r="A28" s="13"/>
      <c r="B28" s="13"/>
      <c r="C28" s="13"/>
      <c r="D28" s="13"/>
      <c r="E28" s="13"/>
      <c r="F28" s="13"/>
      <c r="G28" s="69"/>
      <c r="H28" s="13"/>
      <c r="I28" s="13"/>
      <c r="J28" s="13"/>
      <c r="K28" s="13"/>
      <c r="L28" s="13"/>
      <c r="M28" s="13"/>
      <c r="N28" s="13"/>
      <c r="O28" s="71"/>
      <c r="P28" s="69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.5" customHeight="1">
      <c r="A29" s="13"/>
      <c r="B29" s="13"/>
      <c r="C29" s="13"/>
      <c r="D29" s="13"/>
      <c r="E29" s="13"/>
      <c r="F29" s="13"/>
      <c r="G29" s="69"/>
      <c r="H29" s="13"/>
      <c r="I29" s="13"/>
      <c r="J29" s="13"/>
      <c r="K29" s="13"/>
      <c r="L29" s="13"/>
      <c r="M29" s="13"/>
      <c r="N29" s="13"/>
      <c r="O29" s="71"/>
      <c r="P29" s="69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.5" customHeight="1">
      <c r="A30" s="13"/>
      <c r="B30" s="13"/>
      <c r="C30" s="13"/>
      <c r="D30" s="13"/>
      <c r="E30" s="13"/>
      <c r="F30" s="13"/>
      <c r="G30" s="69"/>
      <c r="H30" s="13"/>
      <c r="I30" s="13"/>
      <c r="J30" s="13"/>
      <c r="K30" s="13"/>
      <c r="L30" s="13"/>
      <c r="M30" s="13"/>
      <c r="N30" s="13"/>
      <c r="O30" s="71"/>
      <c r="P30" s="69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.5" customHeight="1">
      <c r="A31" s="13"/>
      <c r="B31" s="13"/>
      <c r="C31" s="13"/>
      <c r="D31" s="13"/>
      <c r="E31" s="13"/>
      <c r="F31" s="13"/>
      <c r="G31" s="69"/>
      <c r="H31" s="13"/>
      <c r="I31" s="13"/>
      <c r="J31" s="13"/>
      <c r="K31" s="13"/>
      <c r="L31" s="13"/>
      <c r="M31" s="13"/>
      <c r="N31" s="13"/>
      <c r="O31" s="71"/>
      <c r="P31" s="69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.5" customHeight="1">
      <c r="A32" s="13"/>
      <c r="B32" s="13"/>
      <c r="C32" s="13"/>
      <c r="D32" s="13"/>
      <c r="E32" s="13"/>
      <c r="F32" s="13"/>
      <c r="G32" s="69"/>
      <c r="H32" s="13"/>
      <c r="I32" s="13"/>
      <c r="J32" s="13"/>
      <c r="K32" s="13"/>
      <c r="L32" s="13"/>
      <c r="M32" s="13"/>
      <c r="N32" s="13"/>
      <c r="O32" s="71"/>
      <c r="P32" s="69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.5" customHeight="1">
      <c r="A33" s="13"/>
      <c r="B33" s="13"/>
      <c r="C33" s="13"/>
      <c r="D33" s="13"/>
      <c r="E33" s="13"/>
      <c r="F33" s="13"/>
      <c r="G33" s="69"/>
      <c r="H33" s="13"/>
      <c r="I33" s="13"/>
      <c r="J33" s="13"/>
      <c r="K33" s="13"/>
      <c r="L33" s="13"/>
      <c r="M33" s="13"/>
      <c r="N33" s="13"/>
      <c r="O33" s="71"/>
      <c r="P33" s="69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.5" customHeight="1">
      <c r="A34" s="13"/>
      <c r="B34" s="13"/>
      <c r="C34" s="13"/>
      <c r="D34" s="13"/>
      <c r="E34" s="13"/>
      <c r="F34" s="13"/>
      <c r="G34" s="69"/>
      <c r="H34" s="13"/>
      <c r="I34" s="13"/>
      <c r="J34" s="13"/>
      <c r="K34" s="13"/>
      <c r="L34" s="13"/>
      <c r="M34" s="13"/>
      <c r="N34" s="13"/>
      <c r="O34" s="71"/>
      <c r="P34" s="69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.5" customHeight="1">
      <c r="A35" s="13"/>
      <c r="B35" s="13"/>
      <c r="C35" s="13"/>
      <c r="D35" s="13"/>
      <c r="E35" s="13"/>
      <c r="F35" s="13"/>
      <c r="G35" s="69"/>
      <c r="H35" s="13"/>
      <c r="I35" s="13"/>
      <c r="J35" s="13"/>
      <c r="K35" s="13"/>
      <c r="L35" s="13"/>
      <c r="M35" s="13"/>
      <c r="N35" s="13"/>
      <c r="O35" s="71"/>
      <c r="P35" s="69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.5" customHeight="1">
      <c r="A36" s="13"/>
      <c r="B36" s="13"/>
      <c r="C36" s="13"/>
      <c r="D36" s="13"/>
      <c r="E36" s="13"/>
      <c r="F36" s="13"/>
      <c r="G36" s="69"/>
      <c r="H36" s="13"/>
      <c r="I36" s="13"/>
      <c r="J36" s="13"/>
      <c r="K36" s="13"/>
      <c r="L36" s="13"/>
      <c r="M36" s="13"/>
      <c r="N36" s="13"/>
      <c r="O36" s="71"/>
      <c r="P36" s="69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.5" customHeight="1">
      <c r="A37" s="13"/>
      <c r="B37" s="13"/>
      <c r="C37" s="13"/>
      <c r="D37" s="13"/>
      <c r="E37" s="13"/>
      <c r="F37" s="13"/>
      <c r="G37" s="69"/>
      <c r="H37" s="13"/>
      <c r="I37" s="13"/>
      <c r="J37" s="13"/>
      <c r="K37" s="13"/>
      <c r="L37" s="13"/>
      <c r="M37" s="13"/>
      <c r="N37" s="13"/>
      <c r="O37" s="71"/>
      <c r="P37" s="69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.5" customHeight="1">
      <c r="A38" s="13"/>
      <c r="B38" s="13"/>
      <c r="C38" s="13"/>
      <c r="D38" s="13"/>
      <c r="E38" s="13"/>
      <c r="F38" s="13"/>
      <c r="G38" s="69"/>
      <c r="H38" s="13"/>
      <c r="I38" s="13"/>
      <c r="J38" s="13"/>
      <c r="K38" s="13"/>
      <c r="L38" s="13"/>
      <c r="M38" s="13"/>
      <c r="N38" s="13"/>
      <c r="O38" s="71"/>
      <c r="P38" s="69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.5" customHeight="1">
      <c r="A39" s="13"/>
      <c r="B39" s="13"/>
      <c r="C39" s="13"/>
      <c r="D39" s="13"/>
      <c r="E39" s="13"/>
      <c r="F39" s="13"/>
      <c r="G39" s="69"/>
      <c r="H39" s="13"/>
      <c r="I39" s="13"/>
      <c r="J39" s="13"/>
      <c r="K39" s="13"/>
      <c r="L39" s="13"/>
      <c r="M39" s="13"/>
      <c r="N39" s="13"/>
      <c r="O39" s="71"/>
      <c r="P39" s="69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.5" customHeight="1">
      <c r="A40" s="13"/>
      <c r="B40" s="13"/>
      <c r="C40" s="13"/>
      <c r="D40" s="13"/>
      <c r="E40" s="13"/>
      <c r="F40" s="13"/>
      <c r="G40" s="69"/>
      <c r="H40" s="13"/>
      <c r="I40" s="13"/>
      <c r="J40" s="13"/>
      <c r="K40" s="13"/>
      <c r="L40" s="13"/>
      <c r="M40" s="13"/>
      <c r="N40" s="13"/>
      <c r="O40" s="71"/>
      <c r="P40" s="69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.5" customHeight="1">
      <c r="A41" s="13"/>
      <c r="B41" s="13"/>
      <c r="C41" s="13"/>
      <c r="D41" s="13"/>
      <c r="E41" s="13"/>
      <c r="F41" s="13"/>
      <c r="G41" s="69"/>
      <c r="H41" s="13"/>
      <c r="I41" s="13"/>
      <c r="J41" s="13"/>
      <c r="K41" s="13"/>
      <c r="L41" s="13"/>
      <c r="M41" s="13"/>
      <c r="N41" s="13"/>
      <c r="O41" s="71"/>
      <c r="P41" s="69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5" customHeight="1">
      <c r="A42" s="13"/>
      <c r="B42" s="13"/>
      <c r="C42" s="13"/>
      <c r="D42" s="13"/>
      <c r="E42" s="13"/>
      <c r="F42" s="13"/>
      <c r="G42" s="69"/>
      <c r="H42" s="13"/>
      <c r="I42" s="13"/>
      <c r="J42" s="13"/>
      <c r="K42" s="13"/>
      <c r="L42" s="13"/>
      <c r="M42" s="13"/>
      <c r="N42" s="13"/>
      <c r="O42" s="71"/>
      <c r="P42" s="69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5" customHeight="1">
      <c r="A43" s="13"/>
      <c r="B43" s="13"/>
      <c r="C43" s="13"/>
      <c r="D43" s="13"/>
      <c r="E43" s="13"/>
      <c r="F43" s="13"/>
      <c r="G43" s="69"/>
      <c r="H43" s="13"/>
      <c r="I43" s="13"/>
      <c r="J43" s="13"/>
      <c r="K43" s="13"/>
      <c r="L43" s="13"/>
      <c r="M43" s="13"/>
      <c r="N43" s="13"/>
      <c r="O43" s="71"/>
      <c r="P43" s="69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>
      <c r="A44" s="13"/>
      <c r="B44" s="13"/>
      <c r="C44" s="13"/>
      <c r="D44" s="13"/>
      <c r="E44" s="13"/>
      <c r="F44" s="13"/>
      <c r="G44" s="69"/>
      <c r="H44" s="13"/>
      <c r="I44" s="13"/>
      <c r="J44" s="13"/>
      <c r="K44" s="13"/>
      <c r="L44" s="13"/>
      <c r="M44" s="13"/>
      <c r="N44" s="13"/>
      <c r="O44" s="71"/>
      <c r="P44" s="69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>
      <c r="A45" s="13"/>
      <c r="B45" s="13"/>
      <c r="C45" s="13"/>
      <c r="D45" s="13"/>
      <c r="E45" s="13"/>
      <c r="F45" s="13"/>
      <c r="G45" s="69"/>
      <c r="H45" s="13"/>
      <c r="I45" s="13"/>
      <c r="J45" s="13"/>
      <c r="K45" s="13"/>
      <c r="L45" s="13"/>
      <c r="M45" s="13"/>
      <c r="N45" s="13"/>
      <c r="O45" s="71"/>
      <c r="P45" s="69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>
      <c r="A46" s="13"/>
      <c r="B46" s="13"/>
      <c r="C46" s="13"/>
      <c r="D46" s="13"/>
      <c r="E46" s="13"/>
      <c r="F46" s="13"/>
      <c r="G46" s="69"/>
      <c r="H46" s="13"/>
      <c r="I46" s="13"/>
      <c r="J46" s="13"/>
      <c r="K46" s="13"/>
      <c r="L46" s="13"/>
      <c r="M46" s="13"/>
      <c r="N46" s="13"/>
      <c r="O46" s="71"/>
      <c r="P46" s="69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>
      <c r="A47" s="13"/>
      <c r="B47" s="13"/>
      <c r="C47" s="13"/>
      <c r="D47" s="13"/>
      <c r="E47" s="13"/>
      <c r="F47" s="13"/>
      <c r="G47" s="69"/>
      <c r="H47" s="13"/>
      <c r="I47" s="13"/>
      <c r="J47" s="13"/>
      <c r="K47" s="13"/>
      <c r="L47" s="13"/>
      <c r="M47" s="13"/>
      <c r="N47" s="13"/>
      <c r="O47" s="71"/>
      <c r="P47" s="69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5" customHeight="1">
      <c r="A48" s="13"/>
      <c r="B48" s="13"/>
      <c r="C48" s="13"/>
      <c r="D48" s="13"/>
      <c r="E48" s="13"/>
      <c r="F48" s="13"/>
      <c r="G48" s="69"/>
      <c r="H48" s="13"/>
      <c r="I48" s="13"/>
      <c r="J48" s="13"/>
      <c r="K48" s="13"/>
      <c r="L48" s="13"/>
      <c r="M48" s="13"/>
      <c r="N48" s="13"/>
      <c r="O48" s="71"/>
      <c r="P48" s="69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5" customHeight="1">
      <c r="A49" s="13"/>
      <c r="B49" s="13"/>
      <c r="C49" s="13"/>
      <c r="D49" s="13"/>
      <c r="E49" s="13"/>
      <c r="F49" s="13"/>
      <c r="G49" s="69"/>
      <c r="H49" s="13"/>
      <c r="I49" s="13"/>
      <c r="J49" s="13"/>
      <c r="K49" s="13"/>
      <c r="L49" s="13"/>
      <c r="M49" s="13"/>
      <c r="N49" s="13"/>
      <c r="O49" s="71"/>
      <c r="P49" s="69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5" customHeight="1">
      <c r="A50" s="13"/>
      <c r="B50" s="13"/>
      <c r="C50" s="13"/>
      <c r="D50" s="13"/>
      <c r="E50" s="13"/>
      <c r="F50" s="13"/>
      <c r="G50" s="69"/>
      <c r="H50" s="13"/>
      <c r="I50" s="13"/>
      <c r="J50" s="13"/>
      <c r="K50" s="13"/>
      <c r="L50" s="13"/>
      <c r="M50" s="13"/>
      <c r="N50" s="13"/>
      <c r="O50" s="71"/>
      <c r="P50" s="69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5" customHeight="1">
      <c r="A51" s="13"/>
      <c r="B51" s="13"/>
      <c r="C51" s="13"/>
      <c r="D51" s="13"/>
      <c r="E51" s="13"/>
      <c r="F51" s="13"/>
      <c r="G51" s="69"/>
      <c r="H51" s="13"/>
      <c r="I51" s="13"/>
      <c r="J51" s="13"/>
      <c r="K51" s="13"/>
      <c r="L51" s="13"/>
      <c r="M51" s="13"/>
      <c r="N51" s="13"/>
      <c r="O51" s="71"/>
      <c r="P51" s="69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5" customHeight="1">
      <c r="A52" s="13"/>
      <c r="B52" s="13"/>
      <c r="C52" s="13"/>
      <c r="D52" s="13"/>
      <c r="E52" s="13"/>
      <c r="F52" s="13"/>
      <c r="G52" s="69"/>
      <c r="H52" s="13"/>
      <c r="I52" s="13"/>
      <c r="J52" s="13"/>
      <c r="K52" s="13"/>
      <c r="L52" s="13"/>
      <c r="M52" s="13"/>
      <c r="N52" s="13"/>
      <c r="O52" s="71"/>
      <c r="P52" s="69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5" customHeight="1">
      <c r="A53" s="13"/>
      <c r="B53" s="13"/>
      <c r="C53" s="13"/>
      <c r="D53" s="13"/>
      <c r="E53" s="13"/>
      <c r="F53" s="13"/>
      <c r="G53" s="69"/>
      <c r="H53" s="13"/>
      <c r="I53" s="13"/>
      <c r="J53" s="13"/>
      <c r="K53" s="13"/>
      <c r="L53" s="13"/>
      <c r="M53" s="13"/>
      <c r="N53" s="13"/>
      <c r="O53" s="71"/>
      <c r="P53" s="69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5" customHeight="1">
      <c r="A54" s="13"/>
      <c r="B54" s="13"/>
      <c r="C54" s="13"/>
      <c r="D54" s="13"/>
      <c r="E54" s="13"/>
      <c r="F54" s="13"/>
      <c r="G54" s="69"/>
      <c r="H54" s="13"/>
      <c r="I54" s="13"/>
      <c r="J54" s="13"/>
      <c r="K54" s="13"/>
      <c r="L54" s="13"/>
      <c r="M54" s="13"/>
      <c r="N54" s="13"/>
      <c r="O54" s="71"/>
      <c r="P54" s="69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5" customHeight="1">
      <c r="A55" s="13"/>
      <c r="B55" s="13"/>
      <c r="C55" s="13"/>
      <c r="D55" s="13"/>
      <c r="E55" s="13"/>
      <c r="F55" s="13"/>
      <c r="G55" s="69"/>
      <c r="H55" s="13"/>
      <c r="I55" s="13"/>
      <c r="J55" s="13"/>
      <c r="K55" s="13"/>
      <c r="L55" s="13"/>
      <c r="M55" s="13"/>
      <c r="N55" s="13"/>
      <c r="O55" s="71"/>
      <c r="P55" s="69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5" customHeight="1">
      <c r="A56" s="13"/>
      <c r="B56" s="13"/>
      <c r="C56" s="13"/>
      <c r="D56" s="13"/>
      <c r="E56" s="13"/>
      <c r="F56" s="13"/>
      <c r="G56" s="69"/>
      <c r="H56" s="13"/>
      <c r="I56" s="13"/>
      <c r="J56" s="13"/>
      <c r="K56" s="13"/>
      <c r="L56" s="13"/>
      <c r="M56" s="13"/>
      <c r="N56" s="13"/>
      <c r="O56" s="71"/>
      <c r="P56" s="69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5" customHeight="1">
      <c r="A57" s="13"/>
      <c r="B57" s="13"/>
      <c r="C57" s="13"/>
      <c r="D57" s="13"/>
      <c r="E57" s="13"/>
      <c r="F57" s="13"/>
      <c r="G57" s="69"/>
      <c r="H57" s="13"/>
      <c r="I57" s="13"/>
      <c r="J57" s="13"/>
      <c r="K57" s="13"/>
      <c r="L57" s="13"/>
      <c r="M57" s="13"/>
      <c r="N57" s="13"/>
      <c r="O57" s="71"/>
      <c r="P57" s="69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5" customHeight="1">
      <c r="A58" s="13"/>
      <c r="B58" s="13"/>
      <c r="C58" s="13"/>
      <c r="D58" s="13"/>
      <c r="E58" s="13"/>
      <c r="F58" s="13"/>
      <c r="G58" s="69"/>
      <c r="H58" s="13"/>
      <c r="I58" s="13"/>
      <c r="J58" s="13"/>
      <c r="K58" s="13"/>
      <c r="L58" s="13"/>
      <c r="M58" s="13"/>
      <c r="N58" s="13"/>
      <c r="O58" s="71"/>
      <c r="P58" s="69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.5" customHeight="1">
      <c r="A59" s="13"/>
      <c r="B59" s="13"/>
      <c r="C59" s="13"/>
      <c r="D59" s="13"/>
      <c r="E59" s="13"/>
      <c r="F59" s="13"/>
      <c r="G59" s="69"/>
      <c r="H59" s="13"/>
      <c r="I59" s="13"/>
      <c r="J59" s="13"/>
      <c r="K59" s="13"/>
      <c r="L59" s="13"/>
      <c r="M59" s="13"/>
      <c r="N59" s="13"/>
      <c r="O59" s="71"/>
      <c r="P59" s="69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.5" customHeight="1">
      <c r="A60" s="13"/>
      <c r="B60" s="13"/>
      <c r="C60" s="13"/>
      <c r="D60" s="13"/>
      <c r="E60" s="13"/>
      <c r="F60" s="13"/>
      <c r="G60" s="69"/>
      <c r="H60" s="13"/>
      <c r="I60" s="13"/>
      <c r="J60" s="13"/>
      <c r="K60" s="13"/>
      <c r="L60" s="13"/>
      <c r="M60" s="13"/>
      <c r="N60" s="13"/>
      <c r="O60" s="71"/>
      <c r="P60" s="69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.5" customHeight="1">
      <c r="A61" s="13"/>
      <c r="B61" s="13"/>
      <c r="C61" s="13"/>
      <c r="D61" s="13"/>
      <c r="E61" s="13"/>
      <c r="F61" s="13"/>
      <c r="G61" s="69"/>
      <c r="H61" s="13"/>
      <c r="I61" s="13"/>
      <c r="J61" s="13"/>
      <c r="K61" s="13"/>
      <c r="L61" s="13"/>
      <c r="M61" s="13"/>
      <c r="N61" s="13"/>
      <c r="O61" s="71"/>
      <c r="P61" s="69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.5" customHeight="1">
      <c r="A62" s="13"/>
      <c r="B62" s="13"/>
      <c r="C62" s="13"/>
      <c r="D62" s="13"/>
      <c r="E62" s="13"/>
      <c r="F62" s="13"/>
      <c r="G62" s="69"/>
      <c r="H62" s="13"/>
      <c r="I62" s="13"/>
      <c r="J62" s="13"/>
      <c r="K62" s="13"/>
      <c r="L62" s="13"/>
      <c r="M62" s="13"/>
      <c r="N62" s="13"/>
      <c r="O62" s="71"/>
      <c r="P62" s="69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.5" customHeight="1">
      <c r="A63" s="13"/>
      <c r="B63" s="13"/>
      <c r="C63" s="13"/>
      <c r="D63" s="13"/>
      <c r="E63" s="13"/>
      <c r="F63" s="13"/>
      <c r="G63" s="69"/>
      <c r="H63" s="13"/>
      <c r="I63" s="13"/>
      <c r="J63" s="13"/>
      <c r="K63" s="13"/>
      <c r="L63" s="13"/>
      <c r="M63" s="13"/>
      <c r="N63" s="13"/>
      <c r="O63" s="71"/>
      <c r="P63" s="69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5" customHeight="1">
      <c r="A64" s="13"/>
      <c r="B64" s="13"/>
      <c r="C64" s="13"/>
      <c r="D64" s="13"/>
      <c r="E64" s="13"/>
      <c r="F64" s="13"/>
      <c r="G64" s="69"/>
      <c r="H64" s="13"/>
      <c r="I64" s="13"/>
      <c r="J64" s="13"/>
      <c r="K64" s="13"/>
      <c r="L64" s="13"/>
      <c r="M64" s="13"/>
      <c r="N64" s="13"/>
      <c r="O64" s="71"/>
      <c r="P64" s="69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.5" customHeight="1">
      <c r="A65" s="13"/>
      <c r="B65" s="13"/>
      <c r="C65" s="13"/>
      <c r="D65" s="13"/>
      <c r="E65" s="13"/>
      <c r="F65" s="13"/>
      <c r="G65" s="69"/>
      <c r="H65" s="13"/>
      <c r="I65" s="13"/>
      <c r="J65" s="13"/>
      <c r="K65" s="13"/>
      <c r="L65" s="13"/>
      <c r="M65" s="13"/>
      <c r="N65" s="13"/>
      <c r="O65" s="71"/>
      <c r="P65" s="69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.5" customHeight="1">
      <c r="A66" s="13"/>
      <c r="B66" s="13"/>
      <c r="C66" s="13"/>
      <c r="D66" s="13"/>
      <c r="E66" s="13"/>
      <c r="F66" s="13"/>
      <c r="G66" s="69"/>
      <c r="H66" s="13"/>
      <c r="I66" s="13"/>
      <c r="J66" s="13"/>
      <c r="K66" s="13"/>
      <c r="L66" s="13"/>
      <c r="M66" s="13"/>
      <c r="N66" s="13"/>
      <c r="O66" s="71"/>
      <c r="P66" s="69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.5" customHeight="1">
      <c r="A67" s="13"/>
      <c r="B67" s="13"/>
      <c r="C67" s="13"/>
      <c r="D67" s="13"/>
      <c r="E67" s="13"/>
      <c r="F67" s="13"/>
      <c r="G67" s="69"/>
      <c r="H67" s="13"/>
      <c r="I67" s="13"/>
      <c r="J67" s="13"/>
      <c r="K67" s="13"/>
      <c r="L67" s="13"/>
      <c r="M67" s="13"/>
      <c r="N67" s="13"/>
      <c r="O67" s="71"/>
      <c r="P67" s="69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5" customHeight="1">
      <c r="A68" s="13"/>
      <c r="B68" s="13"/>
      <c r="C68" s="13"/>
      <c r="D68" s="13"/>
      <c r="E68" s="13"/>
      <c r="F68" s="13"/>
      <c r="G68" s="69"/>
      <c r="H68" s="13"/>
      <c r="I68" s="13"/>
      <c r="J68" s="13"/>
      <c r="K68" s="13"/>
      <c r="L68" s="13"/>
      <c r="M68" s="13"/>
      <c r="N68" s="13"/>
      <c r="O68" s="71"/>
      <c r="P68" s="69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.5" customHeight="1">
      <c r="A69" s="13"/>
      <c r="B69" s="13"/>
      <c r="C69" s="13"/>
      <c r="D69" s="13"/>
      <c r="E69" s="13"/>
      <c r="F69" s="13"/>
      <c r="G69" s="69"/>
      <c r="H69" s="13"/>
      <c r="I69" s="13"/>
      <c r="J69" s="13"/>
      <c r="K69" s="13"/>
      <c r="L69" s="13"/>
      <c r="M69" s="13"/>
      <c r="N69" s="13"/>
      <c r="O69" s="71"/>
      <c r="P69" s="69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.5" customHeight="1">
      <c r="A70" s="13"/>
      <c r="B70" s="13"/>
      <c r="C70" s="13"/>
      <c r="D70" s="13"/>
      <c r="E70" s="13"/>
      <c r="F70" s="13"/>
      <c r="G70" s="69"/>
      <c r="H70" s="13"/>
      <c r="I70" s="13"/>
      <c r="J70" s="13"/>
      <c r="K70" s="13"/>
      <c r="L70" s="13"/>
      <c r="M70" s="13"/>
      <c r="N70" s="13"/>
      <c r="O70" s="71"/>
      <c r="P70" s="69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.5" customHeight="1">
      <c r="A71" s="13"/>
      <c r="B71" s="13"/>
      <c r="C71" s="13"/>
      <c r="D71" s="13"/>
      <c r="E71" s="13"/>
      <c r="F71" s="13"/>
      <c r="G71" s="69"/>
      <c r="H71" s="13"/>
      <c r="I71" s="13"/>
      <c r="J71" s="13"/>
      <c r="K71" s="13"/>
      <c r="L71" s="13"/>
      <c r="M71" s="13"/>
      <c r="N71" s="13"/>
      <c r="O71" s="71"/>
      <c r="P71" s="69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.5" customHeight="1">
      <c r="A72" s="13"/>
      <c r="B72" s="13"/>
      <c r="C72" s="13"/>
      <c r="D72" s="13"/>
      <c r="E72" s="13"/>
      <c r="F72" s="13"/>
      <c r="G72" s="69"/>
      <c r="H72" s="13"/>
      <c r="I72" s="13"/>
      <c r="J72" s="13"/>
      <c r="K72" s="13"/>
      <c r="L72" s="13"/>
      <c r="M72" s="13"/>
      <c r="N72" s="13"/>
      <c r="O72" s="71"/>
      <c r="P72" s="69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5" customHeight="1">
      <c r="A73" s="13"/>
      <c r="B73" s="13"/>
      <c r="C73" s="13"/>
      <c r="D73" s="13"/>
      <c r="E73" s="13"/>
      <c r="F73" s="13"/>
      <c r="G73" s="69"/>
      <c r="H73" s="13"/>
      <c r="I73" s="13"/>
      <c r="J73" s="13"/>
      <c r="K73" s="13"/>
      <c r="L73" s="13"/>
      <c r="M73" s="13"/>
      <c r="N73" s="13"/>
      <c r="O73" s="71"/>
      <c r="P73" s="69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.5" customHeight="1">
      <c r="A74" s="13"/>
      <c r="B74" s="13"/>
      <c r="C74" s="13"/>
      <c r="D74" s="13"/>
      <c r="E74" s="13"/>
      <c r="F74" s="13"/>
      <c r="G74" s="69"/>
      <c r="H74" s="13"/>
      <c r="I74" s="13"/>
      <c r="J74" s="13"/>
      <c r="K74" s="13"/>
      <c r="L74" s="13"/>
      <c r="M74" s="13"/>
      <c r="N74" s="13"/>
      <c r="O74" s="71"/>
      <c r="P74" s="69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.5" customHeight="1">
      <c r="D75" s="69"/>
      <c r="F75" s="13"/>
      <c r="G75" s="69"/>
      <c r="H75" s="13"/>
      <c r="I75" s="13"/>
      <c r="J75" s="13"/>
      <c r="K75" s="13"/>
      <c r="L75" s="13"/>
      <c r="M75" s="13"/>
      <c r="N75" s="13"/>
      <c r="O75" s="71"/>
      <c r="P75" s="69"/>
    </row>
    <row r="76" spans="1:26" ht="16.5" customHeight="1">
      <c r="D76" s="69"/>
      <c r="F76" s="69"/>
      <c r="G76" s="69"/>
      <c r="H76" s="13"/>
      <c r="I76" s="13"/>
      <c r="J76" s="13"/>
      <c r="K76" s="13"/>
      <c r="L76" s="13"/>
      <c r="M76" s="13"/>
      <c r="N76" s="13"/>
      <c r="O76" s="71"/>
      <c r="P76" s="69"/>
    </row>
    <row r="77" spans="1:26" ht="16.5" customHeight="1">
      <c r="D77" s="69"/>
      <c r="F77" s="69"/>
      <c r="G77" s="69"/>
      <c r="H77" s="13"/>
      <c r="I77" s="13"/>
      <c r="J77" s="13"/>
      <c r="K77" s="13"/>
      <c r="L77" s="13"/>
      <c r="M77" s="13"/>
      <c r="N77" s="13"/>
      <c r="O77" s="71"/>
      <c r="P77" s="69"/>
    </row>
    <row r="78" spans="1:26" ht="16.5" customHeight="1">
      <c r="D78" s="69"/>
      <c r="F78" s="69"/>
      <c r="G78" s="69"/>
      <c r="H78" s="13"/>
      <c r="I78" s="13"/>
      <c r="J78" s="13"/>
      <c r="K78" s="13"/>
      <c r="L78" s="13"/>
      <c r="M78" s="13"/>
      <c r="N78" s="13"/>
      <c r="O78" s="71"/>
      <c r="P78" s="69"/>
    </row>
    <row r="79" spans="1:26" ht="16.5" customHeight="1">
      <c r="D79" s="69"/>
      <c r="F79" s="69"/>
      <c r="G79" s="69"/>
      <c r="H79" s="13"/>
      <c r="I79" s="13"/>
      <c r="J79" s="13"/>
      <c r="K79" s="13"/>
      <c r="L79" s="13"/>
      <c r="M79" s="13"/>
      <c r="N79" s="13"/>
      <c r="O79" s="71"/>
      <c r="P79" s="69"/>
    </row>
    <row r="80" spans="1:26" ht="16.5" customHeight="1">
      <c r="D80" s="69"/>
      <c r="F80" s="69"/>
      <c r="O80" s="71"/>
      <c r="P80" s="69"/>
    </row>
    <row r="81" spans="4:16" ht="16.5" customHeight="1">
      <c r="D81" s="69"/>
      <c r="F81" s="69"/>
      <c r="O81" s="71"/>
      <c r="P81" s="69"/>
    </row>
    <row r="82" spans="4:16" ht="16.5" customHeight="1">
      <c r="D82" s="69"/>
      <c r="F82" s="69"/>
      <c r="O82" s="71"/>
      <c r="P82" s="69"/>
    </row>
    <row r="83" spans="4:16" ht="16.5" customHeight="1">
      <c r="D83" s="69"/>
      <c r="F83" s="69"/>
      <c r="O83" s="71"/>
      <c r="P83" s="69"/>
    </row>
    <row r="84" spans="4:16" ht="16.5" customHeight="1">
      <c r="D84" s="69"/>
      <c r="F84" s="69"/>
      <c r="O84" s="71"/>
      <c r="P84" s="69"/>
    </row>
    <row r="85" spans="4:16" ht="16.5" customHeight="1">
      <c r="D85" s="69"/>
      <c r="F85" s="69"/>
      <c r="O85" s="71"/>
      <c r="P85" s="69"/>
    </row>
    <row r="86" spans="4:16" ht="16.5" customHeight="1">
      <c r="D86" s="69"/>
      <c r="F86" s="69"/>
      <c r="O86" s="71"/>
      <c r="P86" s="69"/>
    </row>
    <row r="87" spans="4:16" ht="16.5" customHeight="1">
      <c r="D87" s="69"/>
      <c r="F87" s="69"/>
      <c r="O87" s="71"/>
      <c r="P87" s="69"/>
    </row>
    <row r="88" spans="4:16" ht="16.5" customHeight="1">
      <c r="D88" s="69"/>
      <c r="F88" s="69"/>
      <c r="O88" s="71"/>
      <c r="P88" s="69"/>
    </row>
    <row r="89" spans="4:16" ht="16.5" customHeight="1">
      <c r="D89" s="69"/>
      <c r="F89" s="69"/>
      <c r="O89" s="71"/>
      <c r="P89" s="69"/>
    </row>
    <row r="90" spans="4:16" ht="16.5" customHeight="1">
      <c r="D90" s="69"/>
      <c r="F90" s="69"/>
      <c r="O90" s="71"/>
      <c r="P90" s="69"/>
    </row>
    <row r="91" spans="4:16" ht="16.5" customHeight="1">
      <c r="D91" s="69"/>
      <c r="F91" s="69"/>
      <c r="O91" s="71"/>
      <c r="P91" s="69"/>
    </row>
    <row r="92" spans="4:16" ht="16.5" customHeight="1">
      <c r="D92" s="69"/>
      <c r="F92" s="69"/>
      <c r="O92" s="71"/>
      <c r="P92" s="69"/>
    </row>
    <row r="93" spans="4:16" ht="16.5" customHeight="1">
      <c r="D93" s="69"/>
      <c r="F93" s="69"/>
      <c r="O93" s="71"/>
      <c r="P93" s="69"/>
    </row>
    <row r="94" spans="4:16" ht="16.5" customHeight="1">
      <c r="D94" s="69"/>
      <c r="F94" s="69"/>
      <c r="O94" s="71"/>
      <c r="P94" s="69"/>
    </row>
    <row r="95" spans="4:16" ht="16.5" customHeight="1">
      <c r="D95" s="69"/>
      <c r="F95" s="69"/>
      <c r="O95" s="71"/>
      <c r="P95" s="69"/>
    </row>
    <row r="96" spans="4:16" ht="16.5" customHeight="1">
      <c r="D96" s="69"/>
      <c r="F96" s="69"/>
      <c r="O96" s="71"/>
      <c r="P96" s="69"/>
    </row>
    <row r="97" spans="4:16" ht="16.5" customHeight="1">
      <c r="D97" s="69"/>
      <c r="F97" s="69"/>
      <c r="O97" s="71"/>
      <c r="P97" s="69"/>
    </row>
    <row r="98" spans="4:16" ht="16.5" customHeight="1">
      <c r="D98" s="69"/>
      <c r="F98" s="69"/>
      <c r="O98" s="71"/>
      <c r="P98" s="69"/>
    </row>
    <row r="99" spans="4:16" ht="16.5" customHeight="1">
      <c r="D99" s="69"/>
      <c r="F99" s="69"/>
      <c r="O99" s="71"/>
      <c r="P99" s="69"/>
    </row>
    <row r="100" spans="4:16" ht="16.5" customHeight="1">
      <c r="D100" s="69"/>
      <c r="F100" s="69"/>
      <c r="O100" s="71"/>
      <c r="P100" s="69"/>
    </row>
    <row r="101" spans="4:16" ht="16.5" customHeight="1">
      <c r="D101" s="69"/>
      <c r="F101" s="69"/>
      <c r="O101" s="71"/>
      <c r="P101" s="69"/>
    </row>
    <row r="102" spans="4:16" ht="16.5" customHeight="1">
      <c r="D102" s="69"/>
      <c r="F102" s="69"/>
      <c r="O102" s="71"/>
      <c r="P102" s="69"/>
    </row>
    <row r="103" spans="4:16" ht="16.5" customHeight="1">
      <c r="D103" s="69"/>
      <c r="F103" s="69"/>
      <c r="O103" s="71"/>
      <c r="P103" s="69"/>
    </row>
    <row r="104" spans="4:16" ht="16.5" customHeight="1">
      <c r="D104" s="69"/>
      <c r="F104" s="69"/>
      <c r="O104" s="71"/>
      <c r="P104" s="69"/>
    </row>
    <row r="105" spans="4:16" ht="16.5" customHeight="1">
      <c r="D105" s="69"/>
      <c r="F105" s="69"/>
      <c r="O105" s="71"/>
      <c r="P105" s="69"/>
    </row>
    <row r="106" spans="4:16" ht="16.5" customHeight="1">
      <c r="D106" s="69"/>
      <c r="F106" s="69"/>
      <c r="O106" s="71"/>
      <c r="P106" s="69"/>
    </row>
    <row r="107" spans="4:16" ht="16.5" customHeight="1">
      <c r="D107" s="69"/>
      <c r="F107" s="69"/>
      <c r="O107" s="71"/>
      <c r="P107" s="69"/>
    </row>
    <row r="108" spans="4:16" ht="16.5" customHeight="1">
      <c r="D108" s="69"/>
      <c r="F108" s="69"/>
      <c r="O108" s="71"/>
      <c r="P108" s="69"/>
    </row>
    <row r="109" spans="4:16" ht="16.5" customHeight="1">
      <c r="D109" s="69"/>
      <c r="F109" s="69"/>
      <c r="O109" s="71"/>
      <c r="P109" s="69"/>
    </row>
    <row r="110" spans="4:16" ht="16.5" customHeight="1">
      <c r="D110" s="69"/>
      <c r="F110" s="69"/>
      <c r="O110" s="71"/>
      <c r="P110" s="69"/>
    </row>
    <row r="111" spans="4:16" ht="16.5" customHeight="1">
      <c r="D111" s="69"/>
      <c r="F111" s="69"/>
      <c r="O111" s="71"/>
      <c r="P111" s="69"/>
    </row>
    <row r="112" spans="4:16" ht="16.5" customHeight="1">
      <c r="D112" s="69"/>
      <c r="F112" s="69"/>
      <c r="O112" s="71"/>
      <c r="P112" s="69"/>
    </row>
    <row r="113" spans="4:16" ht="16.5" customHeight="1">
      <c r="D113" s="69"/>
      <c r="F113" s="69"/>
      <c r="O113" s="71"/>
      <c r="P113" s="69"/>
    </row>
    <row r="114" spans="4:16" ht="16.5" customHeight="1">
      <c r="D114" s="69"/>
      <c r="F114" s="69"/>
      <c r="O114" s="71"/>
      <c r="P114" s="69"/>
    </row>
    <row r="115" spans="4:16" ht="16.5" customHeight="1">
      <c r="D115" s="69"/>
      <c r="F115" s="69"/>
      <c r="O115" s="71"/>
      <c r="P115" s="69"/>
    </row>
    <row r="116" spans="4:16" ht="16.5" customHeight="1">
      <c r="D116" s="69"/>
      <c r="F116" s="69"/>
      <c r="O116" s="71"/>
      <c r="P116" s="69"/>
    </row>
    <row r="117" spans="4:16" ht="16.5" customHeight="1">
      <c r="D117" s="69"/>
      <c r="F117" s="69"/>
      <c r="O117" s="71"/>
      <c r="P117" s="69"/>
    </row>
    <row r="118" spans="4:16" ht="16.5" customHeight="1">
      <c r="D118" s="69"/>
      <c r="F118" s="69"/>
      <c r="O118" s="71"/>
      <c r="P118" s="69"/>
    </row>
    <row r="119" spans="4:16" ht="16.5" customHeight="1">
      <c r="D119" s="69"/>
      <c r="F119" s="69"/>
      <c r="O119" s="71"/>
      <c r="P119" s="69"/>
    </row>
    <row r="120" spans="4:16" ht="16.5" customHeight="1">
      <c r="D120" s="69"/>
      <c r="F120" s="69"/>
      <c r="O120" s="71"/>
      <c r="P120" s="69"/>
    </row>
    <row r="121" spans="4:16" ht="16.5" customHeight="1">
      <c r="D121" s="69"/>
      <c r="F121" s="69"/>
      <c r="O121" s="71"/>
      <c r="P121" s="69"/>
    </row>
    <row r="122" spans="4:16" ht="16.5" customHeight="1">
      <c r="D122" s="69"/>
      <c r="F122" s="69"/>
      <c r="O122" s="71"/>
      <c r="P122" s="69"/>
    </row>
    <row r="123" spans="4:16" ht="16.5" customHeight="1">
      <c r="D123" s="69"/>
      <c r="F123" s="69"/>
      <c r="O123" s="71"/>
      <c r="P123" s="69"/>
    </row>
    <row r="124" spans="4:16" ht="16.5" customHeight="1">
      <c r="D124" s="69"/>
      <c r="F124" s="69"/>
      <c r="O124" s="71"/>
      <c r="P124" s="69"/>
    </row>
    <row r="125" spans="4:16" ht="16.5" customHeight="1">
      <c r="D125" s="69"/>
      <c r="F125" s="69"/>
      <c r="O125" s="71"/>
      <c r="P125" s="69"/>
    </row>
    <row r="126" spans="4:16" ht="16.5" customHeight="1">
      <c r="D126" s="69"/>
      <c r="F126" s="69"/>
      <c r="O126" s="71"/>
      <c r="P126" s="69"/>
    </row>
    <row r="127" spans="4:16" ht="16.5" customHeight="1">
      <c r="D127" s="69"/>
      <c r="F127" s="69"/>
      <c r="O127" s="71"/>
      <c r="P127" s="69"/>
    </row>
    <row r="128" spans="4:16" ht="16.5" customHeight="1">
      <c r="D128" s="69"/>
      <c r="F128" s="69"/>
      <c r="O128" s="71"/>
      <c r="P128" s="69"/>
    </row>
    <row r="129" spans="4:16" ht="16.5" customHeight="1">
      <c r="D129" s="69"/>
      <c r="F129" s="69"/>
      <c r="O129" s="71"/>
      <c r="P129" s="69"/>
    </row>
    <row r="130" spans="4:16" ht="16.5" customHeight="1">
      <c r="D130" s="69"/>
      <c r="F130" s="69"/>
      <c r="O130" s="71"/>
      <c r="P130" s="69"/>
    </row>
    <row r="131" spans="4:16" ht="16.5" customHeight="1">
      <c r="D131" s="69"/>
      <c r="F131" s="69"/>
      <c r="O131" s="71"/>
      <c r="P131" s="69"/>
    </row>
    <row r="132" spans="4:16" ht="16.5" customHeight="1">
      <c r="D132" s="69"/>
      <c r="F132" s="69"/>
      <c r="O132" s="71"/>
      <c r="P132" s="69"/>
    </row>
    <row r="133" spans="4:16" ht="16.5" customHeight="1">
      <c r="D133" s="69"/>
      <c r="F133" s="69"/>
      <c r="O133" s="71"/>
      <c r="P133" s="69"/>
    </row>
    <row r="134" spans="4:16" ht="16.5" customHeight="1">
      <c r="D134" s="69"/>
      <c r="F134" s="69"/>
      <c r="O134" s="71"/>
      <c r="P134" s="69"/>
    </row>
    <row r="135" spans="4:16" ht="16.5" customHeight="1">
      <c r="D135" s="69"/>
      <c r="F135" s="69"/>
      <c r="O135" s="71"/>
      <c r="P135" s="69"/>
    </row>
    <row r="136" spans="4:16" ht="16.5" customHeight="1">
      <c r="D136" s="69"/>
      <c r="F136" s="69"/>
      <c r="O136" s="71"/>
      <c r="P136" s="69"/>
    </row>
    <row r="137" spans="4:16" ht="16.5" customHeight="1">
      <c r="D137" s="69"/>
      <c r="F137" s="69"/>
      <c r="O137" s="71"/>
      <c r="P137" s="69"/>
    </row>
    <row r="138" spans="4:16" ht="16.5" customHeight="1">
      <c r="D138" s="69"/>
      <c r="F138" s="69"/>
      <c r="O138" s="71"/>
      <c r="P138" s="69"/>
    </row>
    <row r="139" spans="4:16" ht="16.5" customHeight="1">
      <c r="D139" s="69"/>
      <c r="F139" s="69"/>
      <c r="O139" s="71"/>
      <c r="P139" s="69"/>
    </row>
    <row r="140" spans="4:16" ht="16.5" customHeight="1">
      <c r="D140" s="69"/>
      <c r="F140" s="69"/>
      <c r="O140" s="71"/>
      <c r="P140" s="69"/>
    </row>
    <row r="141" spans="4:16" ht="16.5" customHeight="1">
      <c r="D141" s="69"/>
      <c r="F141" s="69"/>
      <c r="O141" s="71"/>
      <c r="P141" s="69"/>
    </row>
    <row r="142" spans="4:16" ht="16.5" customHeight="1">
      <c r="D142" s="69"/>
      <c r="F142" s="69"/>
      <c r="O142" s="71"/>
      <c r="P142" s="69"/>
    </row>
    <row r="143" spans="4:16" ht="16.5" customHeight="1">
      <c r="D143" s="69"/>
      <c r="F143" s="69"/>
      <c r="O143" s="71"/>
      <c r="P143" s="69"/>
    </row>
    <row r="144" spans="4:16" ht="16.5" customHeight="1">
      <c r="D144" s="69"/>
      <c r="F144" s="69"/>
      <c r="O144" s="71"/>
      <c r="P144" s="69"/>
    </row>
    <row r="145" spans="4:16" ht="16.5" customHeight="1">
      <c r="D145" s="69"/>
      <c r="F145" s="69"/>
      <c r="O145" s="71"/>
      <c r="P145" s="69"/>
    </row>
    <row r="146" spans="4:16" ht="16.5" customHeight="1">
      <c r="D146" s="69"/>
      <c r="F146" s="69"/>
      <c r="O146" s="71"/>
      <c r="P146" s="69"/>
    </row>
    <row r="147" spans="4:16" ht="16.5" customHeight="1">
      <c r="D147" s="69"/>
      <c r="F147" s="69"/>
      <c r="O147" s="71"/>
      <c r="P147" s="69"/>
    </row>
    <row r="148" spans="4:16" ht="16.5" customHeight="1">
      <c r="D148" s="69"/>
      <c r="F148" s="69"/>
      <c r="O148" s="71"/>
      <c r="P148" s="69"/>
    </row>
    <row r="149" spans="4:16" ht="16.5" customHeight="1">
      <c r="D149" s="69"/>
      <c r="F149" s="69"/>
      <c r="O149" s="71"/>
      <c r="P149" s="69"/>
    </row>
    <row r="150" spans="4:16" ht="16.5" customHeight="1">
      <c r="D150" s="69"/>
      <c r="F150" s="69"/>
      <c r="O150" s="71"/>
      <c r="P150" s="69"/>
    </row>
    <row r="151" spans="4:16" ht="16.5" customHeight="1">
      <c r="D151" s="69"/>
      <c r="F151" s="69"/>
      <c r="O151" s="71"/>
      <c r="P151" s="69"/>
    </row>
    <row r="152" spans="4:16" ht="16.5" customHeight="1">
      <c r="D152" s="69"/>
      <c r="F152" s="69"/>
      <c r="O152" s="71"/>
      <c r="P152" s="69"/>
    </row>
    <row r="153" spans="4:16" ht="16.5" customHeight="1">
      <c r="D153" s="69"/>
      <c r="F153" s="69"/>
      <c r="O153" s="71"/>
      <c r="P153" s="69"/>
    </row>
    <row r="154" spans="4:16" ht="16.5" customHeight="1">
      <c r="D154" s="69"/>
      <c r="F154" s="69"/>
      <c r="O154" s="71"/>
      <c r="P154" s="69"/>
    </row>
    <row r="155" spans="4:16" ht="16.5" customHeight="1">
      <c r="D155" s="69"/>
      <c r="F155" s="69"/>
      <c r="O155" s="71"/>
      <c r="P155" s="69"/>
    </row>
    <row r="156" spans="4:16" ht="16.5" customHeight="1">
      <c r="D156" s="69"/>
      <c r="F156" s="69"/>
      <c r="O156" s="71"/>
      <c r="P156" s="69"/>
    </row>
    <row r="157" spans="4:16" ht="16.5" customHeight="1">
      <c r="D157" s="69"/>
      <c r="F157" s="69"/>
      <c r="O157" s="71"/>
      <c r="P157" s="69"/>
    </row>
    <row r="158" spans="4:16" ht="16.5" customHeight="1">
      <c r="D158" s="69"/>
      <c r="F158" s="69"/>
      <c r="O158" s="71"/>
      <c r="P158" s="69"/>
    </row>
    <row r="159" spans="4:16" ht="16.5" customHeight="1">
      <c r="D159" s="69"/>
      <c r="F159" s="69"/>
      <c r="O159" s="71"/>
      <c r="P159" s="69"/>
    </row>
    <row r="160" spans="4:16" ht="16.5" customHeight="1">
      <c r="D160" s="69"/>
      <c r="F160" s="69"/>
      <c r="O160" s="71"/>
      <c r="P160" s="69"/>
    </row>
    <row r="161" spans="4:16" ht="16.5" customHeight="1">
      <c r="D161" s="69"/>
      <c r="F161" s="69"/>
      <c r="O161" s="71"/>
      <c r="P161" s="69"/>
    </row>
    <row r="162" spans="4:16" ht="16.5" customHeight="1">
      <c r="D162" s="69"/>
      <c r="F162" s="69"/>
      <c r="O162" s="71"/>
      <c r="P162" s="69"/>
    </row>
    <row r="163" spans="4:16" ht="16.5" customHeight="1">
      <c r="D163" s="69"/>
      <c r="F163" s="69"/>
      <c r="O163" s="71"/>
      <c r="P163" s="69"/>
    </row>
    <row r="164" spans="4:16" ht="16.5" customHeight="1">
      <c r="D164" s="69"/>
      <c r="F164" s="69"/>
      <c r="O164" s="71"/>
      <c r="P164" s="69"/>
    </row>
    <row r="165" spans="4:16" ht="16.5" customHeight="1">
      <c r="D165" s="69"/>
      <c r="F165" s="69"/>
      <c r="O165" s="71"/>
      <c r="P165" s="69"/>
    </row>
    <row r="166" spans="4:16" ht="16.5" customHeight="1">
      <c r="D166" s="69"/>
      <c r="F166" s="69"/>
      <c r="O166" s="71"/>
      <c r="P166" s="69"/>
    </row>
    <row r="167" spans="4:16" ht="16.5" customHeight="1">
      <c r="D167" s="69"/>
      <c r="F167" s="69"/>
      <c r="O167" s="71"/>
      <c r="P167" s="69"/>
    </row>
    <row r="168" spans="4:16" ht="16.5" customHeight="1">
      <c r="D168" s="69"/>
      <c r="F168" s="69"/>
      <c r="O168" s="71"/>
      <c r="P168" s="69"/>
    </row>
    <row r="169" spans="4:16" ht="16.5" customHeight="1">
      <c r="D169" s="69"/>
      <c r="F169" s="69"/>
      <c r="O169" s="71"/>
      <c r="P169" s="69"/>
    </row>
    <row r="170" spans="4:16" ht="16.5" customHeight="1">
      <c r="D170" s="69"/>
      <c r="F170" s="69"/>
      <c r="O170" s="71"/>
      <c r="P170" s="69"/>
    </row>
    <row r="171" spans="4:16" ht="16.5" customHeight="1">
      <c r="D171" s="69"/>
      <c r="F171" s="69"/>
      <c r="O171" s="71"/>
      <c r="P171" s="69"/>
    </row>
    <row r="172" spans="4:16" ht="16.5" customHeight="1">
      <c r="D172" s="69"/>
      <c r="F172" s="69"/>
      <c r="O172" s="71"/>
      <c r="P172" s="69"/>
    </row>
    <row r="173" spans="4:16" ht="16.5" customHeight="1">
      <c r="D173" s="69"/>
      <c r="F173" s="69"/>
      <c r="O173" s="71"/>
      <c r="P173" s="69"/>
    </row>
    <row r="174" spans="4:16" ht="16.5" customHeight="1">
      <c r="D174" s="69"/>
      <c r="F174" s="69"/>
      <c r="O174" s="71"/>
      <c r="P174" s="69"/>
    </row>
    <row r="175" spans="4:16" ht="16.5" customHeight="1">
      <c r="D175" s="69"/>
      <c r="F175" s="69"/>
      <c r="O175" s="71"/>
      <c r="P175" s="69"/>
    </row>
    <row r="176" spans="4:16" ht="16.5" customHeight="1">
      <c r="D176" s="69"/>
      <c r="F176" s="69"/>
      <c r="O176" s="71"/>
      <c r="P176" s="69"/>
    </row>
    <row r="177" spans="4:16" ht="16.5" customHeight="1">
      <c r="D177" s="69"/>
      <c r="F177" s="69"/>
      <c r="O177" s="71"/>
      <c r="P177" s="69"/>
    </row>
    <row r="178" spans="4:16" ht="16.5" customHeight="1">
      <c r="D178" s="69"/>
      <c r="F178" s="69"/>
      <c r="O178" s="71"/>
      <c r="P178" s="69"/>
    </row>
    <row r="179" spans="4:16" ht="16.5" customHeight="1">
      <c r="D179" s="69"/>
      <c r="F179" s="69"/>
      <c r="O179" s="71"/>
      <c r="P179" s="69"/>
    </row>
    <row r="180" spans="4:16" ht="16.5" customHeight="1">
      <c r="D180" s="69"/>
      <c r="F180" s="69"/>
      <c r="O180" s="71"/>
      <c r="P180" s="69"/>
    </row>
    <row r="181" spans="4:16" ht="16.5" customHeight="1">
      <c r="D181" s="69"/>
      <c r="F181" s="69"/>
      <c r="O181" s="71"/>
      <c r="P181" s="69"/>
    </row>
    <row r="182" spans="4:16" ht="16.5" customHeight="1">
      <c r="D182" s="69"/>
      <c r="F182" s="69"/>
      <c r="O182" s="71"/>
      <c r="P182" s="69"/>
    </row>
    <row r="183" spans="4:16" ht="16.5" customHeight="1">
      <c r="D183" s="69"/>
      <c r="F183" s="69"/>
      <c r="O183" s="71"/>
      <c r="P183" s="69"/>
    </row>
    <row r="184" spans="4:16" ht="16.5" customHeight="1">
      <c r="D184" s="69"/>
      <c r="F184" s="69"/>
      <c r="O184" s="71"/>
      <c r="P184" s="69"/>
    </row>
    <row r="185" spans="4:16" ht="16.5" customHeight="1">
      <c r="D185" s="69"/>
      <c r="F185" s="69"/>
      <c r="O185" s="71"/>
      <c r="P185" s="69"/>
    </row>
    <row r="186" spans="4:16" ht="16.5" customHeight="1">
      <c r="D186" s="69"/>
      <c r="F186" s="69"/>
      <c r="O186" s="71"/>
      <c r="P186" s="69"/>
    </row>
    <row r="187" spans="4:16" ht="16.5" customHeight="1">
      <c r="D187" s="69"/>
      <c r="F187" s="69"/>
      <c r="O187" s="71"/>
      <c r="P187" s="69"/>
    </row>
    <row r="188" spans="4:16" ht="16.5" customHeight="1">
      <c r="D188" s="69"/>
      <c r="F188" s="69"/>
      <c r="O188" s="71"/>
      <c r="P188" s="69"/>
    </row>
    <row r="189" spans="4:16" ht="16.5" customHeight="1">
      <c r="D189" s="69"/>
      <c r="F189" s="69"/>
      <c r="O189" s="71"/>
      <c r="P189" s="69"/>
    </row>
    <row r="190" spans="4:16" ht="16.5" customHeight="1">
      <c r="D190" s="69"/>
      <c r="F190" s="69"/>
      <c r="O190" s="71"/>
      <c r="P190" s="69"/>
    </row>
    <row r="191" spans="4:16" ht="16.5" customHeight="1">
      <c r="D191" s="69"/>
      <c r="F191" s="69"/>
      <c r="O191" s="71"/>
      <c r="P191" s="69"/>
    </row>
    <row r="192" spans="4:16" ht="16.5" customHeight="1">
      <c r="D192" s="69"/>
      <c r="F192" s="69"/>
      <c r="O192" s="71"/>
      <c r="P192" s="69"/>
    </row>
    <row r="193" spans="4:16" ht="16.5" customHeight="1">
      <c r="D193" s="69"/>
      <c r="F193" s="69"/>
      <c r="O193" s="71"/>
      <c r="P193" s="69"/>
    </row>
    <row r="194" spans="4:16" ht="16.5" customHeight="1">
      <c r="D194" s="69"/>
      <c r="F194" s="69"/>
      <c r="O194" s="71"/>
      <c r="P194" s="69"/>
    </row>
    <row r="195" spans="4:16" ht="16.5" customHeight="1">
      <c r="D195" s="69"/>
      <c r="F195" s="69"/>
      <c r="O195" s="71"/>
      <c r="P195" s="69"/>
    </row>
    <row r="196" spans="4:16" ht="16.5" customHeight="1">
      <c r="D196" s="69"/>
      <c r="F196" s="69"/>
      <c r="O196" s="71"/>
      <c r="P196" s="69"/>
    </row>
    <row r="197" spans="4:16" ht="16.5" customHeight="1">
      <c r="D197" s="69"/>
      <c r="F197" s="69"/>
      <c r="O197" s="71"/>
      <c r="P197" s="69"/>
    </row>
    <row r="198" spans="4:16" ht="16.5" customHeight="1">
      <c r="D198" s="69"/>
      <c r="F198" s="69"/>
      <c r="O198" s="71"/>
      <c r="P198" s="69"/>
    </row>
    <row r="199" spans="4:16" ht="16.5" customHeight="1">
      <c r="D199" s="69"/>
      <c r="F199" s="69"/>
      <c r="O199" s="71"/>
      <c r="P199" s="69"/>
    </row>
    <row r="200" spans="4:16" ht="16.5" customHeight="1">
      <c r="D200" s="69"/>
      <c r="F200" s="69"/>
      <c r="O200" s="71"/>
      <c r="P200" s="69"/>
    </row>
    <row r="201" spans="4:16" ht="16.5" customHeight="1">
      <c r="D201" s="69"/>
      <c r="F201" s="69"/>
      <c r="O201" s="71"/>
      <c r="P201" s="69"/>
    </row>
    <row r="202" spans="4:16" ht="16.5" customHeight="1">
      <c r="D202" s="69"/>
      <c r="F202" s="69"/>
      <c r="O202" s="71"/>
      <c r="P202" s="69"/>
    </row>
    <row r="203" spans="4:16" ht="16.5" customHeight="1">
      <c r="D203" s="69"/>
      <c r="F203" s="69"/>
      <c r="O203" s="71"/>
      <c r="P203" s="69"/>
    </row>
    <row r="204" spans="4:16" ht="16.5" customHeight="1">
      <c r="D204" s="69"/>
      <c r="F204" s="69"/>
      <c r="O204" s="71"/>
      <c r="P204" s="69"/>
    </row>
    <row r="205" spans="4:16" ht="16.5" customHeight="1">
      <c r="D205" s="69"/>
      <c r="F205" s="69"/>
      <c r="O205" s="71"/>
      <c r="P205" s="69"/>
    </row>
    <row r="206" spans="4:16" ht="16.5" customHeight="1">
      <c r="D206" s="69"/>
      <c r="F206" s="69"/>
      <c r="O206" s="71"/>
      <c r="P206" s="69"/>
    </row>
    <row r="207" spans="4:16" ht="16.5" customHeight="1">
      <c r="D207" s="69"/>
      <c r="F207" s="69"/>
      <c r="O207" s="71"/>
      <c r="P207" s="69"/>
    </row>
    <row r="208" spans="4:16" ht="16.5" customHeight="1">
      <c r="D208" s="69"/>
      <c r="F208" s="69"/>
      <c r="O208" s="71"/>
      <c r="P208" s="69"/>
    </row>
    <row r="209" spans="4:16" ht="16.5" customHeight="1">
      <c r="D209" s="69"/>
      <c r="F209" s="69"/>
      <c r="O209" s="71"/>
      <c r="P209" s="69"/>
    </row>
    <row r="210" spans="4:16" ht="16.5" customHeight="1">
      <c r="D210" s="69"/>
      <c r="F210" s="69"/>
      <c r="O210" s="71"/>
      <c r="P210" s="69"/>
    </row>
    <row r="211" spans="4:16" ht="16.5" customHeight="1">
      <c r="D211" s="69"/>
      <c r="F211" s="69"/>
      <c r="O211" s="71"/>
      <c r="P211" s="69"/>
    </row>
    <row r="212" spans="4:16" ht="16.5" customHeight="1">
      <c r="D212" s="69"/>
      <c r="F212" s="69"/>
      <c r="O212" s="71"/>
      <c r="P212" s="69"/>
    </row>
    <row r="213" spans="4:16" ht="16.5" customHeight="1">
      <c r="D213" s="69"/>
      <c r="F213" s="69"/>
      <c r="O213" s="71"/>
      <c r="P213" s="69"/>
    </row>
    <row r="214" spans="4:16" ht="16.5" customHeight="1">
      <c r="D214" s="69"/>
      <c r="F214" s="69"/>
      <c r="O214" s="71"/>
      <c r="P214" s="69"/>
    </row>
    <row r="215" spans="4:16" ht="16.5" customHeight="1">
      <c r="D215" s="69"/>
      <c r="F215" s="69"/>
      <c r="O215" s="71"/>
      <c r="P215" s="69"/>
    </row>
    <row r="216" spans="4:16" ht="16.5" customHeight="1">
      <c r="D216" s="69"/>
      <c r="F216" s="69"/>
      <c r="O216" s="71"/>
      <c r="P216" s="69"/>
    </row>
    <row r="217" spans="4:16" ht="16.5" customHeight="1">
      <c r="D217" s="69"/>
      <c r="F217" s="69"/>
      <c r="O217" s="71"/>
      <c r="P217" s="69"/>
    </row>
    <row r="218" spans="4:16" ht="16.5" customHeight="1">
      <c r="D218" s="69"/>
      <c r="F218" s="69"/>
      <c r="O218" s="71"/>
      <c r="P218" s="69"/>
    </row>
    <row r="219" spans="4:16" ht="16.5" customHeight="1">
      <c r="D219" s="69"/>
      <c r="F219" s="69"/>
      <c r="O219" s="71"/>
      <c r="P219" s="69"/>
    </row>
    <row r="220" spans="4:16" ht="16.5" customHeight="1">
      <c r="D220" s="69"/>
      <c r="F220" s="69"/>
      <c r="O220" s="71"/>
      <c r="P220" s="69"/>
    </row>
    <row r="221" spans="4:16" ht="16.5" customHeight="1">
      <c r="D221" s="69"/>
      <c r="F221" s="69"/>
      <c r="O221" s="71"/>
      <c r="P221" s="69"/>
    </row>
    <row r="222" spans="4:16" ht="16.5" customHeight="1">
      <c r="D222" s="69"/>
      <c r="F222" s="69"/>
      <c r="O222" s="71"/>
      <c r="P222" s="69"/>
    </row>
    <row r="223" spans="4:16" ht="16.5" customHeight="1">
      <c r="D223" s="69"/>
      <c r="F223" s="69"/>
      <c r="O223" s="71"/>
      <c r="P223" s="69"/>
    </row>
    <row r="224" spans="4:16" ht="16.5" customHeight="1">
      <c r="D224" s="69"/>
      <c r="F224" s="69"/>
      <c r="O224" s="71"/>
      <c r="P224" s="69"/>
    </row>
    <row r="225" spans="4:16" ht="16.5" customHeight="1">
      <c r="D225" s="69"/>
      <c r="F225" s="69"/>
      <c r="O225" s="71"/>
      <c r="P225" s="69"/>
    </row>
    <row r="226" spans="4:16" ht="16.5" customHeight="1">
      <c r="D226" s="69"/>
      <c r="F226" s="69"/>
      <c r="O226" s="71"/>
      <c r="P226" s="69"/>
    </row>
    <row r="227" spans="4:16" ht="16.5" customHeight="1">
      <c r="D227" s="69"/>
      <c r="F227" s="69"/>
      <c r="O227" s="71"/>
      <c r="P227" s="69"/>
    </row>
    <row r="228" spans="4:16" ht="16.5" customHeight="1">
      <c r="D228" s="69"/>
      <c r="F228" s="69"/>
      <c r="O228" s="71"/>
      <c r="P228" s="69"/>
    </row>
    <row r="229" spans="4:16" ht="16.5" customHeight="1">
      <c r="D229" s="69"/>
      <c r="F229" s="69"/>
      <c r="O229" s="71"/>
      <c r="P229" s="69"/>
    </row>
    <row r="230" spans="4:16" ht="16.5" customHeight="1">
      <c r="D230" s="69"/>
      <c r="F230" s="69"/>
      <c r="O230" s="71"/>
      <c r="P230" s="69"/>
    </row>
    <row r="231" spans="4:16" ht="16.5" customHeight="1">
      <c r="D231" s="69"/>
      <c r="F231" s="69"/>
      <c r="O231" s="71"/>
      <c r="P231" s="69"/>
    </row>
    <row r="232" spans="4:16" ht="16.5" customHeight="1">
      <c r="D232" s="69"/>
      <c r="F232" s="69"/>
      <c r="O232" s="71"/>
      <c r="P232" s="69"/>
    </row>
    <row r="233" spans="4:16" ht="16.5" customHeight="1">
      <c r="D233" s="69"/>
      <c r="F233" s="69"/>
      <c r="O233" s="71"/>
      <c r="P233" s="69"/>
    </row>
    <row r="234" spans="4:16" ht="16.5" customHeight="1">
      <c r="D234" s="69"/>
      <c r="F234" s="69"/>
      <c r="O234" s="71"/>
      <c r="P234" s="69"/>
    </row>
    <row r="235" spans="4:16" ht="16.5" customHeight="1">
      <c r="D235" s="69"/>
      <c r="F235" s="69"/>
      <c r="O235" s="71"/>
      <c r="P235" s="69"/>
    </row>
    <row r="236" spans="4:16" ht="16.5" customHeight="1">
      <c r="D236" s="69"/>
      <c r="F236" s="69"/>
      <c r="O236" s="71"/>
      <c r="P236" s="69"/>
    </row>
    <row r="237" spans="4:16" ht="16.5" customHeight="1">
      <c r="D237" s="69"/>
      <c r="F237" s="69"/>
      <c r="O237" s="71"/>
      <c r="P237" s="69"/>
    </row>
    <row r="238" spans="4:16" ht="16.5" customHeight="1">
      <c r="D238" s="69"/>
      <c r="F238" s="69"/>
      <c r="O238" s="71"/>
      <c r="P238" s="69"/>
    </row>
    <row r="239" spans="4:16" ht="16.5" customHeight="1">
      <c r="D239" s="69"/>
      <c r="F239" s="69"/>
      <c r="O239" s="71"/>
      <c r="P239" s="69"/>
    </row>
    <row r="240" spans="4:16" ht="16.5" customHeight="1">
      <c r="D240" s="69"/>
      <c r="F240" s="69"/>
      <c r="O240" s="71"/>
      <c r="P240" s="69"/>
    </row>
    <row r="241" spans="4:16" ht="16.5" customHeight="1">
      <c r="D241" s="69"/>
      <c r="F241" s="69"/>
      <c r="O241" s="71"/>
      <c r="P241" s="69"/>
    </row>
    <row r="242" spans="4:16" ht="16.5" customHeight="1">
      <c r="D242" s="69"/>
      <c r="F242" s="69"/>
      <c r="O242" s="71"/>
      <c r="P242" s="69"/>
    </row>
    <row r="243" spans="4:16" ht="16.5" customHeight="1">
      <c r="D243" s="69"/>
      <c r="F243" s="69"/>
      <c r="O243" s="71"/>
      <c r="P243" s="69"/>
    </row>
    <row r="244" spans="4:16" ht="16.5" customHeight="1">
      <c r="D244" s="69"/>
      <c r="F244" s="69"/>
      <c r="O244" s="71"/>
      <c r="P244" s="69"/>
    </row>
    <row r="245" spans="4:16" ht="16.5" customHeight="1">
      <c r="D245" s="69"/>
      <c r="F245" s="69"/>
      <c r="O245" s="71"/>
      <c r="P245" s="69"/>
    </row>
    <row r="246" spans="4:16" ht="16.5" customHeight="1">
      <c r="D246" s="69"/>
      <c r="F246" s="69"/>
      <c r="O246" s="71"/>
      <c r="P246" s="69"/>
    </row>
    <row r="247" spans="4:16" ht="16.5" customHeight="1">
      <c r="D247" s="69"/>
      <c r="F247" s="69"/>
      <c r="O247" s="71"/>
      <c r="P247" s="69"/>
    </row>
    <row r="248" spans="4:16" ht="16.5" customHeight="1">
      <c r="D248" s="69"/>
      <c r="F248" s="69"/>
      <c r="O248" s="71"/>
      <c r="P248" s="69"/>
    </row>
    <row r="249" spans="4:16" ht="16.5" customHeight="1">
      <c r="D249" s="69"/>
      <c r="F249" s="69"/>
      <c r="O249" s="71"/>
      <c r="P249" s="69"/>
    </row>
    <row r="250" spans="4:16" ht="16.5" customHeight="1">
      <c r="D250" s="69"/>
      <c r="F250" s="69"/>
      <c r="O250" s="71"/>
      <c r="P250" s="69"/>
    </row>
    <row r="251" spans="4:16" ht="16.5" customHeight="1">
      <c r="D251" s="69"/>
      <c r="F251" s="69"/>
      <c r="O251" s="71"/>
      <c r="P251" s="69"/>
    </row>
    <row r="252" spans="4:16" ht="16.5" customHeight="1">
      <c r="D252" s="69"/>
      <c r="F252" s="69"/>
      <c r="O252" s="71"/>
      <c r="P252" s="69"/>
    </row>
    <row r="253" spans="4:16" ht="16.5" customHeight="1">
      <c r="D253" s="69"/>
      <c r="F253" s="69"/>
      <c r="O253" s="71"/>
      <c r="P253" s="69"/>
    </row>
    <row r="254" spans="4:16" ht="16.5" customHeight="1">
      <c r="D254" s="69"/>
      <c r="F254" s="69"/>
      <c r="O254" s="71"/>
      <c r="P254" s="69"/>
    </row>
    <row r="255" spans="4:16" ht="16.5" customHeight="1">
      <c r="D255" s="69"/>
      <c r="F255" s="69"/>
      <c r="O255" s="71"/>
      <c r="P255" s="69"/>
    </row>
    <row r="256" spans="4:16" ht="16.5" customHeight="1">
      <c r="D256" s="69"/>
      <c r="F256" s="69"/>
      <c r="O256" s="71"/>
      <c r="P256" s="69"/>
    </row>
    <row r="257" spans="4:16" ht="16.5" customHeight="1">
      <c r="D257" s="69"/>
      <c r="F257" s="69"/>
      <c r="O257" s="71"/>
      <c r="P257" s="69"/>
    </row>
    <row r="258" spans="4:16" ht="16.5" customHeight="1">
      <c r="D258" s="69"/>
      <c r="F258" s="69"/>
      <c r="O258" s="71"/>
      <c r="P258" s="69"/>
    </row>
    <row r="259" spans="4:16" ht="16.5" customHeight="1">
      <c r="D259" s="69"/>
      <c r="F259" s="69"/>
      <c r="O259" s="71"/>
      <c r="P259" s="69"/>
    </row>
    <row r="260" spans="4:16" ht="16.5" customHeight="1">
      <c r="D260" s="69"/>
      <c r="F260" s="69"/>
      <c r="O260" s="71"/>
      <c r="P260" s="69"/>
    </row>
    <row r="261" spans="4:16" ht="16.5" customHeight="1">
      <c r="D261" s="69"/>
      <c r="F261" s="69"/>
      <c r="O261" s="71"/>
      <c r="P261" s="69"/>
    </row>
    <row r="262" spans="4:16" ht="16.5" customHeight="1">
      <c r="D262" s="69"/>
      <c r="F262" s="69"/>
      <c r="O262" s="71"/>
      <c r="P262" s="69"/>
    </row>
    <row r="263" spans="4:16" ht="16.5" customHeight="1">
      <c r="D263" s="69"/>
      <c r="F263" s="69"/>
      <c r="O263" s="71"/>
      <c r="P263" s="69"/>
    </row>
    <row r="264" spans="4:16" ht="16.5" customHeight="1">
      <c r="D264" s="69"/>
      <c r="F264" s="69"/>
      <c r="O264" s="71"/>
      <c r="P264" s="69"/>
    </row>
    <row r="265" spans="4:16" ht="16.5" customHeight="1">
      <c r="D265" s="69"/>
      <c r="F265" s="69"/>
      <c r="O265" s="71"/>
      <c r="P265" s="69"/>
    </row>
    <row r="266" spans="4:16" ht="16.5" customHeight="1">
      <c r="D266" s="69"/>
      <c r="F266" s="69"/>
      <c r="O266" s="71"/>
      <c r="P266" s="69"/>
    </row>
    <row r="267" spans="4:16" ht="16.5" customHeight="1">
      <c r="D267" s="69"/>
      <c r="F267" s="69"/>
      <c r="O267" s="71"/>
      <c r="P267" s="69"/>
    </row>
    <row r="268" spans="4:16" ht="16.5" customHeight="1">
      <c r="D268" s="69"/>
      <c r="F268" s="69"/>
      <c r="O268" s="71"/>
      <c r="P268" s="69"/>
    </row>
    <row r="269" spans="4:16" ht="16.5" customHeight="1">
      <c r="D269" s="69"/>
      <c r="F269" s="69"/>
      <c r="O269" s="71"/>
      <c r="P269" s="69"/>
    </row>
    <row r="270" spans="4:16" ht="16.5" customHeight="1">
      <c r="D270" s="69"/>
      <c r="F270" s="69"/>
      <c r="O270" s="71"/>
      <c r="P270" s="69"/>
    </row>
    <row r="271" spans="4:16" ht="16.5" customHeight="1">
      <c r="D271" s="69"/>
      <c r="F271" s="69"/>
      <c r="O271" s="71"/>
      <c r="P271" s="69"/>
    </row>
    <row r="272" spans="4:16" ht="16.5" customHeight="1">
      <c r="D272" s="69"/>
      <c r="F272" s="69"/>
      <c r="O272" s="71"/>
      <c r="P272" s="69"/>
    </row>
    <row r="273" spans="4:16" ht="16.5" customHeight="1">
      <c r="D273" s="69"/>
      <c r="F273" s="69"/>
      <c r="O273" s="71"/>
      <c r="P273" s="69"/>
    </row>
    <row r="274" spans="4:16" ht="16.5" customHeight="1">
      <c r="D274" s="69"/>
      <c r="F274" s="69"/>
      <c r="O274" s="71"/>
      <c r="P274" s="69"/>
    </row>
    <row r="275" spans="4:16" ht="16.5" customHeight="1">
      <c r="D275" s="69"/>
      <c r="F275" s="69"/>
      <c r="O275" s="71"/>
      <c r="P275" s="69"/>
    </row>
    <row r="276" spans="4:16" ht="16.5" customHeight="1">
      <c r="D276" s="69"/>
      <c r="F276" s="69"/>
      <c r="O276" s="71"/>
      <c r="P276" s="69"/>
    </row>
    <row r="277" spans="4:16" ht="16.5" customHeight="1">
      <c r="D277" s="69"/>
      <c r="F277" s="69"/>
      <c r="O277" s="71"/>
      <c r="P277" s="69"/>
    </row>
    <row r="278" spans="4:16" ht="16.5" customHeight="1">
      <c r="D278" s="69"/>
      <c r="F278" s="69"/>
      <c r="O278" s="71"/>
      <c r="P278" s="69"/>
    </row>
    <row r="279" spans="4:16" ht="16.5" customHeight="1">
      <c r="D279" s="69"/>
      <c r="F279" s="69"/>
      <c r="O279" s="71"/>
      <c r="P279" s="69"/>
    </row>
    <row r="280" spans="4:16" ht="16.5" customHeight="1">
      <c r="D280" s="69"/>
      <c r="F280" s="69"/>
      <c r="O280" s="71"/>
      <c r="P280" s="69"/>
    </row>
    <row r="281" spans="4:16" ht="16.5" customHeight="1">
      <c r="D281" s="69"/>
      <c r="F281" s="69"/>
      <c r="O281" s="71"/>
      <c r="P281" s="69"/>
    </row>
    <row r="282" spans="4:16" ht="16.5" customHeight="1">
      <c r="D282" s="69"/>
      <c r="F282" s="69"/>
      <c r="O282" s="71"/>
      <c r="P282" s="69"/>
    </row>
    <row r="283" spans="4:16" ht="16.5" customHeight="1">
      <c r="D283" s="69"/>
      <c r="F283" s="69"/>
      <c r="O283" s="71"/>
      <c r="P283" s="69"/>
    </row>
    <row r="284" spans="4:16" ht="16.5" customHeight="1">
      <c r="D284" s="69"/>
      <c r="F284" s="69"/>
      <c r="O284" s="71"/>
      <c r="P284" s="69"/>
    </row>
    <row r="285" spans="4:16" ht="16.5" customHeight="1">
      <c r="D285" s="69"/>
      <c r="F285" s="69"/>
      <c r="O285" s="71"/>
      <c r="P285" s="69"/>
    </row>
    <row r="286" spans="4:16" ht="16.5" customHeight="1">
      <c r="D286" s="69"/>
      <c r="F286" s="69"/>
      <c r="O286" s="71"/>
      <c r="P286" s="69"/>
    </row>
    <row r="287" spans="4:16" ht="16.5" customHeight="1">
      <c r="D287" s="69"/>
      <c r="F287" s="69"/>
      <c r="O287" s="71"/>
      <c r="P287" s="69"/>
    </row>
    <row r="288" spans="4:16" ht="16.5" customHeight="1">
      <c r="D288" s="69"/>
      <c r="F288" s="69"/>
      <c r="O288" s="71"/>
      <c r="P288" s="69"/>
    </row>
    <row r="289" spans="4:16" ht="16.5" customHeight="1">
      <c r="D289" s="69"/>
      <c r="F289" s="69"/>
      <c r="O289" s="71"/>
      <c r="P289" s="69"/>
    </row>
    <row r="290" spans="4:16" ht="16.5" customHeight="1">
      <c r="D290" s="69"/>
      <c r="F290" s="69"/>
      <c r="O290" s="71"/>
      <c r="P290" s="69"/>
    </row>
    <row r="291" spans="4:16" ht="16.5" customHeight="1">
      <c r="D291" s="69"/>
      <c r="F291" s="69"/>
      <c r="O291" s="71"/>
      <c r="P291" s="69"/>
    </row>
    <row r="292" spans="4:16" ht="16.5" customHeight="1">
      <c r="D292" s="69"/>
      <c r="F292" s="69"/>
      <c r="O292" s="71"/>
      <c r="P292" s="69"/>
    </row>
    <row r="293" spans="4:16" ht="16.5" customHeight="1">
      <c r="D293" s="69"/>
      <c r="F293" s="69"/>
      <c r="O293" s="71"/>
      <c r="P293" s="69"/>
    </row>
    <row r="294" spans="4:16" ht="16.5" customHeight="1">
      <c r="D294" s="69"/>
      <c r="F294" s="69"/>
      <c r="O294" s="71"/>
      <c r="P294" s="69"/>
    </row>
    <row r="295" spans="4:16" ht="16.5" customHeight="1">
      <c r="D295" s="69"/>
      <c r="F295" s="69"/>
      <c r="O295" s="71"/>
      <c r="P295" s="69"/>
    </row>
    <row r="296" spans="4:16" ht="16.5" customHeight="1">
      <c r="D296" s="69"/>
      <c r="F296" s="69"/>
      <c r="O296" s="71"/>
      <c r="P296" s="69"/>
    </row>
    <row r="297" spans="4:16" ht="16.5" customHeight="1">
      <c r="D297" s="69"/>
      <c r="F297" s="69"/>
      <c r="O297" s="71"/>
      <c r="P297" s="69"/>
    </row>
    <row r="298" spans="4:16" ht="16.5" customHeight="1">
      <c r="D298" s="69"/>
      <c r="F298" s="69"/>
      <c r="O298" s="71"/>
      <c r="P298" s="69"/>
    </row>
    <row r="299" spans="4:16" ht="16.5" customHeight="1">
      <c r="D299" s="69"/>
      <c r="F299" s="69"/>
      <c r="O299" s="71"/>
      <c r="P299" s="69"/>
    </row>
    <row r="300" spans="4:16" ht="16.5" customHeight="1">
      <c r="D300" s="69"/>
      <c r="F300" s="69"/>
      <c r="O300" s="71"/>
      <c r="P300" s="69"/>
    </row>
    <row r="301" spans="4:16" ht="16.5" customHeight="1">
      <c r="D301" s="69"/>
      <c r="F301" s="69"/>
      <c r="O301" s="71"/>
      <c r="P301" s="69"/>
    </row>
    <row r="302" spans="4:16" ht="16.5" customHeight="1">
      <c r="D302" s="69"/>
      <c r="F302" s="69"/>
      <c r="O302" s="71"/>
      <c r="P302" s="69"/>
    </row>
    <row r="303" spans="4:16" ht="16.5" customHeight="1">
      <c r="D303" s="69"/>
      <c r="F303" s="69"/>
      <c r="O303" s="71"/>
      <c r="P303" s="69"/>
    </row>
    <row r="304" spans="4:16" ht="16.5" customHeight="1">
      <c r="D304" s="69"/>
      <c r="F304" s="69"/>
      <c r="O304" s="71"/>
      <c r="P304" s="69"/>
    </row>
    <row r="305" spans="4:16" ht="16.5" customHeight="1">
      <c r="D305" s="69"/>
      <c r="F305" s="69"/>
      <c r="O305" s="71"/>
      <c r="P305" s="69"/>
    </row>
    <row r="306" spans="4:16" ht="16.5" customHeight="1">
      <c r="D306" s="69"/>
      <c r="F306" s="69"/>
      <c r="O306" s="71"/>
      <c r="P306" s="69"/>
    </row>
    <row r="307" spans="4:16" ht="16.5" customHeight="1">
      <c r="D307" s="69"/>
      <c r="F307" s="69"/>
      <c r="O307" s="71"/>
      <c r="P307" s="69"/>
    </row>
    <row r="308" spans="4:16" ht="16.5" customHeight="1">
      <c r="D308" s="69"/>
      <c r="F308" s="69"/>
      <c r="O308" s="71"/>
      <c r="P308" s="69"/>
    </row>
    <row r="309" spans="4:16" ht="16.5" customHeight="1">
      <c r="D309" s="69"/>
      <c r="F309" s="69"/>
      <c r="O309" s="71"/>
      <c r="P309" s="69"/>
    </row>
    <row r="310" spans="4:16" ht="16.5" customHeight="1">
      <c r="D310" s="69"/>
      <c r="F310" s="69"/>
      <c r="O310" s="71"/>
      <c r="P310" s="69"/>
    </row>
    <row r="311" spans="4:16" ht="16.5" customHeight="1">
      <c r="D311" s="69"/>
      <c r="F311" s="69"/>
      <c r="O311" s="71"/>
      <c r="P311" s="69"/>
    </row>
    <row r="312" spans="4:16" ht="16.5" customHeight="1">
      <c r="D312" s="69"/>
      <c r="F312" s="69"/>
      <c r="O312" s="71"/>
      <c r="P312" s="69"/>
    </row>
    <row r="313" spans="4:16" ht="16.5" customHeight="1">
      <c r="D313" s="69"/>
      <c r="F313" s="69"/>
      <c r="O313" s="71"/>
      <c r="P313" s="69"/>
    </row>
    <row r="314" spans="4:16" ht="16.5" customHeight="1">
      <c r="D314" s="69"/>
      <c r="F314" s="69"/>
      <c r="O314" s="71"/>
      <c r="P314" s="69"/>
    </row>
    <row r="315" spans="4:16" ht="16.5" customHeight="1">
      <c r="D315" s="69"/>
      <c r="F315" s="69"/>
      <c r="O315" s="71"/>
      <c r="P315" s="69"/>
    </row>
    <row r="316" spans="4:16" ht="16.5" customHeight="1">
      <c r="D316" s="69"/>
      <c r="F316" s="69"/>
      <c r="O316" s="71"/>
      <c r="P316" s="69"/>
    </row>
    <row r="317" spans="4:16" ht="16.5" customHeight="1">
      <c r="D317" s="69"/>
      <c r="F317" s="69"/>
      <c r="O317" s="71"/>
      <c r="P317" s="69"/>
    </row>
    <row r="318" spans="4:16" ht="16.5" customHeight="1">
      <c r="D318" s="69"/>
      <c r="F318" s="69"/>
      <c r="O318" s="71"/>
      <c r="P318" s="69"/>
    </row>
    <row r="319" spans="4:16" ht="16.5" customHeight="1">
      <c r="D319" s="69"/>
      <c r="F319" s="69"/>
      <c r="O319" s="71"/>
      <c r="P319" s="69"/>
    </row>
    <row r="320" spans="4:16" ht="16.5" customHeight="1">
      <c r="D320" s="69"/>
      <c r="F320" s="69"/>
      <c r="O320" s="71"/>
      <c r="P320" s="69"/>
    </row>
    <row r="321" spans="4:16" ht="16.5" customHeight="1">
      <c r="D321" s="69"/>
      <c r="F321" s="69"/>
      <c r="O321" s="71"/>
      <c r="P321" s="69"/>
    </row>
    <row r="322" spans="4:16" ht="16.5" customHeight="1">
      <c r="D322" s="69"/>
      <c r="F322" s="69"/>
      <c r="O322" s="71"/>
      <c r="P322" s="69"/>
    </row>
    <row r="323" spans="4:16" ht="16.5" customHeight="1">
      <c r="D323" s="69"/>
      <c r="F323" s="69"/>
      <c r="O323" s="71"/>
      <c r="P323" s="69"/>
    </row>
    <row r="324" spans="4:16" ht="16.5" customHeight="1">
      <c r="D324" s="69"/>
      <c r="F324" s="69"/>
      <c r="O324" s="71"/>
      <c r="P324" s="69"/>
    </row>
    <row r="325" spans="4:16" ht="16.5" customHeight="1">
      <c r="D325" s="69"/>
      <c r="F325" s="69"/>
      <c r="O325" s="71"/>
      <c r="P325" s="69"/>
    </row>
    <row r="326" spans="4:16" ht="16.5" customHeight="1">
      <c r="D326" s="69"/>
      <c r="F326" s="69"/>
      <c r="O326" s="71"/>
      <c r="P326" s="69"/>
    </row>
    <row r="327" spans="4:16" ht="16.5" customHeight="1">
      <c r="D327" s="69"/>
      <c r="F327" s="69"/>
      <c r="O327" s="71"/>
      <c r="P327" s="69"/>
    </row>
    <row r="328" spans="4:16" ht="16.5" customHeight="1">
      <c r="D328" s="69"/>
      <c r="F328" s="69"/>
      <c r="O328" s="71"/>
      <c r="P328" s="69"/>
    </row>
    <row r="329" spans="4:16" ht="16.5" customHeight="1">
      <c r="D329" s="69"/>
      <c r="F329" s="69"/>
      <c r="O329" s="71"/>
      <c r="P329" s="69"/>
    </row>
    <row r="330" spans="4:16" ht="16.5" customHeight="1">
      <c r="D330" s="69"/>
      <c r="F330" s="69"/>
      <c r="O330" s="71"/>
      <c r="P330" s="69"/>
    </row>
    <row r="331" spans="4:16" ht="16.5" customHeight="1">
      <c r="D331" s="69"/>
      <c r="F331" s="69"/>
      <c r="O331" s="71"/>
      <c r="P331" s="69"/>
    </row>
    <row r="332" spans="4:16" ht="16.5" customHeight="1">
      <c r="D332" s="69"/>
      <c r="F332" s="69"/>
      <c r="O332" s="71"/>
      <c r="P332" s="69"/>
    </row>
    <row r="333" spans="4:16" ht="16.5" customHeight="1">
      <c r="D333" s="69"/>
      <c r="F333" s="69"/>
      <c r="O333" s="71"/>
      <c r="P333" s="69"/>
    </row>
    <row r="334" spans="4:16" ht="16.5" customHeight="1">
      <c r="D334" s="69"/>
      <c r="F334" s="69"/>
      <c r="O334" s="71"/>
      <c r="P334" s="69"/>
    </row>
    <row r="335" spans="4:16" ht="16.5" customHeight="1">
      <c r="D335" s="69"/>
      <c r="F335" s="69"/>
      <c r="O335" s="71"/>
      <c r="P335" s="69"/>
    </row>
    <row r="336" spans="4:16" ht="16.5" customHeight="1">
      <c r="D336" s="69"/>
      <c r="F336" s="69"/>
      <c r="O336" s="71"/>
      <c r="P336" s="69"/>
    </row>
    <row r="337" spans="4:16" ht="16.5" customHeight="1">
      <c r="D337" s="69"/>
      <c r="F337" s="69"/>
      <c r="O337" s="71"/>
      <c r="P337" s="69"/>
    </row>
    <row r="338" spans="4:16" ht="16.5" customHeight="1">
      <c r="D338" s="69"/>
      <c r="F338" s="69"/>
      <c r="O338" s="71"/>
      <c r="P338" s="69"/>
    </row>
    <row r="339" spans="4:16" ht="16.5" customHeight="1">
      <c r="D339" s="69"/>
      <c r="F339" s="69"/>
      <c r="O339" s="71"/>
      <c r="P339" s="69"/>
    </row>
    <row r="340" spans="4:16" ht="16.5" customHeight="1">
      <c r="D340" s="69"/>
      <c r="F340" s="69"/>
      <c r="O340" s="71"/>
      <c r="P340" s="69"/>
    </row>
    <row r="341" spans="4:16" ht="16.5" customHeight="1">
      <c r="D341" s="69"/>
      <c r="F341" s="69"/>
      <c r="O341" s="71"/>
      <c r="P341" s="69"/>
    </row>
    <row r="342" spans="4:16" ht="16.5" customHeight="1">
      <c r="D342" s="69"/>
      <c r="F342" s="69"/>
      <c r="O342" s="71"/>
      <c r="P342" s="69"/>
    </row>
    <row r="343" spans="4:16" ht="16.5" customHeight="1">
      <c r="D343" s="69"/>
      <c r="F343" s="69"/>
      <c r="O343" s="71"/>
      <c r="P343" s="69"/>
    </row>
    <row r="344" spans="4:16" ht="16.5" customHeight="1">
      <c r="D344" s="69"/>
      <c r="F344" s="69"/>
      <c r="O344" s="71"/>
      <c r="P344" s="69"/>
    </row>
    <row r="345" spans="4:16" ht="16.5" customHeight="1">
      <c r="D345" s="69"/>
      <c r="F345" s="69"/>
      <c r="O345" s="71"/>
      <c r="P345" s="69"/>
    </row>
    <row r="346" spans="4:16" ht="16.5" customHeight="1">
      <c r="D346" s="69"/>
      <c r="F346" s="69"/>
      <c r="O346" s="71"/>
      <c r="P346" s="69"/>
    </row>
    <row r="347" spans="4:16" ht="16.5" customHeight="1">
      <c r="D347" s="69"/>
      <c r="F347" s="69"/>
      <c r="O347" s="71"/>
      <c r="P347" s="69"/>
    </row>
    <row r="348" spans="4:16" ht="16.5" customHeight="1">
      <c r="D348" s="69"/>
      <c r="F348" s="69"/>
      <c r="O348" s="71"/>
      <c r="P348" s="69"/>
    </row>
    <row r="349" spans="4:16" ht="16.5" customHeight="1">
      <c r="D349" s="69"/>
      <c r="F349" s="69"/>
      <c r="O349" s="71"/>
      <c r="P349" s="69"/>
    </row>
    <row r="350" spans="4:16" ht="16.5" customHeight="1">
      <c r="D350" s="69"/>
      <c r="F350" s="69"/>
      <c r="O350" s="71"/>
      <c r="P350" s="69"/>
    </row>
    <row r="351" spans="4:16" ht="16.5" customHeight="1">
      <c r="D351" s="69"/>
      <c r="F351" s="69"/>
      <c r="O351" s="71"/>
      <c r="P351" s="69"/>
    </row>
    <row r="352" spans="4:16" ht="16.5" customHeight="1">
      <c r="D352" s="69"/>
      <c r="F352" s="69"/>
      <c r="O352" s="71"/>
      <c r="P352" s="69"/>
    </row>
    <row r="353" spans="4:16" ht="16.5" customHeight="1">
      <c r="D353" s="69"/>
      <c r="F353" s="69"/>
      <c r="O353" s="71"/>
      <c r="P353" s="69"/>
    </row>
    <row r="354" spans="4:16" ht="16.5" customHeight="1">
      <c r="D354" s="69"/>
      <c r="F354" s="69"/>
      <c r="O354" s="71"/>
      <c r="P354" s="69"/>
    </row>
    <row r="355" spans="4:16" ht="16.5" customHeight="1">
      <c r="D355" s="69"/>
      <c r="F355" s="69"/>
      <c r="O355" s="71"/>
      <c r="P355" s="69"/>
    </row>
    <row r="356" spans="4:16" ht="16.5" customHeight="1">
      <c r="D356" s="69"/>
      <c r="F356" s="69"/>
      <c r="O356" s="71"/>
      <c r="P356" s="69"/>
    </row>
    <row r="357" spans="4:16" ht="16.5" customHeight="1">
      <c r="D357" s="69"/>
      <c r="F357" s="69"/>
      <c r="O357" s="71"/>
      <c r="P357" s="69"/>
    </row>
    <row r="358" spans="4:16" ht="16.5" customHeight="1">
      <c r="D358" s="69"/>
      <c r="F358" s="69"/>
      <c r="O358" s="71"/>
      <c r="P358" s="69"/>
    </row>
    <row r="359" spans="4:16" ht="16.5" customHeight="1">
      <c r="D359" s="69"/>
      <c r="F359" s="69"/>
      <c r="O359" s="71"/>
      <c r="P359" s="69"/>
    </row>
    <row r="360" spans="4:16" ht="16.5" customHeight="1">
      <c r="D360" s="69"/>
      <c r="F360" s="69"/>
      <c r="O360" s="71"/>
      <c r="P360" s="69"/>
    </row>
    <row r="361" spans="4:16" ht="16.5" customHeight="1">
      <c r="D361" s="69"/>
      <c r="F361" s="69"/>
      <c r="O361" s="71"/>
      <c r="P361" s="69"/>
    </row>
    <row r="362" spans="4:16" ht="16.5" customHeight="1">
      <c r="D362" s="69"/>
      <c r="F362" s="69"/>
      <c r="O362" s="71"/>
      <c r="P362" s="69"/>
    </row>
    <row r="363" spans="4:16" ht="16.5" customHeight="1">
      <c r="D363" s="69"/>
      <c r="F363" s="69"/>
      <c r="O363" s="71"/>
      <c r="P363" s="69"/>
    </row>
    <row r="364" spans="4:16" ht="16.5" customHeight="1">
      <c r="D364" s="69"/>
      <c r="F364" s="69"/>
      <c r="O364" s="71"/>
      <c r="P364" s="69"/>
    </row>
    <row r="365" spans="4:16" ht="16.5" customHeight="1">
      <c r="D365" s="69"/>
      <c r="F365" s="69"/>
      <c r="O365" s="71"/>
      <c r="P365" s="69"/>
    </row>
    <row r="366" spans="4:16" ht="16.5" customHeight="1">
      <c r="D366" s="69"/>
      <c r="F366" s="69"/>
      <c r="O366" s="71"/>
      <c r="P366" s="69"/>
    </row>
    <row r="367" spans="4:16" ht="16.5" customHeight="1">
      <c r="D367" s="69"/>
      <c r="F367" s="69"/>
      <c r="O367" s="71"/>
      <c r="P367" s="69"/>
    </row>
    <row r="368" spans="4:16" ht="16.5" customHeight="1">
      <c r="D368" s="69"/>
      <c r="F368" s="69"/>
      <c r="O368" s="71"/>
      <c r="P368" s="69"/>
    </row>
    <row r="369" spans="4:16" ht="16.5" customHeight="1">
      <c r="D369" s="69"/>
      <c r="F369" s="69"/>
      <c r="O369" s="71"/>
      <c r="P369" s="69"/>
    </row>
    <row r="370" spans="4:16" ht="16.5" customHeight="1">
      <c r="D370" s="69"/>
      <c r="F370" s="69"/>
      <c r="O370" s="71"/>
      <c r="P370" s="69"/>
    </row>
    <row r="371" spans="4:16" ht="16.5" customHeight="1">
      <c r="D371" s="69"/>
      <c r="F371" s="69"/>
      <c r="O371" s="71"/>
      <c r="P371" s="69"/>
    </row>
    <row r="372" spans="4:16" ht="16.5" customHeight="1">
      <c r="D372" s="69"/>
      <c r="F372" s="69"/>
      <c r="O372" s="71"/>
      <c r="P372" s="69"/>
    </row>
    <row r="373" spans="4:16" ht="16.5" customHeight="1">
      <c r="D373" s="69"/>
      <c r="F373" s="69"/>
      <c r="O373" s="71"/>
      <c r="P373" s="69"/>
    </row>
    <row r="374" spans="4:16" ht="16.5" customHeight="1">
      <c r="D374" s="69"/>
      <c r="F374" s="69"/>
      <c r="O374" s="71"/>
      <c r="P374" s="69"/>
    </row>
    <row r="375" spans="4:16" ht="16.5" customHeight="1">
      <c r="D375" s="69"/>
      <c r="F375" s="69"/>
      <c r="O375" s="71"/>
      <c r="P375" s="69"/>
    </row>
    <row r="376" spans="4:16" ht="16.5" customHeight="1">
      <c r="D376" s="69"/>
      <c r="F376" s="69"/>
      <c r="O376" s="71"/>
      <c r="P376" s="69"/>
    </row>
    <row r="377" spans="4:16" ht="16.5" customHeight="1">
      <c r="D377" s="69"/>
      <c r="F377" s="69"/>
      <c r="O377" s="71"/>
      <c r="P377" s="69"/>
    </row>
    <row r="378" spans="4:16" ht="16.5" customHeight="1">
      <c r="D378" s="69"/>
      <c r="F378" s="69"/>
      <c r="O378" s="71"/>
      <c r="P378" s="69"/>
    </row>
    <row r="379" spans="4:16" ht="16.5" customHeight="1">
      <c r="D379" s="69"/>
      <c r="F379" s="69"/>
      <c r="O379" s="71"/>
      <c r="P379" s="69"/>
    </row>
    <row r="380" spans="4:16" ht="16.5" customHeight="1">
      <c r="D380" s="69"/>
      <c r="F380" s="69"/>
      <c r="O380" s="71"/>
      <c r="P380" s="69"/>
    </row>
    <row r="381" spans="4:16" ht="16.5" customHeight="1">
      <c r="D381" s="69"/>
      <c r="F381" s="69"/>
      <c r="O381" s="71"/>
      <c r="P381" s="69"/>
    </row>
    <row r="382" spans="4:16" ht="16.5" customHeight="1">
      <c r="D382" s="69"/>
      <c r="F382" s="69"/>
      <c r="O382" s="71"/>
      <c r="P382" s="69"/>
    </row>
    <row r="383" spans="4:16" ht="16.5" customHeight="1">
      <c r="D383" s="69"/>
      <c r="F383" s="69"/>
      <c r="O383" s="71"/>
      <c r="P383" s="69"/>
    </row>
    <row r="384" spans="4:16" ht="16.5" customHeight="1">
      <c r="D384" s="69"/>
      <c r="F384" s="69"/>
      <c r="O384" s="71"/>
      <c r="P384" s="69"/>
    </row>
    <row r="385" spans="4:16" ht="16.5" customHeight="1">
      <c r="D385" s="69"/>
      <c r="F385" s="69"/>
      <c r="O385" s="71"/>
      <c r="P385" s="69"/>
    </row>
    <row r="386" spans="4:16" ht="16.5" customHeight="1">
      <c r="D386" s="69"/>
      <c r="F386" s="69"/>
      <c r="O386" s="71"/>
      <c r="P386" s="69"/>
    </row>
    <row r="387" spans="4:16" ht="16.5" customHeight="1">
      <c r="D387" s="69"/>
      <c r="F387" s="69"/>
      <c r="O387" s="71"/>
      <c r="P387" s="69"/>
    </row>
    <row r="388" spans="4:16" ht="16.5" customHeight="1">
      <c r="D388" s="69"/>
      <c r="F388" s="69"/>
      <c r="O388" s="71"/>
      <c r="P388" s="69"/>
    </row>
    <row r="389" spans="4:16" ht="16.5" customHeight="1">
      <c r="D389" s="69"/>
      <c r="F389" s="69"/>
      <c r="O389" s="71"/>
      <c r="P389" s="69"/>
    </row>
    <row r="390" spans="4:16" ht="16.5" customHeight="1">
      <c r="D390" s="69"/>
      <c r="F390" s="69"/>
      <c r="O390" s="71"/>
      <c r="P390" s="69"/>
    </row>
    <row r="391" spans="4:16" ht="16.5" customHeight="1">
      <c r="D391" s="69"/>
      <c r="F391" s="69"/>
      <c r="O391" s="71"/>
      <c r="P391" s="69"/>
    </row>
    <row r="392" spans="4:16" ht="16.5" customHeight="1">
      <c r="D392" s="69"/>
      <c r="F392" s="69"/>
      <c r="O392" s="71"/>
      <c r="P392" s="69"/>
    </row>
    <row r="393" spans="4:16" ht="16.5" customHeight="1">
      <c r="D393" s="69"/>
      <c r="F393" s="69"/>
      <c r="O393" s="71"/>
      <c r="P393" s="69"/>
    </row>
    <row r="394" spans="4:16" ht="16.5" customHeight="1">
      <c r="D394" s="69"/>
      <c r="F394" s="69"/>
      <c r="O394" s="71"/>
      <c r="P394" s="69"/>
    </row>
    <row r="395" spans="4:16" ht="16.5" customHeight="1">
      <c r="D395" s="69"/>
      <c r="F395" s="69"/>
      <c r="O395" s="71"/>
      <c r="P395" s="69"/>
    </row>
    <row r="396" spans="4:16" ht="16.5" customHeight="1">
      <c r="D396" s="69"/>
      <c r="F396" s="69"/>
      <c r="O396" s="71"/>
      <c r="P396" s="69"/>
    </row>
    <row r="397" spans="4:16" ht="16.5" customHeight="1">
      <c r="D397" s="69"/>
      <c r="F397" s="69"/>
      <c r="O397" s="71"/>
      <c r="P397" s="69"/>
    </row>
    <row r="398" spans="4:16" ht="16.5" customHeight="1">
      <c r="D398" s="69"/>
      <c r="F398" s="69"/>
      <c r="O398" s="71"/>
      <c r="P398" s="69"/>
    </row>
    <row r="399" spans="4:16" ht="16.5" customHeight="1">
      <c r="D399" s="69"/>
      <c r="F399" s="69"/>
      <c r="O399" s="71"/>
      <c r="P399" s="69"/>
    </row>
    <row r="400" spans="4:16" ht="16.5" customHeight="1">
      <c r="D400" s="69"/>
      <c r="F400" s="69"/>
      <c r="O400" s="71"/>
      <c r="P400" s="69"/>
    </row>
    <row r="401" spans="4:16" ht="16.5" customHeight="1">
      <c r="D401" s="69"/>
      <c r="F401" s="69"/>
      <c r="O401" s="71"/>
      <c r="P401" s="69"/>
    </row>
    <row r="402" spans="4:16" ht="16.5" customHeight="1">
      <c r="D402" s="69"/>
      <c r="F402" s="69"/>
      <c r="O402" s="71"/>
      <c r="P402" s="69"/>
    </row>
    <row r="403" spans="4:16" ht="16.5" customHeight="1">
      <c r="D403" s="69"/>
      <c r="F403" s="69"/>
      <c r="O403" s="71"/>
      <c r="P403" s="69"/>
    </row>
    <row r="404" spans="4:16" ht="16.5" customHeight="1">
      <c r="D404" s="69"/>
      <c r="F404" s="69"/>
      <c r="O404" s="71"/>
      <c r="P404" s="69"/>
    </row>
    <row r="405" spans="4:16" ht="16.5" customHeight="1">
      <c r="D405" s="69"/>
      <c r="F405" s="69"/>
      <c r="O405" s="71"/>
      <c r="P405" s="69"/>
    </row>
    <row r="406" spans="4:16" ht="16.5" customHeight="1">
      <c r="D406" s="69"/>
      <c r="F406" s="69"/>
      <c r="O406" s="71"/>
      <c r="P406" s="69"/>
    </row>
    <row r="407" spans="4:16" ht="16.5" customHeight="1">
      <c r="D407" s="69"/>
      <c r="F407" s="69"/>
      <c r="O407" s="71"/>
      <c r="P407" s="69"/>
    </row>
    <row r="408" spans="4:16" ht="16.5" customHeight="1">
      <c r="D408" s="69"/>
      <c r="F408" s="69"/>
      <c r="O408" s="71"/>
      <c r="P408" s="69"/>
    </row>
    <row r="409" spans="4:16" ht="16.5" customHeight="1">
      <c r="D409" s="69"/>
      <c r="F409" s="69"/>
      <c r="O409" s="71"/>
      <c r="P409" s="69"/>
    </row>
    <row r="410" spans="4:16" ht="16.5" customHeight="1">
      <c r="D410" s="69"/>
      <c r="F410" s="69"/>
      <c r="O410" s="71"/>
      <c r="P410" s="69"/>
    </row>
    <row r="411" spans="4:16" ht="16.5" customHeight="1">
      <c r="D411" s="69"/>
      <c r="F411" s="69"/>
      <c r="O411" s="71"/>
      <c r="P411" s="69"/>
    </row>
    <row r="412" spans="4:16" ht="16.5" customHeight="1">
      <c r="D412" s="69"/>
      <c r="F412" s="69"/>
      <c r="O412" s="71"/>
      <c r="P412" s="69"/>
    </row>
    <row r="413" spans="4:16" ht="16.5" customHeight="1">
      <c r="D413" s="69"/>
      <c r="F413" s="69"/>
      <c r="O413" s="71"/>
      <c r="P413" s="69"/>
    </row>
    <row r="414" spans="4:16" ht="16.5" customHeight="1">
      <c r="D414" s="69"/>
      <c r="F414" s="69"/>
      <c r="O414" s="71"/>
      <c r="P414" s="69"/>
    </row>
    <row r="415" spans="4:16" ht="16.5" customHeight="1">
      <c r="D415" s="69"/>
      <c r="F415" s="69"/>
      <c r="O415" s="71"/>
      <c r="P415" s="69"/>
    </row>
    <row r="416" spans="4:16" ht="16.5" customHeight="1">
      <c r="D416" s="69"/>
      <c r="F416" s="69"/>
      <c r="O416" s="71"/>
      <c r="P416" s="69"/>
    </row>
    <row r="417" spans="4:16" ht="16.5" customHeight="1">
      <c r="D417" s="69"/>
      <c r="F417" s="69"/>
      <c r="O417" s="71"/>
      <c r="P417" s="69"/>
    </row>
    <row r="418" spans="4:16" ht="16.5" customHeight="1">
      <c r="D418" s="69"/>
      <c r="F418" s="69"/>
      <c r="O418" s="71"/>
      <c r="P418" s="69"/>
    </row>
    <row r="419" spans="4:16" ht="16.5" customHeight="1">
      <c r="D419" s="69"/>
      <c r="F419" s="69"/>
      <c r="O419" s="71"/>
      <c r="P419" s="69"/>
    </row>
    <row r="420" spans="4:16" ht="16.5" customHeight="1">
      <c r="D420" s="69"/>
      <c r="F420" s="69"/>
      <c r="O420" s="71"/>
      <c r="P420" s="69"/>
    </row>
    <row r="421" spans="4:16" ht="16.5" customHeight="1">
      <c r="D421" s="69"/>
      <c r="F421" s="69"/>
      <c r="O421" s="71"/>
      <c r="P421" s="69"/>
    </row>
    <row r="422" spans="4:16" ht="16.5" customHeight="1">
      <c r="D422" s="69"/>
      <c r="F422" s="69"/>
      <c r="O422" s="71"/>
      <c r="P422" s="69"/>
    </row>
    <row r="423" spans="4:16" ht="16.5" customHeight="1">
      <c r="D423" s="69"/>
      <c r="F423" s="69"/>
      <c r="O423" s="71"/>
      <c r="P423" s="69"/>
    </row>
    <row r="424" spans="4:16" ht="16.5" customHeight="1">
      <c r="D424" s="69"/>
      <c r="F424" s="69"/>
      <c r="O424" s="71"/>
      <c r="P424" s="69"/>
    </row>
    <row r="425" spans="4:16" ht="16.5" customHeight="1">
      <c r="D425" s="69"/>
      <c r="F425" s="69"/>
      <c r="O425" s="71"/>
      <c r="P425" s="69"/>
    </row>
    <row r="426" spans="4:16" ht="16.5" customHeight="1">
      <c r="D426" s="69"/>
      <c r="F426" s="69"/>
      <c r="O426" s="71"/>
      <c r="P426" s="69"/>
    </row>
    <row r="427" spans="4:16" ht="16.5" customHeight="1">
      <c r="D427" s="69"/>
      <c r="F427" s="69"/>
      <c r="O427" s="71"/>
      <c r="P427" s="69"/>
    </row>
    <row r="428" spans="4:16" ht="16.5" customHeight="1">
      <c r="D428" s="69"/>
      <c r="F428" s="69"/>
      <c r="O428" s="71"/>
      <c r="P428" s="69"/>
    </row>
    <row r="429" spans="4:16" ht="16.5" customHeight="1">
      <c r="D429" s="69"/>
      <c r="F429" s="69"/>
      <c r="O429" s="71"/>
      <c r="P429" s="69"/>
    </row>
    <row r="430" spans="4:16" ht="16.5" customHeight="1">
      <c r="D430" s="69"/>
      <c r="F430" s="69"/>
      <c r="O430" s="71"/>
      <c r="P430" s="69"/>
    </row>
    <row r="431" spans="4:16" ht="16.5" customHeight="1">
      <c r="D431" s="69"/>
      <c r="F431" s="69"/>
      <c r="O431" s="71"/>
      <c r="P431" s="69"/>
    </row>
    <row r="432" spans="4:16" ht="16.5" customHeight="1">
      <c r="D432" s="69"/>
      <c r="F432" s="69"/>
      <c r="O432" s="71"/>
      <c r="P432" s="69"/>
    </row>
    <row r="433" spans="4:16" ht="16.5" customHeight="1">
      <c r="D433" s="69"/>
      <c r="F433" s="69"/>
      <c r="O433" s="71"/>
      <c r="P433" s="69"/>
    </row>
    <row r="434" spans="4:16" ht="16.5" customHeight="1">
      <c r="D434" s="69"/>
      <c r="F434" s="69"/>
      <c r="O434" s="71"/>
      <c r="P434" s="69"/>
    </row>
    <row r="435" spans="4:16" ht="16.5" customHeight="1">
      <c r="D435" s="69"/>
      <c r="F435" s="69"/>
      <c r="O435" s="71"/>
      <c r="P435" s="69"/>
    </row>
    <row r="436" spans="4:16" ht="16.5" customHeight="1">
      <c r="D436" s="69"/>
      <c r="F436" s="69"/>
      <c r="O436" s="71"/>
      <c r="P436" s="69"/>
    </row>
    <row r="437" spans="4:16" ht="16.5" customHeight="1">
      <c r="D437" s="69"/>
      <c r="F437" s="69"/>
      <c r="O437" s="71"/>
      <c r="P437" s="69"/>
    </row>
    <row r="438" spans="4:16" ht="16.5" customHeight="1">
      <c r="D438" s="69"/>
      <c r="F438" s="69"/>
      <c r="O438" s="71"/>
      <c r="P438" s="69"/>
    </row>
    <row r="439" spans="4:16" ht="16.5" customHeight="1">
      <c r="D439" s="69"/>
      <c r="F439" s="69"/>
      <c r="O439" s="71"/>
      <c r="P439" s="69"/>
    </row>
    <row r="440" spans="4:16" ht="16.5" customHeight="1">
      <c r="D440" s="69"/>
      <c r="F440" s="69"/>
      <c r="O440" s="71"/>
      <c r="P440" s="69"/>
    </row>
    <row r="441" spans="4:16" ht="16.5" customHeight="1">
      <c r="D441" s="69"/>
      <c r="F441" s="69"/>
      <c r="O441" s="71"/>
      <c r="P441" s="69"/>
    </row>
    <row r="442" spans="4:16" ht="16.5" customHeight="1">
      <c r="D442" s="69"/>
      <c r="F442" s="69"/>
      <c r="O442" s="71"/>
      <c r="P442" s="69"/>
    </row>
    <row r="443" spans="4:16" ht="16.5" customHeight="1">
      <c r="D443" s="69"/>
      <c r="F443" s="69"/>
      <c r="O443" s="71"/>
      <c r="P443" s="69"/>
    </row>
    <row r="444" spans="4:16" ht="16.5" customHeight="1">
      <c r="D444" s="69"/>
      <c r="F444" s="69"/>
      <c r="O444" s="71"/>
      <c r="P444" s="69"/>
    </row>
    <row r="445" spans="4:16" ht="16.5" customHeight="1">
      <c r="D445" s="69"/>
      <c r="F445" s="69"/>
      <c r="O445" s="71"/>
      <c r="P445" s="69"/>
    </row>
    <row r="446" spans="4:16" ht="16.5" customHeight="1">
      <c r="D446" s="69"/>
      <c r="F446" s="69"/>
      <c r="O446" s="71"/>
      <c r="P446" s="69"/>
    </row>
    <row r="447" spans="4:16" ht="16.5" customHeight="1">
      <c r="D447" s="69"/>
      <c r="F447" s="69"/>
      <c r="O447" s="71"/>
      <c r="P447" s="69"/>
    </row>
    <row r="448" spans="4:16" ht="16.5" customHeight="1">
      <c r="D448" s="69"/>
      <c r="F448" s="69"/>
      <c r="O448" s="71"/>
      <c r="P448" s="69"/>
    </row>
    <row r="449" spans="4:16" ht="16.5" customHeight="1">
      <c r="D449" s="69"/>
      <c r="F449" s="69"/>
      <c r="O449" s="71"/>
      <c r="P449" s="69"/>
    </row>
    <row r="450" spans="4:16" ht="16.5" customHeight="1">
      <c r="D450" s="69"/>
      <c r="F450" s="69"/>
      <c r="O450" s="71"/>
      <c r="P450" s="69"/>
    </row>
    <row r="451" spans="4:16" ht="16.5" customHeight="1">
      <c r="D451" s="69"/>
      <c r="F451" s="69"/>
      <c r="O451" s="71"/>
      <c r="P451" s="69"/>
    </row>
    <row r="452" spans="4:16" ht="16.5" customHeight="1">
      <c r="D452" s="69"/>
      <c r="F452" s="69"/>
      <c r="O452" s="71"/>
      <c r="P452" s="69"/>
    </row>
    <row r="453" spans="4:16" ht="16.5" customHeight="1">
      <c r="D453" s="69"/>
      <c r="F453" s="69"/>
      <c r="O453" s="71"/>
      <c r="P453" s="69"/>
    </row>
    <row r="454" spans="4:16" ht="16.5" customHeight="1">
      <c r="D454" s="69"/>
      <c r="F454" s="69"/>
      <c r="O454" s="71"/>
      <c r="P454" s="69"/>
    </row>
    <row r="455" spans="4:16" ht="16.5" customHeight="1">
      <c r="D455" s="69"/>
      <c r="F455" s="69"/>
      <c r="O455" s="71"/>
      <c r="P455" s="69"/>
    </row>
    <row r="456" spans="4:16" ht="16.5" customHeight="1">
      <c r="D456" s="69"/>
      <c r="F456" s="69"/>
      <c r="O456" s="71"/>
      <c r="P456" s="69"/>
    </row>
    <row r="457" spans="4:16" ht="16.5" customHeight="1">
      <c r="D457" s="69"/>
      <c r="F457" s="69"/>
      <c r="O457" s="71"/>
      <c r="P457" s="69"/>
    </row>
    <row r="458" spans="4:16" ht="16.5" customHeight="1">
      <c r="D458" s="69"/>
      <c r="F458" s="69"/>
      <c r="O458" s="71"/>
      <c r="P458" s="69"/>
    </row>
    <row r="459" spans="4:16" ht="16.5" customHeight="1">
      <c r="D459" s="69"/>
      <c r="F459" s="69"/>
      <c r="O459" s="71"/>
      <c r="P459" s="69"/>
    </row>
    <row r="460" spans="4:16" ht="16.5" customHeight="1">
      <c r="D460" s="69"/>
      <c r="F460" s="69"/>
      <c r="O460" s="71"/>
      <c r="P460" s="69"/>
    </row>
    <row r="461" spans="4:16" ht="16.5" customHeight="1">
      <c r="D461" s="69"/>
      <c r="F461" s="69"/>
      <c r="O461" s="71"/>
      <c r="P461" s="69"/>
    </row>
    <row r="462" spans="4:16" ht="16.5" customHeight="1">
      <c r="D462" s="69"/>
      <c r="F462" s="69"/>
      <c r="O462" s="71"/>
      <c r="P462" s="69"/>
    </row>
    <row r="463" spans="4:16" ht="16.5" customHeight="1">
      <c r="D463" s="69"/>
      <c r="F463" s="69"/>
      <c r="O463" s="71"/>
      <c r="P463" s="69"/>
    </row>
    <row r="464" spans="4:16" ht="16.5" customHeight="1">
      <c r="D464" s="69"/>
      <c r="F464" s="69"/>
      <c r="O464" s="71"/>
      <c r="P464" s="69"/>
    </row>
    <row r="465" spans="4:16" ht="16.5" customHeight="1">
      <c r="D465" s="69"/>
      <c r="F465" s="69"/>
      <c r="O465" s="71"/>
      <c r="P465" s="69"/>
    </row>
    <row r="466" spans="4:16" ht="16.5" customHeight="1">
      <c r="D466" s="69"/>
      <c r="F466" s="69"/>
      <c r="O466" s="71"/>
      <c r="P466" s="69"/>
    </row>
    <row r="467" spans="4:16" ht="16.5" customHeight="1">
      <c r="D467" s="69"/>
      <c r="F467" s="69"/>
      <c r="O467" s="71"/>
      <c r="P467" s="69"/>
    </row>
    <row r="468" spans="4:16" ht="16.5" customHeight="1">
      <c r="D468" s="69"/>
      <c r="F468" s="69"/>
      <c r="O468" s="71"/>
      <c r="P468" s="69"/>
    </row>
    <row r="469" spans="4:16" ht="16.5" customHeight="1">
      <c r="D469" s="69"/>
      <c r="F469" s="69"/>
      <c r="O469" s="71"/>
      <c r="P469" s="69"/>
    </row>
    <row r="470" spans="4:16" ht="16.5" customHeight="1">
      <c r="D470" s="69"/>
      <c r="F470" s="69"/>
      <c r="O470" s="71"/>
      <c r="P470" s="69"/>
    </row>
    <row r="471" spans="4:16" ht="16.5" customHeight="1">
      <c r="D471" s="69"/>
      <c r="F471" s="69"/>
      <c r="O471" s="71"/>
      <c r="P471" s="69"/>
    </row>
    <row r="472" spans="4:16" ht="16.5" customHeight="1">
      <c r="D472" s="69"/>
      <c r="F472" s="69"/>
      <c r="O472" s="71"/>
      <c r="P472" s="69"/>
    </row>
    <row r="473" spans="4:16" ht="16.5" customHeight="1">
      <c r="D473" s="69"/>
      <c r="F473" s="69"/>
      <c r="O473" s="71"/>
      <c r="P473" s="69"/>
    </row>
    <row r="474" spans="4:16" ht="16.5" customHeight="1">
      <c r="D474" s="69"/>
      <c r="F474" s="69"/>
      <c r="O474" s="71"/>
      <c r="P474" s="69"/>
    </row>
    <row r="475" spans="4:16" ht="16.5" customHeight="1">
      <c r="D475" s="69"/>
      <c r="F475" s="69"/>
      <c r="O475" s="71"/>
      <c r="P475" s="69"/>
    </row>
    <row r="476" spans="4:16" ht="16.5" customHeight="1">
      <c r="D476" s="69"/>
      <c r="F476" s="69"/>
      <c r="O476" s="71"/>
      <c r="P476" s="69"/>
    </row>
    <row r="477" spans="4:16" ht="16.5" customHeight="1">
      <c r="D477" s="69"/>
      <c r="F477" s="69"/>
      <c r="O477" s="71"/>
      <c r="P477" s="69"/>
    </row>
    <row r="478" spans="4:16" ht="16.5" customHeight="1">
      <c r="D478" s="69"/>
      <c r="F478" s="69"/>
      <c r="O478" s="71"/>
      <c r="P478" s="69"/>
    </row>
    <row r="479" spans="4:16" ht="16.5" customHeight="1">
      <c r="D479" s="69"/>
      <c r="F479" s="69"/>
      <c r="O479" s="71"/>
      <c r="P479" s="69"/>
    </row>
    <row r="480" spans="4:16" ht="16.5" customHeight="1">
      <c r="D480" s="69"/>
      <c r="F480" s="69"/>
      <c r="O480" s="71"/>
      <c r="P480" s="69"/>
    </row>
    <row r="481" spans="4:16" ht="16.5" customHeight="1">
      <c r="D481" s="69"/>
      <c r="F481" s="69"/>
      <c r="O481" s="71"/>
      <c r="P481" s="69"/>
    </row>
    <row r="482" spans="4:16" ht="16.5" customHeight="1">
      <c r="D482" s="69"/>
      <c r="F482" s="69"/>
      <c r="O482" s="71"/>
      <c r="P482" s="69"/>
    </row>
    <row r="483" spans="4:16" ht="16.5" customHeight="1">
      <c r="D483" s="69"/>
      <c r="F483" s="69"/>
      <c r="O483" s="71"/>
      <c r="P483" s="69"/>
    </row>
    <row r="484" spans="4:16" ht="16.5" customHeight="1">
      <c r="D484" s="69"/>
      <c r="F484" s="69"/>
      <c r="O484" s="71"/>
      <c r="P484" s="69"/>
    </row>
    <row r="485" spans="4:16" ht="16.5" customHeight="1">
      <c r="D485" s="69"/>
      <c r="F485" s="69"/>
      <c r="O485" s="71"/>
      <c r="P485" s="69"/>
    </row>
    <row r="486" spans="4:16" ht="16.5" customHeight="1">
      <c r="D486" s="69"/>
      <c r="F486" s="69"/>
      <c r="O486" s="71"/>
      <c r="P486" s="69"/>
    </row>
    <row r="487" spans="4:16" ht="16.5" customHeight="1">
      <c r="D487" s="69"/>
      <c r="F487" s="69"/>
      <c r="O487" s="71"/>
      <c r="P487" s="69"/>
    </row>
    <row r="488" spans="4:16" ht="16.5" customHeight="1">
      <c r="D488" s="69"/>
      <c r="F488" s="69"/>
      <c r="O488" s="71"/>
      <c r="P488" s="69"/>
    </row>
    <row r="489" spans="4:16" ht="16.5" customHeight="1">
      <c r="D489" s="69"/>
      <c r="F489" s="69"/>
      <c r="O489" s="71"/>
      <c r="P489" s="69"/>
    </row>
    <row r="490" spans="4:16" ht="16.5" customHeight="1">
      <c r="D490" s="69"/>
      <c r="F490" s="69"/>
      <c r="O490" s="71"/>
      <c r="P490" s="69"/>
    </row>
    <row r="491" spans="4:16" ht="16.5" customHeight="1">
      <c r="D491" s="69"/>
      <c r="F491" s="69"/>
      <c r="O491" s="71"/>
      <c r="P491" s="69"/>
    </row>
    <row r="492" spans="4:16" ht="16.5" customHeight="1">
      <c r="D492" s="69"/>
      <c r="F492" s="69"/>
      <c r="O492" s="71"/>
      <c r="P492" s="69"/>
    </row>
    <row r="493" spans="4:16" ht="16.5" customHeight="1">
      <c r="D493" s="69"/>
      <c r="F493" s="69"/>
      <c r="O493" s="71"/>
      <c r="P493" s="69"/>
    </row>
    <row r="494" spans="4:16" ht="16.5" customHeight="1">
      <c r="D494" s="69"/>
      <c r="F494" s="69"/>
      <c r="O494" s="71"/>
      <c r="P494" s="69"/>
    </row>
    <row r="495" spans="4:16" ht="16.5" customHeight="1">
      <c r="D495" s="69"/>
      <c r="F495" s="69"/>
      <c r="O495" s="71"/>
      <c r="P495" s="69"/>
    </row>
    <row r="496" spans="4:16" ht="16.5" customHeight="1">
      <c r="D496" s="69"/>
      <c r="F496" s="69"/>
      <c r="O496" s="71"/>
      <c r="P496" s="69"/>
    </row>
    <row r="497" spans="4:16" ht="16.5" customHeight="1">
      <c r="D497" s="69"/>
      <c r="F497" s="69"/>
      <c r="O497" s="71"/>
      <c r="P497" s="69"/>
    </row>
    <row r="498" spans="4:16" ht="16.5" customHeight="1">
      <c r="D498" s="69"/>
      <c r="F498" s="69"/>
      <c r="O498" s="71"/>
      <c r="P498" s="69"/>
    </row>
    <row r="499" spans="4:16" ht="16.5" customHeight="1">
      <c r="D499" s="69"/>
      <c r="F499" s="69"/>
      <c r="O499" s="71"/>
      <c r="P499" s="69"/>
    </row>
    <row r="500" spans="4:16" ht="16.5" customHeight="1">
      <c r="D500" s="69"/>
      <c r="F500" s="69"/>
      <c r="O500" s="71"/>
      <c r="P500" s="69"/>
    </row>
    <row r="501" spans="4:16" ht="16.5" customHeight="1">
      <c r="D501" s="69"/>
      <c r="F501" s="69"/>
      <c r="O501" s="71"/>
      <c r="P501" s="69"/>
    </row>
    <row r="502" spans="4:16" ht="16.5" customHeight="1">
      <c r="D502" s="69"/>
      <c r="F502" s="69"/>
      <c r="O502" s="71"/>
      <c r="P502" s="69"/>
    </row>
    <row r="503" spans="4:16" ht="16.5" customHeight="1">
      <c r="D503" s="69"/>
      <c r="F503" s="69"/>
      <c r="O503" s="71"/>
      <c r="P503" s="69"/>
    </row>
    <row r="504" spans="4:16" ht="16.5" customHeight="1">
      <c r="D504" s="69"/>
      <c r="F504" s="69"/>
      <c r="O504" s="71"/>
      <c r="P504" s="69"/>
    </row>
    <row r="505" spans="4:16" ht="16.5" customHeight="1">
      <c r="D505" s="69"/>
      <c r="F505" s="69"/>
      <c r="O505" s="71"/>
      <c r="P505" s="69"/>
    </row>
    <row r="506" spans="4:16" ht="16.5" customHeight="1">
      <c r="D506" s="69"/>
      <c r="F506" s="69"/>
      <c r="O506" s="71"/>
      <c r="P506" s="69"/>
    </row>
    <row r="507" spans="4:16" ht="16.5" customHeight="1">
      <c r="D507" s="69"/>
      <c r="F507" s="69"/>
      <c r="O507" s="71"/>
      <c r="P507" s="69"/>
    </row>
    <row r="508" spans="4:16" ht="16.5" customHeight="1">
      <c r="D508" s="69"/>
      <c r="F508" s="69"/>
      <c r="O508" s="71"/>
      <c r="P508" s="69"/>
    </row>
    <row r="509" spans="4:16" ht="16.5" customHeight="1">
      <c r="D509" s="69"/>
      <c r="F509" s="69"/>
      <c r="O509" s="71"/>
      <c r="P509" s="69"/>
    </row>
    <row r="510" spans="4:16" ht="16.5" customHeight="1">
      <c r="D510" s="69"/>
      <c r="F510" s="69"/>
      <c r="O510" s="71"/>
      <c r="P510" s="69"/>
    </row>
    <row r="511" spans="4:16" ht="16.5" customHeight="1">
      <c r="D511" s="69"/>
      <c r="F511" s="69"/>
      <c r="O511" s="71"/>
      <c r="P511" s="69"/>
    </row>
    <row r="512" spans="4:16" ht="16.5" customHeight="1">
      <c r="D512" s="69"/>
      <c r="F512" s="69"/>
      <c r="O512" s="71"/>
      <c r="P512" s="69"/>
    </row>
    <row r="513" spans="4:16" ht="16.5" customHeight="1">
      <c r="D513" s="69"/>
      <c r="F513" s="69"/>
      <c r="O513" s="71"/>
      <c r="P513" s="69"/>
    </row>
    <row r="514" spans="4:16" ht="16.5" customHeight="1">
      <c r="D514" s="69"/>
      <c r="F514" s="69"/>
      <c r="O514" s="71"/>
      <c r="P514" s="69"/>
    </row>
    <row r="515" spans="4:16" ht="16.5" customHeight="1">
      <c r="D515" s="69"/>
      <c r="F515" s="69"/>
      <c r="O515" s="71"/>
      <c r="P515" s="69"/>
    </row>
    <row r="516" spans="4:16" ht="16.5" customHeight="1">
      <c r="D516" s="69"/>
      <c r="F516" s="69"/>
      <c r="O516" s="71"/>
      <c r="P516" s="69"/>
    </row>
    <row r="517" spans="4:16" ht="16.5" customHeight="1">
      <c r="D517" s="69"/>
      <c r="F517" s="69"/>
      <c r="O517" s="71"/>
      <c r="P517" s="69"/>
    </row>
    <row r="518" spans="4:16" ht="16.5" customHeight="1">
      <c r="D518" s="69"/>
      <c r="F518" s="69"/>
      <c r="O518" s="71"/>
      <c r="P518" s="69"/>
    </row>
    <row r="519" spans="4:16" ht="16.5" customHeight="1">
      <c r="D519" s="69"/>
      <c r="F519" s="69"/>
      <c r="O519" s="71"/>
      <c r="P519" s="69"/>
    </row>
    <row r="520" spans="4:16" ht="16.5" customHeight="1">
      <c r="D520" s="69"/>
      <c r="F520" s="69"/>
      <c r="O520" s="71"/>
      <c r="P520" s="69"/>
    </row>
    <row r="521" spans="4:16" ht="16.5" customHeight="1">
      <c r="D521" s="69"/>
      <c r="F521" s="69"/>
      <c r="O521" s="71"/>
      <c r="P521" s="69"/>
    </row>
    <row r="522" spans="4:16" ht="16.5" customHeight="1">
      <c r="D522" s="69"/>
      <c r="F522" s="69"/>
      <c r="O522" s="71"/>
      <c r="P522" s="69"/>
    </row>
    <row r="523" spans="4:16" ht="16.5" customHeight="1">
      <c r="D523" s="69"/>
      <c r="F523" s="69"/>
      <c r="O523" s="71"/>
      <c r="P523" s="69"/>
    </row>
    <row r="524" spans="4:16" ht="16.5" customHeight="1">
      <c r="D524" s="69"/>
      <c r="F524" s="69"/>
      <c r="O524" s="71"/>
      <c r="P524" s="69"/>
    </row>
    <row r="525" spans="4:16" ht="16.5" customHeight="1">
      <c r="D525" s="69"/>
      <c r="F525" s="69"/>
      <c r="O525" s="71"/>
      <c r="P525" s="69"/>
    </row>
    <row r="526" spans="4:16" ht="16.5" customHeight="1">
      <c r="D526" s="69"/>
      <c r="F526" s="69"/>
      <c r="O526" s="71"/>
      <c r="P526" s="69"/>
    </row>
    <row r="527" spans="4:16" ht="16.5" customHeight="1">
      <c r="D527" s="69"/>
      <c r="F527" s="69"/>
      <c r="O527" s="71"/>
      <c r="P527" s="69"/>
    </row>
    <row r="528" spans="4:16" ht="16.5" customHeight="1">
      <c r="D528" s="69"/>
      <c r="F528" s="69"/>
      <c r="O528" s="71"/>
      <c r="P528" s="69"/>
    </row>
    <row r="529" spans="4:16" ht="16.5" customHeight="1">
      <c r="D529" s="69"/>
      <c r="F529" s="69"/>
      <c r="O529" s="71"/>
      <c r="P529" s="69"/>
    </row>
    <row r="530" spans="4:16" ht="16.5" customHeight="1">
      <c r="D530" s="69"/>
      <c r="F530" s="69"/>
      <c r="O530" s="71"/>
      <c r="P530" s="69"/>
    </row>
    <row r="531" spans="4:16" ht="16.5" customHeight="1">
      <c r="D531" s="69"/>
      <c r="F531" s="69"/>
      <c r="O531" s="71"/>
      <c r="P531" s="69"/>
    </row>
    <row r="532" spans="4:16" ht="16.5" customHeight="1">
      <c r="D532" s="69"/>
      <c r="F532" s="69"/>
      <c r="O532" s="71"/>
      <c r="P532" s="69"/>
    </row>
    <row r="533" spans="4:16" ht="16.5" customHeight="1">
      <c r="D533" s="69"/>
      <c r="F533" s="69"/>
      <c r="O533" s="71"/>
      <c r="P533" s="69"/>
    </row>
    <row r="534" spans="4:16" ht="16.5" customHeight="1">
      <c r="D534" s="69"/>
      <c r="F534" s="69"/>
      <c r="O534" s="71"/>
      <c r="P534" s="69"/>
    </row>
    <row r="535" spans="4:16" ht="16.5" customHeight="1">
      <c r="D535" s="69"/>
      <c r="F535" s="69"/>
      <c r="O535" s="71"/>
      <c r="P535" s="69"/>
    </row>
    <row r="536" spans="4:16" ht="16.5" customHeight="1">
      <c r="D536" s="69"/>
      <c r="F536" s="69"/>
      <c r="O536" s="71"/>
      <c r="P536" s="69"/>
    </row>
    <row r="537" spans="4:16" ht="16.5" customHeight="1">
      <c r="D537" s="69"/>
      <c r="F537" s="69"/>
      <c r="O537" s="71"/>
      <c r="P537" s="69"/>
    </row>
    <row r="538" spans="4:16" ht="16.5" customHeight="1">
      <c r="D538" s="69"/>
      <c r="F538" s="69"/>
      <c r="O538" s="71"/>
      <c r="P538" s="69"/>
    </row>
    <row r="539" spans="4:16" ht="16.5" customHeight="1">
      <c r="D539" s="69"/>
      <c r="F539" s="69"/>
      <c r="O539" s="71"/>
      <c r="P539" s="69"/>
    </row>
    <row r="540" spans="4:16" ht="16.5" customHeight="1">
      <c r="D540" s="69"/>
      <c r="F540" s="69"/>
      <c r="O540" s="71"/>
      <c r="P540" s="69"/>
    </row>
    <row r="541" spans="4:16" ht="16.5" customHeight="1">
      <c r="D541" s="69"/>
      <c r="F541" s="69"/>
      <c r="O541" s="71"/>
      <c r="P541" s="69"/>
    </row>
    <row r="542" spans="4:16" ht="16.5" customHeight="1">
      <c r="D542" s="69"/>
      <c r="F542" s="69"/>
      <c r="O542" s="71"/>
      <c r="P542" s="69"/>
    </row>
    <row r="543" spans="4:16" ht="16.5" customHeight="1">
      <c r="D543" s="69"/>
      <c r="F543" s="69"/>
      <c r="O543" s="71"/>
      <c r="P543" s="69"/>
    </row>
    <row r="544" spans="4:16" ht="16.5" customHeight="1">
      <c r="D544" s="69"/>
      <c r="F544" s="69"/>
      <c r="O544" s="71"/>
      <c r="P544" s="69"/>
    </row>
    <row r="545" spans="4:16" ht="16.5" customHeight="1">
      <c r="D545" s="69"/>
      <c r="F545" s="69"/>
      <c r="O545" s="71"/>
      <c r="P545" s="69"/>
    </row>
    <row r="546" spans="4:16" ht="16.5" customHeight="1">
      <c r="D546" s="69"/>
      <c r="F546" s="69"/>
      <c r="O546" s="71"/>
      <c r="P546" s="69"/>
    </row>
    <row r="547" spans="4:16" ht="16.5" customHeight="1">
      <c r="D547" s="69"/>
      <c r="F547" s="69"/>
      <c r="O547" s="71"/>
      <c r="P547" s="69"/>
    </row>
    <row r="548" spans="4:16" ht="16.5" customHeight="1">
      <c r="D548" s="69"/>
      <c r="F548" s="69"/>
      <c r="O548" s="71"/>
      <c r="P548" s="69"/>
    </row>
    <row r="549" spans="4:16" ht="16.5" customHeight="1">
      <c r="D549" s="69"/>
      <c r="F549" s="69"/>
      <c r="O549" s="71"/>
      <c r="P549" s="69"/>
    </row>
    <row r="550" spans="4:16" ht="16.5" customHeight="1">
      <c r="D550" s="69"/>
      <c r="F550" s="69"/>
      <c r="O550" s="71"/>
      <c r="P550" s="69"/>
    </row>
    <row r="551" spans="4:16" ht="16.5" customHeight="1">
      <c r="D551" s="69"/>
      <c r="F551" s="69"/>
      <c r="O551" s="71"/>
      <c r="P551" s="69"/>
    </row>
    <row r="552" spans="4:16" ht="16.5" customHeight="1">
      <c r="D552" s="69"/>
      <c r="F552" s="69"/>
      <c r="O552" s="71"/>
      <c r="P552" s="69"/>
    </row>
    <row r="553" spans="4:16" ht="16.5" customHeight="1">
      <c r="D553" s="69"/>
      <c r="F553" s="69"/>
      <c r="O553" s="71"/>
      <c r="P553" s="69"/>
    </row>
    <row r="554" spans="4:16" ht="16.5" customHeight="1">
      <c r="D554" s="69"/>
      <c r="F554" s="69"/>
      <c r="O554" s="71"/>
      <c r="P554" s="69"/>
    </row>
    <row r="555" spans="4:16" ht="16.5" customHeight="1">
      <c r="D555" s="69"/>
      <c r="F555" s="69"/>
      <c r="O555" s="71"/>
      <c r="P555" s="69"/>
    </row>
    <row r="556" spans="4:16" ht="16.5" customHeight="1">
      <c r="D556" s="69"/>
      <c r="F556" s="69"/>
      <c r="O556" s="71"/>
      <c r="P556" s="69"/>
    </row>
    <row r="557" spans="4:16" ht="16.5" customHeight="1">
      <c r="D557" s="69"/>
      <c r="F557" s="69"/>
      <c r="O557" s="71"/>
      <c r="P557" s="69"/>
    </row>
    <row r="558" spans="4:16" ht="16.5" customHeight="1">
      <c r="D558" s="69"/>
      <c r="F558" s="69"/>
      <c r="O558" s="71"/>
      <c r="P558" s="69"/>
    </row>
    <row r="559" spans="4:16" ht="16.5" customHeight="1">
      <c r="D559" s="69"/>
      <c r="F559" s="69"/>
      <c r="O559" s="71"/>
      <c r="P559" s="69"/>
    </row>
    <row r="560" spans="4:16" ht="16.5" customHeight="1">
      <c r="D560" s="69"/>
      <c r="F560" s="69"/>
      <c r="O560" s="71"/>
      <c r="P560" s="69"/>
    </row>
    <row r="561" spans="4:16" ht="16.5" customHeight="1">
      <c r="D561" s="69"/>
      <c r="F561" s="69"/>
      <c r="O561" s="71"/>
      <c r="P561" s="69"/>
    </row>
    <row r="562" spans="4:16" ht="16.5" customHeight="1">
      <c r="D562" s="69"/>
      <c r="F562" s="69"/>
      <c r="O562" s="71"/>
      <c r="P562" s="69"/>
    </row>
    <row r="563" spans="4:16" ht="16.5" customHeight="1">
      <c r="D563" s="69"/>
      <c r="F563" s="69"/>
      <c r="O563" s="71"/>
      <c r="P563" s="69"/>
    </row>
    <row r="564" spans="4:16" ht="16.5" customHeight="1">
      <c r="D564" s="69"/>
      <c r="F564" s="69"/>
      <c r="O564" s="71"/>
      <c r="P564" s="69"/>
    </row>
    <row r="565" spans="4:16" ht="16.5" customHeight="1">
      <c r="D565" s="69"/>
      <c r="F565" s="69"/>
      <c r="O565" s="71"/>
      <c r="P565" s="69"/>
    </row>
    <row r="566" spans="4:16" ht="16.5" customHeight="1">
      <c r="D566" s="69"/>
      <c r="F566" s="69"/>
      <c r="O566" s="71"/>
      <c r="P566" s="69"/>
    </row>
    <row r="567" spans="4:16" ht="16.5" customHeight="1">
      <c r="D567" s="69"/>
      <c r="F567" s="69"/>
      <c r="O567" s="71"/>
      <c r="P567" s="69"/>
    </row>
    <row r="568" spans="4:16" ht="16.5" customHeight="1">
      <c r="D568" s="69"/>
      <c r="F568" s="69"/>
      <c r="O568" s="71"/>
      <c r="P568" s="69"/>
    </row>
    <row r="569" spans="4:16" ht="16.5" customHeight="1">
      <c r="D569" s="69"/>
      <c r="F569" s="69"/>
      <c r="O569" s="71"/>
      <c r="P569" s="69"/>
    </row>
    <row r="570" spans="4:16" ht="16.5" customHeight="1">
      <c r="D570" s="69"/>
      <c r="F570" s="69"/>
      <c r="O570" s="71"/>
      <c r="P570" s="69"/>
    </row>
    <row r="571" spans="4:16" ht="16.5" customHeight="1">
      <c r="D571" s="69"/>
      <c r="F571" s="69"/>
      <c r="O571" s="71"/>
      <c r="P571" s="69"/>
    </row>
    <row r="572" spans="4:16" ht="16.5" customHeight="1">
      <c r="D572" s="69"/>
      <c r="F572" s="69"/>
      <c r="O572" s="71"/>
      <c r="P572" s="69"/>
    </row>
    <row r="573" spans="4:16" ht="16.5" customHeight="1">
      <c r="D573" s="69"/>
      <c r="F573" s="69"/>
      <c r="O573" s="71"/>
      <c r="P573" s="69"/>
    </row>
    <row r="574" spans="4:16" ht="16.5" customHeight="1">
      <c r="D574" s="69"/>
      <c r="F574" s="69"/>
      <c r="O574" s="71"/>
      <c r="P574" s="69"/>
    </row>
    <row r="575" spans="4:16" ht="16.5" customHeight="1">
      <c r="D575" s="69"/>
      <c r="F575" s="69"/>
      <c r="O575" s="71"/>
      <c r="P575" s="69"/>
    </row>
    <row r="576" spans="4:16" ht="16.5" customHeight="1">
      <c r="D576" s="69"/>
      <c r="F576" s="69"/>
      <c r="O576" s="71"/>
      <c r="P576" s="69"/>
    </row>
    <row r="577" spans="4:16" ht="16.5" customHeight="1">
      <c r="D577" s="69"/>
      <c r="F577" s="69"/>
      <c r="O577" s="71"/>
      <c r="P577" s="69"/>
    </row>
    <row r="578" spans="4:16" ht="16.5" customHeight="1">
      <c r="D578" s="69"/>
      <c r="F578" s="69"/>
      <c r="O578" s="71"/>
      <c r="P578" s="69"/>
    </row>
    <row r="579" spans="4:16" ht="16.5" customHeight="1">
      <c r="D579" s="69"/>
      <c r="F579" s="69"/>
      <c r="O579" s="71"/>
      <c r="P579" s="69"/>
    </row>
    <row r="580" spans="4:16" ht="16.5" customHeight="1">
      <c r="D580" s="69"/>
      <c r="F580" s="69"/>
      <c r="O580" s="71"/>
      <c r="P580" s="69"/>
    </row>
    <row r="581" spans="4:16" ht="16.5" customHeight="1">
      <c r="D581" s="69"/>
      <c r="F581" s="69"/>
      <c r="O581" s="71"/>
      <c r="P581" s="69"/>
    </row>
    <row r="582" spans="4:16" ht="16.5" customHeight="1">
      <c r="D582" s="69"/>
      <c r="F582" s="69"/>
      <c r="O582" s="71"/>
      <c r="P582" s="69"/>
    </row>
    <row r="583" spans="4:16" ht="16.5" customHeight="1">
      <c r="D583" s="69"/>
      <c r="F583" s="69"/>
      <c r="O583" s="71"/>
      <c r="P583" s="69"/>
    </row>
    <row r="584" spans="4:16" ht="16.5" customHeight="1">
      <c r="D584" s="69"/>
      <c r="F584" s="69"/>
      <c r="O584" s="71"/>
      <c r="P584" s="69"/>
    </row>
    <row r="585" spans="4:16" ht="16.5" customHeight="1">
      <c r="D585" s="69"/>
      <c r="F585" s="69"/>
      <c r="O585" s="71"/>
      <c r="P585" s="69"/>
    </row>
    <row r="586" spans="4:16" ht="16.5" customHeight="1">
      <c r="D586" s="69"/>
      <c r="F586" s="69"/>
      <c r="O586" s="71"/>
      <c r="P586" s="69"/>
    </row>
    <row r="587" spans="4:16" ht="16.5" customHeight="1">
      <c r="D587" s="69"/>
      <c r="F587" s="69"/>
      <c r="O587" s="71"/>
      <c r="P587" s="69"/>
    </row>
    <row r="588" spans="4:16" ht="16.5" customHeight="1">
      <c r="D588" s="69"/>
      <c r="F588" s="69"/>
      <c r="O588" s="71"/>
      <c r="P588" s="69"/>
    </row>
    <row r="589" spans="4:16" ht="16.5" customHeight="1">
      <c r="D589" s="69"/>
      <c r="F589" s="69"/>
      <c r="O589" s="71"/>
      <c r="P589" s="69"/>
    </row>
    <row r="590" spans="4:16" ht="16.5" customHeight="1">
      <c r="D590" s="69"/>
      <c r="F590" s="69"/>
      <c r="O590" s="71"/>
      <c r="P590" s="69"/>
    </row>
    <row r="591" spans="4:16" ht="16.5" customHeight="1">
      <c r="D591" s="69"/>
      <c r="F591" s="69"/>
      <c r="O591" s="71"/>
      <c r="P591" s="69"/>
    </row>
    <row r="592" spans="4:16" ht="16.5" customHeight="1">
      <c r="D592" s="69"/>
      <c r="F592" s="69"/>
      <c r="O592" s="71"/>
      <c r="P592" s="69"/>
    </row>
    <row r="593" spans="4:16" ht="16.5" customHeight="1">
      <c r="D593" s="69"/>
      <c r="F593" s="69"/>
      <c r="O593" s="71"/>
      <c r="P593" s="69"/>
    </row>
    <row r="594" spans="4:16" ht="16.5" customHeight="1">
      <c r="D594" s="69"/>
      <c r="F594" s="69"/>
      <c r="O594" s="71"/>
      <c r="P594" s="69"/>
    </row>
    <row r="595" spans="4:16" ht="16.5" customHeight="1">
      <c r="D595" s="69"/>
      <c r="F595" s="69"/>
      <c r="O595" s="71"/>
      <c r="P595" s="69"/>
    </row>
    <row r="596" spans="4:16" ht="16.5" customHeight="1">
      <c r="D596" s="69"/>
      <c r="F596" s="69"/>
      <c r="O596" s="71"/>
      <c r="P596" s="69"/>
    </row>
    <row r="597" spans="4:16" ht="16.5" customHeight="1">
      <c r="D597" s="69"/>
      <c r="F597" s="69"/>
      <c r="O597" s="71"/>
      <c r="P597" s="69"/>
    </row>
    <row r="598" spans="4:16" ht="16.5" customHeight="1">
      <c r="D598" s="69"/>
      <c r="F598" s="69"/>
      <c r="O598" s="71"/>
      <c r="P598" s="69"/>
    </row>
    <row r="599" spans="4:16" ht="16.5" customHeight="1">
      <c r="D599" s="69"/>
      <c r="F599" s="69"/>
      <c r="O599" s="71"/>
      <c r="P599" s="69"/>
    </row>
    <row r="600" spans="4:16" ht="16.5" customHeight="1">
      <c r="D600" s="69"/>
      <c r="F600" s="69"/>
      <c r="O600" s="71"/>
      <c r="P600" s="69"/>
    </row>
    <row r="601" spans="4:16" ht="16.5" customHeight="1">
      <c r="D601" s="69"/>
      <c r="F601" s="69"/>
      <c r="O601" s="71"/>
      <c r="P601" s="69"/>
    </row>
    <row r="602" spans="4:16" ht="16.5" customHeight="1">
      <c r="D602" s="69"/>
      <c r="F602" s="69"/>
      <c r="O602" s="71"/>
      <c r="P602" s="69"/>
    </row>
    <row r="603" spans="4:16" ht="16.5" customHeight="1">
      <c r="D603" s="69"/>
      <c r="F603" s="69"/>
      <c r="O603" s="71"/>
      <c r="P603" s="69"/>
    </row>
    <row r="604" spans="4:16" ht="16.5" customHeight="1">
      <c r="D604" s="69"/>
      <c r="F604" s="69"/>
      <c r="O604" s="71"/>
      <c r="P604" s="69"/>
    </row>
    <row r="605" spans="4:16" ht="16.5" customHeight="1">
      <c r="D605" s="69"/>
      <c r="F605" s="69"/>
      <c r="O605" s="71"/>
      <c r="P605" s="69"/>
    </row>
    <row r="606" spans="4:16" ht="16.5" customHeight="1">
      <c r="D606" s="69"/>
      <c r="F606" s="69"/>
      <c r="O606" s="71"/>
      <c r="P606" s="69"/>
    </row>
    <row r="607" spans="4:16" ht="16.5" customHeight="1">
      <c r="D607" s="69"/>
      <c r="F607" s="69"/>
      <c r="O607" s="71"/>
      <c r="P607" s="69"/>
    </row>
    <row r="608" spans="4:16" ht="16.5" customHeight="1">
      <c r="D608" s="69"/>
      <c r="F608" s="69"/>
      <c r="O608" s="71"/>
      <c r="P608" s="69"/>
    </row>
    <row r="609" spans="4:16" ht="16.5" customHeight="1">
      <c r="D609" s="69"/>
      <c r="F609" s="69"/>
      <c r="O609" s="71"/>
      <c r="P609" s="69"/>
    </row>
    <row r="610" spans="4:16" ht="16.5" customHeight="1">
      <c r="D610" s="69"/>
      <c r="F610" s="69"/>
      <c r="O610" s="71"/>
      <c r="P610" s="69"/>
    </row>
    <row r="611" spans="4:16" ht="16.5" customHeight="1">
      <c r="D611" s="69"/>
      <c r="F611" s="69"/>
      <c r="O611" s="71"/>
      <c r="P611" s="69"/>
    </row>
    <row r="612" spans="4:16" ht="16.5" customHeight="1">
      <c r="D612" s="69"/>
      <c r="F612" s="69"/>
      <c r="O612" s="71"/>
      <c r="P612" s="69"/>
    </row>
    <row r="613" spans="4:16" ht="16.5" customHeight="1">
      <c r="D613" s="69"/>
      <c r="F613" s="69"/>
      <c r="O613" s="71"/>
      <c r="P613" s="69"/>
    </row>
    <row r="614" spans="4:16" ht="16.5" customHeight="1">
      <c r="D614" s="69"/>
      <c r="F614" s="69"/>
      <c r="O614" s="71"/>
      <c r="P614" s="69"/>
    </row>
    <row r="615" spans="4:16" ht="16.5" customHeight="1">
      <c r="D615" s="69"/>
      <c r="F615" s="69"/>
      <c r="O615" s="71"/>
      <c r="P615" s="69"/>
    </row>
    <row r="616" spans="4:16" ht="16.5" customHeight="1">
      <c r="D616" s="69"/>
      <c r="F616" s="69"/>
      <c r="O616" s="71"/>
      <c r="P616" s="69"/>
    </row>
    <row r="617" spans="4:16" ht="16.5" customHeight="1">
      <c r="D617" s="69"/>
      <c r="F617" s="69"/>
      <c r="O617" s="71"/>
      <c r="P617" s="69"/>
    </row>
    <row r="618" spans="4:16" ht="16.5" customHeight="1">
      <c r="D618" s="69"/>
      <c r="F618" s="69"/>
      <c r="O618" s="71"/>
      <c r="P618" s="69"/>
    </row>
    <row r="619" spans="4:16" ht="16.5" customHeight="1">
      <c r="D619" s="69"/>
      <c r="F619" s="69"/>
      <c r="O619" s="71"/>
      <c r="P619" s="69"/>
    </row>
    <row r="620" spans="4:16" ht="16.5" customHeight="1">
      <c r="D620" s="69"/>
      <c r="F620" s="69"/>
      <c r="O620" s="71"/>
      <c r="P620" s="69"/>
    </row>
    <row r="621" spans="4:16" ht="16.5" customHeight="1">
      <c r="D621" s="69"/>
      <c r="F621" s="69"/>
      <c r="O621" s="71"/>
      <c r="P621" s="69"/>
    </row>
    <row r="622" spans="4:16" ht="16.5" customHeight="1">
      <c r="D622" s="69"/>
      <c r="F622" s="69"/>
      <c r="O622" s="71"/>
      <c r="P622" s="69"/>
    </row>
    <row r="623" spans="4:16" ht="16.5" customHeight="1">
      <c r="D623" s="69"/>
      <c r="F623" s="69"/>
      <c r="O623" s="71"/>
      <c r="P623" s="69"/>
    </row>
    <row r="624" spans="4:16" ht="16.5" customHeight="1">
      <c r="D624" s="69"/>
      <c r="F624" s="69"/>
      <c r="O624" s="71"/>
      <c r="P624" s="69"/>
    </row>
    <row r="625" spans="4:16" ht="16.5" customHeight="1">
      <c r="D625" s="69"/>
      <c r="F625" s="69"/>
      <c r="O625" s="71"/>
      <c r="P625" s="69"/>
    </row>
    <row r="626" spans="4:16" ht="16.5" customHeight="1">
      <c r="D626" s="69"/>
      <c r="F626" s="69"/>
      <c r="O626" s="71"/>
      <c r="P626" s="69"/>
    </row>
    <row r="627" spans="4:16" ht="16.5" customHeight="1">
      <c r="D627" s="69"/>
      <c r="F627" s="69"/>
      <c r="O627" s="71"/>
      <c r="P627" s="69"/>
    </row>
    <row r="628" spans="4:16" ht="16.5" customHeight="1">
      <c r="D628" s="69"/>
      <c r="F628" s="69"/>
      <c r="O628" s="71"/>
      <c r="P628" s="69"/>
    </row>
    <row r="629" spans="4:16" ht="16.5" customHeight="1">
      <c r="D629" s="69"/>
      <c r="F629" s="69"/>
      <c r="O629" s="71"/>
      <c r="P629" s="69"/>
    </row>
    <row r="630" spans="4:16" ht="16.5" customHeight="1">
      <c r="D630" s="69"/>
      <c r="F630" s="69"/>
      <c r="O630" s="71"/>
      <c r="P630" s="69"/>
    </row>
    <row r="631" spans="4:16" ht="16.5" customHeight="1">
      <c r="D631" s="69"/>
      <c r="F631" s="69"/>
      <c r="O631" s="71"/>
      <c r="P631" s="69"/>
    </row>
    <row r="632" spans="4:16" ht="16.5" customHeight="1">
      <c r="D632" s="69"/>
      <c r="F632" s="69"/>
      <c r="O632" s="71"/>
      <c r="P632" s="69"/>
    </row>
    <row r="633" spans="4:16" ht="16.5" customHeight="1">
      <c r="D633" s="69"/>
      <c r="F633" s="69"/>
      <c r="O633" s="71"/>
      <c r="P633" s="69"/>
    </row>
    <row r="634" spans="4:16" ht="16.5" customHeight="1">
      <c r="D634" s="69"/>
      <c r="F634" s="69"/>
      <c r="O634" s="71"/>
      <c r="P634" s="69"/>
    </row>
    <row r="635" spans="4:16" ht="16.5" customHeight="1">
      <c r="D635" s="69"/>
      <c r="F635" s="69"/>
      <c r="O635" s="71"/>
      <c r="P635" s="69"/>
    </row>
    <row r="636" spans="4:16" ht="16.5" customHeight="1">
      <c r="D636" s="69"/>
      <c r="F636" s="69"/>
      <c r="O636" s="71"/>
      <c r="P636" s="69"/>
    </row>
    <row r="637" spans="4:16" ht="16.5" customHeight="1">
      <c r="D637" s="69"/>
      <c r="F637" s="69"/>
      <c r="O637" s="71"/>
      <c r="P637" s="69"/>
    </row>
    <row r="638" spans="4:16" ht="16.5" customHeight="1">
      <c r="D638" s="69"/>
      <c r="F638" s="69"/>
      <c r="O638" s="71"/>
      <c r="P638" s="69"/>
    </row>
    <row r="639" spans="4:16" ht="16.5" customHeight="1">
      <c r="D639" s="69"/>
      <c r="F639" s="69"/>
      <c r="O639" s="71"/>
      <c r="P639" s="69"/>
    </row>
    <row r="640" spans="4:16" ht="16.5" customHeight="1">
      <c r="D640" s="69"/>
      <c r="F640" s="69"/>
      <c r="O640" s="71"/>
      <c r="P640" s="69"/>
    </row>
    <row r="641" spans="4:16" ht="16.5" customHeight="1">
      <c r="D641" s="69"/>
      <c r="F641" s="69"/>
      <c r="O641" s="71"/>
      <c r="P641" s="69"/>
    </row>
    <row r="642" spans="4:16" ht="16.5" customHeight="1">
      <c r="D642" s="69"/>
      <c r="F642" s="69"/>
      <c r="O642" s="71"/>
      <c r="P642" s="69"/>
    </row>
    <row r="643" spans="4:16" ht="16.5" customHeight="1">
      <c r="D643" s="69"/>
      <c r="F643" s="69"/>
      <c r="O643" s="71"/>
      <c r="P643" s="69"/>
    </row>
    <row r="644" spans="4:16" ht="16.5" customHeight="1">
      <c r="D644" s="69"/>
      <c r="F644" s="69"/>
      <c r="O644" s="71"/>
      <c r="P644" s="69"/>
    </row>
    <row r="645" spans="4:16" ht="16.5" customHeight="1">
      <c r="D645" s="69"/>
      <c r="F645" s="69"/>
      <c r="O645" s="71"/>
      <c r="P645" s="69"/>
    </row>
    <row r="646" spans="4:16" ht="16.5" customHeight="1">
      <c r="D646" s="69"/>
      <c r="F646" s="69"/>
      <c r="O646" s="71"/>
      <c r="P646" s="69"/>
    </row>
    <row r="647" spans="4:16" ht="16.5" customHeight="1">
      <c r="D647" s="69"/>
      <c r="F647" s="69"/>
      <c r="O647" s="71"/>
      <c r="P647" s="69"/>
    </row>
    <row r="648" spans="4:16" ht="16.5" customHeight="1">
      <c r="D648" s="69"/>
      <c r="F648" s="69"/>
      <c r="O648" s="71"/>
      <c r="P648" s="69"/>
    </row>
    <row r="649" spans="4:16" ht="16.5" customHeight="1">
      <c r="D649" s="69"/>
      <c r="F649" s="69"/>
      <c r="O649" s="71"/>
      <c r="P649" s="69"/>
    </row>
    <row r="650" spans="4:16" ht="16.5" customHeight="1">
      <c r="D650" s="69"/>
      <c r="F650" s="69"/>
      <c r="O650" s="71"/>
      <c r="P650" s="69"/>
    </row>
    <row r="651" spans="4:16" ht="16.5" customHeight="1">
      <c r="D651" s="69"/>
      <c r="F651" s="69"/>
      <c r="O651" s="71"/>
      <c r="P651" s="69"/>
    </row>
    <row r="652" spans="4:16" ht="16.5" customHeight="1">
      <c r="D652" s="69"/>
      <c r="F652" s="69"/>
      <c r="O652" s="71"/>
      <c r="P652" s="69"/>
    </row>
    <row r="653" spans="4:16" ht="16.5" customHeight="1">
      <c r="D653" s="69"/>
      <c r="F653" s="69"/>
      <c r="O653" s="71"/>
      <c r="P653" s="69"/>
    </row>
    <row r="654" spans="4:16" ht="16.5" customHeight="1">
      <c r="D654" s="69"/>
      <c r="F654" s="69"/>
      <c r="O654" s="71"/>
      <c r="P654" s="69"/>
    </row>
    <row r="655" spans="4:16" ht="16.5" customHeight="1">
      <c r="D655" s="69"/>
      <c r="F655" s="69"/>
      <c r="O655" s="71"/>
      <c r="P655" s="69"/>
    </row>
    <row r="656" spans="4:16" ht="16.5" customHeight="1">
      <c r="D656" s="69"/>
      <c r="F656" s="69"/>
      <c r="O656" s="71"/>
      <c r="P656" s="69"/>
    </row>
    <row r="657" spans="4:16" ht="16.5" customHeight="1">
      <c r="D657" s="69"/>
      <c r="F657" s="69"/>
      <c r="O657" s="71"/>
      <c r="P657" s="69"/>
    </row>
    <row r="658" spans="4:16" ht="16.5" customHeight="1">
      <c r="D658" s="69"/>
      <c r="F658" s="69"/>
      <c r="O658" s="71"/>
      <c r="P658" s="69"/>
    </row>
    <row r="659" spans="4:16" ht="16.5" customHeight="1">
      <c r="D659" s="69"/>
      <c r="F659" s="69"/>
      <c r="O659" s="71"/>
      <c r="P659" s="69"/>
    </row>
    <row r="660" spans="4:16" ht="16.5" customHeight="1">
      <c r="D660" s="69"/>
      <c r="F660" s="69"/>
      <c r="O660" s="71"/>
      <c r="P660" s="69"/>
    </row>
    <row r="661" spans="4:16" ht="16.5" customHeight="1">
      <c r="D661" s="69"/>
      <c r="F661" s="69"/>
      <c r="O661" s="71"/>
      <c r="P661" s="69"/>
    </row>
    <row r="662" spans="4:16" ht="16.5" customHeight="1">
      <c r="D662" s="69"/>
      <c r="F662" s="69"/>
      <c r="O662" s="71"/>
      <c r="P662" s="69"/>
    </row>
    <row r="663" spans="4:16" ht="16.5" customHeight="1">
      <c r="D663" s="69"/>
      <c r="F663" s="69"/>
      <c r="O663" s="71"/>
      <c r="P663" s="69"/>
    </row>
    <row r="664" spans="4:16" ht="16.5" customHeight="1">
      <c r="D664" s="69"/>
      <c r="F664" s="69"/>
      <c r="O664" s="71"/>
      <c r="P664" s="69"/>
    </row>
    <row r="665" spans="4:16" ht="16.5" customHeight="1">
      <c r="D665" s="69"/>
      <c r="F665" s="69"/>
      <c r="O665" s="71"/>
      <c r="P665" s="69"/>
    </row>
    <row r="666" spans="4:16" ht="16.5" customHeight="1">
      <c r="D666" s="69"/>
      <c r="F666" s="69"/>
      <c r="O666" s="71"/>
      <c r="P666" s="69"/>
    </row>
    <row r="667" spans="4:16" ht="16.5" customHeight="1">
      <c r="D667" s="69"/>
      <c r="F667" s="69"/>
      <c r="O667" s="71"/>
      <c r="P667" s="69"/>
    </row>
    <row r="668" spans="4:16" ht="16.5" customHeight="1">
      <c r="D668" s="69"/>
      <c r="F668" s="69"/>
      <c r="O668" s="71"/>
      <c r="P668" s="69"/>
    </row>
    <row r="669" spans="4:16" ht="16.5" customHeight="1">
      <c r="D669" s="69"/>
      <c r="F669" s="69"/>
      <c r="O669" s="71"/>
      <c r="P669" s="69"/>
    </row>
    <row r="670" spans="4:16" ht="16.5" customHeight="1">
      <c r="D670" s="69"/>
      <c r="F670" s="69"/>
      <c r="O670" s="71"/>
      <c r="P670" s="69"/>
    </row>
    <row r="671" spans="4:16" ht="16.5" customHeight="1">
      <c r="D671" s="69"/>
      <c r="F671" s="69"/>
      <c r="O671" s="71"/>
      <c r="P671" s="69"/>
    </row>
    <row r="672" spans="4:16" ht="16.5" customHeight="1">
      <c r="D672" s="69"/>
      <c r="F672" s="69"/>
      <c r="O672" s="71"/>
      <c r="P672" s="69"/>
    </row>
    <row r="673" spans="4:16" ht="16.5" customHeight="1">
      <c r="D673" s="69"/>
      <c r="F673" s="69"/>
      <c r="O673" s="71"/>
      <c r="P673" s="69"/>
    </row>
    <row r="674" spans="4:16" ht="16.5" customHeight="1">
      <c r="D674" s="69"/>
      <c r="F674" s="69"/>
      <c r="O674" s="71"/>
      <c r="P674" s="69"/>
    </row>
    <row r="675" spans="4:16" ht="16.5" customHeight="1">
      <c r="D675" s="69"/>
      <c r="F675" s="69"/>
      <c r="O675" s="71"/>
      <c r="P675" s="69"/>
    </row>
    <row r="676" spans="4:16" ht="16.5" customHeight="1">
      <c r="D676" s="69"/>
      <c r="F676" s="69"/>
      <c r="O676" s="71"/>
      <c r="P676" s="69"/>
    </row>
    <row r="677" spans="4:16" ht="16.5" customHeight="1">
      <c r="D677" s="69"/>
      <c r="F677" s="69"/>
      <c r="O677" s="71"/>
      <c r="P677" s="69"/>
    </row>
    <row r="678" spans="4:16" ht="16.5" customHeight="1">
      <c r="D678" s="69"/>
      <c r="F678" s="69"/>
      <c r="O678" s="71"/>
      <c r="P678" s="69"/>
    </row>
    <row r="679" spans="4:16" ht="16.5" customHeight="1">
      <c r="D679" s="69"/>
      <c r="F679" s="69"/>
      <c r="O679" s="71"/>
      <c r="P679" s="69"/>
    </row>
    <row r="680" spans="4:16" ht="16.5" customHeight="1">
      <c r="D680" s="69"/>
      <c r="F680" s="69"/>
      <c r="O680" s="71"/>
      <c r="P680" s="69"/>
    </row>
    <row r="681" spans="4:16" ht="16.5" customHeight="1">
      <c r="D681" s="69"/>
      <c r="F681" s="69"/>
      <c r="O681" s="71"/>
      <c r="P681" s="69"/>
    </row>
    <row r="682" spans="4:16" ht="16.5" customHeight="1">
      <c r="D682" s="69"/>
      <c r="F682" s="69"/>
      <c r="O682" s="71"/>
      <c r="P682" s="69"/>
    </row>
    <row r="683" spans="4:16" ht="16.5" customHeight="1">
      <c r="D683" s="69"/>
      <c r="F683" s="69"/>
      <c r="O683" s="71"/>
      <c r="P683" s="69"/>
    </row>
    <row r="684" spans="4:16" ht="16.5" customHeight="1">
      <c r="D684" s="69"/>
      <c r="F684" s="69"/>
      <c r="O684" s="71"/>
      <c r="P684" s="69"/>
    </row>
    <row r="685" spans="4:16" ht="16.5" customHeight="1">
      <c r="D685" s="69"/>
      <c r="F685" s="69"/>
      <c r="O685" s="71"/>
      <c r="P685" s="69"/>
    </row>
    <row r="686" spans="4:16" ht="16.5" customHeight="1">
      <c r="D686" s="69"/>
      <c r="F686" s="69"/>
      <c r="O686" s="71"/>
      <c r="P686" s="69"/>
    </row>
    <row r="687" spans="4:16" ht="16.5" customHeight="1">
      <c r="D687" s="69"/>
      <c r="F687" s="69"/>
      <c r="O687" s="71"/>
      <c r="P687" s="69"/>
    </row>
    <row r="688" spans="4:16" ht="16.5" customHeight="1">
      <c r="D688" s="69"/>
      <c r="F688" s="69"/>
      <c r="O688" s="71"/>
      <c r="P688" s="69"/>
    </row>
    <row r="689" spans="4:16" ht="16.5" customHeight="1">
      <c r="D689" s="69"/>
      <c r="F689" s="69"/>
      <c r="O689" s="71"/>
      <c r="P689" s="69"/>
    </row>
    <row r="690" spans="4:16" ht="16.5" customHeight="1">
      <c r="D690" s="69"/>
      <c r="F690" s="69"/>
      <c r="O690" s="71"/>
      <c r="P690" s="69"/>
    </row>
    <row r="691" spans="4:16" ht="16.5" customHeight="1">
      <c r="D691" s="69"/>
      <c r="F691" s="69"/>
      <c r="O691" s="71"/>
      <c r="P691" s="69"/>
    </row>
    <row r="692" spans="4:16" ht="16.5" customHeight="1">
      <c r="D692" s="69"/>
      <c r="F692" s="69"/>
      <c r="O692" s="71"/>
      <c r="P692" s="69"/>
    </row>
    <row r="693" spans="4:16" ht="16.5" customHeight="1">
      <c r="D693" s="69"/>
      <c r="F693" s="69"/>
      <c r="O693" s="71"/>
      <c r="P693" s="69"/>
    </row>
    <row r="694" spans="4:16" ht="16.5" customHeight="1">
      <c r="D694" s="69"/>
      <c r="F694" s="69"/>
      <c r="O694" s="71"/>
      <c r="P694" s="69"/>
    </row>
    <row r="695" spans="4:16" ht="16.5" customHeight="1">
      <c r="D695" s="69"/>
      <c r="F695" s="69"/>
      <c r="O695" s="71"/>
      <c r="P695" s="69"/>
    </row>
    <row r="696" spans="4:16" ht="16.5" customHeight="1">
      <c r="D696" s="69"/>
      <c r="F696" s="69"/>
      <c r="O696" s="71"/>
      <c r="P696" s="69"/>
    </row>
    <row r="697" spans="4:16" ht="16.5" customHeight="1">
      <c r="D697" s="69"/>
      <c r="F697" s="69"/>
      <c r="O697" s="71"/>
      <c r="P697" s="69"/>
    </row>
    <row r="698" spans="4:16" ht="16.5" customHeight="1">
      <c r="D698" s="69"/>
      <c r="F698" s="69"/>
      <c r="O698" s="71"/>
      <c r="P698" s="69"/>
    </row>
    <row r="699" spans="4:16" ht="16.5" customHeight="1">
      <c r="D699" s="69"/>
      <c r="F699" s="69"/>
      <c r="O699" s="71"/>
      <c r="P699" s="69"/>
    </row>
    <row r="700" spans="4:16" ht="16.5" customHeight="1">
      <c r="D700" s="69"/>
      <c r="F700" s="69"/>
      <c r="O700" s="71"/>
      <c r="P700" s="69"/>
    </row>
    <row r="701" spans="4:16" ht="16.5" customHeight="1">
      <c r="D701" s="69"/>
      <c r="F701" s="69"/>
      <c r="O701" s="71"/>
      <c r="P701" s="69"/>
    </row>
    <row r="702" spans="4:16" ht="16.5" customHeight="1">
      <c r="D702" s="69"/>
      <c r="F702" s="69"/>
      <c r="O702" s="71"/>
      <c r="P702" s="69"/>
    </row>
    <row r="703" spans="4:16" ht="16.5" customHeight="1">
      <c r="D703" s="69"/>
      <c r="F703" s="69"/>
      <c r="O703" s="71"/>
      <c r="P703" s="69"/>
    </row>
    <row r="704" spans="4:16" ht="16.5" customHeight="1">
      <c r="D704" s="69"/>
      <c r="F704" s="69"/>
      <c r="O704" s="71"/>
      <c r="P704" s="69"/>
    </row>
    <row r="705" spans="4:16" ht="16.5" customHeight="1">
      <c r="D705" s="69"/>
      <c r="F705" s="69"/>
      <c r="O705" s="71"/>
      <c r="P705" s="69"/>
    </row>
    <row r="706" spans="4:16" ht="16.5" customHeight="1">
      <c r="D706" s="69"/>
      <c r="F706" s="69"/>
      <c r="O706" s="71"/>
      <c r="P706" s="69"/>
    </row>
    <row r="707" spans="4:16" ht="16.5" customHeight="1">
      <c r="D707" s="69"/>
      <c r="F707" s="69"/>
      <c r="O707" s="71"/>
      <c r="P707" s="69"/>
    </row>
    <row r="708" spans="4:16" ht="16.5" customHeight="1">
      <c r="D708" s="69"/>
      <c r="F708" s="69"/>
      <c r="O708" s="71"/>
      <c r="P708" s="69"/>
    </row>
    <row r="709" spans="4:16" ht="16.5" customHeight="1">
      <c r="D709" s="69"/>
      <c r="F709" s="69"/>
      <c r="O709" s="71"/>
      <c r="P709" s="69"/>
    </row>
    <row r="710" spans="4:16" ht="16.5" customHeight="1">
      <c r="D710" s="69"/>
      <c r="F710" s="69"/>
      <c r="O710" s="71"/>
      <c r="P710" s="69"/>
    </row>
    <row r="711" spans="4:16" ht="16.5" customHeight="1">
      <c r="D711" s="69"/>
      <c r="F711" s="69"/>
      <c r="O711" s="71"/>
      <c r="P711" s="69"/>
    </row>
    <row r="712" spans="4:16" ht="16.5" customHeight="1">
      <c r="D712" s="69"/>
      <c r="F712" s="69"/>
      <c r="O712" s="71"/>
      <c r="P712" s="69"/>
    </row>
    <row r="713" spans="4:16" ht="16.5" customHeight="1">
      <c r="D713" s="69"/>
      <c r="F713" s="69"/>
      <c r="O713" s="71"/>
      <c r="P713" s="69"/>
    </row>
    <row r="714" spans="4:16" ht="16.5" customHeight="1">
      <c r="D714" s="69"/>
      <c r="F714" s="69"/>
      <c r="O714" s="71"/>
      <c r="P714" s="69"/>
    </row>
    <row r="715" spans="4:16" ht="16.5" customHeight="1">
      <c r="D715" s="69"/>
      <c r="F715" s="69"/>
      <c r="O715" s="71"/>
      <c r="P715" s="69"/>
    </row>
    <row r="716" spans="4:16" ht="16.5" customHeight="1">
      <c r="D716" s="69"/>
      <c r="F716" s="69"/>
      <c r="O716" s="71"/>
      <c r="P716" s="69"/>
    </row>
    <row r="717" spans="4:16" ht="16.5" customHeight="1">
      <c r="D717" s="69"/>
      <c r="F717" s="69"/>
      <c r="O717" s="71"/>
      <c r="P717" s="69"/>
    </row>
    <row r="718" spans="4:16" ht="16.5" customHeight="1">
      <c r="D718" s="69"/>
      <c r="F718" s="69"/>
      <c r="O718" s="71"/>
      <c r="P718" s="69"/>
    </row>
    <row r="719" spans="4:16" ht="16.5" customHeight="1">
      <c r="D719" s="69"/>
      <c r="F719" s="69"/>
      <c r="O719" s="71"/>
      <c r="P719" s="69"/>
    </row>
    <row r="720" spans="4:16" ht="16.5" customHeight="1">
      <c r="D720" s="69"/>
      <c r="F720" s="69"/>
      <c r="O720" s="71"/>
      <c r="P720" s="69"/>
    </row>
    <row r="721" spans="4:16" ht="16.5" customHeight="1">
      <c r="D721" s="69"/>
      <c r="F721" s="69"/>
      <c r="O721" s="71"/>
      <c r="P721" s="69"/>
    </row>
    <row r="722" spans="4:16" ht="16.5" customHeight="1">
      <c r="D722" s="69"/>
      <c r="F722" s="69"/>
      <c r="O722" s="71"/>
      <c r="P722" s="69"/>
    </row>
    <row r="723" spans="4:16" ht="16.5" customHeight="1">
      <c r="D723" s="69"/>
      <c r="F723" s="69"/>
      <c r="O723" s="71"/>
      <c r="P723" s="69"/>
    </row>
    <row r="724" spans="4:16" ht="16.5" customHeight="1">
      <c r="D724" s="69"/>
      <c r="F724" s="69"/>
      <c r="O724" s="71"/>
      <c r="P724" s="69"/>
    </row>
    <row r="725" spans="4:16" ht="16.5" customHeight="1">
      <c r="D725" s="69"/>
      <c r="F725" s="69"/>
      <c r="O725" s="71"/>
      <c r="P725" s="69"/>
    </row>
    <row r="726" spans="4:16" ht="16.5" customHeight="1">
      <c r="D726" s="69"/>
      <c r="F726" s="69"/>
      <c r="O726" s="71"/>
      <c r="P726" s="69"/>
    </row>
    <row r="727" spans="4:16" ht="16.5" customHeight="1">
      <c r="D727" s="69"/>
      <c r="F727" s="69"/>
      <c r="O727" s="71"/>
      <c r="P727" s="69"/>
    </row>
    <row r="728" spans="4:16" ht="16.5" customHeight="1">
      <c r="D728" s="69"/>
      <c r="F728" s="69"/>
      <c r="O728" s="71"/>
      <c r="P728" s="69"/>
    </row>
    <row r="729" spans="4:16" ht="16.5" customHeight="1">
      <c r="D729" s="69"/>
      <c r="F729" s="69"/>
      <c r="O729" s="71"/>
      <c r="P729" s="69"/>
    </row>
    <row r="730" spans="4:16" ht="16.5" customHeight="1">
      <c r="D730" s="69"/>
      <c r="F730" s="69"/>
      <c r="O730" s="71"/>
      <c r="P730" s="69"/>
    </row>
    <row r="731" spans="4:16" ht="16.5" customHeight="1">
      <c r="D731" s="69"/>
      <c r="F731" s="69"/>
      <c r="O731" s="71"/>
      <c r="P731" s="69"/>
    </row>
    <row r="732" spans="4:16" ht="16.5" customHeight="1">
      <c r="D732" s="69"/>
      <c r="F732" s="69"/>
      <c r="O732" s="71"/>
      <c r="P732" s="69"/>
    </row>
    <row r="733" spans="4:16" ht="16.5" customHeight="1">
      <c r="D733" s="69"/>
      <c r="F733" s="69"/>
      <c r="O733" s="71"/>
      <c r="P733" s="69"/>
    </row>
    <row r="734" spans="4:16" ht="16.5" customHeight="1">
      <c r="D734" s="69"/>
      <c r="F734" s="69"/>
      <c r="O734" s="71"/>
      <c r="P734" s="69"/>
    </row>
    <row r="735" spans="4:16" ht="16.5" customHeight="1">
      <c r="D735" s="69"/>
      <c r="F735" s="69"/>
      <c r="O735" s="71"/>
      <c r="P735" s="69"/>
    </row>
    <row r="736" spans="4:16" ht="16.5" customHeight="1">
      <c r="D736" s="69"/>
      <c r="F736" s="69"/>
      <c r="O736" s="71"/>
      <c r="P736" s="69"/>
    </row>
    <row r="737" spans="4:16" ht="16.5" customHeight="1">
      <c r="D737" s="69"/>
      <c r="F737" s="69"/>
      <c r="O737" s="71"/>
      <c r="P737" s="69"/>
    </row>
    <row r="738" spans="4:16" ht="16.5" customHeight="1">
      <c r="D738" s="69"/>
      <c r="F738" s="69"/>
      <c r="O738" s="71"/>
      <c r="P738" s="69"/>
    </row>
    <row r="739" spans="4:16" ht="16.5" customHeight="1">
      <c r="D739" s="69"/>
      <c r="F739" s="69"/>
      <c r="O739" s="71"/>
      <c r="P739" s="69"/>
    </row>
    <row r="740" spans="4:16" ht="16.5" customHeight="1">
      <c r="D740" s="69"/>
      <c r="F740" s="69"/>
      <c r="O740" s="71"/>
      <c r="P740" s="69"/>
    </row>
    <row r="741" spans="4:16" ht="16.5" customHeight="1">
      <c r="D741" s="69"/>
      <c r="F741" s="69"/>
      <c r="O741" s="71"/>
      <c r="P741" s="69"/>
    </row>
    <row r="742" spans="4:16" ht="16.5" customHeight="1">
      <c r="D742" s="69"/>
      <c r="F742" s="69"/>
      <c r="O742" s="71"/>
      <c r="P742" s="69"/>
    </row>
    <row r="743" spans="4:16" ht="16.5" customHeight="1">
      <c r="D743" s="69"/>
      <c r="F743" s="69"/>
      <c r="O743" s="71"/>
      <c r="P743" s="69"/>
    </row>
    <row r="744" spans="4:16" ht="16.5" customHeight="1">
      <c r="D744" s="69"/>
      <c r="F744" s="69"/>
      <c r="O744" s="71"/>
      <c r="P744" s="69"/>
    </row>
    <row r="745" spans="4:16" ht="16.5" customHeight="1">
      <c r="D745" s="69"/>
      <c r="F745" s="69"/>
      <c r="O745" s="71"/>
      <c r="P745" s="69"/>
    </row>
    <row r="746" spans="4:16" ht="16.5" customHeight="1">
      <c r="D746" s="69"/>
      <c r="F746" s="69"/>
      <c r="O746" s="71"/>
      <c r="P746" s="69"/>
    </row>
    <row r="747" spans="4:16" ht="16.5" customHeight="1">
      <c r="D747" s="69"/>
      <c r="F747" s="69"/>
      <c r="O747" s="71"/>
      <c r="P747" s="69"/>
    </row>
    <row r="748" spans="4:16" ht="16.5" customHeight="1">
      <c r="D748" s="69"/>
      <c r="F748" s="69"/>
      <c r="O748" s="71"/>
      <c r="P748" s="69"/>
    </row>
    <row r="749" spans="4:16" ht="16.5" customHeight="1">
      <c r="D749" s="69"/>
      <c r="F749" s="69"/>
      <c r="O749" s="71"/>
      <c r="P749" s="69"/>
    </row>
    <row r="750" spans="4:16" ht="16.5" customHeight="1">
      <c r="D750" s="69"/>
      <c r="F750" s="69"/>
      <c r="O750" s="71"/>
      <c r="P750" s="69"/>
    </row>
    <row r="751" spans="4:16" ht="16.5" customHeight="1">
      <c r="D751" s="69"/>
      <c r="F751" s="69"/>
      <c r="O751" s="71"/>
      <c r="P751" s="69"/>
    </row>
    <row r="752" spans="4:16" ht="16.5" customHeight="1">
      <c r="D752" s="69"/>
      <c r="F752" s="69"/>
      <c r="O752" s="71"/>
      <c r="P752" s="69"/>
    </row>
    <row r="753" spans="4:16" ht="16.5" customHeight="1">
      <c r="D753" s="69"/>
      <c r="F753" s="69"/>
      <c r="O753" s="71"/>
      <c r="P753" s="69"/>
    </row>
    <row r="754" spans="4:16" ht="16.5" customHeight="1">
      <c r="D754" s="69"/>
      <c r="F754" s="69"/>
      <c r="O754" s="71"/>
      <c r="P754" s="69"/>
    </row>
    <row r="755" spans="4:16" ht="16.5" customHeight="1">
      <c r="D755" s="69"/>
      <c r="F755" s="69"/>
      <c r="O755" s="71"/>
      <c r="P755" s="69"/>
    </row>
    <row r="756" spans="4:16" ht="16.5" customHeight="1">
      <c r="D756" s="69"/>
      <c r="F756" s="69"/>
      <c r="O756" s="71"/>
      <c r="P756" s="69"/>
    </row>
    <row r="757" spans="4:16" ht="16.5" customHeight="1">
      <c r="D757" s="69"/>
      <c r="F757" s="69"/>
      <c r="O757" s="71"/>
      <c r="P757" s="69"/>
    </row>
    <row r="758" spans="4:16" ht="16.5" customHeight="1">
      <c r="D758" s="69"/>
      <c r="F758" s="69"/>
      <c r="O758" s="71"/>
      <c r="P758" s="69"/>
    </row>
    <row r="759" spans="4:16" ht="16.5" customHeight="1">
      <c r="D759" s="69"/>
      <c r="F759" s="69"/>
      <c r="O759" s="71"/>
      <c r="P759" s="69"/>
    </row>
    <row r="760" spans="4:16" ht="16.5" customHeight="1">
      <c r="D760" s="69"/>
      <c r="F760" s="69"/>
      <c r="O760" s="71"/>
      <c r="P760" s="69"/>
    </row>
    <row r="761" spans="4:16" ht="16.5" customHeight="1">
      <c r="D761" s="69"/>
      <c r="F761" s="69"/>
      <c r="O761" s="71"/>
      <c r="P761" s="69"/>
    </row>
    <row r="762" spans="4:16" ht="16.5" customHeight="1">
      <c r="D762" s="69"/>
      <c r="F762" s="69"/>
      <c r="O762" s="71"/>
      <c r="P762" s="69"/>
    </row>
    <row r="763" spans="4:16" ht="16.5" customHeight="1">
      <c r="D763" s="69"/>
      <c r="F763" s="69"/>
      <c r="O763" s="71"/>
      <c r="P763" s="69"/>
    </row>
    <row r="764" spans="4:16" ht="16.5" customHeight="1">
      <c r="D764" s="69"/>
      <c r="F764" s="69"/>
      <c r="O764" s="71"/>
      <c r="P764" s="69"/>
    </row>
    <row r="765" spans="4:16" ht="16.5" customHeight="1">
      <c r="D765" s="69"/>
      <c r="F765" s="69"/>
      <c r="O765" s="71"/>
      <c r="P765" s="69"/>
    </row>
    <row r="766" spans="4:16" ht="16.5" customHeight="1">
      <c r="D766" s="69"/>
      <c r="F766" s="69"/>
      <c r="O766" s="71"/>
      <c r="P766" s="69"/>
    </row>
    <row r="767" spans="4:16" ht="16.5" customHeight="1">
      <c r="D767" s="69"/>
      <c r="F767" s="69"/>
      <c r="O767" s="71"/>
      <c r="P767" s="69"/>
    </row>
    <row r="768" spans="4:16" ht="16.5" customHeight="1">
      <c r="D768" s="69"/>
      <c r="F768" s="69"/>
      <c r="O768" s="71"/>
      <c r="P768" s="69"/>
    </row>
    <row r="769" spans="4:16" ht="16.5" customHeight="1">
      <c r="D769" s="69"/>
      <c r="F769" s="69"/>
      <c r="O769" s="71"/>
      <c r="P769" s="69"/>
    </row>
    <row r="770" spans="4:16" ht="16.5" customHeight="1">
      <c r="D770" s="69"/>
      <c r="F770" s="69"/>
      <c r="O770" s="71"/>
      <c r="P770" s="69"/>
    </row>
    <row r="771" spans="4:16" ht="16.5" customHeight="1">
      <c r="D771" s="69"/>
      <c r="F771" s="69"/>
      <c r="O771" s="71"/>
      <c r="P771" s="69"/>
    </row>
    <row r="772" spans="4:16" ht="16.5" customHeight="1">
      <c r="D772" s="69"/>
      <c r="F772" s="69"/>
      <c r="O772" s="71"/>
      <c r="P772" s="69"/>
    </row>
    <row r="773" spans="4:16" ht="16.5" customHeight="1">
      <c r="D773" s="69"/>
      <c r="F773" s="69"/>
      <c r="O773" s="71"/>
      <c r="P773" s="69"/>
    </row>
    <row r="774" spans="4:16" ht="16.5" customHeight="1">
      <c r="D774" s="69"/>
      <c r="F774" s="69"/>
      <c r="O774" s="71"/>
      <c r="P774" s="69"/>
    </row>
    <row r="775" spans="4:16" ht="16.5" customHeight="1">
      <c r="D775" s="69"/>
      <c r="F775" s="69"/>
      <c r="O775" s="71"/>
      <c r="P775" s="69"/>
    </row>
    <row r="776" spans="4:16" ht="16.5" customHeight="1">
      <c r="D776" s="69"/>
      <c r="F776" s="69"/>
      <c r="O776" s="71"/>
      <c r="P776" s="69"/>
    </row>
    <row r="777" spans="4:16" ht="16.5" customHeight="1">
      <c r="D777" s="69"/>
      <c r="F777" s="69"/>
      <c r="O777" s="71"/>
      <c r="P777" s="69"/>
    </row>
    <row r="778" spans="4:16" ht="16.5" customHeight="1">
      <c r="D778" s="69"/>
      <c r="F778" s="69"/>
      <c r="O778" s="71"/>
      <c r="P778" s="69"/>
    </row>
    <row r="779" spans="4:16" ht="16.5" customHeight="1">
      <c r="D779" s="69"/>
      <c r="F779" s="69"/>
      <c r="O779" s="71"/>
      <c r="P779" s="69"/>
    </row>
    <row r="780" spans="4:16" ht="16.5" customHeight="1">
      <c r="D780" s="69"/>
      <c r="F780" s="69"/>
      <c r="O780" s="71"/>
      <c r="P780" s="69"/>
    </row>
    <row r="781" spans="4:16" ht="16.5" customHeight="1">
      <c r="D781" s="69"/>
      <c r="F781" s="69"/>
      <c r="O781" s="71"/>
      <c r="P781" s="69"/>
    </row>
    <row r="782" spans="4:16" ht="16.5" customHeight="1">
      <c r="D782" s="69"/>
      <c r="F782" s="69"/>
      <c r="O782" s="71"/>
      <c r="P782" s="69"/>
    </row>
    <row r="783" spans="4:16" ht="16.5" customHeight="1">
      <c r="D783" s="69"/>
      <c r="F783" s="69"/>
      <c r="O783" s="71"/>
      <c r="P783" s="69"/>
    </row>
    <row r="784" spans="4:16" ht="16.5" customHeight="1">
      <c r="D784" s="69"/>
      <c r="F784" s="69"/>
      <c r="O784" s="71"/>
      <c r="P784" s="69"/>
    </row>
    <row r="785" spans="4:16" ht="16.5" customHeight="1">
      <c r="D785" s="69"/>
      <c r="F785" s="69"/>
      <c r="O785" s="71"/>
      <c r="P785" s="69"/>
    </row>
    <row r="786" spans="4:16" ht="16.5" customHeight="1">
      <c r="D786" s="69"/>
      <c r="F786" s="69"/>
      <c r="O786" s="71"/>
      <c r="P786" s="69"/>
    </row>
    <row r="787" spans="4:16" ht="16.5" customHeight="1">
      <c r="D787" s="69"/>
      <c r="F787" s="69"/>
      <c r="O787" s="71"/>
      <c r="P787" s="69"/>
    </row>
    <row r="788" spans="4:16" ht="16.5" customHeight="1">
      <c r="D788" s="69"/>
      <c r="F788" s="69"/>
      <c r="O788" s="71"/>
      <c r="P788" s="69"/>
    </row>
    <row r="789" spans="4:16" ht="16.5" customHeight="1">
      <c r="D789" s="69"/>
      <c r="F789" s="69"/>
      <c r="O789" s="71"/>
      <c r="P789" s="69"/>
    </row>
    <row r="790" spans="4:16" ht="16.5" customHeight="1">
      <c r="D790" s="69"/>
      <c r="F790" s="69"/>
      <c r="O790" s="71"/>
      <c r="P790" s="69"/>
    </row>
    <row r="791" spans="4:16" ht="16.5" customHeight="1">
      <c r="D791" s="69"/>
      <c r="F791" s="69"/>
      <c r="O791" s="71"/>
      <c r="P791" s="69"/>
    </row>
    <row r="792" spans="4:16" ht="16.5" customHeight="1">
      <c r="D792" s="69"/>
      <c r="F792" s="69"/>
      <c r="O792" s="71"/>
      <c r="P792" s="69"/>
    </row>
    <row r="793" spans="4:16" ht="16.5" customHeight="1">
      <c r="D793" s="69"/>
      <c r="F793" s="69"/>
      <c r="O793" s="71"/>
      <c r="P793" s="69"/>
    </row>
    <row r="794" spans="4:16" ht="16.5" customHeight="1">
      <c r="D794" s="69"/>
      <c r="F794" s="69"/>
      <c r="O794" s="71"/>
      <c r="P794" s="69"/>
    </row>
    <row r="795" spans="4:16" ht="16.5" customHeight="1">
      <c r="D795" s="69"/>
      <c r="F795" s="69"/>
      <c r="O795" s="71"/>
      <c r="P795" s="69"/>
    </row>
    <row r="796" spans="4:16" ht="16.5" customHeight="1">
      <c r="D796" s="69"/>
      <c r="F796" s="69"/>
      <c r="O796" s="71"/>
      <c r="P796" s="69"/>
    </row>
    <row r="797" spans="4:16" ht="16.5" customHeight="1">
      <c r="D797" s="69"/>
      <c r="F797" s="69"/>
      <c r="O797" s="71"/>
      <c r="P797" s="69"/>
    </row>
    <row r="798" spans="4:16" ht="16.5" customHeight="1">
      <c r="D798" s="69"/>
      <c r="F798" s="69"/>
      <c r="O798" s="71"/>
      <c r="P798" s="69"/>
    </row>
    <row r="799" spans="4:16" ht="16.5" customHeight="1">
      <c r="D799" s="69"/>
      <c r="F799" s="69"/>
      <c r="O799" s="71"/>
      <c r="P799" s="69"/>
    </row>
    <row r="800" spans="4:16" ht="16.5" customHeight="1">
      <c r="D800" s="69"/>
      <c r="F800" s="69"/>
      <c r="O800" s="71"/>
      <c r="P800" s="69"/>
    </row>
    <row r="801" spans="4:16" ht="16.5" customHeight="1">
      <c r="D801" s="69"/>
      <c r="F801" s="69"/>
      <c r="O801" s="71"/>
      <c r="P801" s="69"/>
    </row>
    <row r="802" spans="4:16" ht="16.5" customHeight="1">
      <c r="D802" s="69"/>
      <c r="F802" s="69"/>
      <c r="O802" s="71"/>
      <c r="P802" s="69"/>
    </row>
    <row r="803" spans="4:16" ht="16.5" customHeight="1">
      <c r="D803" s="69"/>
      <c r="F803" s="69"/>
      <c r="O803" s="71"/>
      <c r="P803" s="69"/>
    </row>
    <row r="804" spans="4:16" ht="16.5" customHeight="1">
      <c r="D804" s="69"/>
      <c r="F804" s="69"/>
      <c r="O804" s="71"/>
      <c r="P804" s="69"/>
    </row>
    <row r="805" spans="4:16" ht="16.5" customHeight="1">
      <c r="D805" s="69"/>
      <c r="F805" s="69"/>
      <c r="O805" s="71"/>
      <c r="P805" s="69"/>
    </row>
    <row r="806" spans="4:16" ht="16.5" customHeight="1">
      <c r="D806" s="69"/>
      <c r="F806" s="69"/>
      <c r="O806" s="71"/>
      <c r="P806" s="69"/>
    </row>
    <row r="807" spans="4:16" ht="16.5" customHeight="1">
      <c r="D807" s="69"/>
      <c r="F807" s="69"/>
      <c r="O807" s="71"/>
      <c r="P807" s="69"/>
    </row>
    <row r="808" spans="4:16" ht="16.5" customHeight="1">
      <c r="D808" s="69"/>
      <c r="F808" s="69"/>
      <c r="O808" s="71"/>
      <c r="P808" s="69"/>
    </row>
    <row r="809" spans="4:16" ht="16.5" customHeight="1">
      <c r="D809" s="69"/>
      <c r="F809" s="69"/>
      <c r="O809" s="71"/>
      <c r="P809" s="69"/>
    </row>
    <row r="810" spans="4:16" ht="16.5" customHeight="1">
      <c r="D810" s="69"/>
      <c r="F810" s="69"/>
      <c r="O810" s="71"/>
      <c r="P810" s="69"/>
    </row>
    <row r="811" spans="4:16" ht="16.5" customHeight="1">
      <c r="D811" s="69"/>
      <c r="F811" s="69"/>
      <c r="O811" s="71"/>
      <c r="P811" s="69"/>
    </row>
    <row r="812" spans="4:16" ht="16.5" customHeight="1">
      <c r="D812" s="69"/>
      <c r="F812" s="69"/>
      <c r="O812" s="71"/>
      <c r="P812" s="69"/>
    </row>
    <row r="813" spans="4:16" ht="16.5" customHeight="1">
      <c r="D813" s="69"/>
      <c r="F813" s="69"/>
      <c r="O813" s="71"/>
      <c r="P813" s="69"/>
    </row>
    <row r="814" spans="4:16" ht="16.5" customHeight="1">
      <c r="D814" s="69"/>
      <c r="F814" s="69"/>
      <c r="O814" s="71"/>
      <c r="P814" s="69"/>
    </row>
    <row r="815" spans="4:16" ht="16.5" customHeight="1">
      <c r="D815" s="69"/>
      <c r="F815" s="69"/>
      <c r="O815" s="71"/>
      <c r="P815" s="69"/>
    </row>
    <row r="816" spans="4:16" ht="16.5" customHeight="1">
      <c r="D816" s="69"/>
      <c r="F816" s="69"/>
      <c r="O816" s="71"/>
      <c r="P816" s="69"/>
    </row>
    <row r="817" spans="4:16" ht="16.5" customHeight="1">
      <c r="D817" s="69"/>
      <c r="F817" s="69"/>
      <c r="O817" s="71"/>
      <c r="P817" s="69"/>
    </row>
    <row r="818" spans="4:16" ht="16.5" customHeight="1">
      <c r="D818" s="69"/>
      <c r="F818" s="69"/>
      <c r="O818" s="71"/>
      <c r="P818" s="69"/>
    </row>
    <row r="819" spans="4:16" ht="16.5" customHeight="1">
      <c r="D819" s="69"/>
      <c r="F819" s="69"/>
      <c r="O819" s="71"/>
      <c r="P819" s="69"/>
    </row>
    <row r="820" spans="4:16" ht="16.5" customHeight="1">
      <c r="D820" s="69"/>
      <c r="F820" s="69"/>
      <c r="O820" s="71"/>
      <c r="P820" s="69"/>
    </row>
    <row r="821" spans="4:16" ht="16.5" customHeight="1">
      <c r="D821" s="69"/>
      <c r="F821" s="69"/>
      <c r="O821" s="71"/>
      <c r="P821" s="69"/>
    </row>
    <row r="822" spans="4:16" ht="16.5" customHeight="1">
      <c r="D822" s="69"/>
      <c r="F822" s="69"/>
      <c r="O822" s="71"/>
      <c r="P822" s="69"/>
    </row>
    <row r="823" spans="4:16" ht="16.5" customHeight="1">
      <c r="D823" s="69"/>
      <c r="F823" s="69"/>
      <c r="O823" s="71"/>
      <c r="P823" s="69"/>
    </row>
    <row r="824" spans="4:16" ht="16.5" customHeight="1">
      <c r="D824" s="69"/>
      <c r="F824" s="69"/>
      <c r="O824" s="71"/>
      <c r="P824" s="69"/>
    </row>
    <row r="825" spans="4:16" ht="16.5" customHeight="1">
      <c r="D825" s="69"/>
      <c r="F825" s="69"/>
      <c r="O825" s="71"/>
      <c r="P825" s="69"/>
    </row>
    <row r="826" spans="4:16" ht="16.5" customHeight="1">
      <c r="D826" s="69"/>
      <c r="F826" s="69"/>
      <c r="O826" s="71"/>
      <c r="P826" s="69"/>
    </row>
    <row r="827" spans="4:16" ht="16.5" customHeight="1">
      <c r="D827" s="69"/>
      <c r="F827" s="69"/>
      <c r="O827" s="71"/>
      <c r="P827" s="69"/>
    </row>
    <row r="828" spans="4:16" ht="16.5" customHeight="1">
      <c r="D828" s="69"/>
      <c r="F828" s="69"/>
      <c r="O828" s="71"/>
      <c r="P828" s="69"/>
    </row>
    <row r="829" spans="4:16" ht="16.5" customHeight="1">
      <c r="D829" s="69"/>
      <c r="F829" s="69"/>
      <c r="O829" s="71"/>
      <c r="P829" s="69"/>
    </row>
    <row r="830" spans="4:16" ht="16.5" customHeight="1">
      <c r="D830" s="69"/>
      <c r="F830" s="69"/>
      <c r="O830" s="71"/>
      <c r="P830" s="69"/>
    </row>
    <row r="831" spans="4:16" ht="16.5" customHeight="1">
      <c r="D831" s="69"/>
      <c r="F831" s="69"/>
      <c r="O831" s="71"/>
      <c r="P831" s="69"/>
    </row>
    <row r="832" spans="4:16" ht="16.5" customHeight="1">
      <c r="D832" s="69"/>
      <c r="F832" s="69"/>
      <c r="O832" s="71"/>
      <c r="P832" s="69"/>
    </row>
    <row r="833" spans="4:16" ht="16.5" customHeight="1">
      <c r="D833" s="69"/>
      <c r="F833" s="69"/>
      <c r="O833" s="71"/>
      <c r="P833" s="69"/>
    </row>
    <row r="834" spans="4:16" ht="16.5" customHeight="1">
      <c r="D834" s="69"/>
      <c r="F834" s="69"/>
      <c r="O834" s="71"/>
      <c r="P834" s="69"/>
    </row>
    <row r="835" spans="4:16" ht="16.5" customHeight="1">
      <c r="D835" s="69"/>
      <c r="F835" s="69"/>
      <c r="O835" s="71"/>
      <c r="P835" s="69"/>
    </row>
    <row r="836" spans="4:16" ht="16.5" customHeight="1">
      <c r="D836" s="69"/>
      <c r="F836" s="69"/>
      <c r="O836" s="71"/>
      <c r="P836" s="69"/>
    </row>
    <row r="837" spans="4:16" ht="16.5" customHeight="1">
      <c r="D837" s="69"/>
      <c r="F837" s="69"/>
      <c r="O837" s="71"/>
      <c r="P837" s="69"/>
    </row>
    <row r="838" spans="4:16" ht="16.5" customHeight="1">
      <c r="D838" s="69"/>
      <c r="F838" s="69"/>
      <c r="O838" s="71"/>
      <c r="P838" s="69"/>
    </row>
    <row r="839" spans="4:16" ht="16.5" customHeight="1">
      <c r="D839" s="69"/>
      <c r="F839" s="69"/>
      <c r="O839" s="71"/>
      <c r="P839" s="69"/>
    </row>
    <row r="840" spans="4:16" ht="16.5" customHeight="1">
      <c r="D840" s="69"/>
      <c r="F840" s="69"/>
      <c r="O840" s="71"/>
      <c r="P840" s="69"/>
    </row>
    <row r="841" spans="4:16" ht="16.5" customHeight="1">
      <c r="D841" s="69"/>
      <c r="F841" s="69"/>
      <c r="O841" s="71"/>
      <c r="P841" s="69"/>
    </row>
    <row r="842" spans="4:16" ht="16.5" customHeight="1">
      <c r="D842" s="69"/>
      <c r="F842" s="69"/>
      <c r="O842" s="71"/>
      <c r="P842" s="69"/>
    </row>
    <row r="843" spans="4:16" ht="16.5" customHeight="1">
      <c r="D843" s="69"/>
      <c r="F843" s="69"/>
      <c r="O843" s="71"/>
      <c r="P843" s="69"/>
    </row>
    <row r="844" spans="4:16" ht="16.5" customHeight="1">
      <c r="D844" s="69"/>
      <c r="F844" s="69"/>
      <c r="O844" s="71"/>
      <c r="P844" s="69"/>
    </row>
    <row r="845" spans="4:16" ht="16.5" customHeight="1">
      <c r="D845" s="69"/>
      <c r="F845" s="69"/>
      <c r="O845" s="71"/>
      <c r="P845" s="69"/>
    </row>
    <row r="846" spans="4:16" ht="16.5" customHeight="1">
      <c r="D846" s="69"/>
      <c r="F846" s="69"/>
      <c r="O846" s="71"/>
      <c r="P846" s="69"/>
    </row>
    <row r="847" spans="4:16" ht="16.5" customHeight="1">
      <c r="D847" s="69"/>
      <c r="F847" s="69"/>
      <c r="O847" s="71"/>
      <c r="P847" s="69"/>
    </row>
    <row r="848" spans="4:16" ht="16.5" customHeight="1">
      <c r="D848" s="69"/>
      <c r="F848" s="69"/>
      <c r="O848" s="71"/>
      <c r="P848" s="69"/>
    </row>
    <row r="849" spans="4:16" ht="16.5" customHeight="1">
      <c r="D849" s="69"/>
      <c r="F849" s="69"/>
      <c r="O849" s="71"/>
      <c r="P849" s="69"/>
    </row>
    <row r="850" spans="4:16" ht="16.5" customHeight="1">
      <c r="D850" s="69"/>
      <c r="F850" s="69"/>
      <c r="O850" s="71"/>
      <c r="P850" s="69"/>
    </row>
    <row r="851" spans="4:16" ht="16.5" customHeight="1">
      <c r="D851" s="69"/>
      <c r="F851" s="69"/>
      <c r="O851" s="71"/>
      <c r="P851" s="69"/>
    </row>
    <row r="852" spans="4:16" ht="16.5" customHeight="1">
      <c r="D852" s="69"/>
      <c r="F852" s="69"/>
      <c r="O852" s="71"/>
      <c r="P852" s="69"/>
    </row>
    <row r="853" spans="4:16" ht="16.5" customHeight="1">
      <c r="D853" s="69"/>
      <c r="F853" s="69"/>
      <c r="O853" s="71"/>
      <c r="P853" s="69"/>
    </row>
    <row r="854" spans="4:16" ht="16.5" customHeight="1">
      <c r="D854" s="69"/>
      <c r="F854" s="69"/>
      <c r="O854" s="71"/>
      <c r="P854" s="69"/>
    </row>
    <row r="855" spans="4:16" ht="16.5" customHeight="1">
      <c r="D855" s="69"/>
      <c r="F855" s="69"/>
      <c r="O855" s="71"/>
      <c r="P855" s="69"/>
    </row>
    <row r="856" spans="4:16" ht="16.5" customHeight="1">
      <c r="D856" s="69"/>
      <c r="F856" s="69"/>
      <c r="O856" s="71"/>
      <c r="P856" s="69"/>
    </row>
    <row r="857" spans="4:16" ht="16.5" customHeight="1">
      <c r="D857" s="69"/>
      <c r="F857" s="69"/>
      <c r="O857" s="71"/>
      <c r="P857" s="69"/>
    </row>
    <row r="858" spans="4:16" ht="16.5" customHeight="1">
      <c r="D858" s="69"/>
      <c r="F858" s="69"/>
      <c r="O858" s="71"/>
      <c r="P858" s="69"/>
    </row>
    <row r="859" spans="4:16" ht="16.5" customHeight="1">
      <c r="D859" s="69"/>
      <c r="F859" s="69"/>
      <c r="O859" s="71"/>
      <c r="P859" s="69"/>
    </row>
    <row r="860" spans="4:16" ht="16.5" customHeight="1">
      <c r="D860" s="69"/>
      <c r="F860" s="69"/>
      <c r="O860" s="71"/>
      <c r="P860" s="69"/>
    </row>
    <row r="861" spans="4:16" ht="16.5" customHeight="1">
      <c r="D861" s="69"/>
      <c r="F861" s="69"/>
      <c r="O861" s="71"/>
      <c r="P861" s="69"/>
    </row>
    <row r="862" spans="4:16" ht="16.5" customHeight="1">
      <c r="D862" s="69"/>
      <c r="F862" s="69"/>
      <c r="O862" s="71"/>
      <c r="P862" s="69"/>
    </row>
    <row r="863" spans="4:16" ht="16.5" customHeight="1">
      <c r="D863" s="69"/>
      <c r="F863" s="69"/>
      <c r="O863" s="71"/>
      <c r="P863" s="69"/>
    </row>
    <row r="864" spans="4:16" ht="16.5" customHeight="1">
      <c r="D864" s="69"/>
      <c r="F864" s="69"/>
      <c r="O864" s="71"/>
      <c r="P864" s="69"/>
    </row>
    <row r="865" spans="4:16" ht="16.5" customHeight="1">
      <c r="D865" s="69"/>
      <c r="F865" s="69"/>
      <c r="O865" s="71"/>
      <c r="P865" s="69"/>
    </row>
    <row r="866" spans="4:16" ht="16.5" customHeight="1">
      <c r="D866" s="69"/>
      <c r="F866" s="69"/>
      <c r="O866" s="71"/>
      <c r="P866" s="69"/>
    </row>
    <row r="867" spans="4:16" ht="16.5" customHeight="1">
      <c r="D867" s="69"/>
      <c r="F867" s="69"/>
      <c r="O867" s="71"/>
      <c r="P867" s="69"/>
    </row>
    <row r="868" spans="4:16" ht="16.5" customHeight="1">
      <c r="D868" s="69"/>
      <c r="F868" s="69"/>
      <c r="O868" s="71"/>
      <c r="P868" s="69"/>
    </row>
    <row r="869" spans="4:16" ht="16.5" customHeight="1">
      <c r="D869" s="69"/>
      <c r="F869" s="69"/>
      <c r="O869" s="71"/>
      <c r="P869" s="69"/>
    </row>
    <row r="870" spans="4:16" ht="16.5" customHeight="1">
      <c r="D870" s="69"/>
      <c r="F870" s="69"/>
      <c r="O870" s="71"/>
      <c r="P870" s="69"/>
    </row>
    <row r="871" spans="4:16" ht="16.5" customHeight="1">
      <c r="D871" s="69"/>
      <c r="F871" s="69"/>
      <c r="O871" s="71"/>
      <c r="P871" s="69"/>
    </row>
    <row r="872" spans="4:16" ht="16.5" customHeight="1">
      <c r="D872" s="69"/>
      <c r="F872" s="69"/>
      <c r="O872" s="71"/>
      <c r="P872" s="69"/>
    </row>
    <row r="873" spans="4:16" ht="16.5" customHeight="1">
      <c r="D873" s="69"/>
      <c r="F873" s="69"/>
      <c r="O873" s="71"/>
      <c r="P873" s="69"/>
    </row>
    <row r="874" spans="4:16" ht="16.5" customHeight="1">
      <c r="D874" s="69"/>
      <c r="F874" s="69"/>
      <c r="O874" s="71"/>
      <c r="P874" s="69"/>
    </row>
    <row r="875" spans="4:16" ht="16.5" customHeight="1">
      <c r="D875" s="69"/>
      <c r="F875" s="69"/>
      <c r="O875" s="71"/>
      <c r="P875" s="69"/>
    </row>
    <row r="876" spans="4:16" ht="16.5" customHeight="1">
      <c r="D876" s="69"/>
      <c r="F876" s="69"/>
      <c r="O876" s="71"/>
      <c r="P876" s="69"/>
    </row>
    <row r="877" spans="4:16" ht="16.5" customHeight="1">
      <c r="D877" s="69"/>
      <c r="F877" s="69"/>
      <c r="O877" s="71"/>
      <c r="P877" s="69"/>
    </row>
    <row r="878" spans="4:16" ht="16.5" customHeight="1">
      <c r="D878" s="69"/>
      <c r="F878" s="69"/>
      <c r="O878" s="71"/>
      <c r="P878" s="69"/>
    </row>
    <row r="879" spans="4:16" ht="16.5" customHeight="1">
      <c r="D879" s="69"/>
      <c r="F879" s="69"/>
      <c r="O879" s="71"/>
      <c r="P879" s="69"/>
    </row>
    <row r="880" spans="4:16" ht="16.5" customHeight="1">
      <c r="D880" s="69"/>
      <c r="F880" s="69"/>
      <c r="O880" s="71"/>
      <c r="P880" s="69"/>
    </row>
    <row r="881" spans="4:16" ht="16.5" customHeight="1">
      <c r="D881" s="69"/>
      <c r="F881" s="69"/>
      <c r="O881" s="71"/>
      <c r="P881" s="69"/>
    </row>
    <row r="882" spans="4:16" ht="16.5" customHeight="1">
      <c r="D882" s="69"/>
      <c r="F882" s="69"/>
      <c r="O882" s="71"/>
      <c r="P882" s="69"/>
    </row>
    <row r="883" spans="4:16" ht="16.5" customHeight="1">
      <c r="D883" s="69"/>
      <c r="F883" s="69"/>
      <c r="O883" s="71"/>
      <c r="P883" s="69"/>
    </row>
    <row r="884" spans="4:16" ht="16.5" customHeight="1">
      <c r="D884" s="69"/>
      <c r="F884" s="69"/>
      <c r="O884" s="71"/>
      <c r="P884" s="69"/>
    </row>
    <row r="885" spans="4:16" ht="16.5" customHeight="1">
      <c r="D885" s="69"/>
      <c r="F885" s="69"/>
      <c r="O885" s="71"/>
      <c r="P885" s="69"/>
    </row>
    <row r="886" spans="4:16" ht="16.5" customHeight="1">
      <c r="D886" s="69"/>
      <c r="F886" s="69"/>
      <c r="O886" s="71"/>
      <c r="P886" s="69"/>
    </row>
    <row r="887" spans="4:16" ht="16.5" customHeight="1">
      <c r="D887" s="69"/>
      <c r="F887" s="69"/>
      <c r="O887" s="71"/>
      <c r="P887" s="69"/>
    </row>
    <row r="888" spans="4:16" ht="16.5" customHeight="1">
      <c r="D888" s="69"/>
      <c r="F888" s="69"/>
      <c r="O888" s="71"/>
      <c r="P888" s="69"/>
    </row>
    <row r="889" spans="4:16" ht="16.5" customHeight="1">
      <c r="D889" s="69"/>
      <c r="F889" s="69"/>
      <c r="O889" s="71"/>
      <c r="P889" s="69"/>
    </row>
    <row r="890" spans="4:16" ht="16.5" customHeight="1">
      <c r="D890" s="69"/>
      <c r="F890" s="69"/>
      <c r="O890" s="71"/>
      <c r="P890" s="69"/>
    </row>
    <row r="891" spans="4:16" ht="16.5" customHeight="1">
      <c r="D891" s="69"/>
      <c r="F891" s="69"/>
      <c r="O891" s="71"/>
      <c r="P891" s="69"/>
    </row>
    <row r="892" spans="4:16" ht="16.5" customHeight="1">
      <c r="D892" s="69"/>
      <c r="F892" s="69"/>
      <c r="O892" s="71"/>
      <c r="P892" s="69"/>
    </row>
    <row r="893" spans="4:16" ht="16.5" customHeight="1">
      <c r="D893" s="69"/>
      <c r="F893" s="69"/>
      <c r="O893" s="71"/>
      <c r="P893" s="69"/>
    </row>
    <row r="894" spans="4:16" ht="16.5" customHeight="1">
      <c r="D894" s="69"/>
      <c r="F894" s="69"/>
      <c r="O894" s="71"/>
      <c r="P894" s="69"/>
    </row>
    <row r="895" spans="4:16" ht="16.5" customHeight="1">
      <c r="D895" s="69"/>
      <c r="F895" s="69"/>
      <c r="O895" s="71"/>
      <c r="P895" s="69"/>
    </row>
    <row r="896" spans="4:16" ht="16.5" customHeight="1">
      <c r="D896" s="69"/>
      <c r="F896" s="69"/>
      <c r="O896" s="71"/>
      <c r="P896" s="69"/>
    </row>
    <row r="897" spans="4:16" ht="16.5" customHeight="1">
      <c r="D897" s="69"/>
      <c r="F897" s="69"/>
      <c r="O897" s="71"/>
      <c r="P897" s="69"/>
    </row>
    <row r="898" spans="4:16" ht="16.5" customHeight="1">
      <c r="D898" s="69"/>
      <c r="F898" s="69"/>
      <c r="O898" s="71"/>
      <c r="P898" s="69"/>
    </row>
    <row r="899" spans="4:16" ht="16.5" customHeight="1">
      <c r="D899" s="69"/>
      <c r="F899" s="69"/>
      <c r="O899" s="71"/>
      <c r="P899" s="69"/>
    </row>
    <row r="900" spans="4:16" ht="16.5" customHeight="1">
      <c r="D900" s="69"/>
      <c r="F900" s="69"/>
      <c r="O900" s="71"/>
      <c r="P900" s="69"/>
    </row>
    <row r="901" spans="4:16" ht="16.5" customHeight="1">
      <c r="D901" s="69"/>
      <c r="F901" s="69"/>
      <c r="O901" s="71"/>
      <c r="P901" s="69"/>
    </row>
    <row r="902" spans="4:16" ht="16.5" customHeight="1">
      <c r="D902" s="69"/>
      <c r="F902" s="69"/>
      <c r="O902" s="71"/>
      <c r="P902" s="69"/>
    </row>
    <row r="903" spans="4:16" ht="16.5" customHeight="1">
      <c r="D903" s="69"/>
      <c r="F903" s="69"/>
      <c r="O903" s="71"/>
      <c r="P903" s="69"/>
    </row>
    <row r="904" spans="4:16" ht="16.5" customHeight="1">
      <c r="D904" s="69"/>
      <c r="F904" s="69"/>
      <c r="O904" s="71"/>
      <c r="P904" s="69"/>
    </row>
    <row r="905" spans="4:16" ht="16.5" customHeight="1">
      <c r="D905" s="69"/>
      <c r="F905" s="69"/>
      <c r="O905" s="71"/>
      <c r="P905" s="69"/>
    </row>
    <row r="906" spans="4:16" ht="16.5" customHeight="1">
      <c r="D906" s="69"/>
      <c r="F906" s="69"/>
      <c r="O906" s="71"/>
      <c r="P906" s="69"/>
    </row>
    <row r="907" spans="4:16" ht="16.5" customHeight="1">
      <c r="D907" s="69"/>
      <c r="F907" s="69"/>
      <c r="O907" s="71"/>
      <c r="P907" s="69"/>
    </row>
    <row r="908" spans="4:16" ht="16.5" customHeight="1">
      <c r="D908" s="69"/>
      <c r="F908" s="69"/>
      <c r="O908" s="71"/>
      <c r="P908" s="69"/>
    </row>
    <row r="909" spans="4:16" ht="16.5" customHeight="1">
      <c r="D909" s="69"/>
      <c r="F909" s="69"/>
      <c r="O909" s="71"/>
      <c r="P909" s="69"/>
    </row>
    <row r="910" spans="4:16" ht="16.5" customHeight="1">
      <c r="D910" s="69"/>
      <c r="F910" s="69"/>
      <c r="O910" s="71"/>
      <c r="P910" s="69"/>
    </row>
    <row r="911" spans="4:16" ht="16.5" customHeight="1">
      <c r="D911" s="69"/>
      <c r="F911" s="69"/>
      <c r="O911" s="71"/>
      <c r="P911" s="69"/>
    </row>
    <row r="912" spans="4:16" ht="16.5" customHeight="1">
      <c r="D912" s="69"/>
      <c r="F912" s="69"/>
      <c r="O912" s="71"/>
      <c r="P912" s="69"/>
    </row>
    <row r="913" spans="4:16" ht="16.5" customHeight="1">
      <c r="D913" s="69"/>
      <c r="F913" s="69"/>
      <c r="O913" s="71"/>
      <c r="P913" s="69"/>
    </row>
    <row r="914" spans="4:16" ht="16.5" customHeight="1">
      <c r="D914" s="69"/>
      <c r="F914" s="69"/>
      <c r="O914" s="71"/>
      <c r="P914" s="69"/>
    </row>
    <row r="915" spans="4:16" ht="16.5" customHeight="1">
      <c r="D915" s="69"/>
      <c r="F915" s="69"/>
      <c r="O915" s="71"/>
      <c r="P915" s="69"/>
    </row>
    <row r="916" spans="4:16" ht="16.5" customHeight="1">
      <c r="D916" s="69"/>
      <c r="F916" s="69"/>
      <c r="O916" s="71"/>
      <c r="P916" s="69"/>
    </row>
    <row r="917" spans="4:16" ht="16.5" customHeight="1">
      <c r="D917" s="69"/>
      <c r="F917" s="69"/>
      <c r="O917" s="71"/>
      <c r="P917" s="69"/>
    </row>
    <row r="918" spans="4:16" ht="16.5" customHeight="1">
      <c r="D918" s="69"/>
      <c r="F918" s="69"/>
      <c r="O918" s="71"/>
      <c r="P918" s="69"/>
    </row>
    <row r="919" spans="4:16" ht="16.5" customHeight="1">
      <c r="D919" s="69"/>
      <c r="F919" s="69"/>
      <c r="O919" s="71"/>
      <c r="P919" s="69"/>
    </row>
    <row r="920" spans="4:16" ht="16.5" customHeight="1">
      <c r="D920" s="69"/>
      <c r="F920" s="69"/>
      <c r="O920" s="71"/>
      <c r="P920" s="69"/>
    </row>
    <row r="921" spans="4:16" ht="16.5" customHeight="1">
      <c r="D921" s="69"/>
      <c r="F921" s="69"/>
      <c r="O921" s="71"/>
      <c r="P921" s="69"/>
    </row>
    <row r="922" spans="4:16" ht="16.5" customHeight="1">
      <c r="D922" s="69"/>
      <c r="F922" s="69"/>
      <c r="O922" s="71"/>
      <c r="P922" s="69"/>
    </row>
    <row r="923" spans="4:16" ht="16.5" customHeight="1">
      <c r="D923" s="69"/>
      <c r="F923" s="69"/>
      <c r="O923" s="71"/>
      <c r="P923" s="69"/>
    </row>
    <row r="924" spans="4:16" ht="16.5" customHeight="1">
      <c r="D924" s="69"/>
      <c r="F924" s="69"/>
      <c r="O924" s="71"/>
      <c r="P924" s="69"/>
    </row>
    <row r="925" spans="4:16" ht="16.5" customHeight="1">
      <c r="D925" s="69"/>
      <c r="F925" s="69"/>
      <c r="O925" s="71"/>
      <c r="P925" s="69"/>
    </row>
    <row r="926" spans="4:16" ht="16.5" customHeight="1">
      <c r="D926" s="69"/>
      <c r="F926" s="69"/>
      <c r="O926" s="71"/>
      <c r="P926" s="69"/>
    </row>
    <row r="927" spans="4:16" ht="16.5" customHeight="1">
      <c r="D927" s="69"/>
      <c r="F927" s="69"/>
      <c r="O927" s="71"/>
      <c r="P927" s="69"/>
    </row>
    <row r="928" spans="4:16" ht="16.5" customHeight="1">
      <c r="D928" s="69"/>
      <c r="F928" s="69"/>
      <c r="O928" s="71"/>
      <c r="P928" s="69"/>
    </row>
    <row r="929" spans="4:16" ht="16.5" customHeight="1">
      <c r="D929" s="69"/>
      <c r="F929" s="69"/>
      <c r="O929" s="71"/>
      <c r="P929" s="69"/>
    </row>
    <row r="930" spans="4:16" ht="16.5" customHeight="1">
      <c r="D930" s="69"/>
      <c r="F930" s="69"/>
      <c r="O930" s="71"/>
      <c r="P930" s="69"/>
    </row>
    <row r="931" spans="4:16" ht="16.5" customHeight="1">
      <c r="D931" s="69"/>
      <c r="F931" s="69"/>
      <c r="O931" s="71"/>
      <c r="P931" s="69"/>
    </row>
    <row r="932" spans="4:16" ht="16.5" customHeight="1">
      <c r="D932" s="69"/>
      <c r="F932" s="69"/>
      <c r="O932" s="71"/>
      <c r="P932" s="69"/>
    </row>
    <row r="933" spans="4:16" ht="16.5" customHeight="1">
      <c r="D933" s="69"/>
      <c r="F933" s="69"/>
      <c r="O933" s="71"/>
      <c r="P933" s="69"/>
    </row>
    <row r="934" spans="4:16" ht="16.5" customHeight="1">
      <c r="D934" s="69"/>
      <c r="F934" s="69"/>
      <c r="O934" s="71"/>
      <c r="P934" s="69"/>
    </row>
    <row r="935" spans="4:16" ht="16.5" customHeight="1">
      <c r="D935" s="69"/>
      <c r="F935" s="69"/>
      <c r="O935" s="71"/>
      <c r="P935" s="69"/>
    </row>
    <row r="936" spans="4:16" ht="16.5" customHeight="1">
      <c r="D936" s="69"/>
      <c r="F936" s="69"/>
      <c r="O936" s="71"/>
      <c r="P936" s="69"/>
    </row>
    <row r="937" spans="4:16" ht="16.5" customHeight="1">
      <c r="D937" s="69"/>
      <c r="F937" s="69"/>
      <c r="O937" s="71"/>
      <c r="P937" s="69"/>
    </row>
    <row r="938" spans="4:16" ht="16.5" customHeight="1">
      <c r="D938" s="69"/>
      <c r="F938" s="69"/>
      <c r="O938" s="71"/>
      <c r="P938" s="69"/>
    </row>
    <row r="939" spans="4:16" ht="16.5" customHeight="1">
      <c r="D939" s="69"/>
      <c r="F939" s="69"/>
      <c r="O939" s="71"/>
      <c r="P939" s="69"/>
    </row>
    <row r="940" spans="4:16" ht="16.5" customHeight="1">
      <c r="D940" s="69"/>
      <c r="F940" s="69"/>
      <c r="O940" s="71"/>
      <c r="P940" s="69"/>
    </row>
    <row r="941" spans="4:16" ht="16.5" customHeight="1">
      <c r="D941" s="69"/>
      <c r="F941" s="69"/>
      <c r="O941" s="71"/>
      <c r="P941" s="69"/>
    </row>
    <row r="942" spans="4:16" ht="16.5" customHeight="1">
      <c r="D942" s="69"/>
      <c r="F942" s="69"/>
      <c r="O942" s="71"/>
      <c r="P942" s="69"/>
    </row>
    <row r="943" spans="4:16" ht="16.5" customHeight="1">
      <c r="D943" s="69"/>
      <c r="F943" s="69"/>
      <c r="O943" s="71"/>
      <c r="P943" s="69"/>
    </row>
    <row r="944" spans="4:16" ht="16.5" customHeight="1">
      <c r="D944" s="69"/>
      <c r="F944" s="69"/>
      <c r="O944" s="71"/>
      <c r="P944" s="69"/>
    </row>
    <row r="945" spans="4:16" ht="16.5" customHeight="1">
      <c r="D945" s="69"/>
      <c r="F945" s="69"/>
      <c r="O945" s="71"/>
      <c r="P945" s="69"/>
    </row>
    <row r="946" spans="4:16" ht="16.5" customHeight="1">
      <c r="D946" s="69"/>
      <c r="F946" s="69"/>
      <c r="O946" s="71"/>
      <c r="P946" s="69"/>
    </row>
    <row r="947" spans="4:16" ht="16.5" customHeight="1">
      <c r="D947" s="69"/>
      <c r="F947" s="69"/>
      <c r="O947" s="71"/>
      <c r="P947" s="69"/>
    </row>
    <row r="948" spans="4:16" ht="16.5" customHeight="1">
      <c r="D948" s="69"/>
      <c r="F948" s="69"/>
      <c r="O948" s="71"/>
      <c r="P948" s="69"/>
    </row>
    <row r="949" spans="4:16" ht="16.5" customHeight="1">
      <c r="D949" s="69"/>
      <c r="F949" s="69"/>
      <c r="O949" s="71"/>
      <c r="P949" s="69"/>
    </row>
    <row r="950" spans="4:16" ht="16.5" customHeight="1">
      <c r="D950" s="69"/>
      <c r="F950" s="69"/>
      <c r="O950" s="71"/>
      <c r="P950" s="69"/>
    </row>
    <row r="951" spans="4:16" ht="16.5" customHeight="1">
      <c r="D951" s="69"/>
      <c r="F951" s="69"/>
      <c r="O951" s="71"/>
      <c r="P951" s="69"/>
    </row>
    <row r="952" spans="4:16" ht="16.5" customHeight="1">
      <c r="D952" s="69"/>
      <c r="F952" s="69"/>
      <c r="O952" s="71"/>
      <c r="P952" s="69"/>
    </row>
    <row r="953" spans="4:16" ht="16.5" customHeight="1">
      <c r="D953" s="69"/>
      <c r="F953" s="69"/>
      <c r="O953" s="71"/>
      <c r="P953" s="69"/>
    </row>
    <row r="954" spans="4:16" ht="16.5" customHeight="1">
      <c r="D954" s="69"/>
      <c r="F954" s="69"/>
      <c r="O954" s="71"/>
      <c r="P954" s="69"/>
    </row>
    <row r="955" spans="4:16" ht="16.5" customHeight="1">
      <c r="D955" s="69"/>
      <c r="F955" s="69"/>
      <c r="O955" s="71"/>
      <c r="P955" s="69"/>
    </row>
    <row r="956" spans="4:16" ht="16.5" customHeight="1">
      <c r="D956" s="69"/>
      <c r="F956" s="69"/>
      <c r="O956" s="71"/>
      <c r="P956" s="69"/>
    </row>
    <row r="957" spans="4:16" ht="16.5" customHeight="1">
      <c r="D957" s="69"/>
      <c r="F957" s="69"/>
      <c r="O957" s="71"/>
      <c r="P957" s="69"/>
    </row>
    <row r="958" spans="4:16" ht="16.5" customHeight="1">
      <c r="D958" s="69"/>
      <c r="F958" s="69"/>
      <c r="O958" s="71"/>
      <c r="P958" s="69"/>
    </row>
    <row r="959" spans="4:16" ht="16.5" customHeight="1">
      <c r="D959" s="69"/>
      <c r="F959" s="69"/>
      <c r="O959" s="71"/>
      <c r="P959" s="69"/>
    </row>
    <row r="960" spans="4:16" ht="16.5" customHeight="1">
      <c r="D960" s="69"/>
      <c r="F960" s="69"/>
      <c r="O960" s="71"/>
      <c r="P960" s="69"/>
    </row>
    <row r="961" spans="4:16" ht="16.5" customHeight="1">
      <c r="D961" s="69"/>
      <c r="F961" s="69"/>
      <c r="O961" s="71"/>
      <c r="P961" s="69"/>
    </row>
    <row r="962" spans="4:16" ht="16.5" customHeight="1">
      <c r="D962" s="69"/>
      <c r="F962" s="69"/>
      <c r="O962" s="71"/>
      <c r="P962" s="69"/>
    </row>
    <row r="963" spans="4:16" ht="16.5" customHeight="1">
      <c r="D963" s="69"/>
      <c r="F963" s="69"/>
      <c r="O963" s="71"/>
      <c r="P963" s="69"/>
    </row>
    <row r="964" spans="4:16" ht="16.5" customHeight="1">
      <c r="D964" s="69"/>
      <c r="F964" s="69"/>
      <c r="O964" s="71"/>
      <c r="P964" s="69"/>
    </row>
    <row r="965" spans="4:16" ht="16.5" customHeight="1">
      <c r="D965" s="69"/>
      <c r="F965" s="69"/>
      <c r="O965" s="71"/>
      <c r="P965" s="69"/>
    </row>
    <row r="966" spans="4:16" ht="16.5" customHeight="1">
      <c r="D966" s="69"/>
      <c r="F966" s="69"/>
      <c r="O966" s="71"/>
      <c r="P966" s="69"/>
    </row>
    <row r="967" spans="4:16" ht="16.5" customHeight="1">
      <c r="D967" s="69"/>
      <c r="F967" s="69"/>
      <c r="O967" s="71"/>
      <c r="P967" s="69"/>
    </row>
    <row r="968" spans="4:16" ht="16.5" customHeight="1">
      <c r="D968" s="69"/>
      <c r="F968" s="69"/>
      <c r="O968" s="71"/>
      <c r="P968" s="69"/>
    </row>
    <row r="969" spans="4:16" ht="16.5" customHeight="1">
      <c r="D969" s="69"/>
      <c r="F969" s="69"/>
      <c r="O969" s="71"/>
      <c r="P969" s="69"/>
    </row>
    <row r="970" spans="4:16" ht="16.5" customHeight="1">
      <c r="D970" s="69"/>
      <c r="F970" s="69"/>
      <c r="O970" s="71"/>
      <c r="P970" s="69"/>
    </row>
    <row r="971" spans="4:16" ht="16.5" customHeight="1">
      <c r="D971" s="69"/>
      <c r="F971" s="69"/>
      <c r="O971" s="71"/>
      <c r="P971" s="69"/>
    </row>
    <row r="972" spans="4:16" ht="16.5" customHeight="1">
      <c r="D972" s="69"/>
      <c r="F972" s="69"/>
      <c r="O972" s="71"/>
      <c r="P972" s="69"/>
    </row>
    <row r="973" spans="4:16" ht="16.5" customHeight="1">
      <c r="D973" s="69"/>
      <c r="F973" s="69"/>
      <c r="O973" s="71"/>
      <c r="P973" s="69"/>
    </row>
    <row r="974" spans="4:16" ht="16.5" customHeight="1">
      <c r="D974" s="69"/>
      <c r="F974" s="69"/>
      <c r="O974" s="71"/>
      <c r="P974" s="69"/>
    </row>
    <row r="975" spans="4:16" ht="16.5" customHeight="1">
      <c r="D975" s="69"/>
      <c r="F975" s="69"/>
      <c r="O975" s="71"/>
      <c r="P975" s="69"/>
    </row>
    <row r="976" spans="4:16" ht="16.5" customHeight="1">
      <c r="D976" s="69"/>
      <c r="F976" s="69"/>
      <c r="O976" s="71"/>
      <c r="P976" s="69"/>
    </row>
    <row r="977" spans="4:16" ht="16.5" customHeight="1">
      <c r="D977" s="69"/>
      <c r="F977" s="69"/>
      <c r="O977" s="71"/>
      <c r="P977" s="69"/>
    </row>
    <row r="978" spans="4:16" ht="16.5" customHeight="1">
      <c r="D978" s="69"/>
      <c r="F978" s="69"/>
      <c r="O978" s="71"/>
      <c r="P978" s="69"/>
    </row>
    <row r="979" spans="4:16" ht="16.5" customHeight="1">
      <c r="D979" s="69"/>
      <c r="F979" s="69"/>
      <c r="O979" s="71"/>
      <c r="P979" s="69"/>
    </row>
    <row r="980" spans="4:16" ht="16.5" customHeight="1">
      <c r="D980" s="69"/>
      <c r="F980" s="69"/>
      <c r="O980" s="71"/>
      <c r="P980" s="69"/>
    </row>
    <row r="981" spans="4:16" ht="16.5" customHeight="1">
      <c r="D981" s="69"/>
      <c r="F981" s="69"/>
      <c r="O981" s="71"/>
      <c r="P981" s="69"/>
    </row>
    <row r="982" spans="4:16" ht="16.5" customHeight="1">
      <c r="D982" s="69"/>
      <c r="F982" s="69"/>
      <c r="O982" s="71"/>
      <c r="P982" s="69"/>
    </row>
    <row r="983" spans="4:16" ht="16.5" customHeight="1">
      <c r="D983" s="69"/>
      <c r="F983" s="69"/>
      <c r="O983" s="71"/>
      <c r="P983" s="69"/>
    </row>
    <row r="984" spans="4:16" ht="16.5" customHeight="1">
      <c r="D984" s="69"/>
      <c r="F984" s="69"/>
      <c r="O984" s="71"/>
      <c r="P984" s="69"/>
    </row>
    <row r="985" spans="4:16" ht="16.5" customHeight="1">
      <c r="D985" s="69"/>
      <c r="F985" s="69"/>
      <c r="O985" s="71"/>
      <c r="P985" s="69"/>
    </row>
    <row r="986" spans="4:16" ht="16.5" customHeight="1">
      <c r="D986" s="69"/>
      <c r="F986" s="69"/>
      <c r="O986" s="71"/>
      <c r="P986" s="69"/>
    </row>
    <row r="987" spans="4:16" ht="16.5" customHeight="1">
      <c r="D987" s="69"/>
      <c r="F987" s="69"/>
      <c r="O987" s="71"/>
      <c r="P987" s="69"/>
    </row>
    <row r="988" spans="4:16" ht="16.5" customHeight="1">
      <c r="D988" s="69"/>
      <c r="F988" s="69"/>
      <c r="O988" s="71"/>
      <c r="P988" s="69"/>
    </row>
    <row r="989" spans="4:16" ht="16.5" customHeight="1">
      <c r="D989" s="69"/>
      <c r="F989" s="69"/>
      <c r="O989" s="71"/>
      <c r="P989" s="69"/>
    </row>
    <row r="990" spans="4:16" ht="16.5" customHeight="1">
      <c r="D990" s="69"/>
      <c r="F990" s="69"/>
      <c r="O990" s="71"/>
      <c r="P990" s="69"/>
    </row>
    <row r="991" spans="4:16" ht="16.5" customHeight="1">
      <c r="D991" s="69"/>
      <c r="F991" s="69"/>
      <c r="O991" s="71"/>
      <c r="P991" s="69"/>
    </row>
    <row r="992" spans="4:16" ht="16.5" customHeight="1">
      <c r="D992" s="69"/>
      <c r="F992" s="69"/>
      <c r="O992" s="71"/>
      <c r="P992" s="69"/>
    </row>
    <row r="993" spans="4:16" ht="16.5" customHeight="1">
      <c r="D993" s="69"/>
      <c r="F993" s="69"/>
      <c r="O993" s="71"/>
      <c r="P993" s="69"/>
    </row>
    <row r="994" spans="4:16" ht="16.5" customHeight="1">
      <c r="D994" s="69"/>
      <c r="F994" s="69"/>
      <c r="O994" s="71"/>
      <c r="P994" s="69"/>
    </row>
    <row r="995" spans="4:16" ht="16.5" customHeight="1">
      <c r="D995" s="69"/>
      <c r="F995" s="69"/>
      <c r="O995" s="71"/>
      <c r="P995" s="69"/>
    </row>
    <row r="996" spans="4:16" ht="16.5" customHeight="1">
      <c r="D996" s="69"/>
      <c r="F996" s="69"/>
      <c r="O996" s="71"/>
      <c r="P996" s="69"/>
    </row>
    <row r="997" spans="4:16" ht="16.5" customHeight="1">
      <c r="D997" s="69"/>
      <c r="F997" s="69"/>
      <c r="O997" s="71"/>
      <c r="P997" s="69"/>
    </row>
    <row r="998" spans="4:16" ht="16.5" customHeight="1">
      <c r="D998" s="69"/>
      <c r="F998" s="69"/>
      <c r="O998" s="71"/>
      <c r="P998" s="69"/>
    </row>
    <row r="999" spans="4:16" ht="16.5" customHeight="1">
      <c r="D999" s="69"/>
      <c r="F999" s="69"/>
      <c r="O999" s="71"/>
      <c r="P999" s="69"/>
    </row>
    <row r="1000" spans="4:16" ht="16.5" customHeight="1">
      <c r="D1000" s="69"/>
      <c r="F1000" s="69"/>
      <c r="O1000" s="71"/>
      <c r="P1000" s="69"/>
    </row>
  </sheetData>
  <phoneticPr fontId="52"/>
  <dataValidations count="1">
    <dataValidation type="list" allowBlank="1" showInputMessage="1" showErrorMessage="1" prompt=" -  - " sqref="B5" xr:uid="{00000000-0002-0000-0100-000000000000}">
      <formula1>$O$8:$O$18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25"/>
  <sheetViews>
    <sheetView view="pageBreakPreview" topLeftCell="A5" zoomScale="80" zoomScaleNormal="100" zoomScaleSheetLayoutView="80" workbookViewId="0">
      <selection activeCell="B1" sqref="B1:P43"/>
    </sheetView>
  </sheetViews>
  <sheetFormatPr defaultColWidth="12.625" defaultRowHeight="15" customHeight="1"/>
  <cols>
    <col min="1" max="1" width="1.375" customWidth="1"/>
    <col min="2" max="2" width="9.125" customWidth="1"/>
    <col min="3" max="3" width="8.625" hidden="1" customWidth="1"/>
    <col min="4" max="4" width="4" customWidth="1"/>
    <col min="5" max="5" width="2.375" customWidth="1"/>
    <col min="6" max="6" width="6.875" customWidth="1"/>
    <col min="7" max="13" width="11.125" customWidth="1"/>
    <col min="14" max="14" width="6.125" hidden="1" customWidth="1"/>
    <col min="15" max="15" width="13" hidden="1" customWidth="1"/>
    <col min="16" max="16" width="8.875" customWidth="1"/>
    <col min="17" max="17" width="15.625" customWidth="1"/>
    <col min="18" max="18" width="9" hidden="1" customWidth="1"/>
    <col min="19" max="24" width="16.875" customWidth="1"/>
    <col min="25" max="26" width="14.125" customWidth="1"/>
    <col min="27" max="33" width="10" customWidth="1"/>
  </cols>
  <sheetData>
    <row r="1" spans="1:33" ht="31.5" customHeight="1">
      <c r="A1" s="1"/>
      <c r="B1" s="2" t="s">
        <v>0</v>
      </c>
      <c r="C1" s="1"/>
      <c r="D1" s="3"/>
      <c r="E1" s="1"/>
      <c r="F1" s="1"/>
      <c r="G1" s="1"/>
      <c r="I1" s="4" t="s">
        <v>1</v>
      </c>
      <c r="J1" s="5"/>
      <c r="K1" s="1"/>
      <c r="L1" s="1"/>
      <c r="M1" s="1"/>
      <c r="N1" s="1"/>
      <c r="O1" s="1"/>
    </row>
    <row r="2" spans="1:33" ht="16.5" customHeight="1">
      <c r="A2" s="1"/>
      <c r="B2" s="139"/>
      <c r="C2" s="139" t="s">
        <v>2</v>
      </c>
      <c r="D2" s="133"/>
      <c r="E2" s="134"/>
      <c r="F2" s="141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143" t="s">
        <v>10</v>
      </c>
      <c r="O2" s="143" t="s">
        <v>11</v>
      </c>
      <c r="P2" s="101" t="s">
        <v>160</v>
      </c>
    </row>
    <row r="3" spans="1:33" ht="9.75" customHeight="1" thickBot="1">
      <c r="A3" s="1"/>
      <c r="B3" s="140"/>
      <c r="C3" s="140"/>
      <c r="D3" s="135"/>
      <c r="E3" s="136"/>
      <c r="F3" s="142"/>
      <c r="G3" s="7">
        <v>2.4</v>
      </c>
      <c r="H3" s="7">
        <v>2.4</v>
      </c>
      <c r="I3" s="7">
        <v>2.4</v>
      </c>
      <c r="J3" s="7">
        <v>2.4</v>
      </c>
      <c r="K3" s="7">
        <v>2.4</v>
      </c>
      <c r="L3" s="7">
        <v>2.4</v>
      </c>
      <c r="M3" s="7">
        <v>2.4</v>
      </c>
      <c r="N3" s="140"/>
      <c r="O3" s="140"/>
      <c r="P3" s="102"/>
    </row>
    <row r="4" spans="1:33" ht="15.75" customHeight="1" thickTop="1">
      <c r="A4" s="1"/>
      <c r="B4" s="144" t="s">
        <v>12</v>
      </c>
      <c r="C4" s="146">
        <v>0</v>
      </c>
      <c r="D4" s="137" t="s">
        <v>13</v>
      </c>
      <c r="E4" s="138"/>
      <c r="F4" s="150">
        <v>0</v>
      </c>
      <c r="G4" s="8" t="s">
        <v>14</v>
      </c>
      <c r="H4" s="8" t="s">
        <v>15</v>
      </c>
      <c r="I4" s="8" t="s">
        <v>16</v>
      </c>
      <c r="J4" s="8" t="s">
        <v>17</v>
      </c>
      <c r="K4" s="8" t="s">
        <v>18</v>
      </c>
      <c r="L4" s="9" t="s">
        <v>19</v>
      </c>
      <c r="M4" s="9" t="s">
        <v>20</v>
      </c>
      <c r="N4" s="151"/>
      <c r="O4" s="147">
        <f>IF(L8="","",L8)</f>
        <v>4.9837962962962959E-2</v>
      </c>
      <c r="P4" s="106" t="s">
        <v>199</v>
      </c>
    </row>
    <row r="5" spans="1:33" ht="15.75" customHeight="1">
      <c r="A5" s="1"/>
      <c r="B5" s="122"/>
      <c r="C5" s="122"/>
      <c r="D5" s="107" t="s">
        <v>21</v>
      </c>
      <c r="E5" s="108"/>
      <c r="F5" s="122"/>
      <c r="G5" s="10">
        <v>9.7222222222222224E-3</v>
      </c>
      <c r="H5" s="10">
        <v>8.5763888888889441E-3</v>
      </c>
      <c r="I5" s="10">
        <v>8.7037037037037655E-3</v>
      </c>
      <c r="J5" s="10">
        <v>8.3333333333333332E-3</v>
      </c>
      <c r="K5" s="10">
        <v>9.7222222222222224E-3</v>
      </c>
      <c r="L5" s="10">
        <v>9.0277777777777787E-3</v>
      </c>
      <c r="M5" s="10">
        <v>9.0277777777777787E-3</v>
      </c>
      <c r="N5" s="122"/>
      <c r="O5" s="148"/>
      <c r="P5" s="106"/>
      <c r="Q5" s="12"/>
      <c r="R5" s="12"/>
      <c r="S5" s="12"/>
      <c r="T5" s="12"/>
      <c r="U5" s="12"/>
      <c r="V5" s="12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15.75" customHeight="1">
      <c r="A6" s="1"/>
      <c r="B6" s="122"/>
      <c r="C6" s="122"/>
      <c r="D6" s="109" t="s">
        <v>22</v>
      </c>
      <c r="E6" s="108"/>
      <c r="F6" s="122"/>
      <c r="G6" s="14">
        <v>8.0671296296296307E-3</v>
      </c>
      <c r="H6" s="14" t="s">
        <v>162</v>
      </c>
      <c r="I6" s="14" t="s">
        <v>166</v>
      </c>
      <c r="J6" s="14" t="s">
        <v>174</v>
      </c>
      <c r="K6" s="14" t="s">
        <v>180</v>
      </c>
      <c r="L6" s="14" t="s">
        <v>205</v>
      </c>
      <c r="M6" s="14" t="s">
        <v>190</v>
      </c>
      <c r="N6" s="122"/>
      <c r="O6" s="148"/>
      <c r="P6" s="106"/>
      <c r="Q6" s="12"/>
      <c r="R6" s="12"/>
      <c r="S6" s="12"/>
      <c r="T6" s="12"/>
      <c r="U6" s="12"/>
      <c r="V6" s="12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ht="15.75" customHeight="1">
      <c r="A7" s="15"/>
      <c r="B7" s="122"/>
      <c r="C7" s="122"/>
      <c r="D7" s="110" t="s">
        <v>23</v>
      </c>
      <c r="E7" s="108"/>
      <c r="F7" s="122"/>
      <c r="G7" s="16">
        <f>G6</f>
        <v>8.0671296296296307E-3</v>
      </c>
      <c r="H7" s="16">
        <v>8.2291666666666659E-3</v>
      </c>
      <c r="I7" s="16">
        <v>8.6226851851851846E-3</v>
      </c>
      <c r="J7" s="16">
        <v>8.6226851851851846E-3</v>
      </c>
      <c r="K7" s="16">
        <v>8.7847222222222233E-3</v>
      </c>
      <c r="L7" s="16">
        <v>7.5115740740740742E-3</v>
      </c>
      <c r="M7" s="16">
        <v>9.9189814814814817E-3</v>
      </c>
      <c r="N7" s="122"/>
      <c r="O7" s="148"/>
      <c r="P7" s="106"/>
      <c r="Q7" s="12"/>
      <c r="R7" s="12"/>
      <c r="S7" s="12"/>
      <c r="T7" s="12"/>
      <c r="U7" s="12"/>
      <c r="V7" s="12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customHeight="1">
      <c r="A8" s="15"/>
      <c r="B8" s="145"/>
      <c r="C8" s="123"/>
      <c r="D8" s="111" t="s">
        <v>24</v>
      </c>
      <c r="E8" s="112"/>
      <c r="F8" s="123"/>
      <c r="G8" s="18">
        <f>IF(G7="","",F4+G7)</f>
        <v>8.0671296296296307E-3</v>
      </c>
      <c r="H8" s="18">
        <f>IF(H7="","",G8+H7)</f>
        <v>1.6296296296296295E-2</v>
      </c>
      <c r="I8" s="18">
        <f t="shared" ref="I8:M8" si="0">IF(I7="","",H8+I7)</f>
        <v>2.4918981481481479E-2</v>
      </c>
      <c r="J8" s="18">
        <f t="shared" si="0"/>
        <v>3.3541666666666664E-2</v>
      </c>
      <c r="K8" s="18">
        <f t="shared" si="0"/>
        <v>4.2326388888888886E-2</v>
      </c>
      <c r="L8" s="18">
        <f t="shared" si="0"/>
        <v>4.9837962962962959E-2</v>
      </c>
      <c r="M8" s="18">
        <f t="shared" si="0"/>
        <v>5.9756944444444439E-2</v>
      </c>
      <c r="N8" s="123"/>
      <c r="O8" s="149"/>
      <c r="P8" s="106"/>
      <c r="Q8" s="12"/>
      <c r="R8" s="12"/>
      <c r="S8" s="12"/>
      <c r="T8" s="12"/>
      <c r="U8" s="12"/>
      <c r="V8" s="12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customHeight="1">
      <c r="A9" s="1"/>
      <c r="B9" s="128" t="s">
        <v>25</v>
      </c>
      <c r="C9" s="132">
        <v>0</v>
      </c>
      <c r="D9" s="125" t="s">
        <v>13</v>
      </c>
      <c r="E9" s="126"/>
      <c r="F9" s="121">
        <v>9.0277777777777787E-3</v>
      </c>
      <c r="G9" s="19" t="s">
        <v>26</v>
      </c>
      <c r="H9" s="19" t="s">
        <v>27</v>
      </c>
      <c r="I9" s="19" t="s">
        <v>28</v>
      </c>
      <c r="J9" s="19" t="s">
        <v>29</v>
      </c>
      <c r="K9" s="19" t="s">
        <v>30</v>
      </c>
      <c r="L9" s="19" t="s">
        <v>31</v>
      </c>
      <c r="M9" s="19" t="s">
        <v>32</v>
      </c>
      <c r="N9" s="152"/>
      <c r="O9" s="153">
        <f>IF(L13="","",L13)</f>
        <v>5.090277777777779E-2</v>
      </c>
      <c r="P9" s="104" t="s">
        <v>198</v>
      </c>
      <c r="Q9" s="12"/>
      <c r="R9" s="12"/>
      <c r="S9" s="12"/>
      <c r="T9" s="12"/>
      <c r="U9" s="12"/>
      <c r="V9" s="12"/>
    </row>
    <row r="10" spans="1:33" ht="15.75" customHeight="1">
      <c r="A10" s="1"/>
      <c r="B10" s="122"/>
      <c r="C10" s="122"/>
      <c r="D10" s="107" t="s">
        <v>21</v>
      </c>
      <c r="E10" s="108"/>
      <c r="F10" s="122"/>
      <c r="G10" s="10">
        <v>6.7939814814815015E-3</v>
      </c>
      <c r="H10" s="10">
        <v>7.9398148148148301E-3</v>
      </c>
      <c r="I10" s="10">
        <v>6.7129629629629744E-3</v>
      </c>
      <c r="J10" s="10">
        <v>8.3333333333333332E-3</v>
      </c>
      <c r="K10" s="10">
        <v>8.3333333333333332E-3</v>
      </c>
      <c r="L10" s="10">
        <v>8.3333333333333332E-3</v>
      </c>
      <c r="M10" s="10">
        <v>7.6388888888888886E-3</v>
      </c>
      <c r="N10" s="122"/>
      <c r="O10" s="148"/>
      <c r="P10" s="104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ht="15.75" customHeight="1">
      <c r="A11" s="1"/>
      <c r="B11" s="122"/>
      <c r="C11" s="122"/>
      <c r="D11" s="109" t="s">
        <v>22</v>
      </c>
      <c r="E11" s="108"/>
      <c r="F11" s="122"/>
      <c r="G11" s="14">
        <v>6.3425925925925915E-3</v>
      </c>
      <c r="H11" s="14" t="s">
        <v>163</v>
      </c>
      <c r="I11" s="20">
        <f>I12</f>
        <v>6.1805555555555563E-3</v>
      </c>
      <c r="J11" s="14">
        <v>6.5046296296296302E-3</v>
      </c>
      <c r="K11" s="14">
        <v>7.9745370370370369E-3</v>
      </c>
      <c r="L11" s="14" t="s">
        <v>183</v>
      </c>
      <c r="M11" s="14" t="s">
        <v>191</v>
      </c>
      <c r="N11" s="122"/>
      <c r="O11" s="148"/>
      <c r="P11" s="104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ht="15.75" customHeight="1">
      <c r="A12" s="15"/>
      <c r="B12" s="122"/>
      <c r="C12" s="122"/>
      <c r="D12" s="110" t="s">
        <v>23</v>
      </c>
      <c r="E12" s="108"/>
      <c r="F12" s="122"/>
      <c r="G12" s="16">
        <f>G11</f>
        <v>6.3425925925925915E-3</v>
      </c>
      <c r="H12" s="16">
        <f>H10</f>
        <v>7.9398148148148301E-3</v>
      </c>
      <c r="I12" s="16">
        <v>6.1805555555555563E-3</v>
      </c>
      <c r="J12" s="16">
        <f>J11</f>
        <v>6.5046296296296302E-3</v>
      </c>
      <c r="K12" s="16">
        <f>K11</f>
        <v>7.9745370370370369E-3</v>
      </c>
      <c r="L12" s="16">
        <v>6.9328703703703696E-3</v>
      </c>
      <c r="M12" s="16">
        <v>6.7592592592592591E-3</v>
      </c>
      <c r="N12" s="122"/>
      <c r="O12" s="148"/>
      <c r="P12" s="104"/>
      <c r="Q12" s="21"/>
      <c r="R12" s="21"/>
      <c r="S12" s="21"/>
      <c r="T12" s="21"/>
      <c r="U12" s="21"/>
      <c r="V12" s="21"/>
      <c r="W12" s="22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.75" customHeight="1">
      <c r="A13" s="15"/>
      <c r="B13" s="122"/>
      <c r="C13" s="123"/>
      <c r="D13" s="111" t="s">
        <v>24</v>
      </c>
      <c r="E13" s="112"/>
      <c r="F13" s="123"/>
      <c r="G13" s="18">
        <f>IF(G12="","",F9+G12)</f>
        <v>1.5370370370370371E-2</v>
      </c>
      <c r="H13" s="18">
        <f>IF(H12="","",G13+H12)</f>
        <v>2.3310185185185201E-2</v>
      </c>
      <c r="I13" s="18">
        <f t="shared" ref="I13:M13" si="1">IF(I12="","",H13+I12)</f>
        <v>2.9490740740740758E-2</v>
      </c>
      <c r="J13" s="18">
        <f t="shared" si="1"/>
        <v>3.5995370370370386E-2</v>
      </c>
      <c r="K13" s="18">
        <f t="shared" si="1"/>
        <v>4.3969907407407423E-2</v>
      </c>
      <c r="L13" s="18">
        <f t="shared" si="1"/>
        <v>5.090277777777779E-2</v>
      </c>
      <c r="M13" s="18">
        <f t="shared" si="1"/>
        <v>5.7662037037037046E-2</v>
      </c>
      <c r="N13" s="123"/>
      <c r="O13" s="149"/>
      <c r="P13" s="104"/>
      <c r="Q13" s="21"/>
      <c r="R13" s="21"/>
      <c r="S13" s="21"/>
      <c r="T13" s="21"/>
      <c r="U13" s="21"/>
      <c r="V13" s="21"/>
      <c r="W13" s="22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.75" customHeight="1">
      <c r="A14" s="1"/>
      <c r="B14" s="128" t="s">
        <v>33</v>
      </c>
      <c r="C14" s="132">
        <v>0</v>
      </c>
      <c r="D14" s="125" t="s">
        <v>13</v>
      </c>
      <c r="E14" s="126"/>
      <c r="F14" s="121">
        <v>1.1805555555555555E-2</v>
      </c>
      <c r="G14" s="19" t="s">
        <v>34</v>
      </c>
      <c r="H14" s="19" t="s">
        <v>35</v>
      </c>
      <c r="I14" s="23" t="s">
        <v>36</v>
      </c>
      <c r="J14" s="24" t="s">
        <v>37</v>
      </c>
      <c r="K14" s="19" t="s">
        <v>38</v>
      </c>
      <c r="L14" s="19" t="s">
        <v>39</v>
      </c>
      <c r="M14" s="19" t="s">
        <v>40</v>
      </c>
      <c r="N14" s="152"/>
      <c r="O14" s="153">
        <f>IF(L18="","",L18)</f>
        <v>5.2951388888888888E-2</v>
      </c>
      <c r="P14" s="103" t="s">
        <v>203</v>
      </c>
      <c r="Q14" s="21"/>
      <c r="R14" s="21"/>
      <c r="S14" s="21"/>
      <c r="T14" s="21"/>
      <c r="U14" s="21"/>
      <c r="V14" s="21"/>
      <c r="W14" s="22"/>
    </row>
    <row r="15" spans="1:33" ht="15.75" customHeight="1">
      <c r="A15" s="1"/>
      <c r="B15" s="122"/>
      <c r="C15" s="122"/>
      <c r="D15" s="107" t="s">
        <v>21</v>
      </c>
      <c r="E15" s="108"/>
      <c r="F15" s="122"/>
      <c r="G15" s="10">
        <v>5.7870370370370549E-3</v>
      </c>
      <c r="H15" s="10">
        <v>7.2800925925925915E-3</v>
      </c>
      <c r="I15" s="10">
        <v>6.7768518518518941E-3</v>
      </c>
      <c r="J15" s="10">
        <v>7.2531099033816895E-3</v>
      </c>
      <c r="K15" s="10">
        <v>7.6388888888888886E-3</v>
      </c>
      <c r="L15" s="10">
        <v>8.3333333333333332E-3</v>
      </c>
      <c r="M15" s="10">
        <v>8.3333333333333332E-3</v>
      </c>
      <c r="N15" s="122"/>
      <c r="O15" s="148"/>
      <c r="P15" s="103"/>
      <c r="Q15" s="21"/>
      <c r="R15" s="21"/>
      <c r="S15" s="21"/>
      <c r="T15" s="21"/>
      <c r="U15" s="21"/>
      <c r="V15" s="21"/>
      <c r="W15" s="22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ht="15.75" customHeight="1">
      <c r="A16" s="1"/>
      <c r="B16" s="122"/>
      <c r="C16" s="122"/>
      <c r="D16" s="109" t="s">
        <v>22</v>
      </c>
      <c r="E16" s="108"/>
      <c r="F16" s="122"/>
      <c r="G16" s="14">
        <v>5.5324074074074069E-3</v>
      </c>
      <c r="H16" s="20">
        <v>6.828703703703704E-3</v>
      </c>
      <c r="I16" s="14" t="s">
        <v>167</v>
      </c>
      <c r="J16" s="14" t="s">
        <v>176</v>
      </c>
      <c r="K16" s="14" t="s">
        <v>163</v>
      </c>
      <c r="L16" s="14" t="s">
        <v>184</v>
      </c>
      <c r="M16" s="14" t="s">
        <v>192</v>
      </c>
      <c r="N16" s="122"/>
      <c r="O16" s="148"/>
      <c r="P16" s="103"/>
      <c r="Q16" s="21"/>
      <c r="R16" s="21"/>
      <c r="S16" s="21"/>
      <c r="T16" s="21"/>
      <c r="U16" s="21"/>
      <c r="V16" s="21"/>
      <c r="W16" s="22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ht="15.75" customHeight="1">
      <c r="A17" s="15"/>
      <c r="B17" s="122"/>
      <c r="C17" s="122"/>
      <c r="D17" s="110" t="s">
        <v>23</v>
      </c>
      <c r="E17" s="108"/>
      <c r="F17" s="122"/>
      <c r="G17" s="16">
        <f>G16</f>
        <v>5.5324074074074069E-3</v>
      </c>
      <c r="H17" s="16">
        <f>H16</f>
        <v>6.828703703703704E-3</v>
      </c>
      <c r="I17" s="16">
        <v>6.4814814814814813E-3</v>
      </c>
      <c r="J17" s="16">
        <v>6.7245370370370367E-3</v>
      </c>
      <c r="K17" s="16">
        <f>K15</f>
        <v>7.6388888888888886E-3</v>
      </c>
      <c r="L17" s="16">
        <v>7.9398148148148145E-3</v>
      </c>
      <c r="M17" s="16">
        <v>9.4907407407407406E-3</v>
      </c>
      <c r="N17" s="122"/>
      <c r="O17" s="148"/>
      <c r="P17" s="103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75" customHeight="1">
      <c r="A18" s="15"/>
      <c r="B18" s="122"/>
      <c r="C18" s="123"/>
      <c r="D18" s="111" t="s">
        <v>24</v>
      </c>
      <c r="E18" s="112"/>
      <c r="F18" s="123"/>
      <c r="G18" s="18">
        <f>IF(G17="","",F14+G17)</f>
        <v>1.7337962962962961E-2</v>
      </c>
      <c r="H18" s="18">
        <f>IF(H17="","",G18+H17)</f>
        <v>2.4166666666666666E-2</v>
      </c>
      <c r="I18" s="18">
        <f t="shared" ref="I18:M18" si="2">IF(I17="","",H18+I17)</f>
        <v>3.0648148148148147E-2</v>
      </c>
      <c r="J18" s="18">
        <f t="shared" si="2"/>
        <v>3.7372685185185182E-2</v>
      </c>
      <c r="K18" s="18">
        <f t="shared" si="2"/>
        <v>4.5011574074074072E-2</v>
      </c>
      <c r="L18" s="18">
        <f t="shared" si="2"/>
        <v>5.2951388888888888E-2</v>
      </c>
      <c r="M18" s="18">
        <f t="shared" si="2"/>
        <v>6.2442129629629625E-2</v>
      </c>
      <c r="N18" s="123"/>
      <c r="O18" s="149"/>
      <c r="P18" s="103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.75" customHeight="1">
      <c r="A19" s="1"/>
      <c r="B19" s="128" t="s">
        <v>41</v>
      </c>
      <c r="C19" s="132">
        <v>0</v>
      </c>
      <c r="D19" s="125" t="s">
        <v>13</v>
      </c>
      <c r="E19" s="126"/>
      <c r="F19" s="121">
        <v>6.9444444444444447E-4</v>
      </c>
      <c r="G19" s="19" t="s">
        <v>42</v>
      </c>
      <c r="H19" s="24" t="s">
        <v>43</v>
      </c>
      <c r="I19" s="19" t="s">
        <v>44</v>
      </c>
      <c r="J19" s="19" t="s">
        <v>45</v>
      </c>
      <c r="K19" s="24" t="s">
        <v>46</v>
      </c>
      <c r="L19" s="25" t="s">
        <v>47</v>
      </c>
      <c r="M19" s="24" t="s">
        <v>48</v>
      </c>
      <c r="N19" s="152"/>
      <c r="O19" s="153">
        <f>IF(L23="","",L23)</f>
        <v>4.6805555555555559E-2</v>
      </c>
      <c r="P19" s="105" t="s">
        <v>197</v>
      </c>
      <c r="Q19" s="21"/>
      <c r="R19" s="21"/>
      <c r="S19" s="21"/>
      <c r="T19" s="21"/>
      <c r="U19" s="21"/>
      <c r="V19" s="21"/>
      <c r="W19" s="22"/>
    </row>
    <row r="20" spans="1:33" ht="15.75" customHeight="1">
      <c r="A20" s="1"/>
      <c r="B20" s="122"/>
      <c r="C20" s="122"/>
      <c r="D20" s="107" t="s">
        <v>21</v>
      </c>
      <c r="E20" s="108"/>
      <c r="F20" s="122"/>
      <c r="G20" s="10">
        <v>8.3333333333333332E-3</v>
      </c>
      <c r="H20" s="10">
        <v>9.0277777777777787E-3</v>
      </c>
      <c r="I20" s="10">
        <v>1.0057870370370436E-2</v>
      </c>
      <c r="J20" s="10">
        <v>8.1939833259554971E-3</v>
      </c>
      <c r="K20" s="10">
        <v>9.0277777777777787E-3</v>
      </c>
      <c r="L20" s="10">
        <v>8.3333333333333332E-3</v>
      </c>
      <c r="M20" s="10">
        <v>9.0277777777777787E-3</v>
      </c>
      <c r="N20" s="122"/>
      <c r="O20" s="148"/>
      <c r="P20" s="105"/>
      <c r="Q20" s="21"/>
      <c r="R20" s="21"/>
      <c r="S20" s="21"/>
      <c r="T20" s="21"/>
      <c r="U20" s="21"/>
      <c r="V20" s="21"/>
      <c r="W20" s="22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 ht="15.75" customHeight="1">
      <c r="A21" s="1"/>
      <c r="B21" s="122"/>
      <c r="C21" s="122"/>
      <c r="D21" s="109" t="s">
        <v>22</v>
      </c>
      <c r="E21" s="108"/>
      <c r="F21" s="122"/>
      <c r="G21" s="14">
        <v>7.7083333333333335E-3</v>
      </c>
      <c r="H21" s="14">
        <v>7.5462962962962966E-3</v>
      </c>
      <c r="I21" s="14" t="s">
        <v>168</v>
      </c>
      <c r="J21" s="14" t="s">
        <v>178</v>
      </c>
      <c r="K21" s="14">
        <v>8.9351851851851866E-3</v>
      </c>
      <c r="L21" s="14" t="s">
        <v>163</v>
      </c>
      <c r="M21" s="14" t="s">
        <v>193</v>
      </c>
      <c r="N21" s="122"/>
      <c r="O21" s="148"/>
      <c r="P21" s="105"/>
      <c r="Q21" s="21"/>
      <c r="R21" s="21"/>
      <c r="S21" s="21"/>
      <c r="T21" s="21"/>
      <c r="U21" s="21"/>
      <c r="V21" s="21"/>
      <c r="W21" s="22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 ht="15.75" customHeight="1">
      <c r="A22" s="15"/>
      <c r="B22" s="122"/>
      <c r="C22" s="122"/>
      <c r="D22" s="110" t="s">
        <v>23</v>
      </c>
      <c r="E22" s="108"/>
      <c r="F22" s="122"/>
      <c r="G22" s="16">
        <f>G21</f>
        <v>7.7083333333333335E-3</v>
      </c>
      <c r="H22" s="16">
        <v>6.7939814814814816E-3</v>
      </c>
      <c r="I22" s="16">
        <v>7.2222222222222228E-3</v>
      </c>
      <c r="J22" s="16">
        <v>8.0092592592592594E-3</v>
      </c>
      <c r="K22" s="16">
        <v>8.0439814814814818E-3</v>
      </c>
      <c r="L22" s="16">
        <f>L20</f>
        <v>8.3333333333333332E-3</v>
      </c>
      <c r="M22" s="16">
        <v>6.9444444444444441E-3</v>
      </c>
      <c r="N22" s="122"/>
      <c r="O22" s="148"/>
      <c r="P22" s="105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5.75" customHeight="1">
      <c r="A23" s="15"/>
      <c r="B23" s="123"/>
      <c r="C23" s="123"/>
      <c r="D23" s="111" t="s">
        <v>24</v>
      </c>
      <c r="E23" s="112"/>
      <c r="F23" s="123"/>
      <c r="G23" s="18">
        <f>IF(G22="","",F19+G22)</f>
        <v>8.4027777777777781E-3</v>
      </c>
      <c r="H23" s="18">
        <f>IF(H22="","",G23+H22)</f>
        <v>1.5196759259259261E-2</v>
      </c>
      <c r="I23" s="18">
        <f t="shared" ref="I23:M23" si="3">IF(I22="","",H23+I22)</f>
        <v>2.2418981481481484E-2</v>
      </c>
      <c r="J23" s="18">
        <f t="shared" si="3"/>
        <v>3.0428240740740742E-2</v>
      </c>
      <c r="K23" s="18">
        <f t="shared" si="3"/>
        <v>3.8472222222222227E-2</v>
      </c>
      <c r="L23" s="18">
        <f t="shared" si="3"/>
        <v>4.6805555555555559E-2</v>
      </c>
      <c r="M23" s="18">
        <f t="shared" si="3"/>
        <v>5.3750000000000006E-2</v>
      </c>
      <c r="N23" s="123"/>
      <c r="O23" s="149"/>
      <c r="P23" s="105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5.75" customHeight="1">
      <c r="A24" s="1"/>
      <c r="B24" s="128" t="s">
        <v>49</v>
      </c>
      <c r="C24" s="132">
        <v>0</v>
      </c>
      <c r="D24" s="125" t="s">
        <v>13</v>
      </c>
      <c r="E24" s="126"/>
      <c r="F24" s="121">
        <v>6.2499999999999995E-3</v>
      </c>
      <c r="G24" s="19" t="s">
        <v>50</v>
      </c>
      <c r="H24" s="19" t="s">
        <v>51</v>
      </c>
      <c r="I24" s="25" t="s">
        <v>52</v>
      </c>
      <c r="J24" s="19" t="s">
        <v>53</v>
      </c>
      <c r="K24" s="19" t="s">
        <v>54</v>
      </c>
      <c r="L24" s="24" t="s">
        <v>55</v>
      </c>
      <c r="M24" s="19" t="s">
        <v>56</v>
      </c>
      <c r="N24" s="152"/>
      <c r="O24" s="153">
        <f>IF(L28="","",L28)</f>
        <v>5.4259259259259257E-2</v>
      </c>
      <c r="P24" s="103" t="s">
        <v>204</v>
      </c>
      <c r="Q24" s="21"/>
      <c r="R24" s="21"/>
      <c r="S24" s="21"/>
      <c r="T24" s="21"/>
      <c r="U24" s="21"/>
      <c r="V24" s="21"/>
      <c r="W24" s="22"/>
    </row>
    <row r="25" spans="1:33" ht="15.75" customHeight="1">
      <c r="A25" s="1"/>
      <c r="B25" s="122"/>
      <c r="C25" s="122"/>
      <c r="D25" s="107" t="s">
        <v>21</v>
      </c>
      <c r="E25" s="108"/>
      <c r="F25" s="122"/>
      <c r="G25" s="10">
        <v>8.3333333333333332E-3</v>
      </c>
      <c r="H25" s="10">
        <v>8.3333333333333332E-3</v>
      </c>
      <c r="I25" s="10">
        <v>8.3333333333333332E-3</v>
      </c>
      <c r="J25" s="10">
        <v>8.3333333333333332E-3</v>
      </c>
      <c r="K25" s="10">
        <v>8.3333333333333332E-3</v>
      </c>
      <c r="L25" s="10">
        <v>7.3993885568836241E-3</v>
      </c>
      <c r="M25" s="10">
        <v>8.3333333333333332E-3</v>
      </c>
      <c r="N25" s="122"/>
      <c r="O25" s="148"/>
      <c r="P25" s="103"/>
      <c r="Q25" s="21"/>
      <c r="R25" s="21"/>
      <c r="S25" s="21"/>
      <c r="T25" s="21"/>
      <c r="U25" s="21"/>
      <c r="V25" s="21"/>
      <c r="W25" s="22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ht="15.75" customHeight="1">
      <c r="A26" s="1"/>
      <c r="B26" s="122"/>
      <c r="C26" s="122"/>
      <c r="D26" s="109" t="s">
        <v>22</v>
      </c>
      <c r="E26" s="108"/>
      <c r="F26" s="122"/>
      <c r="G26" s="14">
        <v>6.828703703703704E-3</v>
      </c>
      <c r="H26" s="14">
        <v>9.5138888888888894E-3</v>
      </c>
      <c r="I26" s="14">
        <f>I25</f>
        <v>8.3333333333333332E-3</v>
      </c>
      <c r="J26" s="14" t="s">
        <v>175</v>
      </c>
      <c r="K26" s="14" t="s">
        <v>189</v>
      </c>
      <c r="L26" s="14" t="s">
        <v>185</v>
      </c>
      <c r="M26" s="14" t="s">
        <v>163</v>
      </c>
      <c r="N26" s="122"/>
      <c r="O26" s="148"/>
      <c r="P26" s="103"/>
      <c r="Q26" s="21"/>
      <c r="R26" s="21"/>
      <c r="S26" s="21"/>
      <c r="T26" s="21"/>
      <c r="U26" s="21"/>
      <c r="V26" s="21"/>
      <c r="W26" s="22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 ht="15.75" customHeight="1">
      <c r="A27" s="15"/>
      <c r="B27" s="122"/>
      <c r="C27" s="122"/>
      <c r="D27" s="110" t="s">
        <v>23</v>
      </c>
      <c r="E27" s="108"/>
      <c r="F27" s="122"/>
      <c r="G27" s="16">
        <f>G26</f>
        <v>6.828703703703704E-3</v>
      </c>
      <c r="H27" s="16">
        <f>H26</f>
        <v>9.5138888888888894E-3</v>
      </c>
      <c r="I27" s="16">
        <f>I25</f>
        <v>8.3333333333333332E-3</v>
      </c>
      <c r="J27" s="16">
        <v>7.6388888888888886E-3</v>
      </c>
      <c r="K27" s="16">
        <v>7.9861111111111122E-3</v>
      </c>
      <c r="L27" s="16">
        <v>7.7083333333333335E-3</v>
      </c>
      <c r="M27" s="16">
        <f>M25</f>
        <v>8.3333333333333332E-3</v>
      </c>
      <c r="N27" s="122"/>
      <c r="O27" s="148"/>
      <c r="P27" s="103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5.75" customHeight="1">
      <c r="A28" s="15"/>
      <c r="B28" s="123"/>
      <c r="C28" s="123"/>
      <c r="D28" s="111" t="s">
        <v>24</v>
      </c>
      <c r="E28" s="112"/>
      <c r="F28" s="123"/>
      <c r="G28" s="18">
        <f>IF(G27="","",F24+G27)</f>
        <v>1.3078703703703703E-2</v>
      </c>
      <c r="H28" s="18">
        <f>IF(H27="","",G28+H27)</f>
        <v>2.2592592592592595E-2</v>
      </c>
      <c r="I28" s="18">
        <f t="shared" ref="I28:M28" si="4">IF(I27="","",H28+I27)</f>
        <v>3.0925925925925926E-2</v>
      </c>
      <c r="J28" s="18">
        <f t="shared" si="4"/>
        <v>3.8564814814814816E-2</v>
      </c>
      <c r="K28" s="18">
        <f t="shared" si="4"/>
        <v>4.6550925925925926E-2</v>
      </c>
      <c r="L28" s="18">
        <f t="shared" si="4"/>
        <v>5.4259259259259257E-2</v>
      </c>
      <c r="M28" s="18">
        <f t="shared" si="4"/>
        <v>6.2592592592592589E-2</v>
      </c>
      <c r="N28" s="123"/>
      <c r="O28" s="149"/>
      <c r="P28" s="103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5.75" customHeight="1">
      <c r="A29" s="1"/>
      <c r="B29" s="129" t="s">
        <v>57</v>
      </c>
      <c r="C29" s="132">
        <v>0</v>
      </c>
      <c r="D29" s="125" t="s">
        <v>13</v>
      </c>
      <c r="E29" s="126"/>
      <c r="F29" s="121">
        <v>1.3888888888888888E-2</v>
      </c>
      <c r="G29" s="25" t="s">
        <v>58</v>
      </c>
      <c r="H29" s="25" t="s">
        <v>59</v>
      </c>
      <c r="I29" s="24" t="s">
        <v>60</v>
      </c>
      <c r="J29" s="19" t="s">
        <v>61</v>
      </c>
      <c r="K29" s="19" t="s">
        <v>62</v>
      </c>
      <c r="L29" s="24" t="s">
        <v>63</v>
      </c>
      <c r="M29" s="19" t="s">
        <v>64</v>
      </c>
      <c r="N29" s="152"/>
      <c r="O29" s="153">
        <f>IF(L33="","",L33)</f>
        <v>5.3449074074074072E-2</v>
      </c>
      <c r="P29" s="103" t="s">
        <v>202</v>
      </c>
      <c r="Q29" s="21"/>
      <c r="R29" s="21"/>
      <c r="S29" s="21"/>
      <c r="T29" s="21"/>
      <c r="U29" s="21"/>
      <c r="V29" s="21"/>
      <c r="W29" s="22"/>
    </row>
    <row r="30" spans="1:33" ht="15.75" customHeight="1">
      <c r="A30" s="1"/>
      <c r="B30" s="130"/>
      <c r="C30" s="122"/>
      <c r="D30" s="107" t="s">
        <v>21</v>
      </c>
      <c r="E30" s="108"/>
      <c r="F30" s="122"/>
      <c r="G30" s="10">
        <v>6.9444444444444441E-3</v>
      </c>
      <c r="H30" s="10">
        <v>6.2499999999999995E-3</v>
      </c>
      <c r="I30" s="10">
        <v>7.026173371647554E-3</v>
      </c>
      <c r="J30" s="10">
        <v>6.8055555555556055E-3</v>
      </c>
      <c r="K30" s="10">
        <v>6.2384259259259649E-3</v>
      </c>
      <c r="L30" s="10">
        <v>6.2345173041895531E-3</v>
      </c>
      <c r="M30" s="10">
        <v>9.0046296296297495E-3</v>
      </c>
      <c r="N30" s="122"/>
      <c r="O30" s="148"/>
      <c r="P30" s="103"/>
      <c r="Q30" s="21"/>
      <c r="R30" s="21"/>
      <c r="S30" s="21"/>
      <c r="T30" s="21"/>
      <c r="U30" s="21"/>
      <c r="V30" s="21"/>
      <c r="W30" s="22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 ht="15.75" customHeight="1">
      <c r="A31" s="1"/>
      <c r="B31" s="130"/>
      <c r="C31" s="122"/>
      <c r="D31" s="109" t="s">
        <v>22</v>
      </c>
      <c r="E31" s="108"/>
      <c r="F31" s="122"/>
      <c r="G31" s="14">
        <f>G30</f>
        <v>6.9444444444444441E-3</v>
      </c>
      <c r="H31" s="14">
        <f>H30</f>
        <v>6.2499999999999995E-3</v>
      </c>
      <c r="I31" s="14" t="s">
        <v>169</v>
      </c>
      <c r="J31" s="14" t="s">
        <v>172</v>
      </c>
      <c r="K31" s="14">
        <v>5.6712962962962958E-3</v>
      </c>
      <c r="L31" s="14" t="s">
        <v>186</v>
      </c>
      <c r="M31" s="14" t="s">
        <v>194</v>
      </c>
      <c r="N31" s="122"/>
      <c r="O31" s="148"/>
      <c r="P31" s="103"/>
      <c r="Q31" s="21"/>
      <c r="R31" s="21"/>
      <c r="S31" s="21"/>
      <c r="T31" s="21"/>
      <c r="U31" s="21"/>
      <c r="V31" s="21"/>
      <c r="W31" s="22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ht="15.75" customHeight="1">
      <c r="A32" s="15"/>
      <c r="B32" s="130"/>
      <c r="C32" s="122"/>
      <c r="D32" s="110" t="s">
        <v>23</v>
      </c>
      <c r="E32" s="108"/>
      <c r="F32" s="122"/>
      <c r="G32" s="16">
        <f>G31</f>
        <v>6.9444444444444441E-3</v>
      </c>
      <c r="H32" s="16">
        <f>H31</f>
        <v>6.2499999999999995E-3</v>
      </c>
      <c r="I32" s="16">
        <v>6.875E-3</v>
      </c>
      <c r="J32" s="16">
        <v>7.1874999999999994E-3</v>
      </c>
      <c r="K32" s="16">
        <f>K31</f>
        <v>5.6712962962962958E-3</v>
      </c>
      <c r="L32" s="16">
        <v>6.6319444444444446E-3</v>
      </c>
      <c r="M32" s="16">
        <v>8.2060185185185187E-3</v>
      </c>
      <c r="N32" s="122"/>
      <c r="O32" s="148"/>
      <c r="P32" s="103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5.75" customHeight="1">
      <c r="A33" s="15"/>
      <c r="B33" s="131"/>
      <c r="C33" s="123"/>
      <c r="D33" s="111" t="s">
        <v>24</v>
      </c>
      <c r="E33" s="112"/>
      <c r="F33" s="123"/>
      <c r="G33" s="18">
        <f>IF(G32="","",F29+G32)</f>
        <v>2.0833333333333332E-2</v>
      </c>
      <c r="H33" s="18">
        <f>IF(H32="","",G33+H32)</f>
        <v>2.7083333333333331E-2</v>
      </c>
      <c r="I33" s="18">
        <f t="shared" ref="I33:M33" si="5">IF(I32="","",H33+I32)</f>
        <v>3.3958333333333333E-2</v>
      </c>
      <c r="J33" s="18">
        <f t="shared" si="5"/>
        <v>4.1145833333333333E-2</v>
      </c>
      <c r="K33" s="18">
        <f t="shared" si="5"/>
        <v>4.6817129629629625E-2</v>
      </c>
      <c r="L33" s="18">
        <f t="shared" si="5"/>
        <v>5.3449074074074072E-2</v>
      </c>
      <c r="M33" s="18">
        <f t="shared" si="5"/>
        <v>6.1655092592592595E-2</v>
      </c>
      <c r="N33" s="123"/>
      <c r="O33" s="149"/>
      <c r="P33" s="103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5.75" customHeight="1">
      <c r="A34" s="1"/>
      <c r="B34" s="128" t="s">
        <v>65</v>
      </c>
      <c r="C34" s="132">
        <v>0</v>
      </c>
      <c r="D34" s="125" t="s">
        <v>13</v>
      </c>
      <c r="E34" s="126"/>
      <c r="F34" s="121">
        <v>7.6388888888888886E-3</v>
      </c>
      <c r="G34" s="19" t="s">
        <v>66</v>
      </c>
      <c r="H34" s="19" t="s">
        <v>67</v>
      </c>
      <c r="I34" s="19" t="s">
        <v>68</v>
      </c>
      <c r="J34" s="24" t="s">
        <v>69</v>
      </c>
      <c r="K34" s="23" t="s">
        <v>70</v>
      </c>
      <c r="L34" s="24" t="s">
        <v>71</v>
      </c>
      <c r="M34" s="19" t="s">
        <v>72</v>
      </c>
      <c r="N34" s="152"/>
      <c r="O34" s="153">
        <f>IF(L38="","",L38)</f>
        <v>5.1494212962963019E-2</v>
      </c>
      <c r="P34" s="103" t="s">
        <v>200</v>
      </c>
      <c r="Q34" s="21"/>
      <c r="R34" s="21"/>
      <c r="S34" s="21"/>
      <c r="T34" s="21"/>
      <c r="U34" s="21"/>
      <c r="V34" s="21"/>
      <c r="W34" s="22"/>
    </row>
    <row r="35" spans="1:33" ht="15.75" customHeight="1">
      <c r="A35" s="1"/>
      <c r="B35" s="122"/>
      <c r="C35" s="122"/>
      <c r="D35" s="107" t="s">
        <v>21</v>
      </c>
      <c r="E35" s="108"/>
      <c r="F35" s="122"/>
      <c r="G35" s="10">
        <v>7.1875000000000359E-3</v>
      </c>
      <c r="H35" s="10">
        <v>7.4421296296296813E-3</v>
      </c>
      <c r="I35" s="10">
        <v>9.2433333333334054E-3</v>
      </c>
      <c r="J35" s="10">
        <v>7.5773871527778491E-3</v>
      </c>
      <c r="K35" s="10">
        <v>7.6388888888888886E-3</v>
      </c>
      <c r="L35" s="10">
        <v>7.2118055555556154E-3</v>
      </c>
      <c r="M35" s="10">
        <v>8.784722222222284E-3</v>
      </c>
      <c r="N35" s="122"/>
      <c r="O35" s="148"/>
      <c r="P35" s="103"/>
      <c r="Q35" s="21"/>
      <c r="R35" s="21"/>
      <c r="S35" s="21"/>
      <c r="T35" s="21"/>
      <c r="U35" s="21"/>
      <c r="V35" s="21"/>
      <c r="W35" s="22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ht="15.75" customHeight="1">
      <c r="A36" s="1"/>
      <c r="B36" s="122"/>
      <c r="C36" s="122"/>
      <c r="D36" s="109" t="s">
        <v>22</v>
      </c>
      <c r="E36" s="108"/>
      <c r="F36" s="122"/>
      <c r="G36" s="14">
        <v>6.9212962962962969E-3</v>
      </c>
      <c r="H36" s="14" t="s">
        <v>164</v>
      </c>
      <c r="I36" s="14" t="s">
        <v>170</v>
      </c>
      <c r="J36" s="14" t="s">
        <v>177</v>
      </c>
      <c r="K36" s="14" t="s">
        <v>181</v>
      </c>
      <c r="L36" s="14" t="s">
        <v>163</v>
      </c>
      <c r="M36" s="14" t="s">
        <v>195</v>
      </c>
      <c r="N36" s="122"/>
      <c r="O36" s="148"/>
      <c r="P36" s="103"/>
      <c r="Q36" s="21"/>
      <c r="R36" s="21"/>
      <c r="S36" s="21"/>
      <c r="T36" s="21"/>
      <c r="U36" s="21"/>
      <c r="V36" s="21"/>
      <c r="W36" s="22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ht="15.75" customHeight="1">
      <c r="A37" s="15"/>
      <c r="B37" s="122"/>
      <c r="C37" s="122"/>
      <c r="D37" s="110" t="s">
        <v>23</v>
      </c>
      <c r="E37" s="108"/>
      <c r="F37" s="122"/>
      <c r="G37" s="16">
        <f>G36</f>
        <v>6.9212962962962969E-3</v>
      </c>
      <c r="H37" s="16">
        <v>7.3032407407407412E-3</v>
      </c>
      <c r="I37" s="16">
        <v>8.2754629629629619E-3</v>
      </c>
      <c r="J37" s="16">
        <v>7.5462962962962966E-3</v>
      </c>
      <c r="K37" s="16">
        <v>6.5972222222222222E-3</v>
      </c>
      <c r="L37" s="16">
        <f>L35</f>
        <v>7.2118055555556154E-3</v>
      </c>
      <c r="M37" s="16">
        <v>8.4259259259259253E-3</v>
      </c>
      <c r="N37" s="122"/>
      <c r="O37" s="148"/>
      <c r="P37" s="103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t="15.75" customHeight="1">
      <c r="A38" s="15"/>
      <c r="B38" s="123"/>
      <c r="C38" s="123"/>
      <c r="D38" s="111" t="s">
        <v>24</v>
      </c>
      <c r="E38" s="112"/>
      <c r="F38" s="123"/>
      <c r="G38" s="18">
        <f>IF(G37="","",F34+G37)</f>
        <v>1.4560185185185186E-2</v>
      </c>
      <c r="H38" s="18">
        <f>IF(H37="","",G38+H37)</f>
        <v>2.1863425925925929E-2</v>
      </c>
      <c r="I38" s="18">
        <f t="shared" ref="I38:M38" si="6">IF(I37="","",H38+I37)</f>
        <v>3.0138888888888889E-2</v>
      </c>
      <c r="J38" s="18">
        <f t="shared" si="6"/>
        <v>3.7685185185185183E-2</v>
      </c>
      <c r="K38" s="18">
        <f t="shared" si="6"/>
        <v>4.4282407407407402E-2</v>
      </c>
      <c r="L38" s="18">
        <f t="shared" si="6"/>
        <v>5.1494212962963019E-2</v>
      </c>
      <c r="M38" s="18">
        <f t="shared" si="6"/>
        <v>5.9920138888888946E-2</v>
      </c>
      <c r="N38" s="123"/>
      <c r="O38" s="149"/>
      <c r="P38" s="103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t="15.75" customHeight="1">
      <c r="A39" s="1"/>
      <c r="B39" s="128" t="s">
        <v>73</v>
      </c>
      <c r="C39" s="132"/>
      <c r="D39" s="125" t="s">
        <v>13</v>
      </c>
      <c r="E39" s="126"/>
      <c r="F39" s="121">
        <v>7.6388888888888886E-3</v>
      </c>
      <c r="G39" s="24" t="s">
        <v>74</v>
      </c>
      <c r="H39" s="19" t="s">
        <v>75</v>
      </c>
      <c r="I39" s="19" t="s">
        <v>76</v>
      </c>
      <c r="J39" s="19" t="s">
        <v>77</v>
      </c>
      <c r="K39" s="19" t="s">
        <v>78</v>
      </c>
      <c r="L39" s="23" t="s">
        <v>79</v>
      </c>
      <c r="M39" s="19" t="s">
        <v>80</v>
      </c>
      <c r="N39" s="152"/>
      <c r="O39" s="155">
        <f>SUM(G40:L40,C39)</f>
        <v>4.7212596744095725E-2</v>
      </c>
      <c r="P39" s="103" t="s">
        <v>201</v>
      </c>
      <c r="Q39" s="21"/>
      <c r="R39" s="21"/>
      <c r="S39" s="21"/>
      <c r="T39" s="21"/>
      <c r="U39" s="21"/>
      <c r="V39" s="21"/>
      <c r="W39" s="22"/>
    </row>
    <row r="40" spans="1:33" ht="15.75" customHeight="1">
      <c r="A40" s="1"/>
      <c r="B40" s="122"/>
      <c r="C40" s="122"/>
      <c r="D40" s="107" t="s">
        <v>21</v>
      </c>
      <c r="E40" s="108"/>
      <c r="F40" s="122"/>
      <c r="G40" s="10">
        <v>7.5972222222222361E-3</v>
      </c>
      <c r="H40" s="10">
        <v>5.7986111111111485E-3</v>
      </c>
      <c r="I40" s="10">
        <v>9.0492380401235289E-3</v>
      </c>
      <c r="J40" s="10">
        <v>8.4475391610248935E-3</v>
      </c>
      <c r="K40" s="10">
        <v>7.9866528762805901E-3</v>
      </c>
      <c r="L40" s="10">
        <v>8.3333333333333332E-3</v>
      </c>
      <c r="M40" s="10">
        <v>8.3333333333333332E-3</v>
      </c>
      <c r="N40" s="122"/>
      <c r="O40" s="148"/>
      <c r="P40" s="103"/>
      <c r="Q40" s="21"/>
      <c r="R40" s="21"/>
      <c r="S40" s="21"/>
      <c r="T40" s="21"/>
      <c r="U40" s="21"/>
      <c r="V40" s="21"/>
      <c r="W40" s="22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ht="15.75" customHeight="1">
      <c r="A41" s="1"/>
      <c r="B41" s="122"/>
      <c r="C41" s="122"/>
      <c r="D41" s="109" t="s">
        <v>22</v>
      </c>
      <c r="E41" s="108"/>
      <c r="F41" s="122"/>
      <c r="G41" s="14">
        <v>7.9745370370370369E-3</v>
      </c>
      <c r="H41" s="14">
        <v>5.37037037037037E-3</v>
      </c>
      <c r="I41" s="14" t="s">
        <v>163</v>
      </c>
      <c r="J41" s="14" t="s">
        <v>173</v>
      </c>
      <c r="K41" s="14" t="s">
        <v>163</v>
      </c>
      <c r="L41" s="14" t="s">
        <v>187</v>
      </c>
      <c r="M41" s="14" t="s">
        <v>196</v>
      </c>
      <c r="N41" s="122"/>
      <c r="O41" s="148"/>
      <c r="P41" s="103"/>
      <c r="Q41" s="21"/>
      <c r="R41" s="21"/>
      <c r="S41" s="21"/>
      <c r="T41" s="21"/>
      <c r="U41" s="21"/>
      <c r="V41" s="21"/>
      <c r="W41" s="22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ht="15.75" customHeight="1">
      <c r="A42" s="15"/>
      <c r="B42" s="122"/>
      <c r="C42" s="122"/>
      <c r="D42" s="110" t="s">
        <v>23</v>
      </c>
      <c r="E42" s="108"/>
      <c r="F42" s="122"/>
      <c r="G42" s="16">
        <v>7.1759259259259259E-3</v>
      </c>
      <c r="H42" s="16">
        <f>H41</f>
        <v>5.37037037037037E-3</v>
      </c>
      <c r="I42" s="16">
        <f>I40</f>
        <v>9.0492380401235289E-3</v>
      </c>
      <c r="J42" s="16">
        <v>8.4259259259259253E-3</v>
      </c>
      <c r="K42" s="16">
        <f>K40</f>
        <v>7.9866528762805901E-3</v>
      </c>
      <c r="L42" s="16">
        <v>7.9166666666666673E-3</v>
      </c>
      <c r="M42" s="16">
        <v>7.3958333333333341E-3</v>
      </c>
      <c r="N42" s="122"/>
      <c r="O42" s="148"/>
      <c r="P42" s="103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t="15.75" customHeight="1">
      <c r="A43" s="15"/>
      <c r="B43" s="123"/>
      <c r="C43" s="123"/>
      <c r="D43" s="111" t="s">
        <v>24</v>
      </c>
      <c r="E43" s="112"/>
      <c r="F43" s="123"/>
      <c r="G43" s="18">
        <f>IF(G42="","",F39+G42)</f>
        <v>1.4814814814814815E-2</v>
      </c>
      <c r="H43" s="18">
        <f>IF(H42="","",G43+H42)</f>
        <v>2.0185185185185184E-2</v>
      </c>
      <c r="I43" s="18">
        <f t="shared" ref="I43:M43" si="7">IF(I42="","",H43+I42)</f>
        <v>2.9234423225308712E-2</v>
      </c>
      <c r="J43" s="18">
        <f t="shared" si="7"/>
        <v>3.7660349151234639E-2</v>
      </c>
      <c r="K43" s="18">
        <f t="shared" si="7"/>
        <v>4.5647002027515232E-2</v>
      </c>
      <c r="L43" s="18">
        <f t="shared" si="7"/>
        <v>5.3563668694181901E-2</v>
      </c>
      <c r="M43" s="18">
        <f t="shared" si="7"/>
        <v>6.0959502027515239E-2</v>
      </c>
      <c r="N43" s="123"/>
      <c r="O43" s="149"/>
      <c r="P43" s="103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t="15.75" hidden="1" customHeight="1">
      <c r="A44" s="1"/>
      <c r="B44" s="127" t="s">
        <v>81</v>
      </c>
      <c r="C44" s="26"/>
      <c r="D44" s="118" t="s">
        <v>13</v>
      </c>
      <c r="E44" s="119"/>
      <c r="F44" s="124"/>
      <c r="G44" s="27"/>
      <c r="H44" s="27"/>
      <c r="I44" s="27"/>
      <c r="J44" s="27"/>
      <c r="K44" s="27"/>
      <c r="L44" s="27"/>
      <c r="M44" s="27"/>
      <c r="N44" s="152"/>
      <c r="O44" s="154">
        <f>SUM(G45:L45)</f>
        <v>0</v>
      </c>
      <c r="P44" s="11"/>
      <c r="Q44" s="21"/>
      <c r="R44" s="21"/>
      <c r="S44" s="21"/>
      <c r="T44" s="21"/>
      <c r="U44" s="21"/>
      <c r="V44" s="21"/>
      <c r="W44" s="22"/>
    </row>
    <row r="45" spans="1:33" ht="15.75" hidden="1" customHeight="1">
      <c r="A45" s="1"/>
      <c r="B45" s="122"/>
      <c r="C45" s="28"/>
      <c r="D45" s="120" t="s">
        <v>21</v>
      </c>
      <c r="E45" s="114"/>
      <c r="F45" s="122"/>
      <c r="G45" s="29"/>
      <c r="H45" s="29"/>
      <c r="I45" s="29"/>
      <c r="J45" s="29"/>
      <c r="K45" s="29"/>
      <c r="L45" s="29"/>
      <c r="M45" s="29"/>
      <c r="N45" s="122"/>
      <c r="O45" s="122"/>
      <c r="P45" s="11"/>
      <c r="Q45" s="21"/>
      <c r="R45" s="21"/>
      <c r="S45" s="21"/>
      <c r="T45" s="21"/>
      <c r="U45" s="21"/>
      <c r="V45" s="21"/>
      <c r="W45" s="22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 ht="15.75" hidden="1" customHeight="1">
      <c r="A46" s="1"/>
      <c r="B46" s="122"/>
      <c r="C46" s="30"/>
      <c r="D46" s="113" t="s">
        <v>22</v>
      </c>
      <c r="E46" s="114"/>
      <c r="F46" s="122"/>
      <c r="G46" s="31"/>
      <c r="H46" s="31"/>
      <c r="I46" s="31"/>
      <c r="J46" s="31"/>
      <c r="K46" s="31"/>
      <c r="L46" s="31"/>
      <c r="M46" s="31"/>
      <c r="N46" s="122"/>
      <c r="O46" s="122"/>
      <c r="P46" s="11"/>
      <c r="Q46" s="21"/>
      <c r="R46" s="21"/>
      <c r="S46" s="21"/>
      <c r="T46" s="21"/>
      <c r="U46" s="21"/>
      <c r="V46" s="21"/>
      <c r="W46" s="22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5.75" hidden="1" customHeight="1">
      <c r="A47" s="15"/>
      <c r="B47" s="122"/>
      <c r="C47" s="32"/>
      <c r="D47" s="115" t="s">
        <v>23</v>
      </c>
      <c r="E47" s="114"/>
      <c r="F47" s="122"/>
      <c r="G47" s="33"/>
      <c r="H47" s="33"/>
      <c r="I47" s="33"/>
      <c r="J47" s="33"/>
      <c r="K47" s="33"/>
      <c r="L47" s="33"/>
      <c r="M47" s="33"/>
      <c r="N47" s="122"/>
      <c r="O47" s="122"/>
      <c r="P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5.75" hidden="1" customHeight="1">
      <c r="A48" s="15"/>
      <c r="B48" s="123"/>
      <c r="C48" s="34"/>
      <c r="D48" s="116" t="s">
        <v>24</v>
      </c>
      <c r="E48" s="117"/>
      <c r="F48" s="123"/>
      <c r="G48" s="35" t="str">
        <f>IF(G47="","",F44+G47)</f>
        <v/>
      </c>
      <c r="H48" s="35" t="str">
        <f>IF(H47="","",G48+H47)</f>
        <v/>
      </c>
      <c r="I48" s="35" t="str">
        <f t="shared" ref="I48:M48" si="8">IF(I47="","",H48+I47)</f>
        <v/>
      </c>
      <c r="J48" s="35" t="str">
        <f t="shared" si="8"/>
        <v/>
      </c>
      <c r="K48" s="35" t="str">
        <f t="shared" si="8"/>
        <v/>
      </c>
      <c r="L48" s="35" t="str">
        <f t="shared" si="8"/>
        <v/>
      </c>
      <c r="M48" s="35" t="str">
        <f t="shared" si="8"/>
        <v/>
      </c>
      <c r="N48" s="123"/>
      <c r="O48" s="123"/>
      <c r="P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5.75" hidden="1" customHeight="1">
      <c r="A49" s="1"/>
      <c r="B49" s="127" t="s">
        <v>82</v>
      </c>
      <c r="C49" s="26"/>
      <c r="D49" s="118" t="s">
        <v>13</v>
      </c>
      <c r="E49" s="119"/>
      <c r="F49" s="124"/>
      <c r="G49" s="27"/>
      <c r="H49" s="27"/>
      <c r="I49" s="27"/>
      <c r="J49" s="27"/>
      <c r="K49" s="27"/>
      <c r="L49" s="27"/>
      <c r="M49" s="27"/>
      <c r="N49" s="152"/>
      <c r="O49" s="154">
        <f>SUM(G50:L50)</f>
        <v>0</v>
      </c>
      <c r="P49" s="11"/>
      <c r="Q49" s="21"/>
      <c r="R49" s="21"/>
      <c r="S49" s="21"/>
      <c r="T49" s="21"/>
      <c r="U49" s="21"/>
      <c r="V49" s="21"/>
      <c r="W49" s="22"/>
    </row>
    <row r="50" spans="1:33" ht="15.75" hidden="1" customHeight="1">
      <c r="A50" s="1"/>
      <c r="B50" s="122"/>
      <c r="C50" s="28"/>
      <c r="D50" s="120" t="s">
        <v>21</v>
      </c>
      <c r="E50" s="114"/>
      <c r="F50" s="122"/>
      <c r="G50" s="29"/>
      <c r="H50" s="29"/>
      <c r="I50" s="29"/>
      <c r="J50" s="29"/>
      <c r="K50" s="29"/>
      <c r="L50" s="29"/>
      <c r="M50" s="29"/>
      <c r="N50" s="122"/>
      <c r="O50" s="122"/>
      <c r="P50" s="11"/>
      <c r="Q50" s="21"/>
      <c r="R50" s="21"/>
      <c r="S50" s="21"/>
      <c r="T50" s="21"/>
      <c r="U50" s="21"/>
      <c r="V50" s="21"/>
      <c r="W50" s="22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3" ht="15.75" hidden="1" customHeight="1">
      <c r="A51" s="1"/>
      <c r="B51" s="122"/>
      <c r="C51" s="30"/>
      <c r="D51" s="113" t="s">
        <v>22</v>
      </c>
      <c r="E51" s="114"/>
      <c r="F51" s="122"/>
      <c r="G51" s="31"/>
      <c r="H51" s="31"/>
      <c r="I51" s="31"/>
      <c r="J51" s="31"/>
      <c r="K51" s="31"/>
      <c r="L51" s="31"/>
      <c r="M51" s="31"/>
      <c r="N51" s="122"/>
      <c r="O51" s="122"/>
      <c r="P51" s="11"/>
      <c r="Q51" s="21"/>
      <c r="R51" s="21"/>
      <c r="S51" s="21"/>
      <c r="T51" s="21"/>
      <c r="U51" s="21"/>
      <c r="V51" s="21"/>
      <c r="W51" s="22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1:33" ht="15.75" hidden="1" customHeight="1">
      <c r="A52" s="15"/>
      <c r="B52" s="122"/>
      <c r="C52" s="32"/>
      <c r="D52" s="115" t="s">
        <v>23</v>
      </c>
      <c r="E52" s="114"/>
      <c r="F52" s="122"/>
      <c r="G52" s="33"/>
      <c r="H52" s="33"/>
      <c r="I52" s="33"/>
      <c r="J52" s="33"/>
      <c r="K52" s="33"/>
      <c r="L52" s="33"/>
      <c r="M52" s="33"/>
      <c r="N52" s="122"/>
      <c r="O52" s="122"/>
      <c r="P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ht="15.75" hidden="1" customHeight="1">
      <c r="A53" s="15"/>
      <c r="B53" s="123"/>
      <c r="C53" s="34"/>
      <c r="D53" s="116" t="s">
        <v>24</v>
      </c>
      <c r="E53" s="117"/>
      <c r="F53" s="123"/>
      <c r="G53" s="35" t="str">
        <f>IF(G52="","",F49+G52)</f>
        <v/>
      </c>
      <c r="H53" s="35" t="str">
        <f>IF(H52="","",G53+H52)</f>
        <v/>
      </c>
      <c r="I53" s="35" t="str">
        <f t="shared" ref="I53:M53" si="9">IF(I52="","",H53+I52)</f>
        <v/>
      </c>
      <c r="J53" s="35" t="str">
        <f t="shared" si="9"/>
        <v/>
      </c>
      <c r="K53" s="35" t="str">
        <f t="shared" si="9"/>
        <v/>
      </c>
      <c r="L53" s="35" t="str">
        <f t="shared" si="9"/>
        <v/>
      </c>
      <c r="M53" s="35" t="str">
        <f t="shared" si="9"/>
        <v/>
      </c>
      <c r="N53" s="123"/>
      <c r="O53" s="123"/>
      <c r="P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ht="18" customHeight="1">
      <c r="A54" s="1"/>
      <c r="B54" s="36"/>
      <c r="C54" s="37"/>
      <c r="D54" s="36"/>
      <c r="E54" s="37"/>
      <c r="F54" s="37"/>
      <c r="G54" s="38"/>
      <c r="H54" s="38"/>
      <c r="I54" s="38"/>
      <c r="J54" s="38"/>
      <c r="K54" s="38"/>
      <c r="L54" s="38"/>
      <c r="M54" s="38"/>
      <c r="N54" s="39"/>
      <c r="O54" s="38"/>
    </row>
    <row r="55" spans="1:33" ht="18" customHeight="1">
      <c r="A55" s="1"/>
      <c r="B55" s="40" t="s">
        <v>83</v>
      </c>
      <c r="C55" s="41"/>
      <c r="D55" s="42"/>
      <c r="E55" s="41"/>
      <c r="F55" s="41"/>
      <c r="G55" s="43"/>
      <c r="H55" s="43"/>
      <c r="I55" s="43"/>
      <c r="J55" s="43"/>
      <c r="K55" s="43"/>
      <c r="L55" s="43"/>
      <c r="M55" s="43"/>
      <c r="N55" s="44"/>
      <c r="O55" s="43"/>
      <c r="P55" s="100"/>
    </row>
    <row r="56" spans="1:33" ht="18" customHeight="1">
      <c r="A56" s="1"/>
      <c r="B56" s="1"/>
      <c r="C56" s="45"/>
      <c r="D56" s="1"/>
      <c r="E56" s="45"/>
      <c r="F56" s="45"/>
      <c r="G56" s="45"/>
      <c r="H56" s="45"/>
      <c r="I56" s="45"/>
      <c r="J56" s="45"/>
      <c r="K56" s="46"/>
      <c r="L56" s="46"/>
      <c r="M56" s="46"/>
      <c r="N56" s="47"/>
      <c r="O56" s="43"/>
      <c r="P56" s="100"/>
    </row>
    <row r="57" spans="1:33" ht="18" customHeight="1">
      <c r="A57" s="1"/>
      <c r="B57" s="48"/>
      <c r="C57" s="41"/>
      <c r="D57" s="48"/>
      <c r="E57" s="41"/>
      <c r="F57" s="41"/>
      <c r="G57" s="49"/>
      <c r="H57" s="49"/>
      <c r="I57" s="49"/>
      <c r="J57" s="49"/>
      <c r="K57" s="49"/>
      <c r="L57" s="49"/>
      <c r="M57" s="49"/>
      <c r="N57" s="44"/>
      <c r="O57" s="43"/>
      <c r="P57" s="100"/>
    </row>
    <row r="58" spans="1:33" ht="18" customHeight="1">
      <c r="A58" s="1"/>
      <c r="B58" s="48"/>
      <c r="C58" s="41"/>
      <c r="D58" s="48"/>
      <c r="E58" s="41"/>
      <c r="F58" s="41"/>
      <c r="G58" s="49"/>
      <c r="H58" s="49"/>
      <c r="I58" s="49"/>
      <c r="J58" s="49"/>
      <c r="K58" s="49"/>
      <c r="L58" s="49"/>
      <c r="M58" s="49"/>
      <c r="N58" s="44"/>
      <c r="O58" s="43"/>
      <c r="P58" s="100"/>
    </row>
    <row r="59" spans="1:33" ht="18" customHeight="1">
      <c r="A59" s="1"/>
      <c r="B59" s="48"/>
      <c r="C59" s="41"/>
      <c r="D59" s="48"/>
      <c r="E59" s="41"/>
      <c r="F59" s="41"/>
      <c r="G59" s="49"/>
      <c r="H59" s="49"/>
      <c r="I59" s="49"/>
      <c r="J59" s="49"/>
      <c r="K59" s="49"/>
      <c r="L59" s="49"/>
      <c r="M59" s="49"/>
      <c r="N59" s="44"/>
      <c r="O59" s="43"/>
      <c r="P59" s="100"/>
    </row>
    <row r="60" spans="1:33" ht="18" customHeight="1">
      <c r="A60" s="1"/>
      <c r="B60" s="1"/>
      <c r="C60" s="1"/>
      <c r="D60" s="1"/>
      <c r="E60" s="1"/>
      <c r="F60" s="1"/>
      <c r="G60" s="50"/>
      <c r="H60" s="50"/>
      <c r="I60" s="50"/>
      <c r="J60" s="50"/>
      <c r="K60" s="50"/>
      <c r="L60" s="50"/>
      <c r="M60" s="50"/>
      <c r="N60" s="1"/>
      <c r="O60" s="1"/>
      <c r="P60" s="100"/>
    </row>
    <row r="61" spans="1:33" ht="18" customHeight="1">
      <c r="A61" s="1"/>
      <c r="B61" s="1"/>
      <c r="C61" s="1"/>
      <c r="D61" s="1"/>
      <c r="E61" s="1"/>
      <c r="F61" s="1"/>
      <c r="G61" s="51"/>
      <c r="H61" s="51"/>
      <c r="I61" s="51"/>
      <c r="J61" s="51"/>
      <c r="K61" s="51"/>
      <c r="L61" s="51"/>
      <c r="M61" s="51"/>
      <c r="N61" s="1"/>
      <c r="O61" s="1"/>
      <c r="P61" s="100"/>
    </row>
    <row r="62" spans="1:33" ht="18" customHeight="1">
      <c r="A62" s="1"/>
      <c r="B62" s="1"/>
      <c r="C62" s="1"/>
      <c r="D62" s="1"/>
      <c r="E62" s="1"/>
      <c r="F62" s="1"/>
      <c r="G62" s="51"/>
      <c r="H62" s="51"/>
      <c r="I62" s="51"/>
      <c r="J62" s="51"/>
      <c r="K62" s="51"/>
      <c r="L62" s="51"/>
      <c r="M62" s="51"/>
      <c r="N62" s="1"/>
      <c r="O62" s="1"/>
      <c r="P62" s="100"/>
    </row>
    <row r="63" spans="1:33" ht="18" customHeight="1">
      <c r="A63" s="1"/>
      <c r="B63" s="1"/>
      <c r="C63" s="1"/>
      <c r="D63" s="1"/>
      <c r="E63" s="1"/>
      <c r="F63" s="1"/>
      <c r="G63" s="51"/>
      <c r="H63" s="51"/>
      <c r="I63" s="51"/>
      <c r="J63" s="51"/>
      <c r="K63" s="51"/>
      <c r="L63" s="51"/>
      <c r="M63" s="51"/>
      <c r="N63" s="1"/>
      <c r="O63" s="1"/>
      <c r="P63" s="100"/>
    </row>
    <row r="64" spans="1:33" ht="18" customHeight="1">
      <c r="A64" s="1"/>
      <c r="B64" s="1"/>
      <c r="C64" s="1"/>
      <c r="D64" s="1"/>
      <c r="E64" s="1"/>
      <c r="F64" s="1"/>
      <c r="G64" s="51"/>
      <c r="H64" s="51"/>
      <c r="I64" s="51"/>
      <c r="J64" s="51"/>
      <c r="K64" s="51"/>
      <c r="L64" s="51"/>
      <c r="M64" s="51"/>
      <c r="N64" s="1"/>
      <c r="O64" s="1"/>
      <c r="P64" s="100"/>
    </row>
    <row r="65" spans="1:16" ht="15" customHeight="1">
      <c r="A65" s="1"/>
      <c r="B65" s="1"/>
      <c r="C65" s="1"/>
      <c r="D65" s="1"/>
      <c r="E65" s="1"/>
      <c r="F65" s="1"/>
      <c r="G65" s="51"/>
      <c r="H65" s="51"/>
      <c r="I65" s="51"/>
      <c r="J65" s="51"/>
      <c r="K65" s="51"/>
      <c r="L65" s="51"/>
      <c r="M65" s="51"/>
      <c r="N65" s="1"/>
      <c r="O65" s="1"/>
      <c r="P65" s="100"/>
    </row>
    <row r="66" spans="1:16" ht="15" customHeight="1">
      <c r="A66" s="1"/>
      <c r="B66" s="1"/>
      <c r="C66" s="1"/>
      <c r="D66" s="1"/>
      <c r="E66" s="1"/>
      <c r="F66" s="1"/>
      <c r="G66" s="51"/>
      <c r="H66" s="51"/>
      <c r="I66" s="51"/>
      <c r="J66" s="51"/>
      <c r="K66" s="51"/>
      <c r="L66" s="51"/>
      <c r="M66" s="51"/>
      <c r="N66" s="1"/>
      <c r="O66" s="1"/>
      <c r="P66" s="100"/>
    </row>
    <row r="67" spans="1:16" ht="15" customHeight="1">
      <c r="A67" s="1"/>
      <c r="B67" s="1"/>
      <c r="C67" s="1"/>
      <c r="D67" s="1"/>
      <c r="E67" s="1"/>
      <c r="F67" s="1"/>
      <c r="G67" s="51"/>
      <c r="H67" s="51"/>
      <c r="I67" s="51"/>
      <c r="J67" s="51"/>
      <c r="K67" s="51"/>
      <c r="L67" s="51"/>
      <c r="M67" s="51"/>
      <c r="N67" s="1"/>
      <c r="O67" s="1"/>
      <c r="P67" s="100"/>
    </row>
    <row r="68" spans="1:16" ht="15" customHeight="1">
      <c r="A68" s="1"/>
      <c r="B68" s="1"/>
      <c r="C68" s="1"/>
      <c r="D68" s="1"/>
      <c r="E68" s="1"/>
      <c r="F68" s="1"/>
      <c r="G68" s="51"/>
      <c r="H68" s="51"/>
      <c r="I68" s="51"/>
      <c r="J68" s="51"/>
      <c r="K68" s="51"/>
      <c r="L68" s="51"/>
      <c r="M68" s="51"/>
      <c r="N68" s="1"/>
      <c r="O68" s="1"/>
      <c r="P68" s="100"/>
    </row>
    <row r="69" spans="1:16" ht="15" customHeight="1">
      <c r="A69" s="1"/>
      <c r="B69" s="1"/>
      <c r="C69" s="1"/>
      <c r="D69" s="1"/>
      <c r="E69" s="1"/>
      <c r="F69" s="1"/>
      <c r="G69" s="51"/>
      <c r="H69" s="51"/>
      <c r="I69" s="51"/>
      <c r="J69" s="51"/>
      <c r="K69" s="51"/>
      <c r="L69" s="51"/>
      <c r="M69" s="51"/>
      <c r="N69" s="1"/>
      <c r="O69" s="1"/>
      <c r="P69" s="100"/>
    </row>
    <row r="70" spans="1:16" ht="15" customHeight="1">
      <c r="A70" s="1"/>
      <c r="B70" s="1"/>
      <c r="C70" s="1"/>
      <c r="D70" s="1"/>
      <c r="E70" s="1"/>
      <c r="F70" s="1"/>
      <c r="G70" s="51"/>
      <c r="H70" s="51"/>
      <c r="I70" s="51"/>
      <c r="J70" s="51"/>
      <c r="K70" s="51"/>
      <c r="L70" s="51"/>
      <c r="M70" s="51"/>
      <c r="N70" s="1"/>
      <c r="O70" s="1"/>
      <c r="P70" s="100"/>
    </row>
    <row r="71" spans="1:16" ht="15" customHeight="1">
      <c r="A71" s="1"/>
      <c r="B71" s="100"/>
      <c r="C71" s="1"/>
      <c r="D71" s="1"/>
      <c r="E71" s="1"/>
      <c r="F71" s="1"/>
      <c r="G71" s="51"/>
      <c r="H71" s="51"/>
      <c r="I71" s="51"/>
      <c r="J71" s="51"/>
      <c r="K71" s="51"/>
      <c r="L71" s="51"/>
      <c r="M71" s="51"/>
      <c r="N71" s="1"/>
      <c r="O71" s="1"/>
      <c r="P71" s="100"/>
    </row>
    <row r="72" spans="1:16" ht="15" customHeight="1">
      <c r="A72" s="1"/>
      <c r="B72" s="1"/>
      <c r="C72" s="1"/>
      <c r="D72" s="1"/>
      <c r="E72" s="1"/>
      <c r="F72" s="1"/>
      <c r="G72" s="51"/>
      <c r="H72" s="51"/>
      <c r="I72" s="51"/>
      <c r="J72" s="51"/>
      <c r="K72" s="51"/>
      <c r="L72" s="51"/>
      <c r="M72" s="51"/>
      <c r="N72" s="1"/>
      <c r="O72" s="1"/>
      <c r="P72" s="100"/>
    </row>
    <row r="73" spans="1:16" ht="15" customHeight="1">
      <c r="A73" s="1"/>
      <c r="B73" s="1"/>
      <c r="C73" s="1"/>
      <c r="D73" s="1"/>
      <c r="E73" s="1"/>
      <c r="F73" s="1"/>
      <c r="G73" s="51"/>
      <c r="H73" s="51"/>
      <c r="I73" s="51"/>
      <c r="J73" s="51"/>
      <c r="K73" s="51"/>
      <c r="L73" s="51"/>
      <c r="M73" s="51"/>
      <c r="N73" s="1"/>
      <c r="O73" s="1"/>
      <c r="P73" s="100"/>
    </row>
    <row r="74" spans="1:16" ht="15" customHeight="1">
      <c r="A74" s="1"/>
      <c r="B74" s="1"/>
      <c r="C74" s="1"/>
      <c r="D74" s="1"/>
      <c r="E74" s="1"/>
      <c r="F74" s="1"/>
      <c r="G74" s="51"/>
      <c r="H74" s="51"/>
      <c r="I74" s="51"/>
      <c r="J74" s="51"/>
      <c r="K74" s="51"/>
      <c r="L74" s="51"/>
      <c r="M74" s="51"/>
      <c r="N74" s="1"/>
      <c r="O74" s="1"/>
      <c r="P74" s="100"/>
    </row>
    <row r="75" spans="1:16" ht="15" customHeight="1">
      <c r="A75" s="1"/>
      <c r="B75" s="1"/>
      <c r="C75" s="1"/>
      <c r="D75" s="1"/>
      <c r="E75" s="1"/>
      <c r="F75" s="1"/>
      <c r="G75" s="51"/>
      <c r="H75" s="51"/>
      <c r="I75" s="51"/>
      <c r="J75" s="51"/>
      <c r="K75" s="51"/>
      <c r="L75" s="51"/>
      <c r="M75" s="51"/>
      <c r="N75" s="1"/>
      <c r="O75" s="1"/>
      <c r="P75" s="100"/>
    </row>
    <row r="76" spans="1:16" ht="16.5" customHeight="1">
      <c r="A76" s="1"/>
      <c r="B76" s="1"/>
      <c r="C76" s="1"/>
      <c r="D76" s="1"/>
      <c r="E76" s="1"/>
      <c r="F76" s="1"/>
      <c r="G76" s="51"/>
      <c r="H76" s="51"/>
      <c r="I76" s="51"/>
      <c r="J76" s="51"/>
      <c r="K76" s="51"/>
      <c r="L76" s="51"/>
      <c r="M76" s="51"/>
      <c r="N76" s="1"/>
      <c r="O76" s="1"/>
      <c r="P76" s="100"/>
    </row>
    <row r="77" spans="1:16" ht="16.5" customHeight="1">
      <c r="A77" s="1"/>
      <c r="B77" s="1"/>
      <c r="C77" s="1"/>
      <c r="D77" s="1"/>
      <c r="E77" s="1"/>
      <c r="F77" s="1"/>
      <c r="G77" s="51"/>
      <c r="H77" s="51"/>
      <c r="I77" s="51"/>
      <c r="J77" s="51"/>
      <c r="K77" s="51"/>
      <c r="L77" s="51"/>
      <c r="M77" s="51"/>
      <c r="N77" s="1"/>
      <c r="O77" s="1"/>
      <c r="P77" s="100"/>
    </row>
    <row r="78" spans="1:16" ht="16.5" customHeight="1">
      <c r="A78" s="1"/>
      <c r="B78" s="1"/>
      <c r="C78" s="1"/>
      <c r="D78" s="1"/>
      <c r="E78" s="1"/>
      <c r="F78" s="1"/>
      <c r="G78" s="51"/>
      <c r="H78" s="51"/>
      <c r="I78" s="51"/>
      <c r="J78" s="51"/>
      <c r="K78" s="51"/>
      <c r="L78" s="51"/>
      <c r="M78" s="51"/>
      <c r="N78" s="1"/>
      <c r="O78" s="1"/>
      <c r="P78" s="100"/>
    </row>
    <row r="79" spans="1:16" ht="16.5" customHeight="1">
      <c r="A79" s="1"/>
      <c r="B79" s="1"/>
      <c r="C79" s="1"/>
      <c r="D79" s="1"/>
      <c r="E79" s="1"/>
      <c r="F79" s="1"/>
      <c r="G79" s="51"/>
      <c r="H79" s="51"/>
      <c r="I79" s="51"/>
      <c r="J79" s="51"/>
      <c r="K79" s="51"/>
      <c r="L79" s="51"/>
      <c r="M79" s="51"/>
      <c r="N79" s="1"/>
      <c r="O79" s="1"/>
      <c r="P79" s="100"/>
    </row>
    <row r="80" spans="1:16" ht="16.5" customHeight="1">
      <c r="A80" s="1"/>
      <c r="B80" s="1"/>
      <c r="C80" s="1"/>
      <c r="D80" s="1"/>
      <c r="E80" s="1"/>
      <c r="F80" s="1"/>
      <c r="G80" s="51"/>
      <c r="H80" s="51"/>
      <c r="I80" s="51"/>
      <c r="J80" s="51"/>
      <c r="K80" s="51"/>
      <c r="L80" s="51"/>
      <c r="M80" s="51"/>
      <c r="N80" s="1"/>
      <c r="O80" s="1"/>
      <c r="P80" s="100"/>
    </row>
    <row r="81" spans="1:16" ht="16.5" customHeight="1">
      <c r="A81" s="1"/>
      <c r="B81" s="1"/>
      <c r="C81" s="1"/>
      <c r="D81" s="1"/>
      <c r="E81" s="1"/>
      <c r="F81" s="1"/>
      <c r="G81" s="51"/>
      <c r="H81" s="51"/>
      <c r="I81" s="51"/>
      <c r="J81" s="51"/>
      <c r="K81" s="51"/>
      <c r="L81" s="51"/>
      <c r="M81" s="51"/>
      <c r="N81" s="1"/>
      <c r="O81" s="1"/>
      <c r="P81" s="100"/>
    </row>
    <row r="82" spans="1:16" ht="16.5" customHeight="1">
      <c r="A82" s="1"/>
      <c r="B82" s="1"/>
      <c r="C82" s="1"/>
      <c r="D82" s="1"/>
      <c r="E82" s="1"/>
      <c r="F82" s="1"/>
      <c r="G82" s="51"/>
      <c r="H82" s="51"/>
      <c r="I82" s="51"/>
      <c r="J82" s="51"/>
      <c r="K82" s="51"/>
      <c r="L82" s="51"/>
      <c r="M82" s="51"/>
      <c r="N82" s="1"/>
      <c r="O82" s="1"/>
      <c r="P82" s="100"/>
    </row>
    <row r="83" spans="1:16" ht="16.5" customHeight="1">
      <c r="A83" s="1"/>
      <c r="B83" s="1"/>
      <c r="C83" s="1"/>
      <c r="D83" s="1"/>
      <c r="E83" s="1"/>
      <c r="F83" s="1"/>
      <c r="G83" s="51"/>
      <c r="H83" s="51"/>
      <c r="I83" s="51"/>
      <c r="J83" s="51"/>
      <c r="K83" s="51"/>
      <c r="L83" s="51"/>
      <c r="M83" s="51"/>
      <c r="N83" s="1"/>
      <c r="O83" s="1"/>
      <c r="P83" s="100"/>
    </row>
    <row r="84" spans="1:16" ht="16.5" customHeight="1">
      <c r="A84" s="1"/>
      <c r="B84" s="1"/>
      <c r="C84" s="1"/>
      <c r="D84" s="1"/>
      <c r="E84" s="1"/>
      <c r="F84" s="1"/>
      <c r="G84" s="51"/>
      <c r="H84" s="51"/>
      <c r="I84" s="51"/>
      <c r="J84" s="51"/>
      <c r="K84" s="51"/>
      <c r="L84" s="51"/>
      <c r="M84" s="51"/>
      <c r="N84" s="1"/>
      <c r="O84" s="1"/>
      <c r="P84" s="100"/>
    </row>
    <row r="85" spans="1:16" ht="16.5" customHeight="1">
      <c r="A85" s="1"/>
      <c r="B85" s="1"/>
      <c r="C85" s="1"/>
      <c r="D85" s="1"/>
      <c r="E85" s="1"/>
      <c r="F85" s="1"/>
      <c r="G85" s="51"/>
      <c r="H85" s="51"/>
      <c r="I85" s="51"/>
      <c r="J85" s="51"/>
      <c r="K85" s="51"/>
      <c r="L85" s="51"/>
      <c r="M85" s="51"/>
      <c r="N85" s="1"/>
      <c r="O85" s="1"/>
      <c r="P85" s="100"/>
    </row>
    <row r="86" spans="1:16" ht="16.5" customHeight="1">
      <c r="A86" s="1"/>
      <c r="B86" s="1"/>
      <c r="C86" s="1"/>
      <c r="D86" s="1"/>
      <c r="E86" s="1"/>
      <c r="F86" s="1"/>
      <c r="G86" s="51"/>
      <c r="H86" s="51"/>
      <c r="I86" s="51"/>
      <c r="J86" s="51"/>
      <c r="K86" s="51"/>
      <c r="L86" s="51"/>
      <c r="M86" s="51"/>
      <c r="N86" s="1"/>
      <c r="O86" s="1"/>
      <c r="P86" s="100"/>
    </row>
    <row r="87" spans="1:16" ht="16.5" customHeight="1">
      <c r="A87" s="1"/>
      <c r="B87" s="1"/>
      <c r="C87" s="1"/>
      <c r="D87" s="1"/>
      <c r="E87" s="1"/>
      <c r="F87" s="1"/>
      <c r="G87" s="51"/>
      <c r="H87" s="51"/>
      <c r="I87" s="51"/>
      <c r="J87" s="51"/>
      <c r="K87" s="51"/>
      <c r="L87" s="51"/>
      <c r="M87" s="51"/>
      <c r="N87" s="1"/>
      <c r="O87" s="1"/>
      <c r="P87" s="100"/>
    </row>
    <row r="88" spans="1:16" ht="16.5" customHeight="1">
      <c r="A88" s="1"/>
      <c r="B88" s="1"/>
      <c r="C88" s="1"/>
      <c r="D88" s="1"/>
      <c r="E88" s="1"/>
      <c r="F88" s="1"/>
      <c r="G88" s="51"/>
      <c r="H88" s="51"/>
      <c r="I88" s="51"/>
      <c r="J88" s="51"/>
      <c r="K88" s="51"/>
      <c r="L88" s="51"/>
      <c r="M88" s="51"/>
      <c r="N88" s="1"/>
      <c r="O88" s="1"/>
      <c r="P88" s="100"/>
    </row>
    <row r="89" spans="1:16" ht="16.5" customHeight="1">
      <c r="A89" s="1"/>
      <c r="B89" s="1"/>
      <c r="C89" s="1"/>
      <c r="D89" s="1"/>
      <c r="E89" s="1"/>
      <c r="F89" s="1"/>
      <c r="G89" s="51"/>
      <c r="H89" s="51"/>
      <c r="I89" s="51"/>
      <c r="J89" s="51"/>
      <c r="K89" s="51"/>
      <c r="L89" s="51"/>
      <c r="M89" s="51"/>
      <c r="N89" s="1"/>
      <c r="O89" s="1"/>
      <c r="P89" s="100"/>
    </row>
    <row r="90" spans="1:16" ht="16.5" customHeight="1">
      <c r="A90" s="1"/>
      <c r="B90" s="1"/>
      <c r="C90" s="1"/>
      <c r="D90" s="1"/>
      <c r="E90" s="1"/>
      <c r="F90" s="1"/>
      <c r="G90" s="51"/>
      <c r="H90" s="51"/>
      <c r="I90" s="51"/>
      <c r="J90" s="51"/>
      <c r="K90" s="51"/>
      <c r="L90" s="51"/>
      <c r="M90" s="51"/>
      <c r="N90" s="1"/>
      <c r="O90" s="1"/>
      <c r="P90" s="100"/>
    </row>
    <row r="91" spans="1:16" ht="16.5" customHeight="1">
      <c r="A91" s="1"/>
      <c r="B91" s="1"/>
      <c r="C91" s="1"/>
      <c r="D91" s="1"/>
      <c r="E91" s="1"/>
      <c r="F91" s="1"/>
      <c r="G91" s="51"/>
      <c r="H91" s="51"/>
      <c r="I91" s="51"/>
      <c r="J91" s="51"/>
      <c r="K91" s="51"/>
      <c r="L91" s="51"/>
      <c r="M91" s="51"/>
      <c r="N91" s="1"/>
      <c r="O91" s="1"/>
      <c r="P91" s="100"/>
    </row>
    <row r="92" spans="1:16" ht="16.5" customHeight="1">
      <c r="A92" s="1"/>
      <c r="B92" s="1"/>
      <c r="C92" s="1"/>
      <c r="D92" s="1"/>
      <c r="E92" s="1"/>
      <c r="F92" s="1"/>
      <c r="G92" s="51"/>
      <c r="H92" s="51"/>
      <c r="I92" s="51"/>
      <c r="J92" s="51"/>
      <c r="K92" s="51"/>
      <c r="L92" s="51"/>
      <c r="M92" s="51"/>
      <c r="N92" s="1"/>
      <c r="O92" s="1"/>
      <c r="P92" s="100"/>
    </row>
    <row r="93" spans="1:16" ht="16.5" customHeight="1">
      <c r="A93" s="1"/>
      <c r="B93" s="1"/>
      <c r="C93" s="1"/>
      <c r="D93" s="1"/>
      <c r="E93" s="1"/>
      <c r="F93" s="1"/>
      <c r="G93" s="51"/>
      <c r="H93" s="51"/>
      <c r="I93" s="51"/>
      <c r="J93" s="51"/>
      <c r="K93" s="51"/>
      <c r="L93" s="51"/>
      <c r="M93" s="51"/>
      <c r="N93" s="1"/>
      <c r="O93" s="1"/>
      <c r="P93" s="100"/>
    </row>
    <row r="94" spans="1:16" ht="16.5" customHeight="1">
      <c r="A94" s="1"/>
      <c r="B94" s="1"/>
      <c r="C94" s="1"/>
      <c r="D94" s="1"/>
      <c r="E94" s="1"/>
      <c r="F94" s="1"/>
      <c r="G94" s="51"/>
      <c r="H94" s="51"/>
      <c r="I94" s="51"/>
      <c r="J94" s="51"/>
      <c r="K94" s="51"/>
      <c r="L94" s="51"/>
      <c r="M94" s="51"/>
      <c r="N94" s="1"/>
      <c r="O94" s="1"/>
      <c r="P94" s="100"/>
    </row>
    <row r="95" spans="1:16" ht="16.5" customHeight="1">
      <c r="A95" s="1"/>
      <c r="B95" s="1"/>
      <c r="C95" s="1"/>
      <c r="D95" s="1"/>
      <c r="E95" s="1"/>
      <c r="F95" s="1"/>
      <c r="G95" s="51"/>
      <c r="H95" s="51"/>
      <c r="I95" s="51"/>
      <c r="J95" s="51"/>
      <c r="K95" s="51"/>
      <c r="L95" s="51"/>
      <c r="M95" s="51"/>
      <c r="N95" s="1"/>
      <c r="O95" s="1"/>
      <c r="P95" s="100"/>
    </row>
    <row r="96" spans="1:16" ht="16.5" customHeight="1">
      <c r="A96" s="1"/>
      <c r="B96" s="1"/>
      <c r="C96" s="1"/>
      <c r="D96" s="1"/>
      <c r="E96" s="1"/>
      <c r="F96" s="1"/>
      <c r="G96" s="51"/>
      <c r="H96" s="51"/>
      <c r="I96" s="51"/>
      <c r="J96" s="51"/>
      <c r="K96" s="51"/>
      <c r="L96" s="51"/>
      <c r="M96" s="51"/>
      <c r="N96" s="1"/>
      <c r="O96" s="1"/>
      <c r="P96" s="100"/>
    </row>
    <row r="97" spans="1:26" ht="16.5" customHeight="1">
      <c r="A97" s="1"/>
      <c r="B97" s="1"/>
      <c r="C97" s="1"/>
      <c r="D97" s="1"/>
      <c r="E97" s="1"/>
      <c r="F97" s="1"/>
      <c r="G97" s="51"/>
      <c r="H97" s="51"/>
      <c r="I97" s="51"/>
      <c r="J97" s="51"/>
      <c r="K97" s="51"/>
      <c r="L97" s="51"/>
      <c r="M97" s="51"/>
      <c r="N97" s="1"/>
      <c r="O97" s="1"/>
      <c r="P97" s="100"/>
    </row>
    <row r="98" spans="1:26" ht="16.5" customHeight="1">
      <c r="A98" s="1"/>
      <c r="B98" s="1"/>
      <c r="C98" s="1"/>
      <c r="D98" s="1"/>
      <c r="E98" s="1"/>
      <c r="F98" s="1"/>
      <c r="G98" s="51"/>
      <c r="H98" s="51"/>
      <c r="I98" s="51"/>
      <c r="J98" s="51"/>
      <c r="K98" s="51"/>
      <c r="L98" s="51"/>
      <c r="M98" s="51"/>
      <c r="N98" s="1"/>
      <c r="O98" s="1"/>
      <c r="P98" s="100"/>
    </row>
    <row r="99" spans="1:26" ht="16.5" customHeight="1">
      <c r="A99" s="1"/>
      <c r="B99" s="1"/>
      <c r="C99" s="1"/>
      <c r="D99" s="1"/>
      <c r="E99" s="1"/>
      <c r="F99" s="1"/>
      <c r="G99" s="51"/>
      <c r="H99" s="51"/>
      <c r="I99" s="51"/>
      <c r="J99" s="51"/>
      <c r="K99" s="51"/>
      <c r="L99" s="51"/>
      <c r="M99" s="51"/>
      <c r="N99" s="1"/>
      <c r="O99" s="1"/>
      <c r="P99" s="100"/>
    </row>
    <row r="100" spans="1:26" ht="16.5" customHeight="1">
      <c r="A100" s="1"/>
      <c r="B100" s="1"/>
      <c r="C100" s="1"/>
      <c r="D100" s="1"/>
      <c r="E100" s="1"/>
      <c r="F100" s="1"/>
      <c r="G100" s="51"/>
      <c r="H100" s="51"/>
      <c r="I100" s="51"/>
      <c r="J100" s="51"/>
      <c r="K100" s="51"/>
      <c r="L100" s="51"/>
      <c r="M100" s="51"/>
      <c r="N100" s="1"/>
      <c r="O100" s="1"/>
      <c r="P100" s="100"/>
    </row>
    <row r="101" spans="1:26" ht="16.5" customHeight="1">
      <c r="A101" s="1"/>
      <c r="B101" s="1"/>
      <c r="C101" s="1"/>
      <c r="D101" s="1"/>
      <c r="E101" s="1"/>
      <c r="F101" s="1"/>
      <c r="G101" s="51"/>
      <c r="H101" s="51"/>
      <c r="I101" s="51"/>
      <c r="J101" s="51"/>
      <c r="K101" s="51"/>
      <c r="L101" s="51"/>
      <c r="M101" s="51"/>
      <c r="N101" s="1"/>
      <c r="O101" s="1"/>
      <c r="P101" s="100"/>
    </row>
    <row r="102" spans="1:26" ht="11.25" customHeight="1">
      <c r="A102" s="1"/>
      <c r="B102" s="100"/>
      <c r="C102" s="1"/>
      <c r="D102" s="1"/>
      <c r="E102" s="1"/>
      <c r="F102" s="1"/>
      <c r="G102" s="51"/>
      <c r="H102" s="51"/>
      <c r="I102" s="51"/>
      <c r="J102" s="51"/>
      <c r="K102" s="51"/>
      <c r="L102" s="51"/>
      <c r="M102" s="51"/>
      <c r="N102" s="1"/>
      <c r="O102" s="1"/>
      <c r="P102" s="100"/>
    </row>
    <row r="103" spans="1:26" ht="11.25" customHeight="1">
      <c r="A103" s="1"/>
      <c r="B103" s="1"/>
      <c r="C103" s="1"/>
      <c r="D103" s="1"/>
      <c r="E103" s="1"/>
      <c r="F103" s="1"/>
      <c r="G103" s="51"/>
      <c r="H103" s="51"/>
      <c r="I103" s="51"/>
      <c r="J103" s="51"/>
      <c r="K103" s="51"/>
      <c r="L103" s="51"/>
      <c r="M103" s="51"/>
      <c r="N103" s="1"/>
      <c r="O103" s="1"/>
      <c r="P103" s="100"/>
    </row>
    <row r="104" spans="1:26" ht="11.25" customHeight="1">
      <c r="A104" s="1"/>
      <c r="B104" s="1"/>
      <c r="C104" s="1"/>
      <c r="D104" s="1"/>
      <c r="E104" s="1"/>
      <c r="F104" s="1"/>
      <c r="G104" s="51"/>
      <c r="H104" s="51"/>
      <c r="I104" s="51"/>
      <c r="J104" s="51"/>
      <c r="K104" s="51"/>
      <c r="L104" s="51"/>
      <c r="M104" s="51"/>
      <c r="N104" s="1"/>
      <c r="O104" s="1"/>
      <c r="P104" s="100"/>
      <c r="T104" s="52"/>
      <c r="U104" s="52"/>
      <c r="V104" s="52"/>
      <c r="W104" s="52"/>
      <c r="X104" s="52"/>
    </row>
    <row r="105" spans="1:26" ht="11.25" customHeight="1">
      <c r="A105" s="1"/>
      <c r="B105" s="1"/>
      <c r="C105" s="1"/>
      <c r="D105" s="1"/>
      <c r="E105" s="1"/>
      <c r="F105" s="1"/>
      <c r="G105" s="51"/>
      <c r="H105" s="51"/>
      <c r="I105" s="51"/>
      <c r="J105" s="51"/>
      <c r="K105" s="51"/>
      <c r="L105" s="51"/>
      <c r="M105" s="51"/>
      <c r="N105" s="1"/>
      <c r="O105" s="1"/>
      <c r="P105" s="100"/>
      <c r="T105" s="52"/>
      <c r="U105" s="52"/>
      <c r="V105" s="52"/>
      <c r="W105" s="52"/>
      <c r="X105" s="52"/>
    </row>
    <row r="106" spans="1:26" ht="11.25" customHeight="1">
      <c r="A106" s="1"/>
      <c r="B106" s="1"/>
      <c r="C106" s="1"/>
      <c r="D106" s="1"/>
      <c r="E106" s="1"/>
      <c r="F106" s="1"/>
      <c r="G106" s="51"/>
      <c r="H106" s="51"/>
      <c r="I106" s="51"/>
      <c r="J106" s="51"/>
      <c r="K106" s="51"/>
      <c r="L106" s="51"/>
      <c r="M106" s="51"/>
      <c r="N106" s="1"/>
      <c r="O106" s="1"/>
      <c r="P106" s="100"/>
      <c r="Q106" s="53"/>
      <c r="R106" s="53" t="s">
        <v>84</v>
      </c>
      <c r="S106" s="53" t="s">
        <v>3</v>
      </c>
      <c r="T106" s="53" t="s">
        <v>4</v>
      </c>
      <c r="U106" s="53" t="s">
        <v>5</v>
      </c>
      <c r="V106" s="53" t="s">
        <v>6</v>
      </c>
      <c r="W106" s="53" t="s">
        <v>7</v>
      </c>
      <c r="X106" s="53" t="s">
        <v>8</v>
      </c>
      <c r="Y106" s="53" t="s">
        <v>9</v>
      </c>
      <c r="Z106" s="53" t="s">
        <v>85</v>
      </c>
    </row>
    <row r="107" spans="1:26" ht="11.25" customHeight="1">
      <c r="A107" s="1"/>
      <c r="B107" s="1"/>
      <c r="C107" s="1"/>
      <c r="D107" s="1"/>
      <c r="E107" s="1"/>
      <c r="F107" s="1"/>
      <c r="G107" s="51"/>
      <c r="H107" s="51"/>
      <c r="I107" s="51"/>
      <c r="J107" s="51"/>
      <c r="K107" s="51"/>
      <c r="L107" s="51"/>
      <c r="M107" s="51"/>
      <c r="N107" s="1"/>
      <c r="O107" s="1"/>
      <c r="P107" s="100"/>
      <c r="Q107" s="53" t="s">
        <v>86</v>
      </c>
      <c r="R107" s="54">
        <f>F4</f>
        <v>0</v>
      </c>
      <c r="S107" s="54">
        <f>G8</f>
        <v>8.0671296296296307E-3</v>
      </c>
      <c r="T107" s="54">
        <f t="shared" ref="T107:Z107" si="10">H8</f>
        <v>1.6296296296296295E-2</v>
      </c>
      <c r="U107" s="54">
        <f t="shared" si="10"/>
        <v>2.4918981481481479E-2</v>
      </c>
      <c r="V107" s="54">
        <f t="shared" si="10"/>
        <v>3.3541666666666664E-2</v>
      </c>
      <c r="W107" s="54">
        <f t="shared" si="10"/>
        <v>4.2326388888888886E-2</v>
      </c>
      <c r="X107" s="54">
        <f t="shared" si="10"/>
        <v>4.9837962962962959E-2</v>
      </c>
      <c r="Y107" s="54">
        <f t="shared" si="10"/>
        <v>5.9756944444444439E-2</v>
      </c>
      <c r="Z107" s="54">
        <f t="shared" si="10"/>
        <v>0</v>
      </c>
    </row>
    <row r="108" spans="1:26" ht="15" customHeight="1">
      <c r="A108" s="1"/>
      <c r="B108" s="1"/>
      <c r="C108" s="1"/>
      <c r="D108" s="1"/>
      <c r="E108" s="1"/>
      <c r="F108" s="1"/>
      <c r="G108" s="51"/>
      <c r="H108" s="51"/>
      <c r="I108" s="51"/>
      <c r="J108" s="51"/>
      <c r="K108" s="51"/>
      <c r="L108" s="51"/>
      <c r="M108" s="51"/>
      <c r="N108" s="1"/>
      <c r="O108" s="1"/>
      <c r="P108" s="100"/>
      <c r="Q108" s="53" t="s">
        <v>87</v>
      </c>
      <c r="R108" s="54">
        <f>F9</f>
        <v>9.0277777777777787E-3</v>
      </c>
      <c r="S108" s="54">
        <f>G13</f>
        <v>1.5370370370370371E-2</v>
      </c>
      <c r="T108" s="54">
        <f t="shared" ref="T108:Z108" si="11">H13</f>
        <v>2.3310185185185201E-2</v>
      </c>
      <c r="U108" s="54">
        <f t="shared" si="11"/>
        <v>2.9490740740740758E-2</v>
      </c>
      <c r="V108" s="54">
        <f t="shared" si="11"/>
        <v>3.5995370370370386E-2</v>
      </c>
      <c r="W108" s="54">
        <f t="shared" si="11"/>
        <v>4.3969907407407423E-2</v>
      </c>
      <c r="X108" s="54">
        <f t="shared" si="11"/>
        <v>5.090277777777779E-2</v>
      </c>
      <c r="Y108" s="54">
        <f t="shared" si="11"/>
        <v>5.7662037037037046E-2</v>
      </c>
      <c r="Z108" s="54">
        <f t="shared" si="11"/>
        <v>0</v>
      </c>
    </row>
    <row r="109" spans="1:26" ht="15" customHeight="1">
      <c r="A109" s="1"/>
      <c r="B109" s="1"/>
      <c r="C109" s="1"/>
      <c r="D109" s="1"/>
      <c r="E109" s="1"/>
      <c r="F109" s="1"/>
      <c r="G109" s="51"/>
      <c r="H109" s="51"/>
      <c r="I109" s="51"/>
      <c r="J109" s="51"/>
      <c r="K109" s="51"/>
      <c r="L109" s="51"/>
      <c r="M109" s="51"/>
      <c r="N109" s="1"/>
      <c r="O109" s="1"/>
      <c r="P109" s="100"/>
      <c r="Q109" s="53" t="s">
        <v>88</v>
      </c>
      <c r="R109" s="54">
        <f>F14</f>
        <v>1.1805555555555555E-2</v>
      </c>
      <c r="S109" s="54">
        <f>G18</f>
        <v>1.7337962962962961E-2</v>
      </c>
      <c r="T109" s="54">
        <f t="shared" ref="T109:Z109" si="12">H18</f>
        <v>2.4166666666666666E-2</v>
      </c>
      <c r="U109" s="54">
        <f t="shared" si="12"/>
        <v>3.0648148148148147E-2</v>
      </c>
      <c r="V109" s="54">
        <f t="shared" si="12"/>
        <v>3.7372685185185182E-2</v>
      </c>
      <c r="W109" s="54">
        <f t="shared" si="12"/>
        <v>4.5011574074074072E-2</v>
      </c>
      <c r="X109" s="54">
        <f t="shared" si="12"/>
        <v>5.2951388888888888E-2</v>
      </c>
      <c r="Y109" s="54">
        <f t="shared" si="12"/>
        <v>6.2442129629629625E-2</v>
      </c>
      <c r="Z109" s="54">
        <f t="shared" si="12"/>
        <v>0</v>
      </c>
    </row>
    <row r="110" spans="1:26" ht="15" customHeight="1">
      <c r="A110" s="1"/>
      <c r="B110" s="1"/>
      <c r="C110" s="1"/>
      <c r="D110" s="1"/>
      <c r="E110" s="1"/>
      <c r="F110" s="1"/>
      <c r="G110" s="51"/>
      <c r="H110" s="51"/>
      <c r="I110" s="51"/>
      <c r="J110" s="51"/>
      <c r="K110" s="51"/>
      <c r="L110" s="51"/>
      <c r="M110" s="51"/>
      <c r="N110" s="1"/>
      <c r="O110" s="1"/>
      <c r="P110" s="100"/>
      <c r="Q110" s="53" t="s">
        <v>89</v>
      </c>
      <c r="R110" s="54">
        <f>F19</f>
        <v>6.9444444444444447E-4</v>
      </c>
      <c r="S110" s="54">
        <f>G23</f>
        <v>8.4027777777777781E-3</v>
      </c>
      <c r="T110" s="54">
        <f t="shared" ref="T110:Z110" si="13">H23</f>
        <v>1.5196759259259261E-2</v>
      </c>
      <c r="U110" s="54">
        <f t="shared" si="13"/>
        <v>2.2418981481481484E-2</v>
      </c>
      <c r="V110" s="54">
        <f t="shared" si="13"/>
        <v>3.0428240740740742E-2</v>
      </c>
      <c r="W110" s="54">
        <f t="shared" si="13"/>
        <v>3.8472222222222227E-2</v>
      </c>
      <c r="X110" s="54">
        <f t="shared" si="13"/>
        <v>4.6805555555555559E-2</v>
      </c>
      <c r="Y110" s="54">
        <f t="shared" si="13"/>
        <v>5.3750000000000006E-2</v>
      </c>
      <c r="Z110" s="54">
        <f t="shared" si="13"/>
        <v>0</v>
      </c>
    </row>
    <row r="111" spans="1:26" ht="15" customHeight="1">
      <c r="A111" s="1"/>
      <c r="B111" s="1"/>
      <c r="C111" s="1"/>
      <c r="D111" s="1"/>
      <c r="E111" s="1"/>
      <c r="F111" s="1"/>
      <c r="G111" s="51"/>
      <c r="H111" s="51"/>
      <c r="I111" s="51"/>
      <c r="J111" s="51"/>
      <c r="K111" s="51"/>
      <c r="L111" s="51"/>
      <c r="M111" s="51"/>
      <c r="N111" s="1"/>
      <c r="O111" s="1"/>
      <c r="P111" s="100"/>
      <c r="Q111" s="53" t="s">
        <v>90</v>
      </c>
      <c r="R111" s="54">
        <f>F24</f>
        <v>6.2499999999999995E-3</v>
      </c>
      <c r="S111" s="54">
        <f>G28</f>
        <v>1.3078703703703703E-2</v>
      </c>
      <c r="T111" s="54">
        <f t="shared" ref="T111:Z111" si="14">H28</f>
        <v>2.2592592592592595E-2</v>
      </c>
      <c r="U111" s="54">
        <f t="shared" si="14"/>
        <v>3.0925925925925926E-2</v>
      </c>
      <c r="V111" s="54">
        <f t="shared" si="14"/>
        <v>3.8564814814814816E-2</v>
      </c>
      <c r="W111" s="54">
        <f t="shared" si="14"/>
        <v>4.6550925925925926E-2</v>
      </c>
      <c r="X111" s="54">
        <f t="shared" si="14"/>
        <v>5.4259259259259257E-2</v>
      </c>
      <c r="Y111" s="54">
        <f t="shared" si="14"/>
        <v>6.2592592592592589E-2</v>
      </c>
      <c r="Z111" s="54">
        <f t="shared" si="14"/>
        <v>0</v>
      </c>
    </row>
    <row r="112" spans="1:26" ht="12.75" customHeight="1">
      <c r="A112" s="1"/>
      <c r="B112" s="1"/>
      <c r="C112" s="1"/>
      <c r="D112" s="1"/>
      <c r="E112" s="1"/>
      <c r="F112" s="1"/>
      <c r="G112" s="51"/>
      <c r="H112" s="51"/>
      <c r="I112" s="51"/>
      <c r="J112" s="51"/>
      <c r="K112" s="51"/>
      <c r="L112" s="51"/>
      <c r="M112" s="51"/>
      <c r="N112" s="1"/>
      <c r="O112" s="1"/>
      <c r="P112" s="100"/>
      <c r="Q112" s="53" t="s">
        <v>91</v>
      </c>
      <c r="R112" s="54">
        <f>F29</f>
        <v>1.3888888888888888E-2</v>
      </c>
      <c r="S112" s="54">
        <f>G33</f>
        <v>2.0833333333333332E-2</v>
      </c>
      <c r="T112" s="54">
        <f t="shared" ref="T112:Z112" si="15">H33</f>
        <v>2.7083333333333331E-2</v>
      </c>
      <c r="U112" s="54">
        <f t="shared" si="15"/>
        <v>3.3958333333333333E-2</v>
      </c>
      <c r="V112" s="54">
        <f t="shared" si="15"/>
        <v>4.1145833333333333E-2</v>
      </c>
      <c r="W112" s="54">
        <f t="shared" si="15"/>
        <v>4.6817129629629625E-2</v>
      </c>
      <c r="X112" s="54">
        <f t="shared" si="15"/>
        <v>5.3449074074074072E-2</v>
      </c>
      <c r="Y112" s="54">
        <f t="shared" si="15"/>
        <v>6.1655092592592595E-2</v>
      </c>
      <c r="Z112" s="54">
        <f t="shared" si="15"/>
        <v>0</v>
      </c>
    </row>
    <row r="113" spans="1:26" ht="15" customHeight="1">
      <c r="A113" s="1"/>
      <c r="B113" s="1"/>
      <c r="C113" s="1"/>
      <c r="D113" s="1"/>
      <c r="E113" s="1"/>
      <c r="F113" s="1"/>
      <c r="G113" s="51"/>
      <c r="H113" s="51"/>
      <c r="I113" s="51"/>
      <c r="J113" s="51"/>
      <c r="K113" s="51"/>
      <c r="L113" s="51"/>
      <c r="M113" s="51"/>
      <c r="N113" s="1"/>
      <c r="O113" s="1"/>
      <c r="P113" s="100"/>
      <c r="Q113" s="53" t="s">
        <v>92</v>
      </c>
      <c r="R113" s="54">
        <f>F34</f>
        <v>7.6388888888888886E-3</v>
      </c>
      <c r="S113" s="54">
        <f t="shared" ref="S113:Z113" si="16">G38</f>
        <v>1.4560185185185186E-2</v>
      </c>
      <c r="T113" s="54">
        <f t="shared" si="16"/>
        <v>2.1863425925925929E-2</v>
      </c>
      <c r="U113" s="54">
        <f t="shared" si="16"/>
        <v>3.0138888888888889E-2</v>
      </c>
      <c r="V113" s="54">
        <f t="shared" si="16"/>
        <v>3.7685185185185183E-2</v>
      </c>
      <c r="W113" s="54">
        <f t="shared" si="16"/>
        <v>4.4282407407407402E-2</v>
      </c>
      <c r="X113" s="54">
        <f t="shared" si="16"/>
        <v>5.1494212962963019E-2</v>
      </c>
      <c r="Y113" s="54">
        <f t="shared" si="16"/>
        <v>5.9920138888888946E-2</v>
      </c>
      <c r="Z113" s="54">
        <f t="shared" si="16"/>
        <v>0</v>
      </c>
    </row>
    <row r="114" spans="1:26" ht="15" customHeight="1">
      <c r="A114" s="1"/>
      <c r="B114" s="100"/>
      <c r="C114" s="1"/>
      <c r="D114" s="42"/>
      <c r="E114" s="1"/>
      <c r="F114" s="1"/>
      <c r="G114" s="51"/>
      <c r="H114" s="51"/>
      <c r="I114" s="42"/>
      <c r="J114" s="51"/>
      <c r="K114" s="51"/>
      <c r="L114" s="51"/>
      <c r="M114" s="51"/>
      <c r="N114" s="1"/>
      <c r="O114" s="1"/>
      <c r="P114" s="100"/>
      <c r="Q114" s="53" t="s">
        <v>93</v>
      </c>
      <c r="R114" s="54">
        <f>F39</f>
        <v>7.6388888888888886E-3</v>
      </c>
      <c r="S114" s="54">
        <f t="shared" ref="S114:Z114" si="17">G43</f>
        <v>1.4814814814814815E-2</v>
      </c>
      <c r="T114" s="54">
        <f t="shared" si="17"/>
        <v>2.0185185185185184E-2</v>
      </c>
      <c r="U114" s="54">
        <f t="shared" si="17"/>
        <v>2.9234423225308712E-2</v>
      </c>
      <c r="V114" s="54">
        <f t="shared" si="17"/>
        <v>3.7660349151234639E-2</v>
      </c>
      <c r="W114" s="54">
        <f t="shared" si="17"/>
        <v>4.5647002027515232E-2</v>
      </c>
      <c r="X114" s="54">
        <f t="shared" si="17"/>
        <v>5.3563668694181901E-2</v>
      </c>
      <c r="Y114" s="54">
        <f t="shared" si="17"/>
        <v>6.0959502027515239E-2</v>
      </c>
      <c r="Z114" s="54">
        <f t="shared" si="17"/>
        <v>0</v>
      </c>
    </row>
    <row r="115" spans="1:26" ht="15" customHeight="1">
      <c r="A115" s="1"/>
      <c r="B115" s="100"/>
      <c r="C115" s="1"/>
      <c r="D115" s="1"/>
      <c r="E115" s="1"/>
      <c r="F115" s="1"/>
      <c r="G115" s="51"/>
      <c r="H115" s="1"/>
      <c r="I115" s="55"/>
      <c r="J115" s="55"/>
      <c r="K115" s="51"/>
      <c r="L115" s="51"/>
      <c r="M115" s="51"/>
      <c r="N115" s="1"/>
      <c r="O115" s="1"/>
      <c r="P115" s="100"/>
      <c r="Q115" s="53" t="s">
        <v>94</v>
      </c>
      <c r="R115" s="56">
        <f>F44</f>
        <v>0</v>
      </c>
      <c r="S115" s="54" t="str">
        <f t="shared" ref="S115:Z115" si="18">G48</f>
        <v/>
      </c>
      <c r="T115" s="54" t="str">
        <f t="shared" si="18"/>
        <v/>
      </c>
      <c r="U115" s="54" t="str">
        <f t="shared" si="18"/>
        <v/>
      </c>
      <c r="V115" s="54" t="str">
        <f t="shared" si="18"/>
        <v/>
      </c>
      <c r="W115" s="54" t="str">
        <f t="shared" si="18"/>
        <v/>
      </c>
      <c r="X115" s="54" t="str">
        <f t="shared" si="18"/>
        <v/>
      </c>
      <c r="Y115" s="54" t="str">
        <f t="shared" si="18"/>
        <v/>
      </c>
      <c r="Z115" s="54">
        <f t="shared" si="18"/>
        <v>0</v>
      </c>
    </row>
    <row r="116" spans="1:26" ht="15" customHeight="1">
      <c r="A116" s="1"/>
      <c r="B116" s="57" t="s">
        <v>95</v>
      </c>
      <c r="C116" s="1"/>
      <c r="D116" s="1"/>
      <c r="E116" s="1"/>
      <c r="F116" s="1"/>
      <c r="G116" s="51"/>
      <c r="H116" s="1"/>
      <c r="I116" s="55"/>
      <c r="J116" s="58"/>
      <c r="K116" s="59"/>
      <c r="L116" s="59"/>
      <c r="M116" s="59"/>
      <c r="N116" s="1"/>
      <c r="O116" s="1"/>
      <c r="Q116" s="53" t="s">
        <v>96</v>
      </c>
      <c r="R116" s="56">
        <f>F49</f>
        <v>0</v>
      </c>
      <c r="S116" s="54" t="str">
        <f t="shared" ref="S116:Z116" si="19">G53</f>
        <v/>
      </c>
      <c r="T116" s="54" t="str">
        <f t="shared" si="19"/>
        <v/>
      </c>
      <c r="U116" s="54" t="str">
        <f t="shared" si="19"/>
        <v/>
      </c>
      <c r="V116" s="54" t="str">
        <f t="shared" si="19"/>
        <v/>
      </c>
      <c r="W116" s="54" t="str">
        <f t="shared" si="19"/>
        <v/>
      </c>
      <c r="X116" s="54" t="str">
        <f t="shared" si="19"/>
        <v/>
      </c>
      <c r="Y116" s="54" t="str">
        <f t="shared" si="19"/>
        <v/>
      </c>
      <c r="Z116" s="54">
        <f t="shared" si="19"/>
        <v>0</v>
      </c>
    </row>
    <row r="117" spans="1:26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Q117" s="60" t="s">
        <v>97</v>
      </c>
      <c r="R117" s="61">
        <f>F4</f>
        <v>0</v>
      </c>
      <c r="S117" s="62">
        <f t="shared" ref="S117:Z117" si="20">G5</f>
        <v>9.7222222222222224E-3</v>
      </c>
      <c r="T117" s="62">
        <f t="shared" si="20"/>
        <v>8.5763888888889441E-3</v>
      </c>
      <c r="U117" s="62">
        <f t="shared" si="20"/>
        <v>8.7037037037037655E-3</v>
      </c>
      <c r="V117" s="62">
        <f t="shared" si="20"/>
        <v>8.3333333333333332E-3</v>
      </c>
      <c r="W117" s="62">
        <f t="shared" si="20"/>
        <v>9.7222222222222224E-3</v>
      </c>
      <c r="X117" s="62">
        <f t="shared" si="20"/>
        <v>9.0277777777777787E-3</v>
      </c>
      <c r="Y117" s="62">
        <f t="shared" si="20"/>
        <v>9.0277777777777787E-3</v>
      </c>
      <c r="Z117" s="62">
        <f t="shared" si="20"/>
        <v>0</v>
      </c>
    </row>
    <row r="118" spans="1:26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Q118" s="60" t="s">
        <v>98</v>
      </c>
      <c r="R118" s="61">
        <f>F9</f>
        <v>9.0277777777777787E-3</v>
      </c>
      <c r="S118" s="62">
        <f t="shared" ref="S118:Z118" si="21">G10</f>
        <v>6.7939814814815015E-3</v>
      </c>
      <c r="T118" s="62">
        <f t="shared" si="21"/>
        <v>7.9398148148148301E-3</v>
      </c>
      <c r="U118" s="62">
        <f t="shared" si="21"/>
        <v>6.7129629629629744E-3</v>
      </c>
      <c r="V118" s="62">
        <f t="shared" si="21"/>
        <v>8.3333333333333332E-3</v>
      </c>
      <c r="W118" s="62">
        <f t="shared" si="21"/>
        <v>8.3333333333333332E-3</v>
      </c>
      <c r="X118" s="62">
        <f t="shared" si="21"/>
        <v>8.3333333333333332E-3</v>
      </c>
      <c r="Y118" s="62">
        <f t="shared" si="21"/>
        <v>7.6388888888888886E-3</v>
      </c>
      <c r="Z118" s="62">
        <f t="shared" si="21"/>
        <v>0</v>
      </c>
    </row>
    <row r="119" spans="1:26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Q119" s="60" t="s">
        <v>99</v>
      </c>
      <c r="R119" s="61">
        <f>F14</f>
        <v>1.1805555555555555E-2</v>
      </c>
      <c r="S119" s="62">
        <f t="shared" ref="S119:Z119" si="22">G15</f>
        <v>5.7870370370370549E-3</v>
      </c>
      <c r="T119" s="62">
        <f t="shared" si="22"/>
        <v>7.2800925925925915E-3</v>
      </c>
      <c r="U119" s="62">
        <f t="shared" si="22"/>
        <v>6.7768518518518941E-3</v>
      </c>
      <c r="V119" s="62">
        <f t="shared" si="22"/>
        <v>7.2531099033816895E-3</v>
      </c>
      <c r="W119" s="62">
        <f t="shared" si="22"/>
        <v>7.6388888888888886E-3</v>
      </c>
      <c r="X119" s="62">
        <f t="shared" si="22"/>
        <v>8.3333333333333332E-3</v>
      </c>
      <c r="Y119" s="62">
        <f t="shared" si="22"/>
        <v>8.3333333333333332E-3</v>
      </c>
      <c r="Z119" s="62">
        <f t="shared" si="22"/>
        <v>0</v>
      </c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Q120" s="60" t="s">
        <v>100</v>
      </c>
      <c r="R120" s="61">
        <f>F19</f>
        <v>6.9444444444444447E-4</v>
      </c>
      <c r="S120" s="62">
        <f t="shared" ref="S120:Z120" si="23">G20</f>
        <v>8.3333333333333332E-3</v>
      </c>
      <c r="T120" s="62">
        <f t="shared" si="23"/>
        <v>9.0277777777777787E-3</v>
      </c>
      <c r="U120" s="62">
        <f t="shared" si="23"/>
        <v>1.0057870370370436E-2</v>
      </c>
      <c r="V120" s="62">
        <f t="shared" si="23"/>
        <v>8.1939833259554971E-3</v>
      </c>
      <c r="W120" s="62">
        <f t="shared" si="23"/>
        <v>9.0277777777777787E-3</v>
      </c>
      <c r="X120" s="62">
        <f t="shared" si="23"/>
        <v>8.3333333333333332E-3</v>
      </c>
      <c r="Y120" s="62">
        <f t="shared" si="23"/>
        <v>9.0277777777777787E-3</v>
      </c>
      <c r="Z120" s="62">
        <f t="shared" si="23"/>
        <v>0</v>
      </c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Q121" s="60" t="s">
        <v>101</v>
      </c>
      <c r="R121" s="61">
        <f>F24</f>
        <v>6.2499999999999995E-3</v>
      </c>
      <c r="S121" s="62">
        <f t="shared" ref="S121:Z121" si="24">G25</f>
        <v>8.3333333333333332E-3</v>
      </c>
      <c r="T121" s="62">
        <f t="shared" si="24"/>
        <v>8.3333333333333332E-3</v>
      </c>
      <c r="U121" s="62">
        <f t="shared" si="24"/>
        <v>8.3333333333333332E-3</v>
      </c>
      <c r="V121" s="62">
        <f t="shared" si="24"/>
        <v>8.3333333333333332E-3</v>
      </c>
      <c r="W121" s="62">
        <f t="shared" si="24"/>
        <v>8.3333333333333332E-3</v>
      </c>
      <c r="X121" s="62">
        <f t="shared" si="24"/>
        <v>7.3993885568836241E-3</v>
      </c>
      <c r="Y121" s="62">
        <f t="shared" si="24"/>
        <v>8.3333333333333332E-3</v>
      </c>
      <c r="Z121" s="62">
        <f t="shared" si="24"/>
        <v>0</v>
      </c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Q122" s="60" t="s">
        <v>102</v>
      </c>
      <c r="R122" s="61">
        <f>F29</f>
        <v>1.3888888888888888E-2</v>
      </c>
      <c r="S122" s="62">
        <f t="shared" ref="S122:Z122" si="25">G30</f>
        <v>6.9444444444444441E-3</v>
      </c>
      <c r="T122" s="62">
        <f t="shared" si="25"/>
        <v>6.2499999999999995E-3</v>
      </c>
      <c r="U122" s="62">
        <f t="shared" si="25"/>
        <v>7.026173371647554E-3</v>
      </c>
      <c r="V122" s="62">
        <f t="shared" si="25"/>
        <v>6.8055555555556055E-3</v>
      </c>
      <c r="W122" s="62">
        <f t="shared" si="25"/>
        <v>6.2384259259259649E-3</v>
      </c>
      <c r="X122" s="62">
        <f t="shared" si="25"/>
        <v>6.2345173041895531E-3</v>
      </c>
      <c r="Y122" s="62">
        <f t="shared" si="25"/>
        <v>9.0046296296297495E-3</v>
      </c>
      <c r="Z122" s="62">
        <f t="shared" si="25"/>
        <v>0</v>
      </c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Q123" s="60" t="s">
        <v>103</v>
      </c>
      <c r="R123" s="61">
        <f>F34</f>
        <v>7.6388888888888886E-3</v>
      </c>
      <c r="S123" s="62">
        <f t="shared" ref="S123:Z123" si="26">G35</f>
        <v>7.1875000000000359E-3</v>
      </c>
      <c r="T123" s="62">
        <f t="shared" si="26"/>
        <v>7.4421296296296813E-3</v>
      </c>
      <c r="U123" s="62">
        <f t="shared" si="26"/>
        <v>9.2433333333334054E-3</v>
      </c>
      <c r="V123" s="62">
        <f t="shared" si="26"/>
        <v>7.5773871527778491E-3</v>
      </c>
      <c r="W123" s="62">
        <f t="shared" si="26"/>
        <v>7.6388888888888886E-3</v>
      </c>
      <c r="X123" s="62">
        <f t="shared" si="26"/>
        <v>7.2118055555556154E-3</v>
      </c>
      <c r="Y123" s="62">
        <f t="shared" si="26"/>
        <v>8.784722222222284E-3</v>
      </c>
      <c r="Z123" s="62">
        <f t="shared" si="26"/>
        <v>0</v>
      </c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Q124" s="60" t="s">
        <v>104</v>
      </c>
      <c r="R124" s="61">
        <f>F39</f>
        <v>7.6388888888888886E-3</v>
      </c>
      <c r="S124" s="62">
        <f t="shared" ref="S124:Z124" si="27">G40</f>
        <v>7.5972222222222361E-3</v>
      </c>
      <c r="T124" s="62">
        <f t="shared" si="27"/>
        <v>5.7986111111111485E-3</v>
      </c>
      <c r="U124" s="62">
        <f t="shared" si="27"/>
        <v>9.0492380401235289E-3</v>
      </c>
      <c r="V124" s="62">
        <f t="shared" si="27"/>
        <v>8.4475391610248935E-3</v>
      </c>
      <c r="W124" s="62">
        <f t="shared" si="27"/>
        <v>7.9866528762805901E-3</v>
      </c>
      <c r="X124" s="62">
        <f t="shared" si="27"/>
        <v>8.3333333333333332E-3</v>
      </c>
      <c r="Y124" s="62">
        <f t="shared" si="27"/>
        <v>8.3333333333333332E-3</v>
      </c>
      <c r="Z124" s="62">
        <f t="shared" si="27"/>
        <v>0</v>
      </c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Q125" s="60" t="s">
        <v>105</v>
      </c>
      <c r="R125" s="63">
        <f>F44</f>
        <v>0</v>
      </c>
      <c r="S125" s="62">
        <f t="shared" ref="S125:Z125" si="28">G45</f>
        <v>0</v>
      </c>
      <c r="T125" s="62">
        <f t="shared" si="28"/>
        <v>0</v>
      </c>
      <c r="U125" s="62">
        <f t="shared" si="28"/>
        <v>0</v>
      </c>
      <c r="V125" s="62">
        <f t="shared" si="28"/>
        <v>0</v>
      </c>
      <c r="W125" s="62">
        <f t="shared" si="28"/>
        <v>0</v>
      </c>
      <c r="X125" s="62">
        <f t="shared" si="28"/>
        <v>0</v>
      </c>
      <c r="Y125" s="62">
        <f t="shared" si="28"/>
        <v>0</v>
      </c>
      <c r="Z125" s="62">
        <f t="shared" si="28"/>
        <v>0</v>
      </c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Q126" s="60" t="s">
        <v>106</v>
      </c>
      <c r="R126" s="63">
        <f>F49</f>
        <v>0</v>
      </c>
      <c r="S126" s="62">
        <f t="shared" ref="S126:Z126" si="29">G50</f>
        <v>0</v>
      </c>
      <c r="T126" s="62">
        <f t="shared" si="29"/>
        <v>0</v>
      </c>
      <c r="U126" s="62">
        <f t="shared" si="29"/>
        <v>0</v>
      </c>
      <c r="V126" s="62">
        <f t="shared" si="29"/>
        <v>0</v>
      </c>
      <c r="W126" s="62">
        <f t="shared" si="29"/>
        <v>0</v>
      </c>
      <c r="X126" s="62">
        <f t="shared" si="29"/>
        <v>0</v>
      </c>
      <c r="Y126" s="62">
        <f t="shared" si="29"/>
        <v>0</v>
      </c>
      <c r="Z126" s="62">
        <f t="shared" si="29"/>
        <v>0</v>
      </c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Q127" s="60" t="s">
        <v>97</v>
      </c>
      <c r="R127" s="61">
        <f t="shared" ref="R127:R136" si="30">R117</f>
        <v>0</v>
      </c>
      <c r="S127" s="64">
        <f t="shared" ref="S127:Z127" si="31">R127+S117</f>
        <v>9.7222222222222224E-3</v>
      </c>
      <c r="T127" s="64">
        <f t="shared" si="31"/>
        <v>1.8298611111111168E-2</v>
      </c>
      <c r="U127" s="64">
        <f t="shared" si="31"/>
        <v>2.7002314814814934E-2</v>
      </c>
      <c r="V127" s="64">
        <f t="shared" si="31"/>
        <v>3.5335648148148269E-2</v>
      </c>
      <c r="W127" s="64">
        <f t="shared" si="31"/>
        <v>4.5057870370370491E-2</v>
      </c>
      <c r="X127" s="64">
        <f t="shared" si="31"/>
        <v>5.4085648148148271E-2</v>
      </c>
      <c r="Y127" s="64">
        <f t="shared" si="31"/>
        <v>6.3113425925926045E-2</v>
      </c>
      <c r="Z127" s="64">
        <f t="shared" si="31"/>
        <v>6.3113425925926045E-2</v>
      </c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Q128" s="60" t="s">
        <v>98</v>
      </c>
      <c r="R128" s="61">
        <f t="shared" si="30"/>
        <v>9.0277777777777787E-3</v>
      </c>
      <c r="S128" s="64">
        <f t="shared" ref="S128:Z128" si="32">R128+S118</f>
        <v>1.5821759259259278E-2</v>
      </c>
      <c r="T128" s="64">
        <f t="shared" si="32"/>
        <v>2.3761574074074109E-2</v>
      </c>
      <c r="U128" s="64">
        <f t="shared" si="32"/>
        <v>3.0474537037037085E-2</v>
      </c>
      <c r="V128" s="64">
        <f t="shared" si="32"/>
        <v>3.8807870370370416E-2</v>
      </c>
      <c r="W128" s="64">
        <f t="shared" si="32"/>
        <v>4.7141203703703748E-2</v>
      </c>
      <c r="X128" s="64">
        <f t="shared" si="32"/>
        <v>5.5474537037037079E-2</v>
      </c>
      <c r="Y128" s="64">
        <f t="shared" si="32"/>
        <v>6.3113425925925962E-2</v>
      </c>
      <c r="Z128" s="64">
        <f t="shared" si="32"/>
        <v>6.3113425925925962E-2</v>
      </c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Q129" s="60" t="s">
        <v>99</v>
      </c>
      <c r="R129" s="61">
        <f t="shared" si="30"/>
        <v>1.1805555555555555E-2</v>
      </c>
      <c r="S129" s="64">
        <f t="shared" ref="S129:Z129" si="33">R129+S119</f>
        <v>1.7592592592592611E-2</v>
      </c>
      <c r="T129" s="64">
        <f t="shared" si="33"/>
        <v>2.4872685185185203E-2</v>
      </c>
      <c r="U129" s="64">
        <f t="shared" si="33"/>
        <v>3.1649537037037094E-2</v>
      </c>
      <c r="V129" s="64">
        <f t="shared" si="33"/>
        <v>3.8902646940418784E-2</v>
      </c>
      <c r="W129" s="64">
        <f t="shared" si="33"/>
        <v>4.6541535829307673E-2</v>
      </c>
      <c r="X129" s="64">
        <f t="shared" si="33"/>
        <v>5.4874869162641005E-2</v>
      </c>
      <c r="Y129" s="64">
        <f t="shared" si="33"/>
        <v>6.3208202495974336E-2</v>
      </c>
      <c r="Z129" s="64">
        <f t="shared" si="33"/>
        <v>6.3208202495974336E-2</v>
      </c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Q130" s="60" t="s">
        <v>100</v>
      </c>
      <c r="R130" s="61">
        <f t="shared" si="30"/>
        <v>6.9444444444444447E-4</v>
      </c>
      <c r="S130" s="64">
        <f t="shared" ref="S130:Z130" si="34">R130+S120</f>
        <v>9.0277777777777769E-3</v>
      </c>
      <c r="T130" s="64">
        <f t="shared" si="34"/>
        <v>1.8055555555555554E-2</v>
      </c>
      <c r="U130" s="64">
        <f t="shared" si="34"/>
        <v>2.811342592592599E-2</v>
      </c>
      <c r="V130" s="64">
        <f t="shared" si="34"/>
        <v>3.6307409251881487E-2</v>
      </c>
      <c r="W130" s="64">
        <f t="shared" si="34"/>
        <v>4.5335187029659267E-2</v>
      </c>
      <c r="X130" s="64">
        <f t="shared" si="34"/>
        <v>5.3668520362992599E-2</v>
      </c>
      <c r="Y130" s="64">
        <f t="shared" si="34"/>
        <v>6.2696298140770379E-2</v>
      </c>
      <c r="Z130" s="64">
        <f t="shared" si="34"/>
        <v>6.2696298140770379E-2</v>
      </c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Q131" s="60" t="s">
        <v>101</v>
      </c>
      <c r="R131" s="61">
        <f t="shared" si="30"/>
        <v>6.2499999999999995E-3</v>
      </c>
      <c r="S131" s="64">
        <f t="shared" ref="S131:Z131" si="35">R131+S121</f>
        <v>1.4583333333333334E-2</v>
      </c>
      <c r="T131" s="64">
        <f t="shared" si="35"/>
        <v>2.2916666666666669E-2</v>
      </c>
      <c r="U131" s="64">
        <f t="shared" si="35"/>
        <v>3.125E-2</v>
      </c>
      <c r="V131" s="64">
        <f t="shared" si="35"/>
        <v>3.9583333333333331E-2</v>
      </c>
      <c r="W131" s="64">
        <f t="shared" si="35"/>
        <v>4.7916666666666663E-2</v>
      </c>
      <c r="X131" s="64">
        <f t="shared" si="35"/>
        <v>5.5316055223550285E-2</v>
      </c>
      <c r="Y131" s="64">
        <f t="shared" si="35"/>
        <v>6.3649388556883624E-2</v>
      </c>
      <c r="Z131" s="64">
        <f t="shared" si="35"/>
        <v>6.3649388556883624E-2</v>
      </c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Q132" s="60" t="s">
        <v>102</v>
      </c>
      <c r="R132" s="61">
        <f t="shared" si="30"/>
        <v>1.3888888888888888E-2</v>
      </c>
      <c r="S132" s="64">
        <f t="shared" ref="S132:Z132" si="36">R132+S122</f>
        <v>2.0833333333333332E-2</v>
      </c>
      <c r="T132" s="64">
        <f t="shared" si="36"/>
        <v>2.7083333333333331E-2</v>
      </c>
      <c r="U132" s="64">
        <f t="shared" si="36"/>
        <v>3.4109506704980884E-2</v>
      </c>
      <c r="V132" s="64">
        <f t="shared" si="36"/>
        <v>4.091506226053649E-2</v>
      </c>
      <c r="W132" s="64">
        <f t="shared" si="36"/>
        <v>4.7153488186462457E-2</v>
      </c>
      <c r="X132" s="64">
        <f t="shared" si="36"/>
        <v>5.3388005490652007E-2</v>
      </c>
      <c r="Y132" s="64">
        <f t="shared" si="36"/>
        <v>6.2392635120281759E-2</v>
      </c>
      <c r="Z132" s="64">
        <f t="shared" si="36"/>
        <v>6.2392635120281759E-2</v>
      </c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Q133" s="60" t="s">
        <v>103</v>
      </c>
      <c r="R133" s="61">
        <f t="shared" si="30"/>
        <v>7.6388888888888886E-3</v>
      </c>
      <c r="S133" s="64">
        <f t="shared" ref="S133:Z133" si="37">R133+S123</f>
        <v>1.4826388888888924E-2</v>
      </c>
      <c r="T133" s="64">
        <f t="shared" si="37"/>
        <v>2.2268518518518604E-2</v>
      </c>
      <c r="U133" s="64">
        <f t="shared" si="37"/>
        <v>3.1511851851852013E-2</v>
      </c>
      <c r="V133" s="64">
        <f t="shared" si="37"/>
        <v>3.9089239004629864E-2</v>
      </c>
      <c r="W133" s="64">
        <f t="shared" si="37"/>
        <v>4.6728127893518753E-2</v>
      </c>
      <c r="X133" s="64">
        <f t="shared" si="37"/>
        <v>5.393993344907437E-2</v>
      </c>
      <c r="Y133" s="64">
        <f t="shared" si="37"/>
        <v>6.2724655671296647E-2</v>
      </c>
      <c r="Z133" s="64">
        <f t="shared" si="37"/>
        <v>6.2724655671296647E-2</v>
      </c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Q134" s="60" t="s">
        <v>104</v>
      </c>
      <c r="R134" s="61">
        <f t="shared" si="30"/>
        <v>7.6388888888888886E-3</v>
      </c>
      <c r="S134" s="64">
        <f t="shared" ref="S134:Z134" si="38">R134+S124</f>
        <v>1.5236111111111124E-2</v>
      </c>
      <c r="T134" s="64">
        <f t="shared" si="38"/>
        <v>2.1034722222222274E-2</v>
      </c>
      <c r="U134" s="64">
        <f t="shared" si="38"/>
        <v>3.0083960262345805E-2</v>
      </c>
      <c r="V134" s="64">
        <f t="shared" si="38"/>
        <v>3.8531499423370696E-2</v>
      </c>
      <c r="W134" s="64">
        <f t="shared" si="38"/>
        <v>4.6518152299651283E-2</v>
      </c>
      <c r="X134" s="64">
        <f t="shared" si="38"/>
        <v>5.4851485632984615E-2</v>
      </c>
      <c r="Y134" s="64">
        <f t="shared" si="38"/>
        <v>6.3184818966317946E-2</v>
      </c>
      <c r="Z134" s="64">
        <f t="shared" si="38"/>
        <v>6.3184818966317946E-2</v>
      </c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Q135" s="60" t="s">
        <v>105</v>
      </c>
      <c r="R135" s="61">
        <f t="shared" si="30"/>
        <v>0</v>
      </c>
      <c r="S135" s="64">
        <f t="shared" ref="S135:Z135" si="39">R135+S125</f>
        <v>0</v>
      </c>
      <c r="T135" s="64">
        <f t="shared" si="39"/>
        <v>0</v>
      </c>
      <c r="U135" s="64">
        <f t="shared" si="39"/>
        <v>0</v>
      </c>
      <c r="V135" s="64">
        <f t="shared" si="39"/>
        <v>0</v>
      </c>
      <c r="W135" s="64">
        <f t="shared" si="39"/>
        <v>0</v>
      </c>
      <c r="X135" s="64">
        <f t="shared" si="39"/>
        <v>0</v>
      </c>
      <c r="Y135" s="64">
        <f t="shared" si="39"/>
        <v>0</v>
      </c>
      <c r="Z135" s="64">
        <f t="shared" si="39"/>
        <v>0</v>
      </c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Q136" s="60" t="s">
        <v>106</v>
      </c>
      <c r="R136" s="61">
        <f t="shared" si="30"/>
        <v>0</v>
      </c>
      <c r="S136" s="64">
        <f t="shared" ref="S136:Z136" si="40">R136+S126</f>
        <v>0</v>
      </c>
      <c r="T136" s="64">
        <f t="shared" si="40"/>
        <v>0</v>
      </c>
      <c r="U136" s="64">
        <f t="shared" si="40"/>
        <v>0</v>
      </c>
      <c r="V136" s="64">
        <f t="shared" si="40"/>
        <v>0</v>
      </c>
      <c r="W136" s="64">
        <f t="shared" si="40"/>
        <v>0</v>
      </c>
      <c r="X136" s="64">
        <f t="shared" si="40"/>
        <v>0</v>
      </c>
      <c r="Y136" s="64">
        <f t="shared" si="40"/>
        <v>0</v>
      </c>
      <c r="Z136" s="64">
        <f t="shared" si="40"/>
        <v>0</v>
      </c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Q137" s="65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3.5" customHeight="1">
      <c r="A138" s="1"/>
      <c r="S138" s="67" t="s">
        <v>3</v>
      </c>
      <c r="T138" s="67" t="s">
        <v>4</v>
      </c>
      <c r="U138" s="67" t="s">
        <v>5</v>
      </c>
      <c r="V138" s="67" t="s">
        <v>6</v>
      </c>
      <c r="W138" s="67" t="s">
        <v>7</v>
      </c>
      <c r="X138" s="67" t="s">
        <v>8</v>
      </c>
      <c r="Y138" s="67" t="s">
        <v>9</v>
      </c>
      <c r="Z138" s="67" t="s">
        <v>85</v>
      </c>
    </row>
    <row r="139" spans="1:26" ht="13.5" customHeight="1">
      <c r="A139" s="1"/>
      <c r="P139" s="68" t="s">
        <v>12</v>
      </c>
      <c r="Q139" s="68" t="s">
        <v>12</v>
      </c>
      <c r="R139" s="22">
        <f t="shared" ref="R139:Z139" si="41">R159-R149</f>
        <v>0</v>
      </c>
      <c r="S139" s="22">
        <f t="shared" si="41"/>
        <v>-143</v>
      </c>
      <c r="T139" s="22">
        <f t="shared" si="41"/>
        <v>-173</v>
      </c>
      <c r="U139" s="22">
        <f t="shared" si="41"/>
        <v>-180</v>
      </c>
      <c r="V139" s="22">
        <f t="shared" si="41"/>
        <v>-155</v>
      </c>
      <c r="W139" s="22">
        <f t="shared" si="41"/>
        <v>-236</v>
      </c>
      <c r="X139" s="22">
        <f t="shared" si="41"/>
        <v>-367</v>
      </c>
      <c r="Y139" s="22">
        <f t="shared" si="41"/>
        <v>-290</v>
      </c>
      <c r="Z139" s="22">
        <f t="shared" si="41"/>
        <v>-1853</v>
      </c>
    </row>
    <row r="140" spans="1:26" ht="13.5" customHeight="1">
      <c r="A140" s="1"/>
      <c r="P140" s="68" t="s">
        <v>25</v>
      </c>
      <c r="Q140" s="68" t="s">
        <v>25</v>
      </c>
      <c r="R140" s="22">
        <f t="shared" ref="R140:Z140" si="42">R160-R150</f>
        <v>0</v>
      </c>
      <c r="S140" s="22">
        <f t="shared" si="42"/>
        <v>-39</v>
      </c>
      <c r="T140" s="22">
        <f t="shared" si="42"/>
        <v>-39</v>
      </c>
      <c r="U140" s="22">
        <f t="shared" si="42"/>
        <v>-85</v>
      </c>
      <c r="V140" s="22">
        <f t="shared" si="42"/>
        <v>-243</v>
      </c>
      <c r="W140" s="22">
        <f t="shared" si="42"/>
        <v>-274</v>
      </c>
      <c r="X140" s="22">
        <f t="shared" si="42"/>
        <v>-395</v>
      </c>
      <c r="Y140" s="22">
        <f t="shared" si="42"/>
        <v>-471</v>
      </c>
      <c r="Z140" s="22">
        <f t="shared" si="42"/>
        <v>-1853</v>
      </c>
    </row>
    <row r="141" spans="1:26" ht="13.5" customHeight="1">
      <c r="A141" s="1"/>
      <c r="P141" s="68" t="s">
        <v>33</v>
      </c>
      <c r="Q141" s="68" t="s">
        <v>33</v>
      </c>
      <c r="R141" s="22">
        <f t="shared" ref="R141:Z141" si="43">R161-R151</f>
        <v>0</v>
      </c>
      <c r="S141" s="22">
        <f t="shared" si="43"/>
        <v>-22</v>
      </c>
      <c r="T141" s="22">
        <f t="shared" si="43"/>
        <v>-61</v>
      </c>
      <c r="U141" s="22">
        <f t="shared" si="43"/>
        <v>-87</v>
      </c>
      <c r="V141" s="22">
        <f t="shared" si="43"/>
        <v>-132</v>
      </c>
      <c r="W141" s="22">
        <f t="shared" si="43"/>
        <v>-132</v>
      </c>
      <c r="X141" s="22">
        <f t="shared" si="43"/>
        <v>-166</v>
      </c>
      <c r="Y141" s="22">
        <f t="shared" si="43"/>
        <v>-66</v>
      </c>
      <c r="Z141" s="22">
        <f t="shared" si="43"/>
        <v>-1861</v>
      </c>
    </row>
    <row r="142" spans="1:26" ht="13.5" customHeight="1">
      <c r="A142" s="1"/>
      <c r="P142" s="68" t="s">
        <v>41</v>
      </c>
      <c r="Q142" s="68" t="s">
        <v>41</v>
      </c>
      <c r="R142" s="22">
        <f t="shared" ref="R142:Z142" si="44">R162-R152</f>
        <v>0</v>
      </c>
      <c r="S142" s="22">
        <f t="shared" si="44"/>
        <v>-54</v>
      </c>
      <c r="T142" s="22">
        <f t="shared" si="44"/>
        <v>-247</v>
      </c>
      <c r="U142" s="22">
        <f t="shared" si="44"/>
        <v>-492</v>
      </c>
      <c r="V142" s="22">
        <f t="shared" si="44"/>
        <v>-508</v>
      </c>
      <c r="W142" s="22">
        <f t="shared" si="44"/>
        <v>3007</v>
      </c>
      <c r="X142" s="22">
        <f t="shared" si="44"/>
        <v>-593</v>
      </c>
      <c r="Y142" s="22">
        <f t="shared" si="44"/>
        <v>-773</v>
      </c>
      <c r="Z142" s="22">
        <f t="shared" si="44"/>
        <v>-1817</v>
      </c>
    </row>
    <row r="143" spans="1:26" ht="13.5" customHeight="1">
      <c r="A143" s="1"/>
      <c r="P143" s="68" t="s">
        <v>49</v>
      </c>
      <c r="Q143" s="68" t="s">
        <v>49</v>
      </c>
      <c r="R143" s="22">
        <f t="shared" ref="R143:Z143" si="45">R163-R153</f>
        <v>0</v>
      </c>
      <c r="S143" s="22">
        <f t="shared" si="45"/>
        <v>-130</v>
      </c>
      <c r="T143" s="22">
        <f t="shared" si="45"/>
        <v>-28</v>
      </c>
      <c r="U143" s="22">
        <f t="shared" si="45"/>
        <v>-28</v>
      </c>
      <c r="V143" s="22">
        <f t="shared" si="45"/>
        <v>-88</v>
      </c>
      <c r="W143" s="22">
        <f t="shared" si="45"/>
        <v>-118</v>
      </c>
      <c r="X143" s="22">
        <f t="shared" si="45"/>
        <v>-91</v>
      </c>
      <c r="Y143" s="22">
        <f t="shared" si="45"/>
        <v>-91</v>
      </c>
      <c r="Z143" s="22">
        <f t="shared" si="45"/>
        <v>-1899</v>
      </c>
    </row>
    <row r="144" spans="1:26" ht="13.5" customHeight="1">
      <c r="A144" s="1"/>
      <c r="P144" s="68" t="s">
        <v>57</v>
      </c>
      <c r="Q144" s="68" t="s">
        <v>57</v>
      </c>
      <c r="R144" s="22">
        <f t="shared" ref="R144:Z144" si="46">R164-R154</f>
        <v>0</v>
      </c>
      <c r="S144" s="22">
        <f t="shared" si="46"/>
        <v>0</v>
      </c>
      <c r="T144" s="22">
        <f t="shared" si="46"/>
        <v>0</v>
      </c>
      <c r="U144" s="22">
        <f t="shared" si="46"/>
        <v>-13</v>
      </c>
      <c r="V144" s="22">
        <f t="shared" si="46"/>
        <v>20</v>
      </c>
      <c r="W144" s="22">
        <f t="shared" si="46"/>
        <v>-29</v>
      </c>
      <c r="X144" s="22">
        <f t="shared" si="46"/>
        <v>5</v>
      </c>
      <c r="Y144" s="22">
        <f t="shared" si="46"/>
        <v>-64</v>
      </c>
      <c r="Z144" s="22">
        <f t="shared" si="46"/>
        <v>-1791</v>
      </c>
    </row>
    <row r="145" spans="1:26" ht="13.5" customHeight="1">
      <c r="A145" s="1"/>
      <c r="P145" s="68" t="s">
        <v>65</v>
      </c>
      <c r="Q145" s="68" t="s">
        <v>65</v>
      </c>
      <c r="R145" s="22">
        <f t="shared" ref="R145:Z145" si="47">R165-R155</f>
        <v>0</v>
      </c>
      <c r="S145" s="22">
        <f t="shared" si="47"/>
        <v>-23</v>
      </c>
      <c r="T145" s="22">
        <f t="shared" si="47"/>
        <v>-35</v>
      </c>
      <c r="U145" s="22">
        <f t="shared" si="47"/>
        <v>-119</v>
      </c>
      <c r="V145" s="22">
        <f t="shared" si="47"/>
        <v>-121</v>
      </c>
      <c r="W145" s="22">
        <f t="shared" si="47"/>
        <v>-211</v>
      </c>
      <c r="X145" s="22">
        <f t="shared" si="47"/>
        <v>-211</v>
      </c>
      <c r="Y145" s="22">
        <f t="shared" si="47"/>
        <v>-242</v>
      </c>
      <c r="Z145" s="22">
        <f t="shared" si="47"/>
        <v>-1819</v>
      </c>
    </row>
    <row r="146" spans="1:26" ht="13.5" customHeight="1">
      <c r="A146" s="1"/>
      <c r="P146" s="68" t="s">
        <v>73</v>
      </c>
      <c r="Q146" s="68" t="s">
        <v>73</v>
      </c>
      <c r="R146" s="22">
        <f t="shared" ref="R146:Z146" si="48">R166-R156</f>
        <v>0</v>
      </c>
      <c r="S146" s="22">
        <f t="shared" si="48"/>
        <v>-36</v>
      </c>
      <c r="T146" s="22">
        <f t="shared" si="48"/>
        <v>-73</v>
      </c>
      <c r="U146" s="22">
        <f t="shared" si="48"/>
        <v>-73</v>
      </c>
      <c r="V146" s="22">
        <f t="shared" si="48"/>
        <v>-75</v>
      </c>
      <c r="W146" s="22">
        <f t="shared" si="48"/>
        <v>-75</v>
      </c>
      <c r="X146" s="22">
        <f t="shared" si="48"/>
        <v>-111</v>
      </c>
      <c r="Y146" s="22">
        <f t="shared" si="48"/>
        <v>-192</v>
      </c>
      <c r="Z146" s="22">
        <f t="shared" si="48"/>
        <v>-1859</v>
      </c>
    </row>
    <row r="147" spans="1:26" ht="13.5" customHeight="1">
      <c r="A147" s="1"/>
      <c r="Q147" s="69" t="s">
        <v>107</v>
      </c>
      <c r="R147" s="22">
        <f t="shared" ref="R147:Z147" si="49">R167-R157</f>
        <v>0</v>
      </c>
      <c r="S147" s="22" t="e">
        <f t="shared" si="49"/>
        <v>#VALUE!</v>
      </c>
      <c r="T147" s="22" t="e">
        <f t="shared" si="49"/>
        <v>#VALUE!</v>
      </c>
      <c r="U147" s="22" t="e">
        <f t="shared" si="49"/>
        <v>#VALUE!</v>
      </c>
      <c r="V147" s="22" t="e">
        <f t="shared" si="49"/>
        <v>#VALUE!</v>
      </c>
      <c r="W147" s="22" t="e">
        <f t="shared" si="49"/>
        <v>#VALUE!</v>
      </c>
      <c r="X147" s="22" t="e">
        <f t="shared" si="49"/>
        <v>#VALUE!</v>
      </c>
      <c r="Y147" s="22" t="e">
        <f t="shared" si="49"/>
        <v>#VALUE!</v>
      </c>
      <c r="Z147" s="22">
        <f t="shared" si="49"/>
        <v>0</v>
      </c>
    </row>
    <row r="148" spans="1:26" ht="13.5" customHeight="1">
      <c r="A148" s="1"/>
      <c r="Q148" s="69" t="s">
        <v>108</v>
      </c>
      <c r="R148" s="22">
        <f t="shared" ref="R148:Z148" si="50">R168-R158</f>
        <v>0</v>
      </c>
      <c r="S148" s="22" t="e">
        <f t="shared" si="50"/>
        <v>#VALUE!</v>
      </c>
      <c r="T148" s="22" t="e">
        <f t="shared" si="50"/>
        <v>#VALUE!</v>
      </c>
      <c r="U148" s="22" t="e">
        <f t="shared" si="50"/>
        <v>#VALUE!</v>
      </c>
      <c r="V148" s="22" t="e">
        <f t="shared" si="50"/>
        <v>#VALUE!</v>
      </c>
      <c r="W148" s="22" t="e">
        <f t="shared" si="50"/>
        <v>#VALUE!</v>
      </c>
      <c r="X148" s="22" t="e">
        <f t="shared" si="50"/>
        <v>#VALUE!</v>
      </c>
      <c r="Y148" s="22" t="e">
        <f t="shared" si="50"/>
        <v>#VALUE!</v>
      </c>
      <c r="Z148" s="22">
        <f t="shared" si="50"/>
        <v>0</v>
      </c>
    </row>
    <row r="149" spans="1:26" ht="13.5" customHeight="1">
      <c r="A149" s="1"/>
      <c r="Q149" s="69" t="s">
        <v>109</v>
      </c>
      <c r="R149" s="70">
        <f t="shared" ref="R149:Z149" si="51">MINUTE(R127)*60+SECOND(R127)</f>
        <v>0</v>
      </c>
      <c r="S149" s="70">
        <f t="shared" si="51"/>
        <v>840</v>
      </c>
      <c r="T149" s="70">
        <f t="shared" si="51"/>
        <v>1581</v>
      </c>
      <c r="U149" s="70">
        <f t="shared" si="51"/>
        <v>2333</v>
      </c>
      <c r="V149" s="70">
        <f t="shared" si="51"/>
        <v>3053</v>
      </c>
      <c r="W149" s="70">
        <f t="shared" si="51"/>
        <v>293</v>
      </c>
      <c r="X149" s="70">
        <f t="shared" si="51"/>
        <v>1073</v>
      </c>
      <c r="Y149" s="70">
        <f t="shared" si="51"/>
        <v>1853</v>
      </c>
      <c r="Z149" s="70">
        <f t="shared" si="51"/>
        <v>1853</v>
      </c>
    </row>
    <row r="150" spans="1:26" ht="13.5" customHeight="1">
      <c r="A150" s="1"/>
      <c r="Q150" s="69" t="s">
        <v>110</v>
      </c>
      <c r="R150" s="70">
        <f t="shared" ref="R150:Z150" si="52">MINUTE(R128)*60+SECOND(R128)</f>
        <v>780</v>
      </c>
      <c r="S150" s="70">
        <f t="shared" si="52"/>
        <v>1367</v>
      </c>
      <c r="T150" s="70">
        <f t="shared" si="52"/>
        <v>2053</v>
      </c>
      <c r="U150" s="70">
        <f t="shared" si="52"/>
        <v>2633</v>
      </c>
      <c r="V150" s="70">
        <f t="shared" si="52"/>
        <v>3353</v>
      </c>
      <c r="W150" s="70">
        <f t="shared" si="52"/>
        <v>473</v>
      </c>
      <c r="X150" s="70">
        <f t="shared" si="52"/>
        <v>1193</v>
      </c>
      <c r="Y150" s="70">
        <f t="shared" si="52"/>
        <v>1853</v>
      </c>
      <c r="Z150" s="70">
        <f t="shared" si="52"/>
        <v>1853</v>
      </c>
    </row>
    <row r="151" spans="1:26" ht="13.5" customHeight="1">
      <c r="A151" s="1"/>
      <c r="Q151" s="69" t="s">
        <v>111</v>
      </c>
      <c r="R151" s="70">
        <f t="shared" ref="R151:Z151" si="53">MINUTE(R129)*60+SECOND(R129)</f>
        <v>1020</v>
      </c>
      <c r="S151" s="70">
        <f t="shared" si="53"/>
        <v>1520</v>
      </c>
      <c r="T151" s="70">
        <f t="shared" si="53"/>
        <v>2149</v>
      </c>
      <c r="U151" s="70">
        <f t="shared" si="53"/>
        <v>2735</v>
      </c>
      <c r="V151" s="70">
        <f t="shared" si="53"/>
        <v>3361</v>
      </c>
      <c r="W151" s="70">
        <f t="shared" si="53"/>
        <v>421</v>
      </c>
      <c r="X151" s="70">
        <f t="shared" si="53"/>
        <v>1141</v>
      </c>
      <c r="Y151" s="70">
        <f t="shared" si="53"/>
        <v>1861</v>
      </c>
      <c r="Z151" s="70">
        <f t="shared" si="53"/>
        <v>1861</v>
      </c>
    </row>
    <row r="152" spans="1:26" ht="13.5" customHeight="1">
      <c r="A152" s="1"/>
      <c r="Q152" s="69" t="s">
        <v>112</v>
      </c>
      <c r="R152" s="70">
        <f t="shared" ref="R152:Z152" si="54">MINUTE(R130)*60+SECOND(R130)</f>
        <v>60</v>
      </c>
      <c r="S152" s="70">
        <f t="shared" si="54"/>
        <v>780</v>
      </c>
      <c r="T152" s="70">
        <f t="shared" si="54"/>
        <v>1560</v>
      </c>
      <c r="U152" s="70">
        <f t="shared" si="54"/>
        <v>2429</v>
      </c>
      <c r="V152" s="70">
        <f t="shared" si="54"/>
        <v>3137</v>
      </c>
      <c r="W152" s="70">
        <f t="shared" si="54"/>
        <v>317</v>
      </c>
      <c r="X152" s="70">
        <f t="shared" si="54"/>
        <v>1037</v>
      </c>
      <c r="Y152" s="70">
        <f t="shared" si="54"/>
        <v>1817</v>
      </c>
      <c r="Z152" s="70">
        <f t="shared" si="54"/>
        <v>1817</v>
      </c>
    </row>
    <row r="153" spans="1:26" ht="13.5" customHeight="1">
      <c r="A153" s="1"/>
      <c r="Q153" s="69" t="s">
        <v>113</v>
      </c>
      <c r="R153" s="70">
        <f t="shared" ref="R153:Z153" si="55">MINUTE(R131)*60+SECOND(R131)</f>
        <v>540</v>
      </c>
      <c r="S153" s="70">
        <f t="shared" si="55"/>
        <v>1260</v>
      </c>
      <c r="T153" s="70">
        <f t="shared" si="55"/>
        <v>1980</v>
      </c>
      <c r="U153" s="70">
        <f t="shared" si="55"/>
        <v>2700</v>
      </c>
      <c r="V153" s="70">
        <f t="shared" si="55"/>
        <v>3420</v>
      </c>
      <c r="W153" s="70">
        <f t="shared" si="55"/>
        <v>540</v>
      </c>
      <c r="X153" s="70">
        <f t="shared" si="55"/>
        <v>1179</v>
      </c>
      <c r="Y153" s="70">
        <f t="shared" si="55"/>
        <v>1899</v>
      </c>
      <c r="Z153" s="70">
        <f t="shared" si="55"/>
        <v>1899</v>
      </c>
    </row>
    <row r="154" spans="1:26" ht="13.5" customHeight="1">
      <c r="A154" s="1"/>
      <c r="Q154" s="69" t="s">
        <v>114</v>
      </c>
      <c r="R154" s="70">
        <f t="shared" ref="R154:Z154" si="56">MINUTE(R132)*60+SECOND(R132)</f>
        <v>1200</v>
      </c>
      <c r="S154" s="70">
        <f t="shared" si="56"/>
        <v>1800</v>
      </c>
      <c r="T154" s="70">
        <f t="shared" si="56"/>
        <v>2340</v>
      </c>
      <c r="U154" s="70">
        <f t="shared" si="56"/>
        <v>2947</v>
      </c>
      <c r="V154" s="70">
        <f t="shared" si="56"/>
        <v>3535</v>
      </c>
      <c r="W154" s="70">
        <f t="shared" si="56"/>
        <v>474</v>
      </c>
      <c r="X154" s="70">
        <f t="shared" si="56"/>
        <v>1013</v>
      </c>
      <c r="Y154" s="70">
        <f t="shared" si="56"/>
        <v>1791</v>
      </c>
      <c r="Z154" s="70">
        <f t="shared" si="56"/>
        <v>1791</v>
      </c>
    </row>
    <row r="155" spans="1:26" ht="13.5" customHeight="1">
      <c r="A155" s="1"/>
      <c r="Q155" s="69" t="s">
        <v>115</v>
      </c>
      <c r="R155" s="70">
        <f t="shared" ref="R155:Z155" si="57">MINUTE(R133)*60+SECOND(R133)</f>
        <v>660</v>
      </c>
      <c r="S155" s="70">
        <f t="shared" si="57"/>
        <v>1281</v>
      </c>
      <c r="T155" s="70">
        <f t="shared" si="57"/>
        <v>1924</v>
      </c>
      <c r="U155" s="70">
        <f t="shared" si="57"/>
        <v>2723</v>
      </c>
      <c r="V155" s="70">
        <f t="shared" si="57"/>
        <v>3377</v>
      </c>
      <c r="W155" s="70">
        <f t="shared" si="57"/>
        <v>437</v>
      </c>
      <c r="X155" s="70">
        <f t="shared" si="57"/>
        <v>1060</v>
      </c>
      <c r="Y155" s="70">
        <f t="shared" si="57"/>
        <v>1819</v>
      </c>
      <c r="Z155" s="70">
        <f t="shared" si="57"/>
        <v>1819</v>
      </c>
    </row>
    <row r="156" spans="1:26" ht="13.5" customHeight="1">
      <c r="A156" s="1"/>
      <c r="Q156" s="69" t="s">
        <v>116</v>
      </c>
      <c r="R156" s="70">
        <f t="shared" ref="R156:Z156" si="58">MINUTE(R134)*60+SECOND(R134)</f>
        <v>660</v>
      </c>
      <c r="S156" s="70">
        <f t="shared" si="58"/>
        <v>1316</v>
      </c>
      <c r="T156" s="70">
        <f t="shared" si="58"/>
        <v>1817</v>
      </c>
      <c r="U156" s="70">
        <f t="shared" si="58"/>
        <v>2599</v>
      </c>
      <c r="V156" s="70">
        <f t="shared" si="58"/>
        <v>3329</v>
      </c>
      <c r="W156" s="70">
        <f t="shared" si="58"/>
        <v>419</v>
      </c>
      <c r="X156" s="70">
        <f t="shared" si="58"/>
        <v>1139</v>
      </c>
      <c r="Y156" s="70">
        <f t="shared" si="58"/>
        <v>1859</v>
      </c>
      <c r="Z156" s="70">
        <f t="shared" si="58"/>
        <v>1859</v>
      </c>
    </row>
    <row r="157" spans="1:26" ht="13.5" customHeight="1">
      <c r="A157" s="1"/>
      <c r="Q157" s="69" t="s">
        <v>117</v>
      </c>
      <c r="R157" s="70">
        <f t="shared" ref="R157:Z157" si="59">MINUTE(R135)*60+SECOND(R135)</f>
        <v>0</v>
      </c>
      <c r="S157" s="70">
        <f t="shared" si="59"/>
        <v>0</v>
      </c>
      <c r="T157" s="70">
        <f t="shared" si="59"/>
        <v>0</v>
      </c>
      <c r="U157" s="70">
        <f t="shared" si="59"/>
        <v>0</v>
      </c>
      <c r="V157" s="70">
        <f t="shared" si="59"/>
        <v>0</v>
      </c>
      <c r="W157" s="70">
        <f t="shared" si="59"/>
        <v>0</v>
      </c>
      <c r="X157" s="70">
        <f t="shared" si="59"/>
        <v>0</v>
      </c>
      <c r="Y157" s="70">
        <f t="shared" si="59"/>
        <v>0</v>
      </c>
      <c r="Z157" s="70">
        <f t="shared" si="59"/>
        <v>0</v>
      </c>
    </row>
    <row r="158" spans="1:26" ht="13.5" customHeight="1">
      <c r="A158" s="1"/>
      <c r="Q158" s="69" t="s">
        <v>118</v>
      </c>
      <c r="R158" s="70">
        <f t="shared" ref="R158:Z158" si="60">MINUTE(R136)*60+SECOND(R136)</f>
        <v>0</v>
      </c>
      <c r="S158" s="70">
        <f t="shared" si="60"/>
        <v>0</v>
      </c>
      <c r="T158" s="70">
        <f t="shared" si="60"/>
        <v>0</v>
      </c>
      <c r="U158" s="70">
        <f t="shared" si="60"/>
        <v>0</v>
      </c>
      <c r="V158" s="70">
        <f t="shared" si="60"/>
        <v>0</v>
      </c>
      <c r="W158" s="70">
        <f t="shared" si="60"/>
        <v>0</v>
      </c>
      <c r="X158" s="70">
        <f t="shared" si="60"/>
        <v>0</v>
      </c>
      <c r="Y158" s="70">
        <f t="shared" si="60"/>
        <v>0</v>
      </c>
      <c r="Z158" s="70">
        <f t="shared" si="60"/>
        <v>0</v>
      </c>
    </row>
    <row r="159" spans="1:26" ht="13.5" customHeight="1">
      <c r="A159" s="1"/>
      <c r="Q159" s="69" t="s">
        <v>119</v>
      </c>
      <c r="R159" s="70">
        <f t="shared" ref="R159:Z159" si="61">MINUTE(R107)*60+SECOND(R107)</f>
        <v>0</v>
      </c>
      <c r="S159" s="70">
        <f t="shared" si="61"/>
        <v>697</v>
      </c>
      <c r="T159" s="70">
        <f t="shared" si="61"/>
        <v>1408</v>
      </c>
      <c r="U159" s="70">
        <f t="shared" si="61"/>
        <v>2153</v>
      </c>
      <c r="V159" s="70">
        <f t="shared" si="61"/>
        <v>2898</v>
      </c>
      <c r="W159" s="70">
        <f t="shared" si="61"/>
        <v>57</v>
      </c>
      <c r="X159" s="70">
        <f t="shared" si="61"/>
        <v>706</v>
      </c>
      <c r="Y159" s="70">
        <f t="shared" si="61"/>
        <v>1563</v>
      </c>
      <c r="Z159" s="70">
        <f t="shared" si="61"/>
        <v>0</v>
      </c>
    </row>
    <row r="160" spans="1:26" ht="13.5" customHeight="1">
      <c r="A160" s="1"/>
      <c r="Q160" s="69" t="s">
        <v>120</v>
      </c>
      <c r="R160" s="70">
        <f t="shared" ref="R160:Z160" si="62">MINUTE(R108)*60+SECOND(R108)</f>
        <v>780</v>
      </c>
      <c r="S160" s="70">
        <f t="shared" si="62"/>
        <v>1328</v>
      </c>
      <c r="T160" s="70">
        <f t="shared" si="62"/>
        <v>2014</v>
      </c>
      <c r="U160" s="70">
        <f t="shared" si="62"/>
        <v>2548</v>
      </c>
      <c r="V160" s="70">
        <f t="shared" si="62"/>
        <v>3110</v>
      </c>
      <c r="W160" s="70">
        <f t="shared" si="62"/>
        <v>199</v>
      </c>
      <c r="X160" s="70">
        <f t="shared" si="62"/>
        <v>798</v>
      </c>
      <c r="Y160" s="70">
        <f t="shared" si="62"/>
        <v>1382</v>
      </c>
      <c r="Z160" s="70">
        <f t="shared" si="62"/>
        <v>0</v>
      </c>
    </row>
    <row r="161" spans="1:26" ht="13.5" customHeight="1">
      <c r="A161" s="1"/>
      <c r="Q161" s="69" t="s">
        <v>121</v>
      </c>
      <c r="R161" s="70">
        <f t="shared" ref="R161:Z161" si="63">MINUTE(R109)*60+SECOND(R109)</f>
        <v>1020</v>
      </c>
      <c r="S161" s="70">
        <f t="shared" si="63"/>
        <v>1498</v>
      </c>
      <c r="T161" s="70">
        <f t="shared" si="63"/>
        <v>2088</v>
      </c>
      <c r="U161" s="70">
        <f t="shared" si="63"/>
        <v>2648</v>
      </c>
      <c r="V161" s="70">
        <f t="shared" si="63"/>
        <v>3229</v>
      </c>
      <c r="W161" s="70">
        <f t="shared" si="63"/>
        <v>289</v>
      </c>
      <c r="X161" s="70">
        <f t="shared" si="63"/>
        <v>975</v>
      </c>
      <c r="Y161" s="70">
        <f t="shared" si="63"/>
        <v>1795</v>
      </c>
      <c r="Z161" s="70">
        <f t="shared" si="63"/>
        <v>0</v>
      </c>
    </row>
    <row r="162" spans="1:26" ht="13.5" customHeight="1">
      <c r="A162" s="1"/>
      <c r="Q162" s="69" t="s">
        <v>122</v>
      </c>
      <c r="R162" s="70">
        <f t="shared" ref="R162:Z162" si="64">MINUTE(R110)*60+SECOND(R110)</f>
        <v>60</v>
      </c>
      <c r="S162" s="70">
        <f t="shared" si="64"/>
        <v>726</v>
      </c>
      <c r="T162" s="70">
        <f t="shared" si="64"/>
        <v>1313</v>
      </c>
      <c r="U162" s="70">
        <f t="shared" si="64"/>
        <v>1937</v>
      </c>
      <c r="V162" s="70">
        <f t="shared" si="64"/>
        <v>2629</v>
      </c>
      <c r="W162" s="70">
        <f t="shared" si="64"/>
        <v>3324</v>
      </c>
      <c r="X162" s="70">
        <f t="shared" si="64"/>
        <v>444</v>
      </c>
      <c r="Y162" s="70">
        <f t="shared" si="64"/>
        <v>1044</v>
      </c>
      <c r="Z162" s="70">
        <f t="shared" si="64"/>
        <v>0</v>
      </c>
    </row>
    <row r="163" spans="1:26" ht="13.5" customHeight="1">
      <c r="A163" s="1"/>
      <c r="Q163" s="69" t="s">
        <v>123</v>
      </c>
      <c r="R163" s="70">
        <f t="shared" ref="R163:Z163" si="65">MINUTE(R111)*60+SECOND(R111)</f>
        <v>540</v>
      </c>
      <c r="S163" s="70">
        <f t="shared" si="65"/>
        <v>1130</v>
      </c>
      <c r="T163" s="70">
        <f t="shared" si="65"/>
        <v>1952</v>
      </c>
      <c r="U163" s="70">
        <f t="shared" si="65"/>
        <v>2672</v>
      </c>
      <c r="V163" s="70">
        <f t="shared" si="65"/>
        <v>3332</v>
      </c>
      <c r="W163" s="70">
        <f t="shared" si="65"/>
        <v>422</v>
      </c>
      <c r="X163" s="70">
        <f t="shared" si="65"/>
        <v>1088</v>
      </c>
      <c r="Y163" s="70">
        <f t="shared" si="65"/>
        <v>1808</v>
      </c>
      <c r="Z163" s="70">
        <f t="shared" si="65"/>
        <v>0</v>
      </c>
    </row>
    <row r="164" spans="1:26" ht="13.5" customHeight="1">
      <c r="A164" s="1"/>
      <c r="Q164" s="69" t="s">
        <v>124</v>
      </c>
      <c r="R164" s="70">
        <f t="shared" ref="R164:Z164" si="66">MINUTE(R112)*60+SECOND(R112)</f>
        <v>1200</v>
      </c>
      <c r="S164" s="70">
        <f t="shared" si="66"/>
        <v>1800</v>
      </c>
      <c r="T164" s="70">
        <f t="shared" si="66"/>
        <v>2340</v>
      </c>
      <c r="U164" s="70">
        <f t="shared" si="66"/>
        <v>2934</v>
      </c>
      <c r="V164" s="70">
        <f t="shared" si="66"/>
        <v>3555</v>
      </c>
      <c r="W164" s="70">
        <f t="shared" si="66"/>
        <v>445</v>
      </c>
      <c r="X164" s="70">
        <f t="shared" si="66"/>
        <v>1018</v>
      </c>
      <c r="Y164" s="70">
        <f t="shared" si="66"/>
        <v>1727</v>
      </c>
      <c r="Z164" s="70">
        <f t="shared" si="66"/>
        <v>0</v>
      </c>
    </row>
    <row r="165" spans="1:26" ht="13.5" customHeight="1">
      <c r="A165" s="1"/>
      <c r="Q165" s="69" t="s">
        <v>125</v>
      </c>
      <c r="R165" s="70">
        <f t="shared" ref="R165:Z165" si="67">MINUTE(R113)*60+SECOND(R113)</f>
        <v>660</v>
      </c>
      <c r="S165" s="70">
        <f t="shared" si="67"/>
        <v>1258</v>
      </c>
      <c r="T165" s="70">
        <f t="shared" si="67"/>
        <v>1889</v>
      </c>
      <c r="U165" s="70">
        <f t="shared" si="67"/>
        <v>2604</v>
      </c>
      <c r="V165" s="70">
        <f t="shared" si="67"/>
        <v>3256</v>
      </c>
      <c r="W165" s="70">
        <f t="shared" si="67"/>
        <v>226</v>
      </c>
      <c r="X165" s="70">
        <f t="shared" si="67"/>
        <v>849</v>
      </c>
      <c r="Y165" s="70">
        <f t="shared" si="67"/>
        <v>1577</v>
      </c>
      <c r="Z165" s="70">
        <f t="shared" si="67"/>
        <v>0</v>
      </c>
    </row>
    <row r="166" spans="1:26" ht="13.5" customHeight="1">
      <c r="A166" s="1"/>
      <c r="Q166" s="69" t="s">
        <v>126</v>
      </c>
      <c r="R166" s="70">
        <f t="shared" ref="R166:Z166" si="68">MINUTE(R114)*60+SECOND(R114)</f>
        <v>660</v>
      </c>
      <c r="S166" s="70">
        <f t="shared" si="68"/>
        <v>1280</v>
      </c>
      <c r="T166" s="70">
        <f t="shared" si="68"/>
        <v>1744</v>
      </c>
      <c r="U166" s="70">
        <f t="shared" si="68"/>
        <v>2526</v>
      </c>
      <c r="V166" s="70">
        <f t="shared" si="68"/>
        <v>3254</v>
      </c>
      <c r="W166" s="70">
        <f t="shared" si="68"/>
        <v>344</v>
      </c>
      <c r="X166" s="70">
        <f t="shared" si="68"/>
        <v>1028</v>
      </c>
      <c r="Y166" s="70">
        <f t="shared" si="68"/>
        <v>1667</v>
      </c>
      <c r="Z166" s="70">
        <f t="shared" si="68"/>
        <v>0</v>
      </c>
    </row>
    <row r="167" spans="1:26" ht="13.5" customHeight="1">
      <c r="A167" s="1"/>
      <c r="Q167" s="69" t="s">
        <v>127</v>
      </c>
      <c r="R167" s="70">
        <f t="shared" ref="R167:Z167" si="69">MINUTE(R115)*60+SECOND(R115)</f>
        <v>0</v>
      </c>
      <c r="S167" s="70" t="e">
        <f t="shared" si="69"/>
        <v>#VALUE!</v>
      </c>
      <c r="T167" s="70" t="e">
        <f t="shared" si="69"/>
        <v>#VALUE!</v>
      </c>
      <c r="U167" s="70" t="e">
        <f t="shared" si="69"/>
        <v>#VALUE!</v>
      </c>
      <c r="V167" s="70" t="e">
        <f t="shared" si="69"/>
        <v>#VALUE!</v>
      </c>
      <c r="W167" s="70" t="e">
        <f t="shared" si="69"/>
        <v>#VALUE!</v>
      </c>
      <c r="X167" s="70" t="e">
        <f t="shared" si="69"/>
        <v>#VALUE!</v>
      </c>
      <c r="Y167" s="70" t="e">
        <f t="shared" si="69"/>
        <v>#VALUE!</v>
      </c>
      <c r="Z167" s="70">
        <f t="shared" si="69"/>
        <v>0</v>
      </c>
    </row>
    <row r="168" spans="1:26" ht="13.5" customHeight="1">
      <c r="A168" s="1"/>
      <c r="Q168" s="69" t="s">
        <v>128</v>
      </c>
      <c r="R168" s="70">
        <f t="shared" ref="R168:Z168" si="70">MINUTE(R116)*60+SECOND(R116)</f>
        <v>0</v>
      </c>
      <c r="S168" s="70" t="e">
        <f t="shared" si="70"/>
        <v>#VALUE!</v>
      </c>
      <c r="T168" s="70" t="e">
        <f t="shared" si="70"/>
        <v>#VALUE!</v>
      </c>
      <c r="U168" s="70" t="e">
        <f t="shared" si="70"/>
        <v>#VALUE!</v>
      </c>
      <c r="V168" s="70" t="e">
        <f t="shared" si="70"/>
        <v>#VALUE!</v>
      </c>
      <c r="W168" s="70" t="e">
        <f t="shared" si="70"/>
        <v>#VALUE!</v>
      </c>
      <c r="X168" s="70" t="e">
        <f t="shared" si="70"/>
        <v>#VALUE!</v>
      </c>
      <c r="Y168" s="70" t="e">
        <f t="shared" si="70"/>
        <v>#VALUE!</v>
      </c>
      <c r="Z168" s="70">
        <f t="shared" si="70"/>
        <v>0</v>
      </c>
    </row>
    <row r="169" spans="1:26" ht="13.5" customHeight="1">
      <c r="A169" s="1"/>
    </row>
    <row r="170" spans="1:26" ht="13.5" customHeight="1">
      <c r="A170" s="1"/>
    </row>
    <row r="171" spans="1:26" ht="13.5" customHeight="1">
      <c r="A171" s="1"/>
    </row>
    <row r="172" spans="1:26" ht="13.5" customHeight="1">
      <c r="A172" s="1"/>
    </row>
    <row r="173" spans="1:26" ht="13.5" customHeight="1">
      <c r="A173" s="1"/>
    </row>
    <row r="174" spans="1:26" ht="13.5" customHeight="1">
      <c r="A174" s="1"/>
    </row>
    <row r="175" spans="1:26" ht="13.5" customHeight="1">
      <c r="A175" s="1"/>
    </row>
    <row r="176" spans="1:26" ht="13.5" customHeight="1">
      <c r="A176" s="1"/>
    </row>
    <row r="177" spans="1:1" ht="13.5" customHeight="1">
      <c r="A177" s="1"/>
    </row>
    <row r="178" spans="1:1" ht="13.5" customHeight="1">
      <c r="A178" s="1"/>
    </row>
    <row r="179" spans="1:1" ht="13.5" customHeight="1">
      <c r="A179" s="1"/>
    </row>
    <row r="180" spans="1:1" ht="13.5" customHeight="1">
      <c r="A180" s="1"/>
    </row>
    <row r="181" spans="1:1" ht="13.5" customHeight="1">
      <c r="A181" s="1"/>
    </row>
    <row r="182" spans="1:1" ht="13.5" customHeight="1">
      <c r="A182" s="1"/>
    </row>
    <row r="183" spans="1:1" ht="13.5" customHeight="1">
      <c r="A183" s="1"/>
    </row>
    <row r="184" spans="1:1" ht="13.5" customHeight="1">
      <c r="A184" s="1"/>
    </row>
    <row r="185" spans="1:1" ht="13.5" customHeight="1">
      <c r="A185" s="1"/>
    </row>
    <row r="186" spans="1:1" ht="13.5" customHeight="1">
      <c r="A186" s="1"/>
    </row>
    <row r="187" spans="1:1" ht="13.5" customHeight="1">
      <c r="A187" s="1"/>
    </row>
    <row r="188" spans="1:1" ht="13.5" customHeight="1">
      <c r="A188" s="1"/>
    </row>
    <row r="189" spans="1:1" ht="13.5" customHeight="1">
      <c r="A189" s="1"/>
    </row>
    <row r="190" spans="1:1" ht="13.5" customHeight="1">
      <c r="A190" s="1"/>
    </row>
    <row r="191" spans="1:1" ht="13.5" customHeight="1">
      <c r="A191" s="1"/>
    </row>
    <row r="192" spans="1:1" ht="13.5" customHeight="1">
      <c r="A192" s="1"/>
    </row>
    <row r="193" spans="1:1" ht="13.5" customHeight="1">
      <c r="A193" s="1"/>
    </row>
    <row r="194" spans="1:1" ht="13.5" customHeight="1">
      <c r="A194" s="1"/>
    </row>
    <row r="195" spans="1:1" ht="13.5" customHeight="1">
      <c r="A195" s="1"/>
    </row>
    <row r="196" spans="1:1" ht="13.5" customHeight="1">
      <c r="A196" s="1"/>
    </row>
    <row r="197" spans="1:1" ht="13.5" customHeight="1">
      <c r="A197" s="1"/>
    </row>
    <row r="198" spans="1:1" ht="13.5" customHeight="1">
      <c r="A198" s="1"/>
    </row>
    <row r="199" spans="1:1" ht="13.5" customHeight="1">
      <c r="A199" s="1"/>
    </row>
    <row r="200" spans="1:1" ht="13.5" customHeight="1">
      <c r="A200" s="1"/>
    </row>
    <row r="201" spans="1:1" ht="13.5" customHeight="1">
      <c r="A201" s="1"/>
    </row>
    <row r="202" spans="1:1" ht="13.5" customHeight="1">
      <c r="A202" s="1"/>
    </row>
    <row r="203" spans="1:1" ht="13.5" customHeight="1">
      <c r="A203" s="1"/>
    </row>
    <row r="204" spans="1:1" ht="13.5" customHeight="1">
      <c r="A204" s="1"/>
    </row>
    <row r="205" spans="1:1" ht="13.5" customHeight="1">
      <c r="A205" s="1"/>
    </row>
    <row r="206" spans="1:1" ht="13.5" customHeight="1">
      <c r="A206" s="1"/>
    </row>
    <row r="207" spans="1:1" ht="13.5" customHeight="1">
      <c r="A207" s="1"/>
    </row>
    <row r="208" spans="1:1" ht="13.5" customHeight="1">
      <c r="A208" s="1"/>
    </row>
    <row r="209" spans="1:1" ht="13.5" customHeight="1">
      <c r="A209" s="1"/>
    </row>
    <row r="210" spans="1:1" ht="13.5" customHeight="1">
      <c r="A210" s="1"/>
    </row>
    <row r="211" spans="1:1" ht="13.5" customHeight="1">
      <c r="A211" s="1"/>
    </row>
    <row r="212" spans="1:1" ht="13.5" customHeight="1">
      <c r="A212" s="1"/>
    </row>
    <row r="213" spans="1:1" ht="13.5" customHeight="1">
      <c r="A213" s="1"/>
    </row>
    <row r="214" spans="1:1" ht="13.5" customHeight="1">
      <c r="A214" s="1"/>
    </row>
    <row r="215" spans="1:1" ht="13.5" customHeight="1">
      <c r="A215" s="1"/>
    </row>
    <row r="216" spans="1:1" ht="13.5" customHeight="1">
      <c r="A216" s="1"/>
    </row>
    <row r="217" spans="1:1" ht="13.5" customHeight="1">
      <c r="A217" s="1"/>
    </row>
    <row r="218" spans="1:1" ht="13.5" customHeight="1">
      <c r="A218" s="1"/>
    </row>
    <row r="219" spans="1:1" ht="13.5" customHeight="1">
      <c r="A219" s="1"/>
    </row>
    <row r="220" spans="1:1" ht="13.5" customHeight="1">
      <c r="A220" s="1"/>
    </row>
    <row r="221" spans="1:1" ht="13.5" customHeight="1">
      <c r="A221" s="1"/>
    </row>
    <row r="222" spans="1:1" ht="13.5" customHeight="1">
      <c r="A222" s="1"/>
    </row>
    <row r="223" spans="1:1" ht="13.5" customHeight="1">
      <c r="A223" s="1"/>
    </row>
    <row r="224" spans="1:1" ht="13.5" customHeight="1">
      <c r="A224" s="1"/>
    </row>
    <row r="225" spans="1:1" ht="13.5" customHeight="1">
      <c r="A225" s="1"/>
    </row>
    <row r="226" spans="1:1" ht="13.5" customHeight="1">
      <c r="A226" s="1"/>
    </row>
    <row r="227" spans="1:1" ht="13.5" customHeight="1">
      <c r="A227" s="1"/>
    </row>
    <row r="228" spans="1:1" ht="13.5" customHeight="1">
      <c r="A228" s="1"/>
    </row>
    <row r="229" spans="1:1" ht="13.5" customHeight="1">
      <c r="A229" s="1"/>
    </row>
    <row r="230" spans="1:1" ht="13.5" customHeight="1">
      <c r="A230" s="1"/>
    </row>
    <row r="231" spans="1:1" ht="13.5" customHeight="1">
      <c r="A231" s="1"/>
    </row>
    <row r="232" spans="1:1" ht="13.5" customHeight="1">
      <c r="A232" s="1"/>
    </row>
    <row r="233" spans="1:1" ht="13.5" customHeight="1">
      <c r="A233" s="1"/>
    </row>
    <row r="234" spans="1:1" ht="13.5" customHeight="1">
      <c r="A234" s="1"/>
    </row>
    <row r="235" spans="1:1" ht="13.5" customHeight="1">
      <c r="A235" s="1"/>
    </row>
    <row r="236" spans="1:1" ht="13.5" customHeight="1">
      <c r="A236" s="1"/>
    </row>
    <row r="237" spans="1:1" ht="13.5" customHeight="1">
      <c r="A237" s="1"/>
    </row>
    <row r="238" spans="1:1" ht="13.5" customHeight="1">
      <c r="A238" s="1"/>
    </row>
    <row r="239" spans="1:1" ht="13.5" customHeight="1">
      <c r="A239" s="1"/>
    </row>
    <row r="240" spans="1:1" ht="13.5" customHeight="1">
      <c r="A240" s="1"/>
    </row>
    <row r="241" spans="1:1" ht="13.5" customHeight="1">
      <c r="A241" s="1"/>
    </row>
    <row r="242" spans="1:1" ht="13.5" customHeight="1">
      <c r="A242" s="1"/>
    </row>
    <row r="243" spans="1:1" ht="13.5" customHeight="1">
      <c r="A243" s="1"/>
    </row>
    <row r="244" spans="1:1" ht="13.5" customHeight="1">
      <c r="A244" s="1"/>
    </row>
    <row r="245" spans="1:1" ht="13.5" customHeight="1">
      <c r="A245" s="1"/>
    </row>
    <row r="246" spans="1:1" ht="13.5" customHeight="1">
      <c r="A246" s="1"/>
    </row>
    <row r="247" spans="1:1" ht="13.5" customHeight="1">
      <c r="A247" s="1"/>
    </row>
    <row r="248" spans="1:1" ht="13.5" customHeight="1">
      <c r="A248" s="1"/>
    </row>
    <row r="249" spans="1:1" ht="13.5" customHeight="1">
      <c r="A249" s="1"/>
    </row>
    <row r="250" spans="1:1" ht="13.5" customHeight="1">
      <c r="A250" s="1"/>
    </row>
    <row r="251" spans="1:1" ht="13.5" customHeight="1">
      <c r="A251" s="1"/>
    </row>
    <row r="252" spans="1:1" ht="13.5" customHeight="1">
      <c r="A252" s="1"/>
    </row>
    <row r="253" spans="1:1" ht="13.5" customHeight="1">
      <c r="A253" s="1"/>
    </row>
    <row r="254" spans="1:1" ht="13.5" customHeight="1">
      <c r="A254" s="1"/>
    </row>
    <row r="255" spans="1:1" ht="13.5" customHeight="1">
      <c r="A255" s="1"/>
    </row>
    <row r="256" spans="1:1" ht="13.5" customHeight="1">
      <c r="A256" s="1"/>
    </row>
    <row r="257" spans="1:1" ht="13.5" customHeight="1">
      <c r="A257" s="1"/>
    </row>
    <row r="258" spans="1:1" ht="13.5" customHeight="1">
      <c r="A258" s="1"/>
    </row>
    <row r="259" spans="1:1" ht="13.5" customHeight="1">
      <c r="A259" s="1"/>
    </row>
    <row r="260" spans="1:1" ht="13.5" customHeight="1">
      <c r="A260" s="1"/>
    </row>
    <row r="261" spans="1:1" ht="13.5" customHeight="1">
      <c r="A261" s="1"/>
    </row>
    <row r="262" spans="1:1" ht="13.5" customHeight="1">
      <c r="A262" s="1"/>
    </row>
    <row r="263" spans="1:1" ht="13.5" customHeight="1">
      <c r="A263" s="1"/>
    </row>
    <row r="264" spans="1:1" ht="13.5" customHeight="1">
      <c r="A264" s="1"/>
    </row>
    <row r="265" spans="1:1" ht="13.5" customHeight="1">
      <c r="A265" s="1"/>
    </row>
    <row r="266" spans="1:1" ht="13.5" customHeight="1">
      <c r="A266" s="1"/>
    </row>
    <row r="267" spans="1:1" ht="13.5" customHeight="1">
      <c r="A267" s="1"/>
    </row>
    <row r="268" spans="1:1" ht="13.5" customHeight="1">
      <c r="A268" s="1"/>
    </row>
    <row r="269" spans="1:1" ht="13.5" customHeight="1">
      <c r="A269" s="1"/>
    </row>
    <row r="270" spans="1:1" ht="13.5" customHeight="1">
      <c r="A270" s="1"/>
    </row>
    <row r="271" spans="1:1" ht="13.5" customHeight="1">
      <c r="A271" s="1"/>
    </row>
    <row r="272" spans="1:1" ht="13.5" customHeight="1">
      <c r="A272" s="1"/>
    </row>
    <row r="273" spans="1:1" ht="13.5" customHeight="1">
      <c r="A273" s="1"/>
    </row>
    <row r="274" spans="1:1" ht="13.5" customHeight="1">
      <c r="A274" s="1"/>
    </row>
    <row r="275" spans="1:1" ht="13.5" customHeight="1">
      <c r="A275" s="1"/>
    </row>
    <row r="276" spans="1:1" ht="13.5" customHeight="1">
      <c r="A276" s="1"/>
    </row>
    <row r="277" spans="1:1" ht="13.5" customHeight="1">
      <c r="A277" s="1"/>
    </row>
    <row r="278" spans="1:1" ht="13.5" customHeight="1">
      <c r="A278" s="1"/>
    </row>
    <row r="279" spans="1:1" ht="13.5" customHeight="1">
      <c r="A279" s="1"/>
    </row>
    <row r="280" spans="1:1" ht="13.5" customHeight="1">
      <c r="A280" s="1"/>
    </row>
    <row r="281" spans="1:1" ht="13.5" customHeight="1">
      <c r="A281" s="1"/>
    </row>
    <row r="282" spans="1:1" ht="13.5" customHeight="1">
      <c r="A282" s="1"/>
    </row>
    <row r="283" spans="1:1" ht="13.5" customHeight="1">
      <c r="A283" s="1"/>
    </row>
    <row r="284" spans="1:1" ht="13.5" customHeight="1">
      <c r="A284" s="1"/>
    </row>
    <row r="285" spans="1:1" ht="13.5" customHeight="1">
      <c r="A285" s="1"/>
    </row>
    <row r="286" spans="1:1" ht="13.5" customHeight="1">
      <c r="A286" s="1"/>
    </row>
    <row r="287" spans="1:1" ht="13.5" customHeight="1">
      <c r="A287" s="1"/>
    </row>
    <row r="288" spans="1:1" ht="13.5" customHeight="1">
      <c r="A288" s="1"/>
    </row>
    <row r="289" spans="1:1" ht="13.5" customHeight="1">
      <c r="A289" s="1"/>
    </row>
    <row r="290" spans="1:1" ht="13.5" customHeight="1">
      <c r="A290" s="1"/>
    </row>
    <row r="291" spans="1:1" ht="13.5" customHeight="1">
      <c r="A291" s="1"/>
    </row>
    <row r="292" spans="1:1" ht="13.5" customHeight="1">
      <c r="A292" s="1"/>
    </row>
    <row r="293" spans="1:1" ht="13.5" customHeight="1">
      <c r="A293" s="1"/>
    </row>
    <row r="294" spans="1:1" ht="13.5" customHeight="1">
      <c r="A294" s="1"/>
    </row>
    <row r="295" spans="1:1" ht="13.5" customHeight="1">
      <c r="A295" s="1"/>
    </row>
    <row r="296" spans="1:1" ht="13.5" customHeight="1">
      <c r="A296" s="1"/>
    </row>
    <row r="297" spans="1:1" ht="13.5" customHeight="1">
      <c r="A297" s="1"/>
    </row>
    <row r="298" spans="1:1" ht="13.5" customHeight="1">
      <c r="A298" s="1"/>
    </row>
    <row r="299" spans="1:1" ht="13.5" customHeight="1">
      <c r="A299" s="1"/>
    </row>
    <row r="300" spans="1:1" ht="13.5" customHeight="1">
      <c r="A300" s="1"/>
    </row>
    <row r="301" spans="1:1" ht="13.5" customHeight="1">
      <c r="A301" s="1"/>
    </row>
    <row r="302" spans="1:1" ht="13.5" customHeight="1">
      <c r="A302" s="1"/>
    </row>
    <row r="303" spans="1:1" ht="13.5" customHeight="1">
      <c r="A303" s="1"/>
    </row>
    <row r="304" spans="1:1" ht="13.5" customHeight="1">
      <c r="A304" s="1"/>
    </row>
    <row r="305" spans="1:1" ht="13.5" customHeight="1">
      <c r="A305" s="1"/>
    </row>
    <row r="306" spans="1:1" ht="13.5" customHeight="1">
      <c r="A306" s="1"/>
    </row>
    <row r="307" spans="1:1" ht="13.5" customHeight="1">
      <c r="A307" s="1"/>
    </row>
    <row r="308" spans="1:1" ht="13.5" customHeight="1">
      <c r="A308" s="1"/>
    </row>
    <row r="309" spans="1:1" ht="13.5" customHeight="1">
      <c r="A309" s="1"/>
    </row>
    <row r="310" spans="1:1" ht="13.5" customHeight="1">
      <c r="A310" s="1"/>
    </row>
    <row r="311" spans="1:1" ht="13.5" customHeight="1">
      <c r="A311" s="1"/>
    </row>
    <row r="312" spans="1:1" ht="13.5" customHeight="1">
      <c r="A312" s="1"/>
    </row>
    <row r="313" spans="1:1" ht="13.5" customHeight="1">
      <c r="A313" s="1"/>
    </row>
    <row r="314" spans="1:1" ht="13.5" customHeight="1">
      <c r="A314" s="1"/>
    </row>
    <row r="315" spans="1:1" ht="13.5" customHeight="1">
      <c r="A315" s="1"/>
    </row>
    <row r="316" spans="1:1" ht="13.5" customHeight="1">
      <c r="A316" s="1"/>
    </row>
    <row r="317" spans="1:1" ht="13.5" customHeight="1">
      <c r="A317" s="1"/>
    </row>
    <row r="318" spans="1:1" ht="13.5" customHeight="1">
      <c r="A318" s="1"/>
    </row>
    <row r="319" spans="1:1" ht="13.5" customHeight="1">
      <c r="A319" s="1"/>
    </row>
    <row r="320" spans="1:1" ht="13.5" customHeight="1">
      <c r="A320" s="1"/>
    </row>
    <row r="321" spans="1:1" ht="13.5" customHeight="1">
      <c r="A321" s="1"/>
    </row>
    <row r="322" spans="1:1" ht="13.5" customHeight="1">
      <c r="A322" s="1"/>
    </row>
    <row r="323" spans="1:1" ht="13.5" customHeight="1">
      <c r="A323" s="1"/>
    </row>
    <row r="324" spans="1:1" ht="13.5" customHeight="1">
      <c r="A324" s="1"/>
    </row>
    <row r="325" spans="1:1" ht="13.5" customHeight="1">
      <c r="A325" s="1"/>
    </row>
    <row r="326" spans="1:1" ht="13.5" customHeight="1">
      <c r="A326" s="1"/>
    </row>
    <row r="327" spans="1:1" ht="13.5" customHeight="1">
      <c r="A327" s="1"/>
    </row>
    <row r="328" spans="1:1" ht="13.5" customHeight="1">
      <c r="A328" s="1"/>
    </row>
    <row r="329" spans="1:1" ht="13.5" customHeight="1">
      <c r="A329" s="1"/>
    </row>
    <row r="330" spans="1:1" ht="13.5" customHeight="1">
      <c r="A330" s="1"/>
    </row>
    <row r="331" spans="1:1" ht="13.5" customHeight="1">
      <c r="A331" s="1"/>
    </row>
    <row r="332" spans="1:1" ht="13.5" customHeight="1">
      <c r="A332" s="1"/>
    </row>
    <row r="333" spans="1:1" ht="13.5" customHeight="1">
      <c r="A333" s="1"/>
    </row>
    <row r="334" spans="1:1" ht="13.5" customHeight="1">
      <c r="A334" s="1"/>
    </row>
    <row r="335" spans="1:1" ht="13.5" customHeight="1">
      <c r="A335" s="1"/>
    </row>
    <row r="336" spans="1:1" ht="13.5" customHeight="1">
      <c r="A336" s="1"/>
    </row>
    <row r="337" spans="1:1" ht="13.5" customHeight="1">
      <c r="A337" s="1"/>
    </row>
    <row r="338" spans="1:1" ht="13.5" customHeight="1">
      <c r="A338" s="1"/>
    </row>
    <row r="339" spans="1:1" ht="13.5" customHeight="1">
      <c r="A339" s="1"/>
    </row>
    <row r="340" spans="1:1" ht="13.5" customHeight="1">
      <c r="A340" s="1"/>
    </row>
    <row r="341" spans="1:1" ht="13.5" customHeight="1">
      <c r="A341" s="1"/>
    </row>
    <row r="342" spans="1:1" ht="13.5" customHeight="1">
      <c r="A342" s="1"/>
    </row>
    <row r="343" spans="1:1" ht="13.5" customHeight="1">
      <c r="A343" s="1"/>
    </row>
    <row r="344" spans="1:1" ht="13.5" customHeight="1">
      <c r="A344" s="1"/>
    </row>
    <row r="345" spans="1:1" ht="13.5" customHeight="1">
      <c r="A345" s="1"/>
    </row>
    <row r="346" spans="1:1" ht="13.5" customHeight="1">
      <c r="A346" s="1"/>
    </row>
    <row r="347" spans="1:1" ht="13.5" customHeight="1">
      <c r="A347" s="1"/>
    </row>
    <row r="348" spans="1:1" ht="13.5" customHeight="1">
      <c r="A348" s="1"/>
    </row>
    <row r="349" spans="1:1" ht="13.5" customHeight="1">
      <c r="A349" s="1"/>
    </row>
    <row r="350" spans="1:1" ht="13.5" customHeight="1">
      <c r="A350" s="1"/>
    </row>
    <row r="351" spans="1:1" ht="13.5" customHeight="1">
      <c r="A351" s="1"/>
    </row>
    <row r="352" spans="1:1" ht="13.5" customHeight="1">
      <c r="A352" s="1"/>
    </row>
    <row r="353" spans="1:1" ht="13.5" customHeight="1">
      <c r="A353" s="1"/>
    </row>
    <row r="354" spans="1:1" ht="13.5" customHeight="1">
      <c r="A354" s="1"/>
    </row>
    <row r="355" spans="1:1" ht="13.5" customHeight="1">
      <c r="A355" s="1"/>
    </row>
    <row r="356" spans="1:1" ht="13.5" customHeight="1">
      <c r="A356" s="1"/>
    </row>
    <row r="357" spans="1:1" ht="13.5" customHeight="1">
      <c r="A357" s="1"/>
    </row>
    <row r="358" spans="1:1" ht="13.5" customHeight="1">
      <c r="A358" s="1"/>
    </row>
    <row r="359" spans="1:1" ht="13.5" customHeight="1">
      <c r="A359" s="1"/>
    </row>
    <row r="360" spans="1:1" ht="13.5" customHeight="1">
      <c r="A360" s="1"/>
    </row>
    <row r="361" spans="1:1" ht="13.5" customHeight="1">
      <c r="A361" s="1"/>
    </row>
    <row r="362" spans="1:1" ht="13.5" customHeight="1">
      <c r="A362" s="1"/>
    </row>
    <row r="363" spans="1:1" ht="13.5" customHeight="1">
      <c r="A363" s="1"/>
    </row>
    <row r="364" spans="1:1" ht="13.5" customHeight="1">
      <c r="A364" s="1"/>
    </row>
    <row r="365" spans="1:1" ht="13.5" customHeight="1">
      <c r="A365" s="1"/>
    </row>
    <row r="366" spans="1:1" ht="13.5" customHeight="1">
      <c r="A366" s="1"/>
    </row>
    <row r="367" spans="1:1" ht="13.5" customHeight="1">
      <c r="A367" s="1"/>
    </row>
    <row r="368" spans="1:1" ht="13.5" customHeight="1">
      <c r="A368" s="1"/>
    </row>
    <row r="369" spans="1:1" ht="13.5" customHeight="1">
      <c r="A369" s="1"/>
    </row>
    <row r="370" spans="1:1" ht="13.5" customHeight="1">
      <c r="A370" s="1"/>
    </row>
    <row r="371" spans="1:1" ht="13.5" customHeight="1">
      <c r="A371" s="1"/>
    </row>
    <row r="372" spans="1:1" ht="13.5" customHeight="1">
      <c r="A372" s="1"/>
    </row>
    <row r="373" spans="1:1" ht="13.5" customHeight="1">
      <c r="A373" s="1"/>
    </row>
    <row r="374" spans="1:1" ht="13.5" customHeight="1">
      <c r="A374" s="1"/>
    </row>
    <row r="375" spans="1:1" ht="13.5" customHeight="1">
      <c r="A375" s="1"/>
    </row>
    <row r="376" spans="1:1" ht="13.5" customHeight="1">
      <c r="A376" s="1"/>
    </row>
    <row r="377" spans="1:1" ht="13.5" customHeight="1">
      <c r="A377" s="1"/>
    </row>
    <row r="378" spans="1:1" ht="13.5" customHeight="1">
      <c r="A378" s="1"/>
    </row>
    <row r="379" spans="1:1" ht="13.5" customHeight="1">
      <c r="A379" s="1"/>
    </row>
    <row r="380" spans="1:1" ht="13.5" customHeight="1">
      <c r="A380" s="1"/>
    </row>
    <row r="381" spans="1:1" ht="13.5" customHeight="1">
      <c r="A381" s="1"/>
    </row>
    <row r="382" spans="1:1" ht="13.5" customHeight="1">
      <c r="A382" s="1"/>
    </row>
    <row r="383" spans="1:1" ht="13.5" customHeight="1">
      <c r="A383" s="1"/>
    </row>
    <row r="384" spans="1:1" ht="13.5" customHeight="1">
      <c r="A384" s="1"/>
    </row>
    <row r="385" spans="1:1" ht="13.5" customHeight="1">
      <c r="A385" s="1"/>
    </row>
    <row r="386" spans="1:1" ht="13.5" customHeight="1">
      <c r="A386" s="1"/>
    </row>
    <row r="387" spans="1:1" ht="13.5" customHeight="1">
      <c r="A387" s="1"/>
    </row>
    <row r="388" spans="1:1" ht="13.5" customHeight="1">
      <c r="A388" s="1"/>
    </row>
    <row r="389" spans="1:1" ht="13.5" customHeight="1">
      <c r="A389" s="1"/>
    </row>
    <row r="390" spans="1:1" ht="13.5" customHeight="1">
      <c r="A390" s="1"/>
    </row>
    <row r="391" spans="1:1" ht="13.5" customHeight="1">
      <c r="A391" s="1"/>
    </row>
    <row r="392" spans="1:1" ht="13.5" customHeight="1">
      <c r="A392" s="1"/>
    </row>
    <row r="393" spans="1:1" ht="13.5" customHeight="1">
      <c r="A393" s="1"/>
    </row>
    <row r="394" spans="1:1" ht="13.5" customHeight="1">
      <c r="A394" s="1"/>
    </row>
    <row r="395" spans="1:1" ht="13.5" customHeight="1">
      <c r="A395" s="1"/>
    </row>
    <row r="396" spans="1:1" ht="13.5" customHeight="1">
      <c r="A396" s="1"/>
    </row>
    <row r="397" spans="1:1" ht="13.5" customHeight="1">
      <c r="A397" s="1"/>
    </row>
    <row r="398" spans="1:1" ht="13.5" customHeight="1">
      <c r="A398" s="1"/>
    </row>
    <row r="399" spans="1:1" ht="13.5" customHeight="1">
      <c r="A399" s="1"/>
    </row>
    <row r="400" spans="1:1" ht="13.5" customHeight="1">
      <c r="A400" s="1"/>
    </row>
    <row r="401" spans="1:1" ht="13.5" customHeight="1">
      <c r="A401" s="1"/>
    </row>
    <row r="402" spans="1:1" ht="13.5" customHeight="1">
      <c r="A402" s="1"/>
    </row>
    <row r="403" spans="1:1" ht="13.5" customHeight="1">
      <c r="A403" s="1"/>
    </row>
    <row r="404" spans="1:1" ht="13.5" customHeight="1">
      <c r="A404" s="1"/>
    </row>
    <row r="405" spans="1:1" ht="13.5" customHeight="1">
      <c r="A405" s="1"/>
    </row>
    <row r="406" spans="1:1" ht="13.5" customHeight="1">
      <c r="A406" s="1"/>
    </row>
    <row r="407" spans="1:1" ht="13.5" customHeight="1">
      <c r="A407" s="1"/>
    </row>
    <row r="408" spans="1:1" ht="13.5" customHeight="1">
      <c r="A408" s="1"/>
    </row>
    <row r="409" spans="1:1" ht="13.5" customHeight="1">
      <c r="A409" s="1"/>
    </row>
    <row r="410" spans="1:1" ht="13.5" customHeight="1">
      <c r="A410" s="1"/>
    </row>
    <row r="411" spans="1:1" ht="13.5" customHeight="1">
      <c r="A411" s="1"/>
    </row>
    <row r="412" spans="1:1" ht="13.5" customHeight="1">
      <c r="A412" s="1"/>
    </row>
    <row r="413" spans="1:1" ht="13.5" customHeight="1">
      <c r="A413" s="1"/>
    </row>
    <row r="414" spans="1:1" ht="13.5" customHeight="1">
      <c r="A414" s="1"/>
    </row>
    <row r="415" spans="1:1" ht="13.5" customHeight="1">
      <c r="A415" s="1"/>
    </row>
    <row r="416" spans="1:1" ht="13.5" customHeight="1">
      <c r="A416" s="1"/>
    </row>
    <row r="417" spans="1:1" ht="13.5" customHeight="1">
      <c r="A417" s="1"/>
    </row>
    <row r="418" spans="1:1" ht="13.5" customHeight="1">
      <c r="A418" s="1"/>
    </row>
    <row r="419" spans="1:1" ht="13.5" customHeight="1">
      <c r="A419" s="1"/>
    </row>
    <row r="420" spans="1:1" ht="13.5" customHeight="1">
      <c r="A420" s="1"/>
    </row>
    <row r="421" spans="1:1" ht="13.5" customHeight="1">
      <c r="A421" s="1"/>
    </row>
    <row r="422" spans="1:1" ht="13.5" customHeight="1">
      <c r="A422" s="1"/>
    </row>
    <row r="423" spans="1:1" ht="13.5" customHeight="1">
      <c r="A423" s="1"/>
    </row>
    <row r="424" spans="1:1" ht="13.5" customHeight="1">
      <c r="A424" s="1"/>
    </row>
    <row r="425" spans="1:1" ht="13.5" customHeight="1">
      <c r="A425" s="1"/>
    </row>
    <row r="426" spans="1:1" ht="13.5" customHeight="1">
      <c r="A426" s="1"/>
    </row>
    <row r="427" spans="1:1" ht="13.5" customHeight="1">
      <c r="A427" s="1"/>
    </row>
    <row r="428" spans="1:1" ht="13.5" customHeight="1">
      <c r="A428" s="1"/>
    </row>
    <row r="429" spans="1:1" ht="13.5" customHeight="1">
      <c r="A429" s="1"/>
    </row>
    <row r="430" spans="1:1" ht="13.5" customHeight="1">
      <c r="A430" s="1"/>
    </row>
    <row r="431" spans="1:1" ht="13.5" customHeight="1">
      <c r="A431" s="1"/>
    </row>
    <row r="432" spans="1:1" ht="13.5" customHeight="1">
      <c r="A432" s="1"/>
    </row>
    <row r="433" spans="1:1" ht="13.5" customHeight="1">
      <c r="A433" s="1"/>
    </row>
    <row r="434" spans="1:1" ht="13.5" customHeight="1">
      <c r="A434" s="1"/>
    </row>
    <row r="435" spans="1:1" ht="13.5" customHeight="1">
      <c r="A435" s="1"/>
    </row>
    <row r="436" spans="1:1" ht="13.5" customHeight="1">
      <c r="A436" s="1"/>
    </row>
    <row r="437" spans="1:1" ht="13.5" customHeight="1">
      <c r="A437" s="1"/>
    </row>
    <row r="438" spans="1:1" ht="13.5" customHeight="1">
      <c r="A438" s="1"/>
    </row>
    <row r="439" spans="1:1" ht="13.5" customHeight="1">
      <c r="A439" s="1"/>
    </row>
    <row r="440" spans="1:1" ht="13.5" customHeight="1">
      <c r="A440" s="1"/>
    </row>
    <row r="441" spans="1:1" ht="13.5" customHeight="1">
      <c r="A441" s="1"/>
    </row>
    <row r="442" spans="1:1" ht="13.5" customHeight="1">
      <c r="A442" s="1"/>
    </row>
    <row r="443" spans="1:1" ht="13.5" customHeight="1">
      <c r="A443" s="1"/>
    </row>
    <row r="444" spans="1:1" ht="13.5" customHeight="1">
      <c r="A444" s="1"/>
    </row>
    <row r="445" spans="1:1" ht="13.5" customHeight="1">
      <c r="A445" s="1"/>
    </row>
    <row r="446" spans="1:1" ht="13.5" customHeight="1">
      <c r="A446" s="1"/>
    </row>
    <row r="447" spans="1:1" ht="13.5" customHeight="1">
      <c r="A447" s="1"/>
    </row>
    <row r="448" spans="1:1" ht="13.5" customHeight="1">
      <c r="A448" s="1"/>
    </row>
    <row r="449" spans="1:1" ht="13.5" customHeight="1">
      <c r="A449" s="1"/>
    </row>
    <row r="450" spans="1:1" ht="13.5" customHeight="1">
      <c r="A450" s="1"/>
    </row>
    <row r="451" spans="1:1" ht="13.5" customHeight="1">
      <c r="A451" s="1"/>
    </row>
    <row r="452" spans="1:1" ht="13.5" customHeight="1">
      <c r="A452" s="1"/>
    </row>
    <row r="453" spans="1:1" ht="13.5" customHeight="1">
      <c r="A453" s="1"/>
    </row>
    <row r="454" spans="1:1" ht="13.5" customHeight="1">
      <c r="A454" s="1"/>
    </row>
    <row r="455" spans="1:1" ht="13.5" customHeight="1">
      <c r="A455" s="1"/>
    </row>
    <row r="456" spans="1:1" ht="13.5" customHeight="1">
      <c r="A456" s="1"/>
    </row>
    <row r="457" spans="1:1" ht="13.5" customHeight="1">
      <c r="A457" s="1"/>
    </row>
    <row r="458" spans="1:1" ht="13.5" customHeight="1">
      <c r="A458" s="1"/>
    </row>
    <row r="459" spans="1:1" ht="13.5" customHeight="1">
      <c r="A459" s="1"/>
    </row>
    <row r="460" spans="1:1" ht="13.5" customHeight="1">
      <c r="A460" s="1"/>
    </row>
    <row r="461" spans="1:1" ht="13.5" customHeight="1">
      <c r="A461" s="1"/>
    </row>
    <row r="462" spans="1:1" ht="13.5" customHeight="1">
      <c r="A462" s="1"/>
    </row>
    <row r="463" spans="1:1" ht="13.5" customHeight="1">
      <c r="A463" s="1"/>
    </row>
    <row r="464" spans="1:1" ht="13.5" customHeight="1">
      <c r="A464" s="1"/>
    </row>
    <row r="465" spans="1:1" ht="13.5" customHeight="1">
      <c r="A465" s="1"/>
    </row>
    <row r="466" spans="1:1" ht="13.5" customHeight="1">
      <c r="A466" s="1"/>
    </row>
    <row r="467" spans="1:1" ht="13.5" customHeight="1">
      <c r="A467" s="1"/>
    </row>
    <row r="468" spans="1:1" ht="13.5" customHeight="1">
      <c r="A468" s="1"/>
    </row>
    <row r="469" spans="1:1" ht="13.5" customHeight="1">
      <c r="A469" s="1"/>
    </row>
    <row r="470" spans="1:1" ht="13.5" customHeight="1">
      <c r="A470" s="1"/>
    </row>
    <row r="471" spans="1:1" ht="13.5" customHeight="1">
      <c r="A471" s="1"/>
    </row>
    <row r="472" spans="1:1" ht="13.5" customHeight="1">
      <c r="A472" s="1"/>
    </row>
    <row r="473" spans="1:1" ht="13.5" customHeight="1">
      <c r="A473" s="1"/>
    </row>
    <row r="474" spans="1:1" ht="13.5" customHeight="1">
      <c r="A474" s="1"/>
    </row>
    <row r="475" spans="1:1" ht="13.5" customHeight="1">
      <c r="A475" s="1"/>
    </row>
    <row r="476" spans="1:1" ht="13.5" customHeight="1">
      <c r="A476" s="1"/>
    </row>
    <row r="477" spans="1:1" ht="13.5" customHeight="1">
      <c r="A477" s="1"/>
    </row>
    <row r="478" spans="1:1" ht="13.5" customHeight="1">
      <c r="A478" s="1"/>
    </row>
    <row r="479" spans="1:1" ht="13.5" customHeight="1">
      <c r="A479" s="1"/>
    </row>
    <row r="480" spans="1:1" ht="13.5" customHeight="1">
      <c r="A480" s="1"/>
    </row>
    <row r="481" spans="1:1" ht="13.5" customHeight="1">
      <c r="A481" s="1"/>
    </row>
    <row r="482" spans="1:1" ht="13.5" customHeight="1">
      <c r="A482" s="1"/>
    </row>
    <row r="483" spans="1:1" ht="13.5" customHeight="1">
      <c r="A483" s="1"/>
    </row>
    <row r="484" spans="1:1" ht="13.5" customHeight="1">
      <c r="A484" s="1"/>
    </row>
    <row r="485" spans="1:1" ht="13.5" customHeight="1">
      <c r="A485" s="1"/>
    </row>
    <row r="486" spans="1:1" ht="13.5" customHeight="1">
      <c r="A486" s="1"/>
    </row>
    <row r="487" spans="1:1" ht="13.5" customHeight="1">
      <c r="A487" s="1"/>
    </row>
    <row r="488" spans="1:1" ht="13.5" customHeight="1">
      <c r="A488" s="1"/>
    </row>
    <row r="489" spans="1:1" ht="13.5" customHeight="1">
      <c r="A489" s="1"/>
    </row>
    <row r="490" spans="1:1" ht="13.5" customHeight="1">
      <c r="A490" s="1"/>
    </row>
    <row r="491" spans="1:1" ht="13.5" customHeight="1">
      <c r="A491" s="1"/>
    </row>
    <row r="492" spans="1:1" ht="13.5" customHeight="1">
      <c r="A492" s="1"/>
    </row>
    <row r="493" spans="1:1" ht="13.5" customHeight="1">
      <c r="A493" s="1"/>
    </row>
    <row r="494" spans="1:1" ht="13.5" customHeight="1">
      <c r="A494" s="1"/>
    </row>
    <row r="495" spans="1:1" ht="13.5" customHeight="1">
      <c r="A495" s="1"/>
    </row>
    <row r="496" spans="1:1" ht="13.5" customHeight="1">
      <c r="A496" s="1"/>
    </row>
    <row r="497" spans="1:1" ht="13.5" customHeight="1">
      <c r="A497" s="1"/>
    </row>
    <row r="498" spans="1:1" ht="13.5" customHeight="1">
      <c r="A498" s="1"/>
    </row>
    <row r="499" spans="1:1" ht="13.5" customHeight="1">
      <c r="A499" s="1"/>
    </row>
    <row r="500" spans="1:1" ht="13.5" customHeight="1">
      <c r="A500" s="1"/>
    </row>
    <row r="501" spans="1:1" ht="13.5" customHeight="1">
      <c r="A501" s="1"/>
    </row>
    <row r="502" spans="1:1" ht="13.5" customHeight="1">
      <c r="A502" s="1"/>
    </row>
    <row r="503" spans="1:1" ht="13.5" customHeight="1">
      <c r="A503" s="1"/>
    </row>
    <row r="504" spans="1:1" ht="13.5" customHeight="1">
      <c r="A504" s="1"/>
    </row>
    <row r="505" spans="1:1" ht="13.5" customHeight="1">
      <c r="A505" s="1"/>
    </row>
    <row r="506" spans="1:1" ht="13.5" customHeight="1">
      <c r="A506" s="1"/>
    </row>
    <row r="507" spans="1:1" ht="13.5" customHeight="1">
      <c r="A507" s="1"/>
    </row>
    <row r="508" spans="1:1" ht="13.5" customHeight="1">
      <c r="A508" s="1"/>
    </row>
    <row r="509" spans="1:1" ht="13.5" customHeight="1">
      <c r="A509" s="1"/>
    </row>
    <row r="510" spans="1:1" ht="13.5" customHeight="1">
      <c r="A510" s="1"/>
    </row>
    <row r="511" spans="1:1" ht="13.5" customHeight="1">
      <c r="A511" s="1"/>
    </row>
    <row r="512" spans="1:1" ht="13.5" customHeight="1">
      <c r="A512" s="1"/>
    </row>
    <row r="513" spans="1:1" ht="13.5" customHeight="1">
      <c r="A513" s="1"/>
    </row>
    <row r="514" spans="1:1" ht="13.5" customHeight="1">
      <c r="A514" s="1"/>
    </row>
    <row r="515" spans="1:1" ht="13.5" customHeight="1">
      <c r="A515" s="1"/>
    </row>
    <row r="516" spans="1:1" ht="13.5" customHeight="1">
      <c r="A516" s="1"/>
    </row>
    <row r="517" spans="1:1" ht="13.5" customHeight="1">
      <c r="A517" s="1"/>
    </row>
    <row r="518" spans="1:1" ht="13.5" customHeight="1">
      <c r="A518" s="1"/>
    </row>
    <row r="519" spans="1:1" ht="13.5" customHeight="1">
      <c r="A519" s="1"/>
    </row>
    <row r="520" spans="1:1" ht="13.5" customHeight="1">
      <c r="A520" s="1"/>
    </row>
    <row r="521" spans="1:1" ht="13.5" customHeight="1">
      <c r="A521" s="1"/>
    </row>
    <row r="522" spans="1:1" ht="13.5" customHeight="1">
      <c r="A522" s="1"/>
    </row>
    <row r="523" spans="1:1" ht="13.5" customHeight="1">
      <c r="A523" s="1"/>
    </row>
    <row r="524" spans="1:1" ht="13.5" customHeight="1">
      <c r="A524" s="1"/>
    </row>
    <row r="525" spans="1:1" ht="13.5" customHeight="1">
      <c r="A525" s="1"/>
    </row>
    <row r="526" spans="1:1" ht="13.5" customHeight="1">
      <c r="A526" s="1"/>
    </row>
    <row r="527" spans="1:1" ht="13.5" customHeight="1">
      <c r="A527" s="1"/>
    </row>
    <row r="528" spans="1:1" ht="13.5" customHeight="1">
      <c r="A528" s="1"/>
    </row>
    <row r="529" spans="1:1" ht="13.5" customHeight="1">
      <c r="A529" s="1"/>
    </row>
    <row r="530" spans="1:1" ht="13.5" customHeight="1">
      <c r="A530" s="1"/>
    </row>
    <row r="531" spans="1:1" ht="13.5" customHeight="1">
      <c r="A531" s="1"/>
    </row>
    <row r="532" spans="1:1" ht="13.5" customHeight="1">
      <c r="A532" s="1"/>
    </row>
    <row r="533" spans="1:1" ht="13.5" customHeight="1">
      <c r="A533" s="1"/>
    </row>
    <row r="534" spans="1:1" ht="13.5" customHeight="1">
      <c r="A534" s="1"/>
    </row>
    <row r="535" spans="1:1" ht="13.5" customHeight="1">
      <c r="A535" s="1"/>
    </row>
    <row r="536" spans="1:1" ht="13.5" customHeight="1">
      <c r="A536" s="1"/>
    </row>
    <row r="537" spans="1:1" ht="13.5" customHeight="1">
      <c r="A537" s="1"/>
    </row>
    <row r="538" spans="1:1" ht="13.5" customHeight="1">
      <c r="A538" s="1"/>
    </row>
    <row r="539" spans="1:1" ht="13.5" customHeight="1">
      <c r="A539" s="1"/>
    </row>
    <row r="540" spans="1:1" ht="13.5" customHeight="1">
      <c r="A540" s="1"/>
    </row>
    <row r="541" spans="1:1" ht="13.5" customHeight="1">
      <c r="A541" s="1"/>
    </row>
    <row r="542" spans="1:1" ht="13.5" customHeight="1">
      <c r="A542" s="1"/>
    </row>
    <row r="543" spans="1:1" ht="13.5" customHeight="1">
      <c r="A543" s="1"/>
    </row>
    <row r="544" spans="1:1" ht="13.5" customHeight="1">
      <c r="A544" s="1"/>
    </row>
    <row r="545" spans="1:1" ht="13.5" customHeight="1">
      <c r="A545" s="1"/>
    </row>
    <row r="546" spans="1:1" ht="13.5" customHeight="1">
      <c r="A546" s="1"/>
    </row>
    <row r="547" spans="1:1" ht="13.5" customHeight="1">
      <c r="A547" s="1"/>
    </row>
    <row r="548" spans="1:1" ht="13.5" customHeight="1">
      <c r="A548" s="1"/>
    </row>
    <row r="549" spans="1:1" ht="13.5" customHeight="1">
      <c r="A549" s="1"/>
    </row>
    <row r="550" spans="1:1" ht="13.5" customHeight="1">
      <c r="A550" s="1"/>
    </row>
    <row r="551" spans="1:1" ht="13.5" customHeight="1">
      <c r="A551" s="1"/>
    </row>
    <row r="552" spans="1:1" ht="13.5" customHeight="1">
      <c r="A552" s="1"/>
    </row>
    <row r="553" spans="1:1" ht="13.5" customHeight="1">
      <c r="A553" s="1"/>
    </row>
    <row r="554" spans="1:1" ht="13.5" customHeight="1">
      <c r="A554" s="1"/>
    </row>
    <row r="555" spans="1:1" ht="13.5" customHeight="1">
      <c r="A555" s="1"/>
    </row>
    <row r="556" spans="1:1" ht="13.5" customHeight="1">
      <c r="A556" s="1"/>
    </row>
    <row r="557" spans="1:1" ht="13.5" customHeight="1">
      <c r="A557" s="1"/>
    </row>
    <row r="558" spans="1:1" ht="13.5" customHeight="1">
      <c r="A558" s="1"/>
    </row>
    <row r="559" spans="1:1" ht="13.5" customHeight="1">
      <c r="A559" s="1"/>
    </row>
    <row r="560" spans="1:1" ht="13.5" customHeight="1">
      <c r="A560" s="1"/>
    </row>
    <row r="561" spans="1:1" ht="13.5" customHeight="1">
      <c r="A561" s="1"/>
    </row>
    <row r="562" spans="1:1" ht="13.5" customHeight="1">
      <c r="A562" s="1"/>
    </row>
    <row r="563" spans="1:1" ht="13.5" customHeight="1">
      <c r="A563" s="1"/>
    </row>
    <row r="564" spans="1:1" ht="13.5" customHeight="1">
      <c r="A564" s="1"/>
    </row>
    <row r="565" spans="1:1" ht="13.5" customHeight="1">
      <c r="A565" s="1"/>
    </row>
    <row r="566" spans="1:1" ht="13.5" customHeight="1">
      <c r="A566" s="1"/>
    </row>
    <row r="567" spans="1:1" ht="13.5" customHeight="1">
      <c r="A567" s="1"/>
    </row>
    <row r="568" spans="1:1" ht="13.5" customHeight="1">
      <c r="A568" s="1"/>
    </row>
    <row r="569" spans="1:1" ht="13.5" customHeight="1">
      <c r="A569" s="1"/>
    </row>
    <row r="570" spans="1:1" ht="13.5" customHeight="1">
      <c r="A570" s="1"/>
    </row>
    <row r="571" spans="1:1" ht="13.5" customHeight="1">
      <c r="A571" s="1"/>
    </row>
    <row r="572" spans="1:1" ht="13.5" customHeight="1">
      <c r="A572" s="1"/>
    </row>
    <row r="573" spans="1:1" ht="13.5" customHeight="1">
      <c r="A573" s="1"/>
    </row>
    <row r="574" spans="1:1" ht="13.5" customHeight="1">
      <c r="A574" s="1"/>
    </row>
    <row r="575" spans="1:1" ht="13.5" customHeight="1">
      <c r="A575" s="1"/>
    </row>
    <row r="576" spans="1:1" ht="13.5" customHeight="1">
      <c r="A576" s="1"/>
    </row>
    <row r="577" spans="1:1" ht="13.5" customHeight="1">
      <c r="A577" s="1"/>
    </row>
    <row r="578" spans="1:1" ht="13.5" customHeight="1">
      <c r="A578" s="1"/>
    </row>
    <row r="579" spans="1:1" ht="13.5" customHeight="1">
      <c r="A579" s="1"/>
    </row>
    <row r="580" spans="1:1" ht="13.5" customHeight="1">
      <c r="A580" s="1"/>
    </row>
    <row r="581" spans="1:1" ht="13.5" customHeight="1">
      <c r="A581" s="1"/>
    </row>
    <row r="582" spans="1:1" ht="13.5" customHeight="1">
      <c r="A582" s="1"/>
    </row>
    <row r="583" spans="1:1" ht="13.5" customHeight="1">
      <c r="A583" s="1"/>
    </row>
    <row r="584" spans="1:1" ht="13.5" customHeight="1">
      <c r="A584" s="1"/>
    </row>
    <row r="585" spans="1:1" ht="13.5" customHeight="1">
      <c r="A585" s="1"/>
    </row>
    <row r="586" spans="1:1" ht="13.5" customHeight="1">
      <c r="A586" s="1"/>
    </row>
    <row r="587" spans="1:1" ht="13.5" customHeight="1">
      <c r="A587" s="1"/>
    </row>
    <row r="588" spans="1:1" ht="13.5" customHeight="1">
      <c r="A588" s="1"/>
    </row>
    <row r="589" spans="1:1" ht="13.5" customHeight="1">
      <c r="A589" s="1"/>
    </row>
    <row r="590" spans="1:1" ht="13.5" customHeight="1">
      <c r="A590" s="1"/>
    </row>
    <row r="591" spans="1:1" ht="13.5" customHeight="1">
      <c r="A591" s="1"/>
    </row>
    <row r="592" spans="1:1" ht="13.5" customHeight="1">
      <c r="A592" s="1"/>
    </row>
    <row r="593" spans="1:1" ht="13.5" customHeight="1">
      <c r="A593" s="1"/>
    </row>
    <row r="594" spans="1:1" ht="13.5" customHeight="1">
      <c r="A594" s="1"/>
    </row>
    <row r="595" spans="1:1" ht="13.5" customHeight="1">
      <c r="A595" s="1"/>
    </row>
    <row r="596" spans="1:1" ht="13.5" customHeight="1">
      <c r="A596" s="1"/>
    </row>
    <row r="597" spans="1:1" ht="13.5" customHeight="1">
      <c r="A597" s="1"/>
    </row>
    <row r="598" spans="1:1" ht="13.5" customHeight="1">
      <c r="A598" s="1"/>
    </row>
    <row r="599" spans="1:1" ht="13.5" customHeight="1">
      <c r="A599" s="1"/>
    </row>
    <row r="600" spans="1:1" ht="13.5" customHeight="1">
      <c r="A600" s="1"/>
    </row>
    <row r="601" spans="1:1" ht="13.5" customHeight="1">
      <c r="A601" s="1"/>
    </row>
    <row r="602" spans="1:1" ht="13.5" customHeight="1">
      <c r="A602" s="1"/>
    </row>
    <row r="603" spans="1:1" ht="13.5" customHeight="1">
      <c r="A603" s="1"/>
    </row>
    <row r="604" spans="1:1" ht="13.5" customHeight="1">
      <c r="A604" s="1"/>
    </row>
    <row r="605" spans="1:1" ht="13.5" customHeight="1">
      <c r="A605" s="1"/>
    </row>
    <row r="606" spans="1:1" ht="13.5" customHeight="1">
      <c r="A606" s="1"/>
    </row>
    <row r="607" spans="1:1" ht="13.5" customHeight="1">
      <c r="A607" s="1"/>
    </row>
    <row r="608" spans="1:1" ht="13.5" customHeight="1">
      <c r="A608" s="1"/>
    </row>
    <row r="609" spans="1:1" ht="13.5" customHeight="1">
      <c r="A609" s="1"/>
    </row>
    <row r="610" spans="1:1" ht="13.5" customHeight="1">
      <c r="A610" s="1"/>
    </row>
    <row r="611" spans="1:1" ht="13.5" customHeight="1">
      <c r="A611" s="1"/>
    </row>
    <row r="612" spans="1:1" ht="13.5" customHeight="1">
      <c r="A612" s="1"/>
    </row>
    <row r="613" spans="1:1" ht="13.5" customHeight="1">
      <c r="A613" s="1"/>
    </row>
    <row r="614" spans="1:1" ht="13.5" customHeight="1">
      <c r="A614" s="1"/>
    </row>
    <row r="615" spans="1:1" ht="13.5" customHeight="1">
      <c r="A615" s="1"/>
    </row>
    <row r="616" spans="1:1" ht="13.5" customHeight="1">
      <c r="A616" s="1"/>
    </row>
    <row r="617" spans="1:1" ht="13.5" customHeight="1">
      <c r="A617" s="1"/>
    </row>
    <row r="618" spans="1:1" ht="13.5" customHeight="1">
      <c r="A618" s="1"/>
    </row>
    <row r="619" spans="1:1" ht="13.5" customHeight="1">
      <c r="A619" s="1"/>
    </row>
    <row r="620" spans="1:1" ht="13.5" customHeight="1">
      <c r="A620" s="1"/>
    </row>
    <row r="621" spans="1:1" ht="13.5" customHeight="1">
      <c r="A621" s="1"/>
    </row>
    <row r="622" spans="1:1" ht="13.5" customHeight="1">
      <c r="A622" s="1"/>
    </row>
    <row r="623" spans="1:1" ht="13.5" customHeight="1">
      <c r="A623" s="1"/>
    </row>
    <row r="624" spans="1:1" ht="13.5" customHeight="1">
      <c r="A624" s="1"/>
    </row>
    <row r="625" spans="1:1" ht="13.5" customHeight="1">
      <c r="A625" s="1"/>
    </row>
    <row r="626" spans="1:1" ht="13.5" customHeight="1">
      <c r="A626" s="1"/>
    </row>
    <row r="627" spans="1:1" ht="13.5" customHeight="1">
      <c r="A627" s="1"/>
    </row>
    <row r="628" spans="1:1" ht="13.5" customHeight="1">
      <c r="A628" s="1"/>
    </row>
    <row r="629" spans="1:1" ht="13.5" customHeight="1">
      <c r="A629" s="1"/>
    </row>
    <row r="630" spans="1:1" ht="13.5" customHeight="1">
      <c r="A630" s="1"/>
    </row>
    <row r="631" spans="1:1" ht="13.5" customHeight="1">
      <c r="A631" s="1"/>
    </row>
    <row r="632" spans="1:1" ht="13.5" customHeight="1">
      <c r="A632" s="1"/>
    </row>
    <row r="633" spans="1:1" ht="13.5" customHeight="1">
      <c r="A633" s="1"/>
    </row>
    <row r="634" spans="1:1" ht="13.5" customHeight="1">
      <c r="A634" s="1"/>
    </row>
    <row r="635" spans="1:1" ht="13.5" customHeight="1">
      <c r="A635" s="1"/>
    </row>
    <row r="636" spans="1:1" ht="13.5" customHeight="1">
      <c r="A636" s="1"/>
    </row>
    <row r="637" spans="1:1" ht="13.5" customHeight="1">
      <c r="A637" s="1"/>
    </row>
    <row r="638" spans="1:1" ht="13.5" customHeight="1">
      <c r="A638" s="1"/>
    </row>
    <row r="639" spans="1:1" ht="13.5" customHeight="1">
      <c r="A639" s="1"/>
    </row>
    <row r="640" spans="1:1" ht="13.5" customHeight="1">
      <c r="A640" s="1"/>
    </row>
    <row r="641" spans="1:1" ht="13.5" customHeight="1">
      <c r="A641" s="1"/>
    </row>
    <row r="642" spans="1:1" ht="13.5" customHeight="1">
      <c r="A642" s="1"/>
    </row>
    <row r="643" spans="1:1" ht="13.5" customHeight="1">
      <c r="A643" s="1"/>
    </row>
    <row r="644" spans="1:1" ht="13.5" customHeight="1">
      <c r="A644" s="1"/>
    </row>
    <row r="645" spans="1:1" ht="13.5" customHeight="1">
      <c r="A645" s="1"/>
    </row>
    <row r="646" spans="1:1" ht="13.5" customHeight="1">
      <c r="A646" s="1"/>
    </row>
    <row r="647" spans="1:1" ht="13.5" customHeight="1">
      <c r="A647" s="1"/>
    </row>
    <row r="648" spans="1:1" ht="13.5" customHeight="1">
      <c r="A648" s="1"/>
    </row>
    <row r="649" spans="1:1" ht="13.5" customHeight="1">
      <c r="A649" s="1"/>
    </row>
    <row r="650" spans="1:1" ht="13.5" customHeight="1">
      <c r="A650" s="1"/>
    </row>
    <row r="651" spans="1:1" ht="13.5" customHeight="1">
      <c r="A651" s="1"/>
    </row>
    <row r="652" spans="1:1" ht="13.5" customHeight="1">
      <c r="A652" s="1"/>
    </row>
    <row r="653" spans="1:1" ht="13.5" customHeight="1">
      <c r="A653" s="1"/>
    </row>
    <row r="654" spans="1:1" ht="13.5" customHeight="1">
      <c r="A654" s="1"/>
    </row>
    <row r="655" spans="1:1" ht="13.5" customHeight="1">
      <c r="A655" s="1"/>
    </row>
    <row r="656" spans="1:1" ht="13.5" customHeight="1">
      <c r="A656" s="1"/>
    </row>
    <row r="657" spans="1:1" ht="13.5" customHeight="1">
      <c r="A657" s="1"/>
    </row>
    <row r="658" spans="1:1" ht="13.5" customHeight="1">
      <c r="A658" s="1"/>
    </row>
    <row r="659" spans="1:1" ht="13.5" customHeight="1">
      <c r="A659" s="1"/>
    </row>
    <row r="660" spans="1:1" ht="13.5" customHeight="1">
      <c r="A660" s="1"/>
    </row>
    <row r="661" spans="1:1" ht="13.5" customHeight="1">
      <c r="A661" s="1"/>
    </row>
    <row r="662" spans="1:1" ht="13.5" customHeight="1">
      <c r="A662" s="1"/>
    </row>
    <row r="663" spans="1:1" ht="13.5" customHeight="1">
      <c r="A663" s="1"/>
    </row>
    <row r="664" spans="1:1" ht="13.5" customHeight="1">
      <c r="A664" s="1"/>
    </row>
    <row r="665" spans="1:1" ht="13.5" customHeight="1">
      <c r="A665" s="1"/>
    </row>
    <row r="666" spans="1:1" ht="13.5" customHeight="1">
      <c r="A666" s="1"/>
    </row>
    <row r="667" spans="1:1" ht="13.5" customHeight="1">
      <c r="A667" s="1"/>
    </row>
    <row r="668" spans="1:1" ht="13.5" customHeight="1">
      <c r="A668" s="1"/>
    </row>
    <row r="669" spans="1:1" ht="13.5" customHeight="1">
      <c r="A669" s="1"/>
    </row>
    <row r="670" spans="1:1" ht="13.5" customHeight="1">
      <c r="A670" s="1"/>
    </row>
    <row r="671" spans="1:1" ht="13.5" customHeight="1">
      <c r="A671" s="1"/>
    </row>
    <row r="672" spans="1:1" ht="13.5" customHeight="1">
      <c r="A672" s="1"/>
    </row>
    <row r="673" spans="1:1" ht="13.5" customHeight="1">
      <c r="A673" s="1"/>
    </row>
    <row r="674" spans="1:1" ht="13.5" customHeight="1">
      <c r="A674" s="1"/>
    </row>
    <row r="675" spans="1:1" ht="13.5" customHeight="1">
      <c r="A675" s="1"/>
    </row>
    <row r="676" spans="1:1" ht="13.5" customHeight="1">
      <c r="A676" s="1"/>
    </row>
    <row r="677" spans="1:1" ht="13.5" customHeight="1">
      <c r="A677" s="1"/>
    </row>
    <row r="678" spans="1:1" ht="13.5" customHeight="1">
      <c r="A678" s="1"/>
    </row>
    <row r="679" spans="1:1" ht="13.5" customHeight="1">
      <c r="A679" s="1"/>
    </row>
    <row r="680" spans="1:1" ht="13.5" customHeight="1">
      <c r="A680" s="1"/>
    </row>
    <row r="681" spans="1:1" ht="13.5" customHeight="1">
      <c r="A681" s="1"/>
    </row>
    <row r="682" spans="1:1" ht="13.5" customHeight="1">
      <c r="A682" s="1"/>
    </row>
    <row r="683" spans="1:1" ht="13.5" customHeight="1">
      <c r="A683" s="1"/>
    </row>
    <row r="684" spans="1:1" ht="13.5" customHeight="1">
      <c r="A684" s="1"/>
    </row>
    <row r="685" spans="1:1" ht="13.5" customHeight="1">
      <c r="A685" s="1"/>
    </row>
    <row r="686" spans="1:1" ht="13.5" customHeight="1">
      <c r="A686" s="1"/>
    </row>
    <row r="687" spans="1:1" ht="13.5" customHeight="1">
      <c r="A687" s="1"/>
    </row>
    <row r="688" spans="1:1" ht="13.5" customHeight="1">
      <c r="A688" s="1"/>
    </row>
    <row r="689" spans="1:1" ht="13.5" customHeight="1">
      <c r="A689" s="1"/>
    </row>
    <row r="690" spans="1:1" ht="13.5" customHeight="1">
      <c r="A690" s="1"/>
    </row>
    <row r="691" spans="1:1" ht="13.5" customHeight="1">
      <c r="A691" s="1"/>
    </row>
    <row r="692" spans="1:1" ht="13.5" customHeight="1">
      <c r="A692" s="1"/>
    </row>
    <row r="693" spans="1:1" ht="13.5" customHeight="1">
      <c r="A693" s="1"/>
    </row>
    <row r="694" spans="1:1" ht="13.5" customHeight="1">
      <c r="A694" s="1"/>
    </row>
    <row r="695" spans="1:1" ht="13.5" customHeight="1">
      <c r="A695" s="1"/>
    </row>
    <row r="696" spans="1:1" ht="13.5" customHeight="1">
      <c r="A696" s="1"/>
    </row>
    <row r="697" spans="1:1" ht="13.5" customHeight="1">
      <c r="A697" s="1"/>
    </row>
    <row r="698" spans="1:1" ht="13.5" customHeight="1">
      <c r="A698" s="1"/>
    </row>
    <row r="699" spans="1:1" ht="13.5" customHeight="1">
      <c r="A699" s="1"/>
    </row>
    <row r="700" spans="1:1" ht="13.5" customHeight="1">
      <c r="A700" s="1"/>
    </row>
    <row r="701" spans="1:1" ht="13.5" customHeight="1">
      <c r="A701" s="1"/>
    </row>
    <row r="702" spans="1:1" ht="13.5" customHeight="1">
      <c r="A702" s="1"/>
    </row>
    <row r="703" spans="1:1" ht="13.5" customHeight="1">
      <c r="A703" s="1"/>
    </row>
    <row r="704" spans="1:1" ht="13.5" customHeight="1">
      <c r="A704" s="1"/>
    </row>
    <row r="705" spans="1:1" ht="13.5" customHeight="1">
      <c r="A705" s="1"/>
    </row>
    <row r="706" spans="1:1" ht="13.5" customHeight="1">
      <c r="A706" s="1"/>
    </row>
    <row r="707" spans="1:1" ht="13.5" customHeight="1">
      <c r="A707" s="1"/>
    </row>
    <row r="708" spans="1:1" ht="13.5" customHeight="1">
      <c r="A708" s="1"/>
    </row>
    <row r="709" spans="1:1" ht="13.5" customHeight="1">
      <c r="A709" s="1"/>
    </row>
    <row r="710" spans="1:1" ht="13.5" customHeight="1">
      <c r="A710" s="1"/>
    </row>
    <row r="711" spans="1:1" ht="13.5" customHeight="1">
      <c r="A711" s="1"/>
    </row>
    <row r="712" spans="1:1" ht="13.5" customHeight="1">
      <c r="A712" s="1"/>
    </row>
    <row r="713" spans="1:1" ht="13.5" customHeight="1">
      <c r="A713" s="1"/>
    </row>
    <row r="714" spans="1:1" ht="13.5" customHeight="1">
      <c r="A714" s="1"/>
    </row>
    <row r="715" spans="1:1" ht="13.5" customHeight="1">
      <c r="A715" s="1"/>
    </row>
    <row r="716" spans="1:1" ht="13.5" customHeight="1">
      <c r="A716" s="1"/>
    </row>
    <row r="717" spans="1:1" ht="13.5" customHeight="1">
      <c r="A717" s="1"/>
    </row>
    <row r="718" spans="1:1" ht="13.5" customHeight="1">
      <c r="A718" s="1"/>
    </row>
    <row r="719" spans="1:1" ht="13.5" customHeight="1">
      <c r="A719" s="1"/>
    </row>
    <row r="720" spans="1:1" ht="13.5" customHeight="1">
      <c r="A720" s="1"/>
    </row>
    <row r="721" spans="1:1" ht="13.5" customHeight="1">
      <c r="A721" s="1"/>
    </row>
    <row r="722" spans="1:1" ht="13.5" customHeight="1">
      <c r="A722" s="1"/>
    </row>
    <row r="723" spans="1:1" ht="13.5" customHeight="1">
      <c r="A723" s="1"/>
    </row>
    <row r="724" spans="1:1" ht="13.5" customHeight="1">
      <c r="A724" s="1"/>
    </row>
    <row r="725" spans="1:1" ht="13.5" customHeight="1">
      <c r="A725" s="1"/>
    </row>
    <row r="726" spans="1:1" ht="13.5" customHeight="1">
      <c r="A726" s="1"/>
    </row>
    <row r="727" spans="1:1" ht="13.5" customHeight="1">
      <c r="A727" s="1"/>
    </row>
    <row r="728" spans="1:1" ht="13.5" customHeight="1">
      <c r="A728" s="1"/>
    </row>
    <row r="729" spans="1:1" ht="13.5" customHeight="1">
      <c r="A729" s="1"/>
    </row>
    <row r="730" spans="1:1" ht="13.5" customHeight="1">
      <c r="A730" s="1"/>
    </row>
    <row r="731" spans="1:1" ht="13.5" customHeight="1">
      <c r="A731" s="1"/>
    </row>
    <row r="732" spans="1:1" ht="13.5" customHeight="1">
      <c r="A732" s="1"/>
    </row>
    <row r="733" spans="1:1" ht="13.5" customHeight="1">
      <c r="A733" s="1"/>
    </row>
    <row r="734" spans="1:1" ht="13.5" customHeight="1">
      <c r="A734" s="1"/>
    </row>
    <row r="735" spans="1:1" ht="13.5" customHeight="1">
      <c r="A735" s="1"/>
    </row>
    <row r="736" spans="1:1" ht="13.5" customHeight="1">
      <c r="A736" s="1"/>
    </row>
    <row r="737" spans="1:1" ht="13.5" customHeight="1">
      <c r="A737" s="1"/>
    </row>
    <row r="738" spans="1:1" ht="13.5" customHeight="1">
      <c r="A738" s="1"/>
    </row>
    <row r="739" spans="1:1" ht="13.5" customHeight="1">
      <c r="A739" s="1"/>
    </row>
    <row r="740" spans="1:1" ht="13.5" customHeight="1">
      <c r="A740" s="1"/>
    </row>
    <row r="741" spans="1:1" ht="13.5" customHeight="1">
      <c r="A741" s="1"/>
    </row>
    <row r="742" spans="1:1" ht="13.5" customHeight="1">
      <c r="A742" s="1"/>
    </row>
    <row r="743" spans="1:1" ht="13.5" customHeight="1">
      <c r="A743" s="1"/>
    </row>
    <row r="744" spans="1:1" ht="13.5" customHeight="1">
      <c r="A744" s="1"/>
    </row>
    <row r="745" spans="1:1" ht="13.5" customHeight="1">
      <c r="A745" s="1"/>
    </row>
    <row r="746" spans="1:1" ht="13.5" customHeight="1">
      <c r="A746" s="1"/>
    </row>
    <row r="747" spans="1:1" ht="13.5" customHeight="1">
      <c r="A747" s="1"/>
    </row>
    <row r="748" spans="1:1" ht="13.5" customHeight="1">
      <c r="A748" s="1"/>
    </row>
    <row r="749" spans="1:1" ht="13.5" customHeight="1">
      <c r="A749" s="1"/>
    </row>
    <row r="750" spans="1:1" ht="13.5" customHeight="1">
      <c r="A750" s="1"/>
    </row>
    <row r="751" spans="1:1" ht="13.5" customHeight="1">
      <c r="A751" s="1"/>
    </row>
    <row r="752" spans="1:1" ht="13.5" customHeight="1">
      <c r="A752" s="1"/>
    </row>
    <row r="753" spans="1:1" ht="13.5" customHeight="1">
      <c r="A753" s="1"/>
    </row>
    <row r="754" spans="1:1" ht="13.5" customHeight="1">
      <c r="A754" s="1"/>
    </row>
    <row r="755" spans="1:1" ht="13.5" customHeight="1">
      <c r="A755" s="1"/>
    </row>
    <row r="756" spans="1:1" ht="13.5" customHeight="1">
      <c r="A756" s="1"/>
    </row>
    <row r="757" spans="1:1" ht="13.5" customHeight="1">
      <c r="A757" s="1"/>
    </row>
    <row r="758" spans="1:1" ht="13.5" customHeight="1">
      <c r="A758" s="1"/>
    </row>
    <row r="759" spans="1:1" ht="13.5" customHeight="1">
      <c r="A759" s="1"/>
    </row>
    <row r="760" spans="1:1" ht="13.5" customHeight="1">
      <c r="A760" s="1"/>
    </row>
    <row r="761" spans="1:1" ht="13.5" customHeight="1">
      <c r="A761" s="1"/>
    </row>
    <row r="762" spans="1:1" ht="13.5" customHeight="1">
      <c r="A762" s="1"/>
    </row>
    <row r="763" spans="1:1" ht="13.5" customHeight="1">
      <c r="A763" s="1"/>
    </row>
    <row r="764" spans="1:1" ht="13.5" customHeight="1">
      <c r="A764" s="1"/>
    </row>
    <row r="765" spans="1:1" ht="13.5" customHeight="1">
      <c r="A765" s="1"/>
    </row>
    <row r="766" spans="1:1" ht="13.5" customHeight="1">
      <c r="A766" s="1"/>
    </row>
    <row r="767" spans="1:1" ht="13.5" customHeight="1">
      <c r="A767" s="1"/>
    </row>
    <row r="768" spans="1:1" ht="13.5" customHeight="1">
      <c r="A768" s="1"/>
    </row>
    <row r="769" spans="1:1" ht="13.5" customHeight="1">
      <c r="A769" s="1"/>
    </row>
    <row r="770" spans="1:1" ht="13.5" customHeight="1">
      <c r="A770" s="1"/>
    </row>
    <row r="771" spans="1:1" ht="13.5" customHeight="1">
      <c r="A771" s="1"/>
    </row>
    <row r="772" spans="1:1" ht="13.5" customHeight="1">
      <c r="A772" s="1"/>
    </row>
    <row r="773" spans="1:1" ht="13.5" customHeight="1">
      <c r="A773" s="1"/>
    </row>
    <row r="774" spans="1:1" ht="13.5" customHeight="1">
      <c r="A774" s="1"/>
    </row>
    <row r="775" spans="1:1" ht="13.5" customHeight="1">
      <c r="A775" s="1"/>
    </row>
    <row r="776" spans="1:1" ht="13.5" customHeight="1">
      <c r="A776" s="1"/>
    </row>
    <row r="777" spans="1:1" ht="13.5" customHeight="1">
      <c r="A777" s="1"/>
    </row>
    <row r="778" spans="1:1" ht="13.5" customHeight="1">
      <c r="A778" s="1"/>
    </row>
    <row r="779" spans="1:1" ht="13.5" customHeight="1">
      <c r="A779" s="1"/>
    </row>
    <row r="780" spans="1:1" ht="13.5" customHeight="1">
      <c r="A780" s="1"/>
    </row>
    <row r="781" spans="1:1" ht="13.5" customHeight="1">
      <c r="A781" s="1"/>
    </row>
    <row r="782" spans="1:1" ht="13.5" customHeight="1">
      <c r="A782" s="1"/>
    </row>
    <row r="783" spans="1:1" ht="13.5" customHeight="1">
      <c r="A783" s="1"/>
    </row>
    <row r="784" spans="1:1" ht="13.5" customHeight="1">
      <c r="A784" s="1"/>
    </row>
    <row r="785" spans="1:1" ht="13.5" customHeight="1">
      <c r="A785" s="1"/>
    </row>
    <row r="786" spans="1:1" ht="13.5" customHeight="1">
      <c r="A786" s="1"/>
    </row>
    <row r="787" spans="1:1" ht="13.5" customHeight="1">
      <c r="A787" s="1"/>
    </row>
    <row r="788" spans="1:1" ht="13.5" customHeight="1">
      <c r="A788" s="1"/>
    </row>
    <row r="789" spans="1:1" ht="13.5" customHeight="1">
      <c r="A789" s="1"/>
    </row>
    <row r="790" spans="1:1" ht="13.5" customHeight="1">
      <c r="A790" s="1"/>
    </row>
    <row r="791" spans="1:1" ht="13.5" customHeight="1">
      <c r="A791" s="1"/>
    </row>
    <row r="792" spans="1:1" ht="13.5" customHeight="1">
      <c r="A792" s="1"/>
    </row>
    <row r="793" spans="1:1" ht="13.5" customHeight="1">
      <c r="A793" s="1"/>
    </row>
    <row r="794" spans="1:1" ht="13.5" customHeight="1">
      <c r="A794" s="1"/>
    </row>
    <row r="795" spans="1:1" ht="13.5" customHeight="1">
      <c r="A795" s="1"/>
    </row>
    <row r="796" spans="1:1" ht="13.5" customHeight="1">
      <c r="A796" s="1"/>
    </row>
    <row r="797" spans="1:1" ht="13.5" customHeight="1">
      <c r="A797" s="1"/>
    </row>
    <row r="798" spans="1:1" ht="13.5" customHeight="1">
      <c r="A798" s="1"/>
    </row>
    <row r="799" spans="1:1" ht="13.5" customHeight="1">
      <c r="A799" s="1"/>
    </row>
    <row r="800" spans="1:1" ht="13.5" customHeight="1">
      <c r="A800" s="1"/>
    </row>
    <row r="801" spans="1:1" ht="13.5" customHeight="1">
      <c r="A801" s="1"/>
    </row>
    <row r="802" spans="1:1" ht="13.5" customHeight="1">
      <c r="A802" s="1"/>
    </row>
    <row r="803" spans="1:1" ht="13.5" customHeight="1">
      <c r="A803" s="1"/>
    </row>
    <row r="804" spans="1:1" ht="13.5" customHeight="1">
      <c r="A804" s="1"/>
    </row>
    <row r="805" spans="1:1" ht="13.5" customHeight="1">
      <c r="A805" s="1"/>
    </row>
    <row r="806" spans="1:1" ht="13.5" customHeight="1">
      <c r="A806" s="1"/>
    </row>
    <row r="807" spans="1:1" ht="13.5" customHeight="1">
      <c r="A807" s="1"/>
    </row>
    <row r="808" spans="1:1" ht="13.5" customHeight="1">
      <c r="A808" s="1"/>
    </row>
    <row r="809" spans="1:1" ht="13.5" customHeight="1">
      <c r="A809" s="1"/>
    </row>
    <row r="810" spans="1:1" ht="13.5" customHeight="1">
      <c r="A810" s="1"/>
    </row>
    <row r="811" spans="1:1" ht="13.5" customHeight="1">
      <c r="A811" s="1"/>
    </row>
    <row r="812" spans="1:1" ht="13.5" customHeight="1">
      <c r="A812" s="1"/>
    </row>
    <row r="813" spans="1:1" ht="13.5" customHeight="1">
      <c r="A813" s="1"/>
    </row>
    <row r="814" spans="1:1" ht="13.5" customHeight="1">
      <c r="A814" s="1"/>
    </row>
    <row r="815" spans="1:1" ht="13.5" customHeight="1">
      <c r="A815" s="1"/>
    </row>
    <row r="816" spans="1:1" ht="13.5" customHeight="1">
      <c r="A816" s="1"/>
    </row>
    <row r="817" spans="1:1" ht="13.5" customHeight="1">
      <c r="A817" s="1"/>
    </row>
    <row r="818" spans="1:1" ht="13.5" customHeight="1">
      <c r="A818" s="1"/>
    </row>
    <row r="819" spans="1:1" ht="13.5" customHeight="1">
      <c r="A819" s="1"/>
    </row>
    <row r="820" spans="1:1" ht="13.5" customHeight="1">
      <c r="A820" s="1"/>
    </row>
    <row r="821" spans="1:1" ht="13.5" customHeight="1">
      <c r="A821" s="1"/>
    </row>
    <row r="822" spans="1:1" ht="13.5" customHeight="1">
      <c r="A822" s="1"/>
    </row>
    <row r="823" spans="1:1" ht="13.5" customHeight="1">
      <c r="A823" s="1"/>
    </row>
    <row r="824" spans="1:1" ht="13.5" customHeight="1">
      <c r="A824" s="1"/>
    </row>
    <row r="825" spans="1:1" ht="13.5" customHeight="1">
      <c r="A825" s="1"/>
    </row>
    <row r="826" spans="1:1" ht="13.5" customHeight="1">
      <c r="A826" s="1"/>
    </row>
    <row r="827" spans="1:1" ht="13.5" customHeight="1">
      <c r="A827" s="1"/>
    </row>
    <row r="828" spans="1:1" ht="13.5" customHeight="1">
      <c r="A828" s="1"/>
    </row>
    <row r="829" spans="1:1" ht="13.5" customHeight="1">
      <c r="A829" s="1"/>
    </row>
    <row r="830" spans="1:1" ht="13.5" customHeight="1">
      <c r="A830" s="1"/>
    </row>
    <row r="831" spans="1:1" ht="13.5" customHeight="1">
      <c r="A831" s="1"/>
    </row>
    <row r="832" spans="1:1" ht="13.5" customHeight="1">
      <c r="A832" s="1"/>
    </row>
    <row r="833" spans="1:1" ht="13.5" customHeight="1">
      <c r="A833" s="1"/>
    </row>
    <row r="834" spans="1:1" ht="13.5" customHeight="1">
      <c r="A834" s="1"/>
    </row>
    <row r="835" spans="1:1" ht="13.5" customHeight="1">
      <c r="A835" s="1"/>
    </row>
    <row r="836" spans="1:1" ht="13.5" customHeight="1">
      <c r="A836" s="1"/>
    </row>
    <row r="837" spans="1:1" ht="13.5" customHeight="1">
      <c r="A837" s="1"/>
    </row>
    <row r="838" spans="1:1" ht="13.5" customHeight="1">
      <c r="A838" s="1"/>
    </row>
    <row r="839" spans="1:1" ht="13.5" customHeight="1">
      <c r="A839" s="1"/>
    </row>
    <row r="840" spans="1:1" ht="13.5" customHeight="1">
      <c r="A840" s="1"/>
    </row>
    <row r="841" spans="1:1" ht="13.5" customHeight="1">
      <c r="A841" s="1"/>
    </row>
    <row r="842" spans="1:1" ht="13.5" customHeight="1">
      <c r="A842" s="1"/>
    </row>
    <row r="843" spans="1:1" ht="13.5" customHeight="1">
      <c r="A843" s="1"/>
    </row>
    <row r="844" spans="1:1" ht="13.5" customHeight="1">
      <c r="A844" s="1"/>
    </row>
    <row r="845" spans="1:1" ht="13.5" customHeight="1">
      <c r="A845" s="1"/>
    </row>
    <row r="846" spans="1:1" ht="13.5" customHeight="1">
      <c r="A846" s="1"/>
    </row>
    <row r="847" spans="1:1" ht="13.5" customHeight="1">
      <c r="A847" s="1"/>
    </row>
    <row r="848" spans="1:1" ht="13.5" customHeight="1">
      <c r="A848" s="1"/>
    </row>
    <row r="849" spans="1:1" ht="13.5" customHeight="1">
      <c r="A849" s="1"/>
    </row>
    <row r="850" spans="1:1" ht="13.5" customHeight="1">
      <c r="A850" s="1"/>
    </row>
    <row r="851" spans="1:1" ht="13.5" customHeight="1">
      <c r="A851" s="1"/>
    </row>
    <row r="852" spans="1:1" ht="13.5" customHeight="1">
      <c r="A852" s="1"/>
    </row>
    <row r="853" spans="1:1" ht="13.5" customHeight="1">
      <c r="A853" s="1"/>
    </row>
    <row r="854" spans="1:1" ht="13.5" customHeight="1">
      <c r="A854" s="1"/>
    </row>
    <row r="855" spans="1:1" ht="13.5" customHeight="1">
      <c r="A855" s="1"/>
    </row>
    <row r="856" spans="1:1" ht="13.5" customHeight="1">
      <c r="A856" s="1"/>
    </row>
    <row r="857" spans="1:1" ht="13.5" customHeight="1">
      <c r="A857" s="1"/>
    </row>
    <row r="858" spans="1:1" ht="13.5" customHeight="1">
      <c r="A858" s="1"/>
    </row>
    <row r="859" spans="1:1" ht="13.5" customHeight="1">
      <c r="A859" s="1"/>
    </row>
    <row r="860" spans="1:1" ht="13.5" customHeight="1">
      <c r="A860" s="1"/>
    </row>
    <row r="861" spans="1:1" ht="13.5" customHeight="1">
      <c r="A861" s="1"/>
    </row>
    <row r="862" spans="1:1" ht="13.5" customHeight="1">
      <c r="A862" s="1"/>
    </row>
    <row r="863" spans="1:1" ht="13.5" customHeight="1">
      <c r="A863" s="1"/>
    </row>
    <row r="864" spans="1:1" ht="13.5" customHeight="1">
      <c r="A864" s="1"/>
    </row>
    <row r="865" spans="1:1" ht="13.5" customHeight="1">
      <c r="A865" s="1"/>
    </row>
    <row r="866" spans="1:1" ht="13.5" customHeight="1">
      <c r="A866" s="1"/>
    </row>
    <row r="867" spans="1:1" ht="13.5" customHeight="1">
      <c r="A867" s="1"/>
    </row>
    <row r="868" spans="1:1" ht="13.5" customHeight="1">
      <c r="A868" s="1"/>
    </row>
    <row r="869" spans="1:1" ht="13.5" customHeight="1">
      <c r="A869" s="1"/>
    </row>
    <row r="870" spans="1:1" ht="13.5" customHeight="1">
      <c r="A870" s="1"/>
    </row>
    <row r="871" spans="1:1" ht="13.5" customHeight="1">
      <c r="A871" s="1"/>
    </row>
    <row r="872" spans="1:1" ht="13.5" customHeight="1">
      <c r="A872" s="1"/>
    </row>
    <row r="873" spans="1:1" ht="13.5" customHeight="1">
      <c r="A873" s="1"/>
    </row>
    <row r="874" spans="1:1" ht="13.5" customHeight="1">
      <c r="A874" s="1"/>
    </row>
    <row r="875" spans="1:1" ht="13.5" customHeight="1">
      <c r="A875" s="1"/>
    </row>
    <row r="876" spans="1:1" ht="13.5" customHeight="1">
      <c r="A876" s="1"/>
    </row>
    <row r="877" spans="1:1" ht="13.5" customHeight="1">
      <c r="A877" s="1"/>
    </row>
    <row r="878" spans="1:1" ht="13.5" customHeight="1">
      <c r="A878" s="1"/>
    </row>
    <row r="879" spans="1:1" ht="13.5" customHeight="1">
      <c r="A879" s="1"/>
    </row>
    <row r="880" spans="1:1" ht="13.5" customHeight="1">
      <c r="A880" s="1"/>
    </row>
    <row r="881" spans="1:1" ht="13.5" customHeight="1">
      <c r="A881" s="1"/>
    </row>
    <row r="882" spans="1:1" ht="13.5" customHeight="1">
      <c r="A882" s="1"/>
    </row>
    <row r="883" spans="1:1" ht="13.5" customHeight="1">
      <c r="A883" s="1"/>
    </row>
    <row r="884" spans="1:1" ht="13.5" customHeight="1">
      <c r="A884" s="1"/>
    </row>
    <row r="885" spans="1:1" ht="13.5" customHeight="1">
      <c r="A885" s="1"/>
    </row>
    <row r="886" spans="1:1" ht="13.5" customHeight="1">
      <c r="A886" s="1"/>
    </row>
    <row r="887" spans="1:1" ht="13.5" customHeight="1">
      <c r="A887" s="1"/>
    </row>
    <row r="888" spans="1:1" ht="13.5" customHeight="1">
      <c r="A888" s="1"/>
    </row>
    <row r="889" spans="1:1" ht="13.5" customHeight="1">
      <c r="A889" s="1"/>
    </row>
    <row r="890" spans="1:1" ht="13.5" customHeight="1">
      <c r="A890" s="1"/>
    </row>
    <row r="891" spans="1:1" ht="13.5" customHeight="1">
      <c r="A891" s="1"/>
    </row>
    <row r="892" spans="1:1" ht="13.5" customHeight="1">
      <c r="A892" s="1"/>
    </row>
    <row r="893" spans="1:1" ht="13.5" customHeight="1">
      <c r="A893" s="1"/>
    </row>
    <row r="894" spans="1:1" ht="13.5" customHeight="1">
      <c r="A894" s="1"/>
    </row>
    <row r="895" spans="1:1" ht="13.5" customHeight="1">
      <c r="A895" s="1"/>
    </row>
    <row r="896" spans="1:1" ht="13.5" customHeight="1">
      <c r="A896" s="1"/>
    </row>
    <row r="897" spans="1:1" ht="13.5" customHeight="1">
      <c r="A897" s="1"/>
    </row>
    <row r="898" spans="1:1" ht="13.5" customHeight="1">
      <c r="A898" s="1"/>
    </row>
    <row r="899" spans="1:1" ht="13.5" customHeight="1">
      <c r="A899" s="1"/>
    </row>
    <row r="900" spans="1:1" ht="13.5" customHeight="1">
      <c r="A900" s="1"/>
    </row>
    <row r="901" spans="1:1" ht="13.5" customHeight="1">
      <c r="A901" s="1"/>
    </row>
    <row r="902" spans="1:1" ht="13.5" customHeight="1">
      <c r="A902" s="1"/>
    </row>
    <row r="903" spans="1:1" ht="13.5" customHeight="1">
      <c r="A903" s="1"/>
    </row>
    <row r="904" spans="1:1" ht="13.5" customHeight="1">
      <c r="A904" s="1"/>
    </row>
    <row r="905" spans="1:1" ht="13.5" customHeight="1">
      <c r="A905" s="1"/>
    </row>
    <row r="906" spans="1:1" ht="13.5" customHeight="1">
      <c r="A906" s="1"/>
    </row>
    <row r="907" spans="1:1" ht="13.5" customHeight="1">
      <c r="A907" s="1"/>
    </row>
    <row r="908" spans="1:1" ht="13.5" customHeight="1">
      <c r="A908" s="1"/>
    </row>
    <row r="909" spans="1:1" ht="13.5" customHeight="1">
      <c r="A909" s="1"/>
    </row>
    <row r="910" spans="1:1" ht="13.5" customHeight="1">
      <c r="A910" s="1"/>
    </row>
    <row r="911" spans="1:1" ht="13.5" customHeight="1">
      <c r="A911" s="1"/>
    </row>
    <row r="912" spans="1:1" ht="13.5" customHeight="1">
      <c r="A912" s="1"/>
    </row>
    <row r="913" spans="1:1" ht="13.5" customHeight="1">
      <c r="A913" s="1"/>
    </row>
    <row r="914" spans="1:1" ht="13.5" customHeight="1">
      <c r="A914" s="1"/>
    </row>
    <row r="915" spans="1:1" ht="13.5" customHeight="1">
      <c r="A915" s="1"/>
    </row>
    <row r="916" spans="1:1" ht="13.5" customHeight="1">
      <c r="A916" s="1"/>
    </row>
    <row r="917" spans="1:1" ht="13.5" customHeight="1">
      <c r="A917" s="1"/>
    </row>
    <row r="918" spans="1:1" ht="13.5" customHeight="1">
      <c r="A918" s="1"/>
    </row>
    <row r="919" spans="1:1" ht="13.5" customHeight="1">
      <c r="A919" s="1"/>
    </row>
    <row r="920" spans="1:1" ht="13.5" customHeight="1">
      <c r="A920" s="1"/>
    </row>
    <row r="921" spans="1:1" ht="13.5" customHeight="1">
      <c r="A921" s="1"/>
    </row>
    <row r="922" spans="1:1" ht="13.5" customHeight="1">
      <c r="A922" s="1"/>
    </row>
    <row r="923" spans="1:1" ht="13.5" customHeight="1">
      <c r="A923" s="1"/>
    </row>
    <row r="924" spans="1:1" ht="13.5" customHeight="1">
      <c r="A924" s="1"/>
    </row>
    <row r="925" spans="1:1" ht="13.5" customHeight="1">
      <c r="A925" s="1"/>
    </row>
    <row r="926" spans="1:1" ht="13.5" customHeight="1">
      <c r="A926" s="1"/>
    </row>
    <row r="927" spans="1:1" ht="13.5" customHeight="1">
      <c r="A927" s="1"/>
    </row>
    <row r="928" spans="1:1" ht="13.5" customHeight="1">
      <c r="A928" s="1"/>
    </row>
    <row r="929" spans="1:1" ht="13.5" customHeight="1">
      <c r="A929" s="1"/>
    </row>
    <row r="930" spans="1:1" ht="13.5" customHeight="1">
      <c r="A930" s="1"/>
    </row>
    <row r="931" spans="1:1" ht="13.5" customHeight="1">
      <c r="A931" s="1"/>
    </row>
    <row r="932" spans="1:1" ht="13.5" customHeight="1">
      <c r="A932" s="1"/>
    </row>
    <row r="933" spans="1:1" ht="13.5" customHeight="1">
      <c r="A933" s="1"/>
    </row>
    <row r="934" spans="1:1" ht="13.5" customHeight="1">
      <c r="A934" s="1"/>
    </row>
    <row r="935" spans="1:1" ht="13.5" customHeight="1">
      <c r="A935" s="1"/>
    </row>
    <row r="936" spans="1:1" ht="13.5" customHeight="1">
      <c r="A936" s="1"/>
    </row>
    <row r="937" spans="1:1" ht="13.5" customHeight="1">
      <c r="A937" s="1"/>
    </row>
    <row r="938" spans="1:1" ht="13.5" customHeight="1">
      <c r="A938" s="1"/>
    </row>
    <row r="939" spans="1:1" ht="13.5" customHeight="1">
      <c r="A939" s="1"/>
    </row>
    <row r="940" spans="1:1" ht="13.5" customHeight="1">
      <c r="A940" s="1"/>
    </row>
    <row r="941" spans="1:1" ht="13.5" customHeight="1">
      <c r="A941" s="1"/>
    </row>
    <row r="942" spans="1:1" ht="13.5" customHeight="1">
      <c r="A942" s="1"/>
    </row>
    <row r="943" spans="1:1" ht="13.5" customHeight="1">
      <c r="A943" s="1"/>
    </row>
    <row r="944" spans="1:1" ht="13.5" customHeight="1">
      <c r="A944" s="1"/>
    </row>
    <row r="945" spans="1:1" ht="13.5" customHeight="1">
      <c r="A945" s="1"/>
    </row>
    <row r="946" spans="1:1" ht="13.5" customHeight="1">
      <c r="A946" s="1"/>
    </row>
    <row r="947" spans="1:1" ht="13.5" customHeight="1">
      <c r="A947" s="1"/>
    </row>
    <row r="948" spans="1:1" ht="13.5" customHeight="1">
      <c r="A948" s="1"/>
    </row>
    <row r="949" spans="1:1" ht="13.5" customHeight="1">
      <c r="A949" s="1"/>
    </row>
    <row r="950" spans="1:1" ht="13.5" customHeight="1">
      <c r="A950" s="1"/>
    </row>
    <row r="951" spans="1:1" ht="13.5" customHeight="1">
      <c r="A951" s="1"/>
    </row>
    <row r="952" spans="1:1" ht="13.5" customHeight="1">
      <c r="A952" s="1"/>
    </row>
    <row r="953" spans="1:1" ht="13.5" customHeight="1">
      <c r="A953" s="1"/>
    </row>
    <row r="954" spans="1:1" ht="13.5" customHeight="1">
      <c r="A954" s="1"/>
    </row>
    <row r="955" spans="1:1" ht="13.5" customHeight="1">
      <c r="A955" s="1"/>
    </row>
    <row r="956" spans="1:1" ht="13.5" customHeight="1">
      <c r="A956" s="1"/>
    </row>
    <row r="957" spans="1:1" ht="13.5" customHeight="1">
      <c r="A957" s="1"/>
    </row>
    <row r="958" spans="1:1" ht="13.5" customHeight="1">
      <c r="A958" s="1"/>
    </row>
    <row r="959" spans="1:1" ht="13.5" customHeight="1">
      <c r="A959" s="1"/>
    </row>
    <row r="960" spans="1:1" ht="13.5" customHeight="1">
      <c r="A960" s="1"/>
    </row>
    <row r="961" spans="1:1" ht="13.5" customHeight="1">
      <c r="A961" s="1"/>
    </row>
    <row r="962" spans="1:1" ht="13.5" customHeight="1">
      <c r="A962" s="1"/>
    </row>
    <row r="963" spans="1:1" ht="13.5" customHeight="1">
      <c r="A963" s="1"/>
    </row>
    <row r="964" spans="1:1" ht="13.5" customHeight="1">
      <c r="A964" s="1"/>
    </row>
    <row r="965" spans="1:1" ht="13.5" customHeight="1">
      <c r="A965" s="1"/>
    </row>
    <row r="966" spans="1:1" ht="13.5" customHeight="1">
      <c r="A966" s="1"/>
    </row>
    <row r="967" spans="1:1" ht="13.5" customHeight="1">
      <c r="A967" s="1"/>
    </row>
    <row r="968" spans="1:1" ht="13.5" customHeight="1">
      <c r="A968" s="1"/>
    </row>
    <row r="969" spans="1:1" ht="13.5" customHeight="1">
      <c r="A969" s="1"/>
    </row>
    <row r="970" spans="1:1" ht="13.5" customHeight="1">
      <c r="A970" s="1"/>
    </row>
    <row r="971" spans="1:1" ht="13.5" customHeight="1">
      <c r="A971" s="1"/>
    </row>
    <row r="972" spans="1:1" ht="13.5" customHeight="1">
      <c r="A972" s="1"/>
    </row>
    <row r="973" spans="1:1" ht="13.5" customHeight="1">
      <c r="A973" s="1"/>
    </row>
    <row r="974" spans="1:1" ht="13.5" customHeight="1">
      <c r="A974" s="1"/>
    </row>
    <row r="975" spans="1:1" ht="13.5" customHeight="1">
      <c r="A975" s="1"/>
    </row>
    <row r="976" spans="1:1" ht="13.5" customHeight="1">
      <c r="A976" s="1"/>
    </row>
    <row r="977" spans="1:1" ht="13.5" customHeight="1">
      <c r="A977" s="1"/>
    </row>
    <row r="978" spans="1:1" ht="13.5" customHeight="1">
      <c r="A978" s="1"/>
    </row>
    <row r="979" spans="1:1" ht="13.5" customHeight="1">
      <c r="A979" s="1"/>
    </row>
    <row r="980" spans="1:1" ht="13.5" customHeight="1">
      <c r="A980" s="1"/>
    </row>
    <row r="981" spans="1:1" ht="13.5" customHeight="1">
      <c r="A981" s="1"/>
    </row>
    <row r="982" spans="1:1" ht="13.5" customHeight="1">
      <c r="A982" s="1"/>
    </row>
    <row r="983" spans="1:1" ht="13.5" customHeight="1">
      <c r="A983" s="1"/>
    </row>
    <row r="984" spans="1:1" ht="13.5" customHeight="1">
      <c r="A984" s="1"/>
    </row>
    <row r="985" spans="1:1" ht="13.5" customHeight="1">
      <c r="A985" s="1"/>
    </row>
    <row r="986" spans="1:1" ht="13.5" customHeight="1">
      <c r="A986" s="1"/>
    </row>
    <row r="987" spans="1:1" ht="13.5" customHeight="1">
      <c r="A987" s="1"/>
    </row>
    <row r="988" spans="1:1" ht="13.5" customHeight="1">
      <c r="A988" s="1"/>
    </row>
    <row r="989" spans="1:1" ht="13.5" customHeight="1">
      <c r="A989" s="1"/>
    </row>
    <row r="990" spans="1:1" ht="13.5" customHeight="1">
      <c r="A990" s="1"/>
    </row>
    <row r="991" spans="1:1" ht="13.5" customHeight="1">
      <c r="A991" s="1"/>
    </row>
    <row r="992" spans="1:1" ht="13.5" customHeight="1">
      <c r="A992" s="1"/>
    </row>
    <row r="993" spans="1:1" ht="13.5" customHeight="1">
      <c r="A993" s="1"/>
    </row>
    <row r="994" spans="1:1" ht="13.5" customHeight="1">
      <c r="A994" s="1"/>
    </row>
    <row r="995" spans="1:1" ht="13.5" customHeight="1">
      <c r="A995" s="1"/>
    </row>
    <row r="996" spans="1:1" ht="13.5" customHeight="1">
      <c r="A996" s="1"/>
    </row>
    <row r="997" spans="1:1" ht="13.5" customHeight="1">
      <c r="A997" s="1"/>
    </row>
    <row r="998" spans="1:1" ht="13.5" customHeight="1">
      <c r="A998" s="1"/>
    </row>
    <row r="999" spans="1:1" ht="13.5" customHeight="1">
      <c r="A999" s="1"/>
    </row>
    <row r="1000" spans="1:1" ht="13.5" customHeight="1">
      <c r="A1000" s="1"/>
    </row>
    <row r="1001" spans="1:1" ht="13.5" customHeight="1">
      <c r="A1001" s="1"/>
    </row>
    <row r="1002" spans="1:1" ht="13.5" customHeight="1">
      <c r="A1002" s="1"/>
    </row>
    <row r="1003" spans="1:1" ht="13.5" customHeight="1">
      <c r="A1003" s="1"/>
    </row>
    <row r="1004" spans="1:1" ht="13.5" customHeight="1">
      <c r="A1004" s="1"/>
    </row>
    <row r="1005" spans="1:1" ht="13.5" customHeight="1">
      <c r="A1005" s="1"/>
    </row>
    <row r="1006" spans="1:1" ht="13.5" customHeight="1">
      <c r="A1006" s="1"/>
    </row>
    <row r="1007" spans="1:1" ht="13.5" customHeight="1">
      <c r="A1007" s="1"/>
    </row>
    <row r="1008" spans="1:1" ht="13.5" customHeight="1">
      <c r="A1008" s="1"/>
    </row>
    <row r="1009" spans="1:1" ht="13.5" customHeight="1">
      <c r="A1009" s="1"/>
    </row>
    <row r="1010" spans="1:1" ht="13.5" customHeight="1">
      <c r="A1010" s="1"/>
    </row>
    <row r="1011" spans="1:1" ht="13.5" customHeight="1">
      <c r="A1011" s="1"/>
    </row>
    <row r="1012" spans="1:1" ht="13.5" customHeight="1">
      <c r="A1012" s="1"/>
    </row>
    <row r="1013" spans="1:1" ht="13.5" customHeight="1">
      <c r="A1013" s="1"/>
    </row>
    <row r="1014" spans="1:1" ht="13.5" customHeight="1">
      <c r="A1014" s="1"/>
    </row>
    <row r="1015" spans="1:1" ht="13.5" customHeight="1">
      <c r="A1015" s="1"/>
    </row>
    <row r="1016" spans="1:1" ht="13.5" customHeight="1">
      <c r="A1016" s="1"/>
    </row>
    <row r="1017" spans="1:1" ht="13.5" customHeight="1">
      <c r="A1017" s="1"/>
    </row>
    <row r="1018" spans="1:1" ht="13.5" customHeight="1">
      <c r="A1018" s="1"/>
    </row>
    <row r="1019" spans="1:1" ht="13.5" customHeight="1">
      <c r="A1019" s="1"/>
    </row>
    <row r="1020" spans="1:1" ht="13.5" customHeight="1">
      <c r="A1020" s="1"/>
    </row>
    <row r="1021" spans="1:1" ht="13.5" customHeight="1">
      <c r="A1021" s="1"/>
    </row>
    <row r="1022" spans="1:1" ht="13.5" customHeight="1">
      <c r="A1022" s="1"/>
    </row>
    <row r="1023" spans="1:1" ht="13.5" customHeight="1">
      <c r="A1023" s="1"/>
    </row>
    <row r="1024" spans="1:1" ht="13.5" customHeight="1">
      <c r="A1024" s="1"/>
    </row>
    <row r="1025" spans="1:1" ht="13.5" customHeight="1">
      <c r="A1025" s="1"/>
    </row>
  </sheetData>
  <mergeCells count="113">
    <mergeCell ref="N9:N13"/>
    <mergeCell ref="O9:O13"/>
    <mergeCell ref="N14:N18"/>
    <mergeCell ref="O14:O18"/>
    <mergeCell ref="O19:O23"/>
    <mergeCell ref="N44:N48"/>
    <mergeCell ref="O44:O48"/>
    <mergeCell ref="N49:N53"/>
    <mergeCell ref="O49:O53"/>
    <mergeCell ref="N19:N23"/>
    <mergeCell ref="N24:N28"/>
    <mergeCell ref="N29:N33"/>
    <mergeCell ref="N34:N38"/>
    <mergeCell ref="O34:O38"/>
    <mergeCell ref="N39:N43"/>
    <mergeCell ref="O39:O43"/>
    <mergeCell ref="O24:O28"/>
    <mergeCell ref="O29:O33"/>
    <mergeCell ref="D2:E3"/>
    <mergeCell ref="D4:E4"/>
    <mergeCell ref="B2:B3"/>
    <mergeCell ref="C2:C3"/>
    <mergeCell ref="F2:F3"/>
    <mergeCell ref="O2:O3"/>
    <mergeCell ref="B4:B8"/>
    <mergeCell ref="C4:C8"/>
    <mergeCell ref="O4:O8"/>
    <mergeCell ref="F4:F8"/>
    <mergeCell ref="D5:E5"/>
    <mergeCell ref="D6:E6"/>
    <mergeCell ref="D7:E7"/>
    <mergeCell ref="D8:E8"/>
    <mergeCell ref="N2:N3"/>
    <mergeCell ref="N4:N8"/>
    <mergeCell ref="F9:F13"/>
    <mergeCell ref="F14:F18"/>
    <mergeCell ref="F19:F23"/>
    <mergeCell ref="D10:E10"/>
    <mergeCell ref="D11:E11"/>
    <mergeCell ref="B14:B18"/>
    <mergeCell ref="C14:C18"/>
    <mergeCell ref="B19:B23"/>
    <mergeCell ref="C19:C23"/>
    <mergeCell ref="D21:E21"/>
    <mergeCell ref="D22:E22"/>
    <mergeCell ref="D23:E23"/>
    <mergeCell ref="B9:B13"/>
    <mergeCell ref="C9:C13"/>
    <mergeCell ref="D9:E9"/>
    <mergeCell ref="D12:E12"/>
    <mergeCell ref="D13:E13"/>
    <mergeCell ref="D14:E14"/>
    <mergeCell ref="D15:E15"/>
    <mergeCell ref="D16:E16"/>
    <mergeCell ref="D17:E17"/>
    <mergeCell ref="D18:E18"/>
    <mergeCell ref="B44:B48"/>
    <mergeCell ref="B49:B53"/>
    <mergeCell ref="B24:B28"/>
    <mergeCell ref="B29:B33"/>
    <mergeCell ref="C29:C33"/>
    <mergeCell ref="B34:B38"/>
    <mergeCell ref="C34:C38"/>
    <mergeCell ref="B39:B43"/>
    <mergeCell ref="C39:C43"/>
    <mergeCell ref="C24:C28"/>
    <mergeCell ref="D26:E26"/>
    <mergeCell ref="D27:E27"/>
    <mergeCell ref="F24:F28"/>
    <mergeCell ref="F29:F33"/>
    <mergeCell ref="F34:F38"/>
    <mergeCell ref="F39:F43"/>
    <mergeCell ref="F44:F48"/>
    <mergeCell ref="F49:F53"/>
    <mergeCell ref="D19:E19"/>
    <mergeCell ref="D20:E20"/>
    <mergeCell ref="D24:E24"/>
    <mergeCell ref="D25:E25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51:E51"/>
    <mergeCell ref="D52:E52"/>
    <mergeCell ref="D53:E53"/>
    <mergeCell ref="D44:E44"/>
    <mergeCell ref="D45:E45"/>
    <mergeCell ref="D46:E46"/>
    <mergeCell ref="D47:E47"/>
    <mergeCell ref="D48:E48"/>
    <mergeCell ref="D49:E49"/>
    <mergeCell ref="D50:E50"/>
    <mergeCell ref="P2:P3"/>
    <mergeCell ref="P4:P8"/>
    <mergeCell ref="P9:P13"/>
    <mergeCell ref="P14:P18"/>
    <mergeCell ref="P19:P23"/>
    <mergeCell ref="P24:P28"/>
    <mergeCell ref="P29:P33"/>
    <mergeCell ref="P34:P38"/>
    <mergeCell ref="P39:P43"/>
  </mergeCells>
  <phoneticPr fontId="52"/>
  <pageMargins left="0.7" right="0.7" top="0.75" bottom="0.75" header="0" footer="0"/>
  <pageSetup scale="76" orientation="portrait" r:id="rId1"/>
  <rowBreaks count="1" manualBreakCount="1">
    <brk id="53" max="15" man="1"/>
  </rowBreaks>
  <colBreaks count="1" manualBreakCount="1">
    <brk id="16" max="999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" workbookViewId="0">
      <selection activeCell="B4" sqref="B4"/>
    </sheetView>
  </sheetViews>
  <sheetFormatPr defaultColWidth="12.625" defaultRowHeight="15" customHeight="1"/>
  <cols>
    <col min="1" max="1" width="1.5" customWidth="1"/>
    <col min="2" max="5" width="23.375" customWidth="1"/>
    <col min="6" max="8" width="18.375" customWidth="1"/>
    <col min="9" max="10" width="8.875" customWidth="1"/>
    <col min="11" max="26" width="10" customWidth="1"/>
  </cols>
  <sheetData>
    <row r="1" spans="1:26" ht="13.5" customHeight="1">
      <c r="I1" s="89"/>
    </row>
    <row r="2" spans="1:26" ht="13.5" customHeight="1">
      <c r="I2" s="89"/>
    </row>
    <row r="3" spans="1:26" ht="13.5" customHeight="1">
      <c r="A3" s="90"/>
      <c r="B3" s="91" t="s">
        <v>3</v>
      </c>
      <c r="C3" s="91" t="s">
        <v>4</v>
      </c>
      <c r="D3" s="91" t="s">
        <v>5</v>
      </c>
      <c r="E3" s="91" t="s">
        <v>6</v>
      </c>
      <c r="F3" s="91" t="s">
        <v>7</v>
      </c>
      <c r="G3" s="91" t="s">
        <v>8</v>
      </c>
      <c r="H3" s="91" t="s">
        <v>9</v>
      </c>
      <c r="I3" s="92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241.5" customHeight="1">
      <c r="B4" s="93" t="s">
        <v>150</v>
      </c>
      <c r="C4" s="93"/>
      <c r="D4" s="93"/>
      <c r="E4" s="93"/>
      <c r="F4" s="94"/>
      <c r="G4" s="94"/>
      <c r="H4" s="94"/>
      <c r="I4" s="89"/>
    </row>
    <row r="5" spans="1:26" ht="13.5" customHeight="1">
      <c r="B5" s="91" t="s">
        <v>7</v>
      </c>
      <c r="C5" s="91" t="s">
        <v>8</v>
      </c>
      <c r="D5" s="91" t="s">
        <v>9</v>
      </c>
      <c r="E5" s="91" t="s">
        <v>151</v>
      </c>
      <c r="I5" s="89"/>
    </row>
    <row r="6" spans="1:26" ht="241.5" customHeight="1">
      <c r="B6" s="94"/>
      <c r="C6" s="94"/>
      <c r="D6" s="94"/>
      <c r="E6" s="94"/>
      <c r="I6" s="89"/>
    </row>
    <row r="7" spans="1:26" ht="13.5" customHeight="1">
      <c r="I7" s="89"/>
    </row>
    <row r="8" spans="1:26" ht="13.5" customHeight="1">
      <c r="I8" s="95">
        <f>結果表!$G$5-結果表!$G$7</f>
        <v>1.6550925925925917E-3</v>
      </c>
      <c r="J8" s="52">
        <f>結果表!$G$5-結果表!$G$7</f>
        <v>1.6550925925925917E-3</v>
      </c>
    </row>
    <row r="9" spans="1:26" ht="13.5" customHeight="1">
      <c r="I9" s="89"/>
    </row>
    <row r="10" spans="1:26" ht="13.5" customHeight="1">
      <c r="I10" s="89"/>
    </row>
    <row r="11" spans="1:26" ht="13.5" customHeight="1">
      <c r="I11" s="89"/>
    </row>
    <row r="12" spans="1:26" ht="13.5" customHeight="1">
      <c r="I12" s="89"/>
    </row>
    <row r="13" spans="1:26" ht="13.5" customHeight="1">
      <c r="I13" s="89"/>
    </row>
    <row r="14" spans="1:26" ht="13.5" customHeight="1">
      <c r="I14" s="89"/>
    </row>
    <row r="15" spans="1:26" ht="13.5" customHeight="1">
      <c r="I15" s="89"/>
    </row>
    <row r="16" spans="1:26" ht="13.5" customHeight="1">
      <c r="I16" s="89"/>
    </row>
    <row r="17" spans="9:9" ht="13.5" customHeight="1">
      <c r="I17" s="89"/>
    </row>
    <row r="18" spans="9:9" ht="13.5" customHeight="1">
      <c r="I18" s="89"/>
    </row>
    <row r="19" spans="9:9" ht="13.5" customHeight="1">
      <c r="I19" s="89"/>
    </row>
    <row r="20" spans="9:9" ht="13.5" customHeight="1">
      <c r="I20" s="89"/>
    </row>
    <row r="21" spans="9:9" ht="13.5" customHeight="1">
      <c r="I21" s="89"/>
    </row>
    <row r="22" spans="9:9" ht="13.5" customHeight="1">
      <c r="I22" s="89"/>
    </row>
    <row r="23" spans="9:9" ht="13.5" customHeight="1">
      <c r="I23" s="89"/>
    </row>
    <row r="24" spans="9:9" ht="13.5" customHeight="1">
      <c r="I24" s="89"/>
    </row>
    <row r="25" spans="9:9" ht="13.5" customHeight="1">
      <c r="I25" s="89"/>
    </row>
    <row r="26" spans="9:9" ht="13.5" customHeight="1">
      <c r="I26" s="89"/>
    </row>
    <row r="27" spans="9:9" ht="13.5" customHeight="1">
      <c r="I27" s="89"/>
    </row>
    <row r="28" spans="9:9" ht="13.5" customHeight="1">
      <c r="I28" s="89"/>
    </row>
    <row r="29" spans="9:9" ht="13.5" customHeight="1">
      <c r="I29" s="89"/>
    </row>
    <row r="30" spans="9:9" ht="13.5" customHeight="1">
      <c r="I30" s="89"/>
    </row>
    <row r="31" spans="9:9" ht="13.5" customHeight="1">
      <c r="I31" s="89"/>
    </row>
    <row r="32" spans="9:9" ht="13.5" customHeight="1">
      <c r="I32" s="89"/>
    </row>
    <row r="33" spans="9:9" ht="13.5" customHeight="1">
      <c r="I33" s="89"/>
    </row>
    <row r="34" spans="9:9" ht="13.5" customHeight="1">
      <c r="I34" s="89"/>
    </row>
    <row r="35" spans="9:9" ht="13.5" customHeight="1">
      <c r="I35" s="89"/>
    </row>
    <row r="36" spans="9:9" ht="13.5" customHeight="1">
      <c r="I36" s="89"/>
    </row>
    <row r="37" spans="9:9" ht="13.5" customHeight="1">
      <c r="I37" s="89"/>
    </row>
    <row r="38" spans="9:9" ht="13.5" customHeight="1">
      <c r="I38" s="89"/>
    </row>
    <row r="39" spans="9:9" ht="13.5" customHeight="1">
      <c r="I39" s="89"/>
    </row>
    <row r="40" spans="9:9" ht="13.5" customHeight="1">
      <c r="I40" s="89"/>
    </row>
    <row r="41" spans="9:9" ht="13.5" customHeight="1">
      <c r="I41" s="89"/>
    </row>
    <row r="42" spans="9:9" ht="13.5" customHeight="1">
      <c r="I42" s="89"/>
    </row>
    <row r="43" spans="9:9" ht="13.5" customHeight="1">
      <c r="I43" s="89"/>
    </row>
    <row r="44" spans="9:9" ht="13.5" customHeight="1">
      <c r="I44" s="89"/>
    </row>
    <row r="45" spans="9:9" ht="13.5" customHeight="1">
      <c r="I45" s="89"/>
    </row>
    <row r="46" spans="9:9" ht="13.5" customHeight="1">
      <c r="I46" s="89"/>
    </row>
    <row r="47" spans="9:9" ht="13.5" customHeight="1">
      <c r="I47" s="89"/>
    </row>
    <row r="48" spans="9:9" ht="13.5" customHeight="1">
      <c r="I48" s="89"/>
    </row>
    <row r="49" spans="9:9" ht="13.5" customHeight="1">
      <c r="I49" s="89"/>
    </row>
    <row r="50" spans="9:9" ht="13.5" customHeight="1">
      <c r="I50" s="89"/>
    </row>
    <row r="51" spans="9:9" ht="13.5" customHeight="1">
      <c r="I51" s="89"/>
    </row>
    <row r="52" spans="9:9" ht="13.5" customHeight="1">
      <c r="I52" s="89"/>
    </row>
    <row r="53" spans="9:9" ht="13.5" customHeight="1">
      <c r="I53" s="89"/>
    </row>
    <row r="54" spans="9:9" ht="13.5" customHeight="1">
      <c r="I54" s="89"/>
    </row>
    <row r="55" spans="9:9" ht="13.5" customHeight="1">
      <c r="I55" s="89"/>
    </row>
    <row r="56" spans="9:9" ht="13.5" customHeight="1">
      <c r="I56" s="89"/>
    </row>
    <row r="57" spans="9:9" ht="13.5" customHeight="1">
      <c r="I57" s="89"/>
    </row>
    <row r="58" spans="9:9" ht="13.5" customHeight="1">
      <c r="I58" s="89"/>
    </row>
    <row r="59" spans="9:9" ht="13.5" customHeight="1">
      <c r="I59" s="89"/>
    </row>
    <row r="60" spans="9:9" ht="13.5" customHeight="1">
      <c r="I60" s="89"/>
    </row>
    <row r="61" spans="9:9" ht="13.5" customHeight="1">
      <c r="I61" s="89"/>
    </row>
    <row r="62" spans="9:9" ht="13.5" customHeight="1">
      <c r="I62" s="89"/>
    </row>
    <row r="63" spans="9:9" ht="13.5" customHeight="1">
      <c r="I63" s="89"/>
    </row>
    <row r="64" spans="9:9" ht="13.5" customHeight="1">
      <c r="I64" s="89"/>
    </row>
    <row r="65" spans="9:9" ht="13.5" customHeight="1">
      <c r="I65" s="89"/>
    </row>
    <row r="66" spans="9:9" ht="13.5" customHeight="1">
      <c r="I66" s="89"/>
    </row>
    <row r="67" spans="9:9" ht="13.5" customHeight="1">
      <c r="I67" s="89"/>
    </row>
    <row r="68" spans="9:9" ht="13.5" customHeight="1">
      <c r="I68" s="89"/>
    </row>
    <row r="69" spans="9:9" ht="13.5" customHeight="1">
      <c r="I69" s="89"/>
    </row>
    <row r="70" spans="9:9" ht="13.5" customHeight="1">
      <c r="I70" s="89"/>
    </row>
    <row r="71" spans="9:9" ht="13.5" customHeight="1">
      <c r="I71" s="89"/>
    </row>
    <row r="72" spans="9:9" ht="13.5" customHeight="1">
      <c r="I72" s="89"/>
    </row>
    <row r="73" spans="9:9" ht="13.5" customHeight="1">
      <c r="I73" s="89"/>
    </row>
    <row r="74" spans="9:9" ht="13.5" customHeight="1">
      <c r="I74" s="89"/>
    </row>
    <row r="75" spans="9:9" ht="13.5" customHeight="1">
      <c r="I75" s="89"/>
    </row>
    <row r="76" spans="9:9" ht="13.5" customHeight="1">
      <c r="I76" s="89"/>
    </row>
    <row r="77" spans="9:9" ht="13.5" customHeight="1">
      <c r="I77" s="89"/>
    </row>
    <row r="78" spans="9:9" ht="13.5" customHeight="1">
      <c r="I78" s="89"/>
    </row>
    <row r="79" spans="9:9" ht="13.5" customHeight="1">
      <c r="I79" s="89"/>
    </row>
    <row r="80" spans="9:9" ht="13.5" customHeight="1">
      <c r="I80" s="89"/>
    </row>
    <row r="81" spans="9:9" ht="13.5" customHeight="1">
      <c r="I81" s="89"/>
    </row>
    <row r="82" spans="9:9" ht="13.5" customHeight="1">
      <c r="I82" s="89"/>
    </row>
    <row r="83" spans="9:9" ht="13.5" customHeight="1">
      <c r="I83" s="89"/>
    </row>
    <row r="84" spans="9:9" ht="13.5" customHeight="1">
      <c r="I84" s="89"/>
    </row>
    <row r="85" spans="9:9" ht="13.5" customHeight="1">
      <c r="I85" s="89"/>
    </row>
    <row r="86" spans="9:9" ht="13.5" customHeight="1">
      <c r="I86" s="89"/>
    </row>
    <row r="87" spans="9:9" ht="13.5" customHeight="1">
      <c r="I87" s="89"/>
    </row>
    <row r="88" spans="9:9" ht="13.5" customHeight="1">
      <c r="I88" s="89"/>
    </row>
    <row r="89" spans="9:9" ht="13.5" customHeight="1">
      <c r="I89" s="89"/>
    </row>
    <row r="90" spans="9:9" ht="13.5" customHeight="1">
      <c r="I90" s="89"/>
    </row>
    <row r="91" spans="9:9" ht="13.5" customHeight="1">
      <c r="I91" s="89"/>
    </row>
    <row r="92" spans="9:9" ht="13.5" customHeight="1">
      <c r="I92" s="89"/>
    </row>
    <row r="93" spans="9:9" ht="13.5" customHeight="1">
      <c r="I93" s="89"/>
    </row>
    <row r="94" spans="9:9" ht="13.5" customHeight="1">
      <c r="I94" s="89"/>
    </row>
    <row r="95" spans="9:9" ht="13.5" customHeight="1">
      <c r="I95" s="89"/>
    </row>
    <row r="96" spans="9:9" ht="13.5" customHeight="1">
      <c r="I96" s="89"/>
    </row>
    <row r="97" spans="9:9" ht="13.5" customHeight="1">
      <c r="I97" s="89"/>
    </row>
    <row r="98" spans="9:9" ht="13.5" customHeight="1">
      <c r="I98" s="89"/>
    </row>
    <row r="99" spans="9:9" ht="13.5" customHeight="1">
      <c r="I99" s="89"/>
    </row>
    <row r="100" spans="9:9" ht="13.5" customHeight="1">
      <c r="I100" s="89"/>
    </row>
    <row r="101" spans="9:9" ht="13.5" customHeight="1">
      <c r="I101" s="89"/>
    </row>
    <row r="102" spans="9:9" ht="13.5" customHeight="1">
      <c r="I102" s="89"/>
    </row>
    <row r="103" spans="9:9" ht="13.5" customHeight="1">
      <c r="I103" s="89"/>
    </row>
    <row r="104" spans="9:9" ht="13.5" customHeight="1">
      <c r="I104" s="89"/>
    </row>
    <row r="105" spans="9:9" ht="13.5" customHeight="1">
      <c r="I105" s="89"/>
    </row>
    <row r="106" spans="9:9" ht="13.5" customHeight="1">
      <c r="I106" s="89"/>
    </row>
    <row r="107" spans="9:9" ht="13.5" customHeight="1">
      <c r="I107" s="89"/>
    </row>
    <row r="108" spans="9:9" ht="13.5" customHeight="1">
      <c r="I108" s="89"/>
    </row>
    <row r="109" spans="9:9" ht="13.5" customHeight="1">
      <c r="I109" s="89"/>
    </row>
    <row r="110" spans="9:9" ht="13.5" customHeight="1">
      <c r="I110" s="89"/>
    </row>
    <row r="111" spans="9:9" ht="13.5" customHeight="1">
      <c r="I111" s="89"/>
    </row>
    <row r="112" spans="9:9" ht="13.5" customHeight="1">
      <c r="I112" s="89"/>
    </row>
    <row r="113" spans="9:9" ht="13.5" customHeight="1">
      <c r="I113" s="89"/>
    </row>
    <row r="114" spans="9:9" ht="13.5" customHeight="1">
      <c r="I114" s="89"/>
    </row>
    <row r="115" spans="9:9" ht="13.5" customHeight="1">
      <c r="I115" s="89"/>
    </row>
    <row r="116" spans="9:9" ht="13.5" customHeight="1">
      <c r="I116" s="89"/>
    </row>
    <row r="117" spans="9:9" ht="13.5" customHeight="1">
      <c r="I117" s="89"/>
    </row>
    <row r="118" spans="9:9" ht="13.5" customHeight="1">
      <c r="I118" s="89"/>
    </row>
    <row r="119" spans="9:9" ht="13.5" customHeight="1">
      <c r="I119" s="89"/>
    </row>
    <row r="120" spans="9:9" ht="13.5" customHeight="1">
      <c r="I120" s="89"/>
    </row>
    <row r="121" spans="9:9" ht="13.5" customHeight="1">
      <c r="I121" s="89"/>
    </row>
    <row r="122" spans="9:9" ht="13.5" customHeight="1">
      <c r="I122" s="89"/>
    </row>
    <row r="123" spans="9:9" ht="13.5" customHeight="1">
      <c r="I123" s="89"/>
    </row>
    <row r="124" spans="9:9" ht="13.5" customHeight="1">
      <c r="I124" s="89"/>
    </row>
    <row r="125" spans="9:9" ht="13.5" customHeight="1">
      <c r="I125" s="89"/>
    </row>
    <row r="126" spans="9:9" ht="13.5" customHeight="1">
      <c r="I126" s="89"/>
    </row>
    <row r="127" spans="9:9" ht="13.5" customHeight="1">
      <c r="I127" s="89"/>
    </row>
    <row r="128" spans="9:9" ht="13.5" customHeight="1">
      <c r="I128" s="89"/>
    </row>
    <row r="129" spans="9:9" ht="13.5" customHeight="1">
      <c r="I129" s="89"/>
    </row>
    <row r="130" spans="9:9" ht="13.5" customHeight="1">
      <c r="I130" s="89"/>
    </row>
    <row r="131" spans="9:9" ht="13.5" customHeight="1">
      <c r="I131" s="89"/>
    </row>
    <row r="132" spans="9:9" ht="13.5" customHeight="1">
      <c r="I132" s="89"/>
    </row>
    <row r="133" spans="9:9" ht="13.5" customHeight="1">
      <c r="I133" s="89"/>
    </row>
    <row r="134" spans="9:9" ht="13.5" customHeight="1">
      <c r="I134" s="89"/>
    </row>
    <row r="135" spans="9:9" ht="13.5" customHeight="1">
      <c r="I135" s="89"/>
    </row>
    <row r="136" spans="9:9" ht="13.5" customHeight="1">
      <c r="I136" s="89"/>
    </row>
    <row r="137" spans="9:9" ht="13.5" customHeight="1">
      <c r="I137" s="89"/>
    </row>
    <row r="138" spans="9:9" ht="13.5" customHeight="1">
      <c r="I138" s="89"/>
    </row>
    <row r="139" spans="9:9" ht="13.5" customHeight="1">
      <c r="I139" s="89"/>
    </row>
    <row r="140" spans="9:9" ht="13.5" customHeight="1">
      <c r="I140" s="89"/>
    </row>
    <row r="141" spans="9:9" ht="13.5" customHeight="1">
      <c r="I141" s="89"/>
    </row>
    <row r="142" spans="9:9" ht="13.5" customHeight="1">
      <c r="I142" s="89"/>
    </row>
    <row r="143" spans="9:9" ht="13.5" customHeight="1">
      <c r="I143" s="89"/>
    </row>
    <row r="144" spans="9:9" ht="13.5" customHeight="1">
      <c r="I144" s="89"/>
    </row>
    <row r="145" spans="9:9" ht="13.5" customHeight="1">
      <c r="I145" s="89"/>
    </row>
    <row r="146" spans="9:9" ht="13.5" customHeight="1">
      <c r="I146" s="89"/>
    </row>
    <row r="147" spans="9:9" ht="13.5" customHeight="1">
      <c r="I147" s="89"/>
    </row>
    <row r="148" spans="9:9" ht="13.5" customHeight="1">
      <c r="I148" s="89"/>
    </row>
    <row r="149" spans="9:9" ht="13.5" customHeight="1">
      <c r="I149" s="89"/>
    </row>
    <row r="150" spans="9:9" ht="13.5" customHeight="1">
      <c r="I150" s="89"/>
    </row>
    <row r="151" spans="9:9" ht="13.5" customHeight="1">
      <c r="I151" s="89"/>
    </row>
    <row r="152" spans="9:9" ht="13.5" customHeight="1">
      <c r="I152" s="89"/>
    </row>
    <row r="153" spans="9:9" ht="13.5" customHeight="1">
      <c r="I153" s="89"/>
    </row>
    <row r="154" spans="9:9" ht="13.5" customHeight="1">
      <c r="I154" s="89"/>
    </row>
    <row r="155" spans="9:9" ht="13.5" customHeight="1">
      <c r="I155" s="89"/>
    </row>
    <row r="156" spans="9:9" ht="13.5" customHeight="1">
      <c r="I156" s="89"/>
    </row>
    <row r="157" spans="9:9" ht="13.5" customHeight="1">
      <c r="I157" s="89"/>
    </row>
    <row r="158" spans="9:9" ht="13.5" customHeight="1">
      <c r="I158" s="89"/>
    </row>
    <row r="159" spans="9:9" ht="13.5" customHeight="1">
      <c r="I159" s="89"/>
    </row>
    <row r="160" spans="9:9" ht="13.5" customHeight="1">
      <c r="I160" s="89"/>
    </row>
    <row r="161" spans="9:9" ht="13.5" customHeight="1">
      <c r="I161" s="89"/>
    </row>
    <row r="162" spans="9:9" ht="13.5" customHeight="1">
      <c r="I162" s="89"/>
    </row>
    <row r="163" spans="9:9" ht="13.5" customHeight="1">
      <c r="I163" s="89"/>
    </row>
    <row r="164" spans="9:9" ht="13.5" customHeight="1">
      <c r="I164" s="89"/>
    </row>
    <row r="165" spans="9:9" ht="13.5" customHeight="1">
      <c r="I165" s="89"/>
    </row>
    <row r="166" spans="9:9" ht="13.5" customHeight="1">
      <c r="I166" s="89"/>
    </row>
    <row r="167" spans="9:9" ht="13.5" customHeight="1">
      <c r="I167" s="89"/>
    </row>
    <row r="168" spans="9:9" ht="13.5" customHeight="1">
      <c r="I168" s="89"/>
    </row>
    <row r="169" spans="9:9" ht="13.5" customHeight="1">
      <c r="I169" s="89"/>
    </row>
    <row r="170" spans="9:9" ht="13.5" customHeight="1">
      <c r="I170" s="89"/>
    </row>
    <row r="171" spans="9:9" ht="13.5" customHeight="1">
      <c r="I171" s="89"/>
    </row>
    <row r="172" spans="9:9" ht="13.5" customHeight="1">
      <c r="I172" s="89"/>
    </row>
    <row r="173" spans="9:9" ht="13.5" customHeight="1">
      <c r="I173" s="89"/>
    </row>
    <row r="174" spans="9:9" ht="13.5" customHeight="1">
      <c r="I174" s="89"/>
    </row>
    <row r="175" spans="9:9" ht="13.5" customHeight="1">
      <c r="I175" s="89"/>
    </row>
    <row r="176" spans="9:9" ht="13.5" customHeight="1">
      <c r="I176" s="89"/>
    </row>
    <row r="177" spans="9:9" ht="13.5" customHeight="1">
      <c r="I177" s="89"/>
    </row>
    <row r="178" spans="9:9" ht="13.5" customHeight="1">
      <c r="I178" s="89"/>
    </row>
    <row r="179" spans="9:9" ht="13.5" customHeight="1">
      <c r="I179" s="89"/>
    </row>
    <row r="180" spans="9:9" ht="13.5" customHeight="1">
      <c r="I180" s="89"/>
    </row>
    <row r="181" spans="9:9" ht="13.5" customHeight="1">
      <c r="I181" s="89"/>
    </row>
    <row r="182" spans="9:9" ht="13.5" customHeight="1">
      <c r="I182" s="89"/>
    </row>
    <row r="183" spans="9:9" ht="13.5" customHeight="1">
      <c r="I183" s="89"/>
    </row>
    <row r="184" spans="9:9" ht="13.5" customHeight="1">
      <c r="I184" s="89"/>
    </row>
    <row r="185" spans="9:9" ht="13.5" customHeight="1">
      <c r="I185" s="89"/>
    </row>
    <row r="186" spans="9:9" ht="13.5" customHeight="1">
      <c r="I186" s="89"/>
    </row>
    <row r="187" spans="9:9" ht="13.5" customHeight="1">
      <c r="I187" s="89"/>
    </row>
    <row r="188" spans="9:9" ht="13.5" customHeight="1">
      <c r="I188" s="89"/>
    </row>
    <row r="189" spans="9:9" ht="13.5" customHeight="1">
      <c r="I189" s="89"/>
    </row>
    <row r="190" spans="9:9" ht="13.5" customHeight="1">
      <c r="I190" s="89"/>
    </row>
    <row r="191" spans="9:9" ht="13.5" customHeight="1">
      <c r="I191" s="89"/>
    </row>
    <row r="192" spans="9:9" ht="13.5" customHeight="1">
      <c r="I192" s="89"/>
    </row>
    <row r="193" spans="9:9" ht="13.5" customHeight="1">
      <c r="I193" s="89"/>
    </row>
    <row r="194" spans="9:9" ht="13.5" customHeight="1">
      <c r="I194" s="89"/>
    </row>
    <row r="195" spans="9:9" ht="13.5" customHeight="1">
      <c r="I195" s="89"/>
    </row>
    <row r="196" spans="9:9" ht="13.5" customHeight="1">
      <c r="I196" s="89"/>
    </row>
    <row r="197" spans="9:9" ht="13.5" customHeight="1">
      <c r="I197" s="89"/>
    </row>
    <row r="198" spans="9:9" ht="13.5" customHeight="1">
      <c r="I198" s="89"/>
    </row>
    <row r="199" spans="9:9" ht="13.5" customHeight="1">
      <c r="I199" s="89"/>
    </row>
    <row r="200" spans="9:9" ht="13.5" customHeight="1">
      <c r="I200" s="89"/>
    </row>
    <row r="201" spans="9:9" ht="13.5" customHeight="1">
      <c r="I201" s="89"/>
    </row>
    <row r="202" spans="9:9" ht="13.5" customHeight="1">
      <c r="I202" s="89"/>
    </row>
    <row r="203" spans="9:9" ht="13.5" customHeight="1">
      <c r="I203" s="89"/>
    </row>
    <row r="204" spans="9:9" ht="13.5" customHeight="1">
      <c r="I204" s="89"/>
    </row>
    <row r="205" spans="9:9" ht="13.5" customHeight="1">
      <c r="I205" s="89"/>
    </row>
    <row r="206" spans="9:9" ht="13.5" customHeight="1">
      <c r="I206" s="89"/>
    </row>
    <row r="207" spans="9:9" ht="13.5" customHeight="1">
      <c r="I207" s="89"/>
    </row>
    <row r="208" spans="9:9" ht="13.5" customHeight="1">
      <c r="I208" s="89"/>
    </row>
    <row r="209" spans="9:9" ht="13.5" customHeight="1">
      <c r="I209" s="89"/>
    </row>
    <row r="210" spans="9:9" ht="13.5" customHeight="1">
      <c r="I210" s="89"/>
    </row>
    <row r="211" spans="9:9" ht="13.5" customHeight="1">
      <c r="I211" s="89"/>
    </row>
    <row r="212" spans="9:9" ht="13.5" customHeight="1">
      <c r="I212" s="89"/>
    </row>
    <row r="213" spans="9:9" ht="13.5" customHeight="1">
      <c r="I213" s="89"/>
    </row>
    <row r="214" spans="9:9" ht="13.5" customHeight="1">
      <c r="I214" s="89"/>
    </row>
    <row r="215" spans="9:9" ht="13.5" customHeight="1">
      <c r="I215" s="89"/>
    </row>
    <row r="216" spans="9:9" ht="13.5" customHeight="1">
      <c r="I216" s="89"/>
    </row>
    <row r="217" spans="9:9" ht="13.5" customHeight="1">
      <c r="I217" s="89"/>
    </row>
    <row r="218" spans="9:9" ht="13.5" customHeight="1">
      <c r="I218" s="89"/>
    </row>
    <row r="219" spans="9:9" ht="13.5" customHeight="1">
      <c r="I219" s="89"/>
    </row>
    <row r="220" spans="9:9" ht="13.5" customHeight="1">
      <c r="I220" s="89"/>
    </row>
    <row r="221" spans="9:9" ht="13.5" customHeight="1">
      <c r="I221" s="89"/>
    </row>
    <row r="222" spans="9:9" ht="13.5" customHeight="1">
      <c r="I222" s="89"/>
    </row>
    <row r="223" spans="9:9" ht="13.5" customHeight="1">
      <c r="I223" s="89"/>
    </row>
    <row r="224" spans="9:9" ht="13.5" customHeight="1">
      <c r="I224" s="89"/>
    </row>
    <row r="225" spans="9:9" ht="13.5" customHeight="1">
      <c r="I225" s="89"/>
    </row>
    <row r="226" spans="9:9" ht="13.5" customHeight="1">
      <c r="I226" s="89"/>
    </row>
    <row r="227" spans="9:9" ht="13.5" customHeight="1">
      <c r="I227" s="89"/>
    </row>
    <row r="228" spans="9:9" ht="13.5" customHeight="1">
      <c r="I228" s="89"/>
    </row>
    <row r="229" spans="9:9" ht="13.5" customHeight="1">
      <c r="I229" s="89"/>
    </row>
    <row r="230" spans="9:9" ht="13.5" customHeight="1">
      <c r="I230" s="89"/>
    </row>
    <row r="231" spans="9:9" ht="13.5" customHeight="1">
      <c r="I231" s="89"/>
    </row>
    <row r="232" spans="9:9" ht="13.5" customHeight="1">
      <c r="I232" s="89"/>
    </row>
    <row r="233" spans="9:9" ht="13.5" customHeight="1">
      <c r="I233" s="89"/>
    </row>
    <row r="234" spans="9:9" ht="13.5" customHeight="1">
      <c r="I234" s="89"/>
    </row>
    <row r="235" spans="9:9" ht="13.5" customHeight="1">
      <c r="I235" s="89"/>
    </row>
    <row r="236" spans="9:9" ht="13.5" customHeight="1">
      <c r="I236" s="89"/>
    </row>
    <row r="237" spans="9:9" ht="13.5" customHeight="1">
      <c r="I237" s="89"/>
    </row>
    <row r="238" spans="9:9" ht="13.5" customHeight="1">
      <c r="I238" s="89"/>
    </row>
    <row r="239" spans="9:9" ht="13.5" customHeight="1">
      <c r="I239" s="89"/>
    </row>
    <row r="240" spans="9:9" ht="13.5" customHeight="1">
      <c r="I240" s="89"/>
    </row>
    <row r="241" spans="9:9" ht="13.5" customHeight="1">
      <c r="I241" s="89"/>
    </row>
    <row r="242" spans="9:9" ht="13.5" customHeight="1">
      <c r="I242" s="89"/>
    </row>
    <row r="243" spans="9:9" ht="13.5" customHeight="1">
      <c r="I243" s="89"/>
    </row>
    <row r="244" spans="9:9" ht="13.5" customHeight="1">
      <c r="I244" s="89"/>
    </row>
    <row r="245" spans="9:9" ht="13.5" customHeight="1">
      <c r="I245" s="89"/>
    </row>
    <row r="246" spans="9:9" ht="13.5" customHeight="1">
      <c r="I246" s="89"/>
    </row>
    <row r="247" spans="9:9" ht="13.5" customHeight="1">
      <c r="I247" s="89"/>
    </row>
    <row r="248" spans="9:9" ht="13.5" customHeight="1">
      <c r="I248" s="89"/>
    </row>
    <row r="249" spans="9:9" ht="13.5" customHeight="1">
      <c r="I249" s="89"/>
    </row>
    <row r="250" spans="9:9" ht="13.5" customHeight="1">
      <c r="I250" s="89"/>
    </row>
    <row r="251" spans="9:9" ht="13.5" customHeight="1">
      <c r="I251" s="89"/>
    </row>
    <row r="252" spans="9:9" ht="13.5" customHeight="1">
      <c r="I252" s="89"/>
    </row>
    <row r="253" spans="9:9" ht="13.5" customHeight="1">
      <c r="I253" s="89"/>
    </row>
    <row r="254" spans="9:9" ht="13.5" customHeight="1">
      <c r="I254" s="89"/>
    </row>
    <row r="255" spans="9:9" ht="13.5" customHeight="1">
      <c r="I255" s="89"/>
    </row>
    <row r="256" spans="9:9" ht="13.5" customHeight="1">
      <c r="I256" s="89"/>
    </row>
    <row r="257" spans="9:9" ht="13.5" customHeight="1">
      <c r="I257" s="89"/>
    </row>
    <row r="258" spans="9:9" ht="13.5" customHeight="1">
      <c r="I258" s="89"/>
    </row>
    <row r="259" spans="9:9" ht="13.5" customHeight="1">
      <c r="I259" s="89"/>
    </row>
    <row r="260" spans="9:9" ht="13.5" customHeight="1">
      <c r="I260" s="89"/>
    </row>
    <row r="261" spans="9:9" ht="13.5" customHeight="1">
      <c r="I261" s="89"/>
    </row>
    <row r="262" spans="9:9" ht="13.5" customHeight="1">
      <c r="I262" s="89"/>
    </row>
    <row r="263" spans="9:9" ht="13.5" customHeight="1">
      <c r="I263" s="89"/>
    </row>
    <row r="264" spans="9:9" ht="13.5" customHeight="1">
      <c r="I264" s="89"/>
    </row>
    <row r="265" spans="9:9" ht="13.5" customHeight="1">
      <c r="I265" s="89"/>
    </row>
    <row r="266" spans="9:9" ht="13.5" customHeight="1">
      <c r="I266" s="89"/>
    </row>
    <row r="267" spans="9:9" ht="13.5" customHeight="1">
      <c r="I267" s="89"/>
    </row>
    <row r="268" spans="9:9" ht="13.5" customHeight="1">
      <c r="I268" s="89"/>
    </row>
    <row r="269" spans="9:9" ht="13.5" customHeight="1">
      <c r="I269" s="89"/>
    </row>
    <row r="270" spans="9:9" ht="13.5" customHeight="1">
      <c r="I270" s="89"/>
    </row>
    <row r="271" spans="9:9" ht="13.5" customHeight="1">
      <c r="I271" s="89"/>
    </row>
    <row r="272" spans="9:9" ht="13.5" customHeight="1">
      <c r="I272" s="89"/>
    </row>
    <row r="273" spans="9:9" ht="13.5" customHeight="1">
      <c r="I273" s="89"/>
    </row>
    <row r="274" spans="9:9" ht="13.5" customHeight="1">
      <c r="I274" s="89"/>
    </row>
    <row r="275" spans="9:9" ht="13.5" customHeight="1">
      <c r="I275" s="89"/>
    </row>
    <row r="276" spans="9:9" ht="13.5" customHeight="1">
      <c r="I276" s="89"/>
    </row>
    <row r="277" spans="9:9" ht="13.5" customHeight="1">
      <c r="I277" s="89"/>
    </row>
    <row r="278" spans="9:9" ht="13.5" customHeight="1">
      <c r="I278" s="89"/>
    </row>
    <row r="279" spans="9:9" ht="13.5" customHeight="1">
      <c r="I279" s="89"/>
    </row>
    <row r="280" spans="9:9" ht="13.5" customHeight="1">
      <c r="I280" s="89"/>
    </row>
    <row r="281" spans="9:9" ht="13.5" customHeight="1">
      <c r="I281" s="89"/>
    </row>
    <row r="282" spans="9:9" ht="13.5" customHeight="1">
      <c r="I282" s="89"/>
    </row>
    <row r="283" spans="9:9" ht="13.5" customHeight="1">
      <c r="I283" s="89"/>
    </row>
    <row r="284" spans="9:9" ht="13.5" customHeight="1">
      <c r="I284" s="89"/>
    </row>
    <row r="285" spans="9:9" ht="13.5" customHeight="1">
      <c r="I285" s="89"/>
    </row>
    <row r="286" spans="9:9" ht="13.5" customHeight="1">
      <c r="I286" s="89"/>
    </row>
    <row r="287" spans="9:9" ht="13.5" customHeight="1">
      <c r="I287" s="89"/>
    </row>
    <row r="288" spans="9:9" ht="13.5" customHeight="1">
      <c r="I288" s="89"/>
    </row>
    <row r="289" spans="9:9" ht="13.5" customHeight="1">
      <c r="I289" s="89"/>
    </row>
    <row r="290" spans="9:9" ht="13.5" customHeight="1">
      <c r="I290" s="89"/>
    </row>
    <row r="291" spans="9:9" ht="13.5" customHeight="1">
      <c r="I291" s="89"/>
    </row>
    <row r="292" spans="9:9" ht="13.5" customHeight="1">
      <c r="I292" s="89"/>
    </row>
    <row r="293" spans="9:9" ht="13.5" customHeight="1">
      <c r="I293" s="89"/>
    </row>
    <row r="294" spans="9:9" ht="13.5" customHeight="1">
      <c r="I294" s="89"/>
    </row>
    <row r="295" spans="9:9" ht="13.5" customHeight="1">
      <c r="I295" s="89"/>
    </row>
    <row r="296" spans="9:9" ht="13.5" customHeight="1">
      <c r="I296" s="89"/>
    </row>
    <row r="297" spans="9:9" ht="13.5" customHeight="1">
      <c r="I297" s="89"/>
    </row>
    <row r="298" spans="9:9" ht="13.5" customHeight="1">
      <c r="I298" s="89"/>
    </row>
    <row r="299" spans="9:9" ht="13.5" customHeight="1">
      <c r="I299" s="89"/>
    </row>
    <row r="300" spans="9:9" ht="13.5" customHeight="1">
      <c r="I300" s="89"/>
    </row>
    <row r="301" spans="9:9" ht="13.5" customHeight="1">
      <c r="I301" s="89"/>
    </row>
    <row r="302" spans="9:9" ht="13.5" customHeight="1">
      <c r="I302" s="89"/>
    </row>
    <row r="303" spans="9:9" ht="13.5" customHeight="1">
      <c r="I303" s="89"/>
    </row>
    <row r="304" spans="9:9" ht="13.5" customHeight="1">
      <c r="I304" s="89"/>
    </row>
    <row r="305" spans="9:9" ht="13.5" customHeight="1">
      <c r="I305" s="89"/>
    </row>
    <row r="306" spans="9:9" ht="13.5" customHeight="1">
      <c r="I306" s="89"/>
    </row>
    <row r="307" spans="9:9" ht="13.5" customHeight="1">
      <c r="I307" s="89"/>
    </row>
    <row r="308" spans="9:9" ht="13.5" customHeight="1">
      <c r="I308" s="89"/>
    </row>
    <row r="309" spans="9:9" ht="13.5" customHeight="1">
      <c r="I309" s="89"/>
    </row>
    <row r="310" spans="9:9" ht="13.5" customHeight="1">
      <c r="I310" s="89"/>
    </row>
    <row r="311" spans="9:9" ht="13.5" customHeight="1">
      <c r="I311" s="89"/>
    </row>
    <row r="312" spans="9:9" ht="13.5" customHeight="1">
      <c r="I312" s="89"/>
    </row>
    <row r="313" spans="9:9" ht="13.5" customHeight="1">
      <c r="I313" s="89"/>
    </row>
    <row r="314" spans="9:9" ht="13.5" customHeight="1">
      <c r="I314" s="89"/>
    </row>
    <row r="315" spans="9:9" ht="13.5" customHeight="1">
      <c r="I315" s="89"/>
    </row>
    <row r="316" spans="9:9" ht="13.5" customHeight="1">
      <c r="I316" s="89"/>
    </row>
    <row r="317" spans="9:9" ht="13.5" customHeight="1">
      <c r="I317" s="89"/>
    </row>
    <row r="318" spans="9:9" ht="13.5" customHeight="1">
      <c r="I318" s="89"/>
    </row>
    <row r="319" spans="9:9" ht="13.5" customHeight="1">
      <c r="I319" s="89"/>
    </row>
    <row r="320" spans="9:9" ht="13.5" customHeight="1">
      <c r="I320" s="89"/>
    </row>
    <row r="321" spans="9:9" ht="13.5" customHeight="1">
      <c r="I321" s="89"/>
    </row>
    <row r="322" spans="9:9" ht="13.5" customHeight="1">
      <c r="I322" s="89"/>
    </row>
    <row r="323" spans="9:9" ht="13.5" customHeight="1">
      <c r="I323" s="89"/>
    </row>
    <row r="324" spans="9:9" ht="13.5" customHeight="1">
      <c r="I324" s="89"/>
    </row>
    <row r="325" spans="9:9" ht="13.5" customHeight="1">
      <c r="I325" s="89"/>
    </row>
    <row r="326" spans="9:9" ht="13.5" customHeight="1">
      <c r="I326" s="89"/>
    </row>
    <row r="327" spans="9:9" ht="13.5" customHeight="1">
      <c r="I327" s="89"/>
    </row>
    <row r="328" spans="9:9" ht="13.5" customHeight="1">
      <c r="I328" s="89"/>
    </row>
    <row r="329" spans="9:9" ht="13.5" customHeight="1">
      <c r="I329" s="89"/>
    </row>
    <row r="330" spans="9:9" ht="13.5" customHeight="1">
      <c r="I330" s="89"/>
    </row>
    <row r="331" spans="9:9" ht="13.5" customHeight="1">
      <c r="I331" s="89"/>
    </row>
    <row r="332" spans="9:9" ht="13.5" customHeight="1">
      <c r="I332" s="89"/>
    </row>
    <row r="333" spans="9:9" ht="13.5" customHeight="1">
      <c r="I333" s="89"/>
    </row>
    <row r="334" spans="9:9" ht="13.5" customHeight="1">
      <c r="I334" s="89"/>
    </row>
    <row r="335" spans="9:9" ht="13.5" customHeight="1">
      <c r="I335" s="89"/>
    </row>
    <row r="336" spans="9:9" ht="13.5" customHeight="1">
      <c r="I336" s="89"/>
    </row>
    <row r="337" spans="9:9" ht="13.5" customHeight="1">
      <c r="I337" s="89"/>
    </row>
    <row r="338" spans="9:9" ht="13.5" customHeight="1">
      <c r="I338" s="89"/>
    </row>
    <row r="339" spans="9:9" ht="13.5" customHeight="1">
      <c r="I339" s="89"/>
    </row>
    <row r="340" spans="9:9" ht="13.5" customHeight="1">
      <c r="I340" s="89"/>
    </row>
    <row r="341" spans="9:9" ht="13.5" customHeight="1">
      <c r="I341" s="89"/>
    </row>
    <row r="342" spans="9:9" ht="13.5" customHeight="1">
      <c r="I342" s="89"/>
    </row>
    <row r="343" spans="9:9" ht="13.5" customHeight="1">
      <c r="I343" s="89"/>
    </row>
    <row r="344" spans="9:9" ht="13.5" customHeight="1">
      <c r="I344" s="89"/>
    </row>
    <row r="345" spans="9:9" ht="13.5" customHeight="1">
      <c r="I345" s="89"/>
    </row>
    <row r="346" spans="9:9" ht="13.5" customHeight="1">
      <c r="I346" s="89"/>
    </row>
    <row r="347" spans="9:9" ht="13.5" customHeight="1">
      <c r="I347" s="89"/>
    </row>
    <row r="348" spans="9:9" ht="13.5" customHeight="1">
      <c r="I348" s="89"/>
    </row>
    <row r="349" spans="9:9" ht="13.5" customHeight="1">
      <c r="I349" s="89"/>
    </row>
    <row r="350" spans="9:9" ht="13.5" customHeight="1">
      <c r="I350" s="89"/>
    </row>
    <row r="351" spans="9:9" ht="13.5" customHeight="1">
      <c r="I351" s="89"/>
    </row>
    <row r="352" spans="9:9" ht="13.5" customHeight="1">
      <c r="I352" s="89"/>
    </row>
    <row r="353" spans="9:9" ht="13.5" customHeight="1">
      <c r="I353" s="89"/>
    </row>
    <row r="354" spans="9:9" ht="13.5" customHeight="1">
      <c r="I354" s="89"/>
    </row>
    <row r="355" spans="9:9" ht="13.5" customHeight="1">
      <c r="I355" s="89"/>
    </row>
    <row r="356" spans="9:9" ht="13.5" customHeight="1">
      <c r="I356" s="89"/>
    </row>
    <row r="357" spans="9:9" ht="13.5" customHeight="1">
      <c r="I357" s="89"/>
    </row>
    <row r="358" spans="9:9" ht="13.5" customHeight="1">
      <c r="I358" s="89"/>
    </row>
    <row r="359" spans="9:9" ht="13.5" customHeight="1">
      <c r="I359" s="89"/>
    </row>
    <row r="360" spans="9:9" ht="13.5" customHeight="1">
      <c r="I360" s="89"/>
    </row>
    <row r="361" spans="9:9" ht="13.5" customHeight="1">
      <c r="I361" s="89"/>
    </row>
    <row r="362" spans="9:9" ht="13.5" customHeight="1">
      <c r="I362" s="89"/>
    </row>
    <row r="363" spans="9:9" ht="13.5" customHeight="1">
      <c r="I363" s="89"/>
    </row>
    <row r="364" spans="9:9" ht="13.5" customHeight="1">
      <c r="I364" s="89"/>
    </row>
    <row r="365" spans="9:9" ht="13.5" customHeight="1">
      <c r="I365" s="89"/>
    </row>
    <row r="366" spans="9:9" ht="13.5" customHeight="1">
      <c r="I366" s="89"/>
    </row>
    <row r="367" spans="9:9" ht="13.5" customHeight="1">
      <c r="I367" s="89"/>
    </row>
    <row r="368" spans="9:9" ht="13.5" customHeight="1">
      <c r="I368" s="89"/>
    </row>
    <row r="369" spans="9:9" ht="13.5" customHeight="1">
      <c r="I369" s="89"/>
    </row>
    <row r="370" spans="9:9" ht="13.5" customHeight="1">
      <c r="I370" s="89"/>
    </row>
    <row r="371" spans="9:9" ht="13.5" customHeight="1">
      <c r="I371" s="89"/>
    </row>
    <row r="372" spans="9:9" ht="13.5" customHeight="1">
      <c r="I372" s="89"/>
    </row>
    <row r="373" spans="9:9" ht="13.5" customHeight="1">
      <c r="I373" s="89"/>
    </row>
    <row r="374" spans="9:9" ht="13.5" customHeight="1">
      <c r="I374" s="89"/>
    </row>
    <row r="375" spans="9:9" ht="13.5" customHeight="1">
      <c r="I375" s="89"/>
    </row>
    <row r="376" spans="9:9" ht="13.5" customHeight="1">
      <c r="I376" s="89"/>
    </row>
    <row r="377" spans="9:9" ht="13.5" customHeight="1">
      <c r="I377" s="89"/>
    </row>
    <row r="378" spans="9:9" ht="13.5" customHeight="1">
      <c r="I378" s="89"/>
    </row>
    <row r="379" spans="9:9" ht="13.5" customHeight="1">
      <c r="I379" s="89"/>
    </row>
    <row r="380" spans="9:9" ht="13.5" customHeight="1">
      <c r="I380" s="89"/>
    </row>
    <row r="381" spans="9:9" ht="13.5" customHeight="1">
      <c r="I381" s="89"/>
    </row>
    <row r="382" spans="9:9" ht="13.5" customHeight="1">
      <c r="I382" s="89"/>
    </row>
    <row r="383" spans="9:9" ht="13.5" customHeight="1">
      <c r="I383" s="89"/>
    </row>
    <row r="384" spans="9:9" ht="13.5" customHeight="1">
      <c r="I384" s="89"/>
    </row>
    <row r="385" spans="9:9" ht="13.5" customHeight="1">
      <c r="I385" s="89"/>
    </row>
    <row r="386" spans="9:9" ht="13.5" customHeight="1">
      <c r="I386" s="89"/>
    </row>
    <row r="387" spans="9:9" ht="13.5" customHeight="1">
      <c r="I387" s="89"/>
    </row>
    <row r="388" spans="9:9" ht="13.5" customHeight="1">
      <c r="I388" s="89"/>
    </row>
    <row r="389" spans="9:9" ht="13.5" customHeight="1">
      <c r="I389" s="89"/>
    </row>
    <row r="390" spans="9:9" ht="13.5" customHeight="1">
      <c r="I390" s="89"/>
    </row>
    <row r="391" spans="9:9" ht="13.5" customHeight="1">
      <c r="I391" s="89"/>
    </row>
    <row r="392" spans="9:9" ht="13.5" customHeight="1">
      <c r="I392" s="89"/>
    </row>
    <row r="393" spans="9:9" ht="13.5" customHeight="1">
      <c r="I393" s="89"/>
    </row>
    <row r="394" spans="9:9" ht="13.5" customHeight="1">
      <c r="I394" s="89"/>
    </row>
    <row r="395" spans="9:9" ht="13.5" customHeight="1">
      <c r="I395" s="89"/>
    </row>
    <row r="396" spans="9:9" ht="13.5" customHeight="1">
      <c r="I396" s="89"/>
    </row>
    <row r="397" spans="9:9" ht="13.5" customHeight="1">
      <c r="I397" s="89"/>
    </row>
    <row r="398" spans="9:9" ht="13.5" customHeight="1">
      <c r="I398" s="89"/>
    </row>
    <row r="399" spans="9:9" ht="13.5" customHeight="1">
      <c r="I399" s="89"/>
    </row>
    <row r="400" spans="9:9" ht="13.5" customHeight="1">
      <c r="I400" s="89"/>
    </row>
    <row r="401" spans="9:9" ht="13.5" customHeight="1">
      <c r="I401" s="89"/>
    </row>
    <row r="402" spans="9:9" ht="13.5" customHeight="1">
      <c r="I402" s="89"/>
    </row>
    <row r="403" spans="9:9" ht="13.5" customHeight="1">
      <c r="I403" s="89"/>
    </row>
    <row r="404" spans="9:9" ht="13.5" customHeight="1">
      <c r="I404" s="89"/>
    </row>
    <row r="405" spans="9:9" ht="13.5" customHeight="1">
      <c r="I405" s="89"/>
    </row>
    <row r="406" spans="9:9" ht="13.5" customHeight="1">
      <c r="I406" s="89"/>
    </row>
    <row r="407" spans="9:9" ht="13.5" customHeight="1">
      <c r="I407" s="89"/>
    </row>
    <row r="408" spans="9:9" ht="13.5" customHeight="1">
      <c r="I408" s="89"/>
    </row>
    <row r="409" spans="9:9" ht="13.5" customHeight="1">
      <c r="I409" s="89"/>
    </row>
    <row r="410" spans="9:9" ht="13.5" customHeight="1">
      <c r="I410" s="89"/>
    </row>
    <row r="411" spans="9:9" ht="13.5" customHeight="1">
      <c r="I411" s="89"/>
    </row>
    <row r="412" spans="9:9" ht="13.5" customHeight="1">
      <c r="I412" s="89"/>
    </row>
    <row r="413" spans="9:9" ht="13.5" customHeight="1">
      <c r="I413" s="89"/>
    </row>
    <row r="414" spans="9:9" ht="13.5" customHeight="1">
      <c r="I414" s="89"/>
    </row>
    <row r="415" spans="9:9" ht="13.5" customHeight="1">
      <c r="I415" s="89"/>
    </row>
    <row r="416" spans="9:9" ht="13.5" customHeight="1">
      <c r="I416" s="89"/>
    </row>
    <row r="417" spans="9:9" ht="13.5" customHeight="1">
      <c r="I417" s="89"/>
    </row>
    <row r="418" spans="9:9" ht="13.5" customHeight="1">
      <c r="I418" s="89"/>
    </row>
    <row r="419" spans="9:9" ht="13.5" customHeight="1">
      <c r="I419" s="89"/>
    </row>
    <row r="420" spans="9:9" ht="13.5" customHeight="1">
      <c r="I420" s="89"/>
    </row>
    <row r="421" spans="9:9" ht="13.5" customHeight="1">
      <c r="I421" s="89"/>
    </row>
    <row r="422" spans="9:9" ht="13.5" customHeight="1">
      <c r="I422" s="89"/>
    </row>
    <row r="423" spans="9:9" ht="13.5" customHeight="1">
      <c r="I423" s="89"/>
    </row>
    <row r="424" spans="9:9" ht="13.5" customHeight="1">
      <c r="I424" s="89"/>
    </row>
    <row r="425" spans="9:9" ht="13.5" customHeight="1">
      <c r="I425" s="89"/>
    </row>
    <row r="426" spans="9:9" ht="13.5" customHeight="1">
      <c r="I426" s="89"/>
    </row>
    <row r="427" spans="9:9" ht="13.5" customHeight="1">
      <c r="I427" s="89"/>
    </row>
    <row r="428" spans="9:9" ht="13.5" customHeight="1">
      <c r="I428" s="89"/>
    </row>
    <row r="429" spans="9:9" ht="13.5" customHeight="1">
      <c r="I429" s="89"/>
    </row>
    <row r="430" spans="9:9" ht="13.5" customHeight="1">
      <c r="I430" s="89"/>
    </row>
    <row r="431" spans="9:9" ht="13.5" customHeight="1">
      <c r="I431" s="89"/>
    </row>
    <row r="432" spans="9:9" ht="13.5" customHeight="1">
      <c r="I432" s="89"/>
    </row>
    <row r="433" spans="9:9" ht="13.5" customHeight="1">
      <c r="I433" s="89"/>
    </row>
    <row r="434" spans="9:9" ht="13.5" customHeight="1">
      <c r="I434" s="89"/>
    </row>
    <row r="435" spans="9:9" ht="13.5" customHeight="1">
      <c r="I435" s="89"/>
    </row>
    <row r="436" spans="9:9" ht="13.5" customHeight="1">
      <c r="I436" s="89"/>
    </row>
    <row r="437" spans="9:9" ht="13.5" customHeight="1">
      <c r="I437" s="89"/>
    </row>
    <row r="438" spans="9:9" ht="13.5" customHeight="1">
      <c r="I438" s="89"/>
    </row>
    <row r="439" spans="9:9" ht="13.5" customHeight="1">
      <c r="I439" s="89"/>
    </row>
    <row r="440" spans="9:9" ht="13.5" customHeight="1">
      <c r="I440" s="89"/>
    </row>
    <row r="441" spans="9:9" ht="13.5" customHeight="1">
      <c r="I441" s="89"/>
    </row>
    <row r="442" spans="9:9" ht="13.5" customHeight="1">
      <c r="I442" s="89"/>
    </row>
    <row r="443" spans="9:9" ht="13.5" customHeight="1">
      <c r="I443" s="89"/>
    </row>
    <row r="444" spans="9:9" ht="13.5" customHeight="1">
      <c r="I444" s="89"/>
    </row>
    <row r="445" spans="9:9" ht="13.5" customHeight="1">
      <c r="I445" s="89"/>
    </row>
    <row r="446" spans="9:9" ht="13.5" customHeight="1">
      <c r="I446" s="89"/>
    </row>
    <row r="447" spans="9:9" ht="13.5" customHeight="1">
      <c r="I447" s="89"/>
    </row>
    <row r="448" spans="9:9" ht="13.5" customHeight="1">
      <c r="I448" s="89"/>
    </row>
    <row r="449" spans="9:9" ht="13.5" customHeight="1">
      <c r="I449" s="89"/>
    </row>
    <row r="450" spans="9:9" ht="13.5" customHeight="1">
      <c r="I450" s="89"/>
    </row>
    <row r="451" spans="9:9" ht="13.5" customHeight="1">
      <c r="I451" s="89"/>
    </row>
    <row r="452" spans="9:9" ht="13.5" customHeight="1">
      <c r="I452" s="89"/>
    </row>
    <row r="453" spans="9:9" ht="13.5" customHeight="1">
      <c r="I453" s="89"/>
    </row>
    <row r="454" spans="9:9" ht="13.5" customHeight="1">
      <c r="I454" s="89"/>
    </row>
    <row r="455" spans="9:9" ht="13.5" customHeight="1">
      <c r="I455" s="89"/>
    </row>
    <row r="456" spans="9:9" ht="13.5" customHeight="1">
      <c r="I456" s="89"/>
    </row>
    <row r="457" spans="9:9" ht="13.5" customHeight="1">
      <c r="I457" s="89"/>
    </row>
    <row r="458" spans="9:9" ht="13.5" customHeight="1">
      <c r="I458" s="89"/>
    </row>
    <row r="459" spans="9:9" ht="13.5" customHeight="1">
      <c r="I459" s="89"/>
    </row>
    <row r="460" spans="9:9" ht="13.5" customHeight="1">
      <c r="I460" s="89"/>
    </row>
    <row r="461" spans="9:9" ht="13.5" customHeight="1">
      <c r="I461" s="89"/>
    </row>
    <row r="462" spans="9:9" ht="13.5" customHeight="1">
      <c r="I462" s="89"/>
    </row>
    <row r="463" spans="9:9" ht="13.5" customHeight="1">
      <c r="I463" s="89"/>
    </row>
    <row r="464" spans="9:9" ht="13.5" customHeight="1">
      <c r="I464" s="89"/>
    </row>
    <row r="465" spans="9:9" ht="13.5" customHeight="1">
      <c r="I465" s="89"/>
    </row>
    <row r="466" spans="9:9" ht="13.5" customHeight="1">
      <c r="I466" s="89"/>
    </row>
    <row r="467" spans="9:9" ht="13.5" customHeight="1">
      <c r="I467" s="89"/>
    </row>
    <row r="468" spans="9:9" ht="13.5" customHeight="1">
      <c r="I468" s="89"/>
    </row>
    <row r="469" spans="9:9" ht="13.5" customHeight="1">
      <c r="I469" s="89"/>
    </row>
    <row r="470" spans="9:9" ht="13.5" customHeight="1">
      <c r="I470" s="89"/>
    </row>
    <row r="471" spans="9:9" ht="13.5" customHeight="1">
      <c r="I471" s="89"/>
    </row>
    <row r="472" spans="9:9" ht="13.5" customHeight="1">
      <c r="I472" s="89"/>
    </row>
    <row r="473" spans="9:9" ht="13.5" customHeight="1">
      <c r="I473" s="89"/>
    </row>
    <row r="474" spans="9:9" ht="13.5" customHeight="1">
      <c r="I474" s="89"/>
    </row>
    <row r="475" spans="9:9" ht="13.5" customHeight="1">
      <c r="I475" s="89"/>
    </row>
    <row r="476" spans="9:9" ht="13.5" customHeight="1">
      <c r="I476" s="89"/>
    </row>
    <row r="477" spans="9:9" ht="13.5" customHeight="1">
      <c r="I477" s="89"/>
    </row>
    <row r="478" spans="9:9" ht="13.5" customHeight="1">
      <c r="I478" s="89"/>
    </row>
    <row r="479" spans="9:9" ht="13.5" customHeight="1">
      <c r="I479" s="89"/>
    </row>
    <row r="480" spans="9:9" ht="13.5" customHeight="1">
      <c r="I480" s="89"/>
    </row>
    <row r="481" spans="9:9" ht="13.5" customHeight="1">
      <c r="I481" s="89"/>
    </row>
    <row r="482" spans="9:9" ht="13.5" customHeight="1">
      <c r="I482" s="89"/>
    </row>
    <row r="483" spans="9:9" ht="13.5" customHeight="1">
      <c r="I483" s="89"/>
    </row>
    <row r="484" spans="9:9" ht="13.5" customHeight="1">
      <c r="I484" s="89"/>
    </row>
    <row r="485" spans="9:9" ht="13.5" customHeight="1">
      <c r="I485" s="89"/>
    </row>
    <row r="486" spans="9:9" ht="13.5" customHeight="1">
      <c r="I486" s="89"/>
    </row>
    <row r="487" spans="9:9" ht="13.5" customHeight="1">
      <c r="I487" s="89"/>
    </row>
    <row r="488" spans="9:9" ht="13.5" customHeight="1">
      <c r="I488" s="89"/>
    </row>
    <row r="489" spans="9:9" ht="13.5" customHeight="1">
      <c r="I489" s="89"/>
    </row>
    <row r="490" spans="9:9" ht="13.5" customHeight="1">
      <c r="I490" s="89"/>
    </row>
    <row r="491" spans="9:9" ht="13.5" customHeight="1">
      <c r="I491" s="89"/>
    </row>
    <row r="492" spans="9:9" ht="13.5" customHeight="1">
      <c r="I492" s="89"/>
    </row>
    <row r="493" spans="9:9" ht="13.5" customHeight="1">
      <c r="I493" s="89"/>
    </row>
    <row r="494" spans="9:9" ht="13.5" customHeight="1">
      <c r="I494" s="89"/>
    </row>
    <row r="495" spans="9:9" ht="13.5" customHeight="1">
      <c r="I495" s="89"/>
    </row>
    <row r="496" spans="9:9" ht="13.5" customHeight="1">
      <c r="I496" s="89"/>
    </row>
    <row r="497" spans="9:9" ht="13.5" customHeight="1">
      <c r="I497" s="89"/>
    </row>
    <row r="498" spans="9:9" ht="13.5" customHeight="1">
      <c r="I498" s="89"/>
    </row>
    <row r="499" spans="9:9" ht="13.5" customHeight="1">
      <c r="I499" s="89"/>
    </row>
    <row r="500" spans="9:9" ht="13.5" customHeight="1">
      <c r="I500" s="89"/>
    </row>
    <row r="501" spans="9:9" ht="13.5" customHeight="1">
      <c r="I501" s="89"/>
    </row>
    <row r="502" spans="9:9" ht="13.5" customHeight="1">
      <c r="I502" s="89"/>
    </row>
    <row r="503" spans="9:9" ht="13.5" customHeight="1">
      <c r="I503" s="89"/>
    </row>
    <row r="504" spans="9:9" ht="13.5" customHeight="1">
      <c r="I504" s="89"/>
    </row>
    <row r="505" spans="9:9" ht="13.5" customHeight="1">
      <c r="I505" s="89"/>
    </row>
    <row r="506" spans="9:9" ht="13.5" customHeight="1">
      <c r="I506" s="89"/>
    </row>
    <row r="507" spans="9:9" ht="13.5" customHeight="1">
      <c r="I507" s="89"/>
    </row>
    <row r="508" spans="9:9" ht="13.5" customHeight="1">
      <c r="I508" s="89"/>
    </row>
    <row r="509" spans="9:9" ht="13.5" customHeight="1">
      <c r="I509" s="89"/>
    </row>
    <row r="510" spans="9:9" ht="13.5" customHeight="1">
      <c r="I510" s="89"/>
    </row>
    <row r="511" spans="9:9" ht="13.5" customHeight="1">
      <c r="I511" s="89"/>
    </row>
    <row r="512" spans="9:9" ht="13.5" customHeight="1">
      <c r="I512" s="89"/>
    </row>
    <row r="513" spans="9:9" ht="13.5" customHeight="1">
      <c r="I513" s="89"/>
    </row>
    <row r="514" spans="9:9" ht="13.5" customHeight="1">
      <c r="I514" s="89"/>
    </row>
    <row r="515" spans="9:9" ht="13.5" customHeight="1">
      <c r="I515" s="89"/>
    </row>
    <row r="516" spans="9:9" ht="13.5" customHeight="1">
      <c r="I516" s="89"/>
    </row>
    <row r="517" spans="9:9" ht="13.5" customHeight="1">
      <c r="I517" s="89"/>
    </row>
    <row r="518" spans="9:9" ht="13.5" customHeight="1">
      <c r="I518" s="89"/>
    </row>
    <row r="519" spans="9:9" ht="13.5" customHeight="1">
      <c r="I519" s="89"/>
    </row>
    <row r="520" spans="9:9" ht="13.5" customHeight="1">
      <c r="I520" s="89"/>
    </row>
    <row r="521" spans="9:9" ht="13.5" customHeight="1">
      <c r="I521" s="89"/>
    </row>
    <row r="522" spans="9:9" ht="13.5" customHeight="1">
      <c r="I522" s="89"/>
    </row>
    <row r="523" spans="9:9" ht="13.5" customHeight="1">
      <c r="I523" s="89"/>
    </row>
    <row r="524" spans="9:9" ht="13.5" customHeight="1">
      <c r="I524" s="89"/>
    </row>
    <row r="525" spans="9:9" ht="13.5" customHeight="1">
      <c r="I525" s="89"/>
    </row>
    <row r="526" spans="9:9" ht="13.5" customHeight="1">
      <c r="I526" s="89"/>
    </row>
    <row r="527" spans="9:9" ht="13.5" customHeight="1">
      <c r="I527" s="89"/>
    </row>
    <row r="528" spans="9:9" ht="13.5" customHeight="1">
      <c r="I528" s="89"/>
    </row>
    <row r="529" spans="9:9" ht="13.5" customHeight="1">
      <c r="I529" s="89"/>
    </row>
    <row r="530" spans="9:9" ht="13.5" customHeight="1">
      <c r="I530" s="89"/>
    </row>
    <row r="531" spans="9:9" ht="13.5" customHeight="1">
      <c r="I531" s="89"/>
    </row>
    <row r="532" spans="9:9" ht="13.5" customHeight="1">
      <c r="I532" s="89"/>
    </row>
    <row r="533" spans="9:9" ht="13.5" customHeight="1">
      <c r="I533" s="89"/>
    </row>
    <row r="534" spans="9:9" ht="13.5" customHeight="1">
      <c r="I534" s="89"/>
    </row>
    <row r="535" spans="9:9" ht="13.5" customHeight="1">
      <c r="I535" s="89"/>
    </row>
    <row r="536" spans="9:9" ht="13.5" customHeight="1">
      <c r="I536" s="89"/>
    </row>
    <row r="537" spans="9:9" ht="13.5" customHeight="1">
      <c r="I537" s="89"/>
    </row>
    <row r="538" spans="9:9" ht="13.5" customHeight="1">
      <c r="I538" s="89"/>
    </row>
    <row r="539" spans="9:9" ht="13.5" customHeight="1">
      <c r="I539" s="89"/>
    </row>
    <row r="540" spans="9:9" ht="13.5" customHeight="1">
      <c r="I540" s="89"/>
    </row>
    <row r="541" spans="9:9" ht="13.5" customHeight="1">
      <c r="I541" s="89"/>
    </row>
    <row r="542" spans="9:9" ht="13.5" customHeight="1">
      <c r="I542" s="89"/>
    </row>
    <row r="543" spans="9:9" ht="13.5" customHeight="1">
      <c r="I543" s="89"/>
    </row>
    <row r="544" spans="9:9" ht="13.5" customHeight="1">
      <c r="I544" s="89"/>
    </row>
    <row r="545" spans="9:9" ht="13.5" customHeight="1">
      <c r="I545" s="89"/>
    </row>
    <row r="546" spans="9:9" ht="13.5" customHeight="1">
      <c r="I546" s="89"/>
    </row>
    <row r="547" spans="9:9" ht="13.5" customHeight="1">
      <c r="I547" s="89"/>
    </row>
    <row r="548" spans="9:9" ht="13.5" customHeight="1">
      <c r="I548" s="89"/>
    </row>
    <row r="549" spans="9:9" ht="13.5" customHeight="1">
      <c r="I549" s="89"/>
    </row>
    <row r="550" spans="9:9" ht="13.5" customHeight="1">
      <c r="I550" s="89"/>
    </row>
    <row r="551" spans="9:9" ht="13.5" customHeight="1">
      <c r="I551" s="89"/>
    </row>
    <row r="552" spans="9:9" ht="13.5" customHeight="1">
      <c r="I552" s="89"/>
    </row>
    <row r="553" spans="9:9" ht="13.5" customHeight="1">
      <c r="I553" s="89"/>
    </row>
    <row r="554" spans="9:9" ht="13.5" customHeight="1">
      <c r="I554" s="89"/>
    </row>
    <row r="555" spans="9:9" ht="13.5" customHeight="1">
      <c r="I555" s="89"/>
    </row>
    <row r="556" spans="9:9" ht="13.5" customHeight="1">
      <c r="I556" s="89"/>
    </row>
    <row r="557" spans="9:9" ht="13.5" customHeight="1">
      <c r="I557" s="89"/>
    </row>
    <row r="558" spans="9:9" ht="13.5" customHeight="1">
      <c r="I558" s="89"/>
    </row>
    <row r="559" spans="9:9" ht="13.5" customHeight="1">
      <c r="I559" s="89"/>
    </row>
    <row r="560" spans="9:9" ht="13.5" customHeight="1">
      <c r="I560" s="89"/>
    </row>
    <row r="561" spans="9:9" ht="13.5" customHeight="1">
      <c r="I561" s="89"/>
    </row>
    <row r="562" spans="9:9" ht="13.5" customHeight="1">
      <c r="I562" s="89"/>
    </row>
    <row r="563" spans="9:9" ht="13.5" customHeight="1">
      <c r="I563" s="89"/>
    </row>
    <row r="564" spans="9:9" ht="13.5" customHeight="1">
      <c r="I564" s="89"/>
    </row>
    <row r="565" spans="9:9" ht="13.5" customHeight="1">
      <c r="I565" s="89"/>
    </row>
    <row r="566" spans="9:9" ht="13.5" customHeight="1">
      <c r="I566" s="89"/>
    </row>
    <row r="567" spans="9:9" ht="13.5" customHeight="1">
      <c r="I567" s="89"/>
    </row>
    <row r="568" spans="9:9" ht="13.5" customHeight="1">
      <c r="I568" s="89"/>
    </row>
    <row r="569" spans="9:9" ht="13.5" customHeight="1">
      <c r="I569" s="89"/>
    </row>
    <row r="570" spans="9:9" ht="13.5" customHeight="1">
      <c r="I570" s="89"/>
    </row>
    <row r="571" spans="9:9" ht="13.5" customHeight="1">
      <c r="I571" s="89"/>
    </row>
    <row r="572" spans="9:9" ht="13.5" customHeight="1">
      <c r="I572" s="89"/>
    </row>
    <row r="573" spans="9:9" ht="13.5" customHeight="1">
      <c r="I573" s="89"/>
    </row>
    <row r="574" spans="9:9" ht="13.5" customHeight="1">
      <c r="I574" s="89"/>
    </row>
    <row r="575" spans="9:9" ht="13.5" customHeight="1">
      <c r="I575" s="89"/>
    </row>
    <row r="576" spans="9:9" ht="13.5" customHeight="1">
      <c r="I576" s="89"/>
    </row>
    <row r="577" spans="9:9" ht="13.5" customHeight="1">
      <c r="I577" s="89"/>
    </row>
    <row r="578" spans="9:9" ht="13.5" customHeight="1">
      <c r="I578" s="89"/>
    </row>
    <row r="579" spans="9:9" ht="13.5" customHeight="1">
      <c r="I579" s="89"/>
    </row>
    <row r="580" spans="9:9" ht="13.5" customHeight="1">
      <c r="I580" s="89"/>
    </row>
    <row r="581" spans="9:9" ht="13.5" customHeight="1">
      <c r="I581" s="89"/>
    </row>
    <row r="582" spans="9:9" ht="13.5" customHeight="1">
      <c r="I582" s="89"/>
    </row>
    <row r="583" spans="9:9" ht="13.5" customHeight="1">
      <c r="I583" s="89"/>
    </row>
    <row r="584" spans="9:9" ht="13.5" customHeight="1">
      <c r="I584" s="89"/>
    </row>
    <row r="585" spans="9:9" ht="13.5" customHeight="1">
      <c r="I585" s="89"/>
    </row>
    <row r="586" spans="9:9" ht="13.5" customHeight="1">
      <c r="I586" s="89"/>
    </row>
    <row r="587" spans="9:9" ht="13.5" customHeight="1">
      <c r="I587" s="89"/>
    </row>
    <row r="588" spans="9:9" ht="13.5" customHeight="1">
      <c r="I588" s="89"/>
    </row>
    <row r="589" spans="9:9" ht="13.5" customHeight="1">
      <c r="I589" s="89"/>
    </row>
    <row r="590" spans="9:9" ht="13.5" customHeight="1">
      <c r="I590" s="89"/>
    </row>
    <row r="591" spans="9:9" ht="13.5" customHeight="1">
      <c r="I591" s="89"/>
    </row>
    <row r="592" spans="9:9" ht="13.5" customHeight="1">
      <c r="I592" s="89"/>
    </row>
    <row r="593" spans="9:9" ht="13.5" customHeight="1">
      <c r="I593" s="89"/>
    </row>
    <row r="594" spans="9:9" ht="13.5" customHeight="1">
      <c r="I594" s="89"/>
    </row>
    <row r="595" spans="9:9" ht="13.5" customHeight="1">
      <c r="I595" s="89"/>
    </row>
    <row r="596" spans="9:9" ht="13.5" customHeight="1">
      <c r="I596" s="89"/>
    </row>
    <row r="597" spans="9:9" ht="13.5" customHeight="1">
      <c r="I597" s="89"/>
    </row>
    <row r="598" spans="9:9" ht="13.5" customHeight="1">
      <c r="I598" s="89"/>
    </row>
    <row r="599" spans="9:9" ht="13.5" customHeight="1">
      <c r="I599" s="89"/>
    </row>
    <row r="600" spans="9:9" ht="13.5" customHeight="1">
      <c r="I600" s="89"/>
    </row>
    <row r="601" spans="9:9" ht="13.5" customHeight="1">
      <c r="I601" s="89"/>
    </row>
    <row r="602" spans="9:9" ht="13.5" customHeight="1">
      <c r="I602" s="89"/>
    </row>
    <row r="603" spans="9:9" ht="13.5" customHeight="1">
      <c r="I603" s="89"/>
    </row>
    <row r="604" spans="9:9" ht="13.5" customHeight="1">
      <c r="I604" s="89"/>
    </row>
    <row r="605" spans="9:9" ht="13.5" customHeight="1">
      <c r="I605" s="89"/>
    </row>
    <row r="606" spans="9:9" ht="13.5" customHeight="1">
      <c r="I606" s="89"/>
    </row>
    <row r="607" spans="9:9" ht="13.5" customHeight="1">
      <c r="I607" s="89"/>
    </row>
    <row r="608" spans="9:9" ht="13.5" customHeight="1">
      <c r="I608" s="89"/>
    </row>
    <row r="609" spans="9:9" ht="13.5" customHeight="1">
      <c r="I609" s="89"/>
    </row>
    <row r="610" spans="9:9" ht="13.5" customHeight="1">
      <c r="I610" s="89"/>
    </row>
    <row r="611" spans="9:9" ht="13.5" customHeight="1">
      <c r="I611" s="89"/>
    </row>
    <row r="612" spans="9:9" ht="13.5" customHeight="1">
      <c r="I612" s="89"/>
    </row>
    <row r="613" spans="9:9" ht="13.5" customHeight="1">
      <c r="I613" s="89"/>
    </row>
    <row r="614" spans="9:9" ht="13.5" customHeight="1">
      <c r="I614" s="89"/>
    </row>
    <row r="615" spans="9:9" ht="13.5" customHeight="1">
      <c r="I615" s="89"/>
    </row>
    <row r="616" spans="9:9" ht="13.5" customHeight="1">
      <c r="I616" s="89"/>
    </row>
    <row r="617" spans="9:9" ht="13.5" customHeight="1">
      <c r="I617" s="89"/>
    </row>
    <row r="618" spans="9:9" ht="13.5" customHeight="1">
      <c r="I618" s="89"/>
    </row>
    <row r="619" spans="9:9" ht="13.5" customHeight="1">
      <c r="I619" s="89"/>
    </row>
    <row r="620" spans="9:9" ht="13.5" customHeight="1">
      <c r="I620" s="89"/>
    </row>
    <row r="621" spans="9:9" ht="13.5" customHeight="1">
      <c r="I621" s="89"/>
    </row>
    <row r="622" spans="9:9" ht="13.5" customHeight="1">
      <c r="I622" s="89"/>
    </row>
    <row r="623" spans="9:9" ht="13.5" customHeight="1">
      <c r="I623" s="89"/>
    </row>
    <row r="624" spans="9:9" ht="13.5" customHeight="1">
      <c r="I624" s="89"/>
    </row>
    <row r="625" spans="9:9" ht="13.5" customHeight="1">
      <c r="I625" s="89"/>
    </row>
    <row r="626" spans="9:9" ht="13.5" customHeight="1">
      <c r="I626" s="89"/>
    </row>
    <row r="627" spans="9:9" ht="13.5" customHeight="1">
      <c r="I627" s="89"/>
    </row>
    <row r="628" spans="9:9" ht="13.5" customHeight="1">
      <c r="I628" s="89"/>
    </row>
    <row r="629" spans="9:9" ht="13.5" customHeight="1">
      <c r="I629" s="89"/>
    </row>
    <row r="630" spans="9:9" ht="13.5" customHeight="1">
      <c r="I630" s="89"/>
    </row>
    <row r="631" spans="9:9" ht="13.5" customHeight="1">
      <c r="I631" s="89"/>
    </row>
    <row r="632" spans="9:9" ht="13.5" customHeight="1">
      <c r="I632" s="89"/>
    </row>
    <row r="633" spans="9:9" ht="13.5" customHeight="1">
      <c r="I633" s="89"/>
    </row>
    <row r="634" spans="9:9" ht="13.5" customHeight="1">
      <c r="I634" s="89"/>
    </row>
    <row r="635" spans="9:9" ht="13.5" customHeight="1">
      <c r="I635" s="89"/>
    </row>
    <row r="636" spans="9:9" ht="13.5" customHeight="1">
      <c r="I636" s="89"/>
    </row>
    <row r="637" spans="9:9" ht="13.5" customHeight="1">
      <c r="I637" s="89"/>
    </row>
    <row r="638" spans="9:9" ht="13.5" customHeight="1">
      <c r="I638" s="89"/>
    </row>
    <row r="639" spans="9:9" ht="13.5" customHeight="1">
      <c r="I639" s="89"/>
    </row>
    <row r="640" spans="9:9" ht="13.5" customHeight="1">
      <c r="I640" s="89"/>
    </row>
    <row r="641" spans="9:9" ht="13.5" customHeight="1">
      <c r="I641" s="89"/>
    </row>
    <row r="642" spans="9:9" ht="13.5" customHeight="1">
      <c r="I642" s="89"/>
    </row>
    <row r="643" spans="9:9" ht="13.5" customHeight="1">
      <c r="I643" s="89"/>
    </row>
    <row r="644" spans="9:9" ht="13.5" customHeight="1">
      <c r="I644" s="89"/>
    </row>
    <row r="645" spans="9:9" ht="13.5" customHeight="1">
      <c r="I645" s="89"/>
    </row>
    <row r="646" spans="9:9" ht="13.5" customHeight="1">
      <c r="I646" s="89"/>
    </row>
    <row r="647" spans="9:9" ht="13.5" customHeight="1">
      <c r="I647" s="89"/>
    </row>
    <row r="648" spans="9:9" ht="13.5" customHeight="1">
      <c r="I648" s="89"/>
    </row>
    <row r="649" spans="9:9" ht="13.5" customHeight="1">
      <c r="I649" s="89"/>
    </row>
    <row r="650" spans="9:9" ht="13.5" customHeight="1">
      <c r="I650" s="89"/>
    </row>
    <row r="651" spans="9:9" ht="13.5" customHeight="1">
      <c r="I651" s="89"/>
    </row>
    <row r="652" spans="9:9" ht="13.5" customHeight="1">
      <c r="I652" s="89"/>
    </row>
    <row r="653" spans="9:9" ht="13.5" customHeight="1">
      <c r="I653" s="89"/>
    </row>
    <row r="654" spans="9:9" ht="13.5" customHeight="1">
      <c r="I654" s="89"/>
    </row>
    <row r="655" spans="9:9" ht="13.5" customHeight="1">
      <c r="I655" s="89"/>
    </row>
    <row r="656" spans="9:9" ht="13.5" customHeight="1">
      <c r="I656" s="89"/>
    </row>
    <row r="657" spans="9:9" ht="13.5" customHeight="1">
      <c r="I657" s="89"/>
    </row>
    <row r="658" spans="9:9" ht="13.5" customHeight="1">
      <c r="I658" s="89"/>
    </row>
    <row r="659" spans="9:9" ht="13.5" customHeight="1">
      <c r="I659" s="89"/>
    </row>
    <row r="660" spans="9:9" ht="13.5" customHeight="1">
      <c r="I660" s="89"/>
    </row>
    <row r="661" spans="9:9" ht="13.5" customHeight="1">
      <c r="I661" s="89"/>
    </row>
    <row r="662" spans="9:9" ht="13.5" customHeight="1">
      <c r="I662" s="89"/>
    </row>
    <row r="663" spans="9:9" ht="13.5" customHeight="1">
      <c r="I663" s="89"/>
    </row>
    <row r="664" spans="9:9" ht="13.5" customHeight="1">
      <c r="I664" s="89"/>
    </row>
    <row r="665" spans="9:9" ht="13.5" customHeight="1">
      <c r="I665" s="89"/>
    </row>
    <row r="666" spans="9:9" ht="13.5" customHeight="1">
      <c r="I666" s="89"/>
    </row>
    <row r="667" spans="9:9" ht="13.5" customHeight="1">
      <c r="I667" s="89"/>
    </row>
    <row r="668" spans="9:9" ht="13.5" customHeight="1">
      <c r="I668" s="89"/>
    </row>
    <row r="669" spans="9:9" ht="13.5" customHeight="1">
      <c r="I669" s="89"/>
    </row>
    <row r="670" spans="9:9" ht="13.5" customHeight="1">
      <c r="I670" s="89"/>
    </row>
    <row r="671" spans="9:9" ht="13.5" customHeight="1">
      <c r="I671" s="89"/>
    </row>
    <row r="672" spans="9:9" ht="13.5" customHeight="1">
      <c r="I672" s="89"/>
    </row>
    <row r="673" spans="9:9" ht="13.5" customHeight="1">
      <c r="I673" s="89"/>
    </row>
    <row r="674" spans="9:9" ht="13.5" customHeight="1">
      <c r="I674" s="89"/>
    </row>
    <row r="675" spans="9:9" ht="13.5" customHeight="1">
      <c r="I675" s="89"/>
    </row>
    <row r="676" spans="9:9" ht="13.5" customHeight="1">
      <c r="I676" s="89"/>
    </row>
    <row r="677" spans="9:9" ht="13.5" customHeight="1">
      <c r="I677" s="89"/>
    </row>
    <row r="678" spans="9:9" ht="13.5" customHeight="1">
      <c r="I678" s="89"/>
    </row>
    <row r="679" spans="9:9" ht="13.5" customHeight="1">
      <c r="I679" s="89"/>
    </row>
    <row r="680" spans="9:9" ht="13.5" customHeight="1">
      <c r="I680" s="89"/>
    </row>
    <row r="681" spans="9:9" ht="13.5" customHeight="1">
      <c r="I681" s="89"/>
    </row>
    <row r="682" spans="9:9" ht="13.5" customHeight="1">
      <c r="I682" s="89"/>
    </row>
    <row r="683" spans="9:9" ht="13.5" customHeight="1">
      <c r="I683" s="89"/>
    </row>
    <row r="684" spans="9:9" ht="13.5" customHeight="1">
      <c r="I684" s="89"/>
    </row>
    <row r="685" spans="9:9" ht="13.5" customHeight="1">
      <c r="I685" s="89"/>
    </row>
    <row r="686" spans="9:9" ht="13.5" customHeight="1">
      <c r="I686" s="89"/>
    </row>
    <row r="687" spans="9:9" ht="13.5" customHeight="1">
      <c r="I687" s="89"/>
    </row>
    <row r="688" spans="9:9" ht="13.5" customHeight="1">
      <c r="I688" s="89"/>
    </row>
    <row r="689" spans="9:9" ht="13.5" customHeight="1">
      <c r="I689" s="89"/>
    </row>
    <row r="690" spans="9:9" ht="13.5" customHeight="1">
      <c r="I690" s="89"/>
    </row>
    <row r="691" spans="9:9" ht="13.5" customHeight="1">
      <c r="I691" s="89"/>
    </row>
    <row r="692" spans="9:9" ht="13.5" customHeight="1">
      <c r="I692" s="89"/>
    </row>
    <row r="693" spans="9:9" ht="13.5" customHeight="1">
      <c r="I693" s="89"/>
    </row>
    <row r="694" spans="9:9" ht="13.5" customHeight="1">
      <c r="I694" s="89"/>
    </row>
    <row r="695" spans="9:9" ht="13.5" customHeight="1">
      <c r="I695" s="89"/>
    </row>
    <row r="696" spans="9:9" ht="13.5" customHeight="1">
      <c r="I696" s="89"/>
    </row>
    <row r="697" spans="9:9" ht="13.5" customHeight="1">
      <c r="I697" s="89"/>
    </row>
    <row r="698" spans="9:9" ht="13.5" customHeight="1">
      <c r="I698" s="89"/>
    </row>
    <row r="699" spans="9:9" ht="13.5" customHeight="1">
      <c r="I699" s="89"/>
    </row>
    <row r="700" spans="9:9" ht="13.5" customHeight="1">
      <c r="I700" s="89"/>
    </row>
    <row r="701" spans="9:9" ht="13.5" customHeight="1">
      <c r="I701" s="89"/>
    </row>
    <row r="702" spans="9:9" ht="13.5" customHeight="1">
      <c r="I702" s="89"/>
    </row>
    <row r="703" spans="9:9" ht="13.5" customHeight="1">
      <c r="I703" s="89"/>
    </row>
    <row r="704" spans="9:9" ht="13.5" customHeight="1">
      <c r="I704" s="89"/>
    </row>
    <row r="705" spans="9:9" ht="13.5" customHeight="1">
      <c r="I705" s="89"/>
    </row>
    <row r="706" spans="9:9" ht="13.5" customHeight="1">
      <c r="I706" s="89"/>
    </row>
    <row r="707" spans="9:9" ht="13.5" customHeight="1">
      <c r="I707" s="89"/>
    </row>
    <row r="708" spans="9:9" ht="13.5" customHeight="1">
      <c r="I708" s="89"/>
    </row>
    <row r="709" spans="9:9" ht="13.5" customHeight="1">
      <c r="I709" s="89"/>
    </row>
    <row r="710" spans="9:9" ht="13.5" customHeight="1">
      <c r="I710" s="89"/>
    </row>
    <row r="711" spans="9:9" ht="13.5" customHeight="1">
      <c r="I711" s="89"/>
    </row>
    <row r="712" spans="9:9" ht="13.5" customHeight="1">
      <c r="I712" s="89"/>
    </row>
    <row r="713" spans="9:9" ht="13.5" customHeight="1">
      <c r="I713" s="89"/>
    </row>
    <row r="714" spans="9:9" ht="13.5" customHeight="1">
      <c r="I714" s="89"/>
    </row>
    <row r="715" spans="9:9" ht="13.5" customHeight="1">
      <c r="I715" s="89"/>
    </row>
    <row r="716" spans="9:9" ht="13.5" customHeight="1">
      <c r="I716" s="89"/>
    </row>
    <row r="717" spans="9:9" ht="13.5" customHeight="1">
      <c r="I717" s="89"/>
    </row>
    <row r="718" spans="9:9" ht="13.5" customHeight="1">
      <c r="I718" s="89"/>
    </row>
    <row r="719" spans="9:9" ht="13.5" customHeight="1">
      <c r="I719" s="89"/>
    </row>
    <row r="720" spans="9:9" ht="13.5" customHeight="1">
      <c r="I720" s="89"/>
    </row>
    <row r="721" spans="9:9" ht="13.5" customHeight="1">
      <c r="I721" s="89"/>
    </row>
    <row r="722" spans="9:9" ht="13.5" customHeight="1">
      <c r="I722" s="89"/>
    </row>
    <row r="723" spans="9:9" ht="13.5" customHeight="1">
      <c r="I723" s="89"/>
    </row>
    <row r="724" spans="9:9" ht="13.5" customHeight="1">
      <c r="I724" s="89"/>
    </row>
    <row r="725" spans="9:9" ht="13.5" customHeight="1">
      <c r="I725" s="89"/>
    </row>
    <row r="726" spans="9:9" ht="13.5" customHeight="1">
      <c r="I726" s="89"/>
    </row>
    <row r="727" spans="9:9" ht="13.5" customHeight="1">
      <c r="I727" s="89"/>
    </row>
    <row r="728" spans="9:9" ht="13.5" customHeight="1">
      <c r="I728" s="89"/>
    </row>
    <row r="729" spans="9:9" ht="13.5" customHeight="1">
      <c r="I729" s="89"/>
    </row>
    <row r="730" spans="9:9" ht="13.5" customHeight="1">
      <c r="I730" s="89"/>
    </row>
    <row r="731" spans="9:9" ht="13.5" customHeight="1">
      <c r="I731" s="89"/>
    </row>
    <row r="732" spans="9:9" ht="13.5" customHeight="1">
      <c r="I732" s="89"/>
    </row>
    <row r="733" spans="9:9" ht="13.5" customHeight="1">
      <c r="I733" s="89"/>
    </row>
    <row r="734" spans="9:9" ht="13.5" customHeight="1">
      <c r="I734" s="89"/>
    </row>
    <row r="735" spans="9:9" ht="13.5" customHeight="1">
      <c r="I735" s="89"/>
    </row>
    <row r="736" spans="9:9" ht="13.5" customHeight="1">
      <c r="I736" s="89"/>
    </row>
    <row r="737" spans="9:9" ht="13.5" customHeight="1">
      <c r="I737" s="89"/>
    </row>
    <row r="738" spans="9:9" ht="13.5" customHeight="1">
      <c r="I738" s="89"/>
    </row>
    <row r="739" spans="9:9" ht="13.5" customHeight="1">
      <c r="I739" s="89"/>
    </row>
    <row r="740" spans="9:9" ht="13.5" customHeight="1">
      <c r="I740" s="89"/>
    </row>
    <row r="741" spans="9:9" ht="13.5" customHeight="1">
      <c r="I741" s="89"/>
    </row>
    <row r="742" spans="9:9" ht="13.5" customHeight="1">
      <c r="I742" s="89"/>
    </row>
    <row r="743" spans="9:9" ht="13.5" customHeight="1">
      <c r="I743" s="89"/>
    </row>
    <row r="744" spans="9:9" ht="13.5" customHeight="1">
      <c r="I744" s="89"/>
    </row>
    <row r="745" spans="9:9" ht="13.5" customHeight="1">
      <c r="I745" s="89"/>
    </row>
    <row r="746" spans="9:9" ht="13.5" customHeight="1">
      <c r="I746" s="89"/>
    </row>
    <row r="747" spans="9:9" ht="13.5" customHeight="1">
      <c r="I747" s="89"/>
    </row>
    <row r="748" spans="9:9" ht="13.5" customHeight="1">
      <c r="I748" s="89"/>
    </row>
    <row r="749" spans="9:9" ht="13.5" customHeight="1">
      <c r="I749" s="89"/>
    </row>
    <row r="750" spans="9:9" ht="13.5" customHeight="1">
      <c r="I750" s="89"/>
    </row>
    <row r="751" spans="9:9" ht="13.5" customHeight="1">
      <c r="I751" s="89"/>
    </row>
    <row r="752" spans="9:9" ht="13.5" customHeight="1">
      <c r="I752" s="89"/>
    </row>
    <row r="753" spans="9:9" ht="13.5" customHeight="1">
      <c r="I753" s="89"/>
    </row>
    <row r="754" spans="9:9" ht="13.5" customHeight="1">
      <c r="I754" s="89"/>
    </row>
    <row r="755" spans="9:9" ht="13.5" customHeight="1">
      <c r="I755" s="89"/>
    </row>
    <row r="756" spans="9:9" ht="13.5" customHeight="1">
      <c r="I756" s="89"/>
    </row>
    <row r="757" spans="9:9" ht="13.5" customHeight="1">
      <c r="I757" s="89"/>
    </row>
    <row r="758" spans="9:9" ht="13.5" customHeight="1">
      <c r="I758" s="89"/>
    </row>
    <row r="759" spans="9:9" ht="13.5" customHeight="1">
      <c r="I759" s="89"/>
    </row>
    <row r="760" spans="9:9" ht="13.5" customHeight="1">
      <c r="I760" s="89"/>
    </row>
    <row r="761" spans="9:9" ht="13.5" customHeight="1">
      <c r="I761" s="89"/>
    </row>
    <row r="762" spans="9:9" ht="13.5" customHeight="1">
      <c r="I762" s="89"/>
    </row>
    <row r="763" spans="9:9" ht="13.5" customHeight="1">
      <c r="I763" s="89"/>
    </row>
    <row r="764" spans="9:9" ht="13.5" customHeight="1">
      <c r="I764" s="89"/>
    </row>
    <row r="765" spans="9:9" ht="13.5" customHeight="1">
      <c r="I765" s="89"/>
    </row>
    <row r="766" spans="9:9" ht="13.5" customHeight="1">
      <c r="I766" s="89"/>
    </row>
    <row r="767" spans="9:9" ht="13.5" customHeight="1">
      <c r="I767" s="89"/>
    </row>
    <row r="768" spans="9:9" ht="13.5" customHeight="1">
      <c r="I768" s="89"/>
    </row>
    <row r="769" spans="9:9" ht="13.5" customHeight="1">
      <c r="I769" s="89"/>
    </row>
    <row r="770" spans="9:9" ht="13.5" customHeight="1">
      <c r="I770" s="89"/>
    </row>
    <row r="771" spans="9:9" ht="13.5" customHeight="1">
      <c r="I771" s="89"/>
    </row>
    <row r="772" spans="9:9" ht="13.5" customHeight="1">
      <c r="I772" s="89"/>
    </row>
    <row r="773" spans="9:9" ht="13.5" customHeight="1">
      <c r="I773" s="89"/>
    </row>
    <row r="774" spans="9:9" ht="13.5" customHeight="1">
      <c r="I774" s="89"/>
    </row>
    <row r="775" spans="9:9" ht="13.5" customHeight="1">
      <c r="I775" s="89"/>
    </row>
    <row r="776" spans="9:9" ht="13.5" customHeight="1">
      <c r="I776" s="89"/>
    </row>
    <row r="777" spans="9:9" ht="13.5" customHeight="1">
      <c r="I777" s="89"/>
    </row>
    <row r="778" spans="9:9" ht="13.5" customHeight="1">
      <c r="I778" s="89"/>
    </row>
    <row r="779" spans="9:9" ht="13.5" customHeight="1">
      <c r="I779" s="89"/>
    </row>
    <row r="780" spans="9:9" ht="13.5" customHeight="1">
      <c r="I780" s="89"/>
    </row>
    <row r="781" spans="9:9" ht="13.5" customHeight="1">
      <c r="I781" s="89"/>
    </row>
    <row r="782" spans="9:9" ht="13.5" customHeight="1">
      <c r="I782" s="89"/>
    </row>
    <row r="783" spans="9:9" ht="13.5" customHeight="1">
      <c r="I783" s="89"/>
    </row>
    <row r="784" spans="9:9" ht="13.5" customHeight="1">
      <c r="I784" s="89"/>
    </row>
    <row r="785" spans="9:9" ht="13.5" customHeight="1">
      <c r="I785" s="89"/>
    </row>
    <row r="786" spans="9:9" ht="13.5" customHeight="1">
      <c r="I786" s="89"/>
    </row>
    <row r="787" spans="9:9" ht="13.5" customHeight="1">
      <c r="I787" s="89"/>
    </row>
    <row r="788" spans="9:9" ht="13.5" customHeight="1">
      <c r="I788" s="89"/>
    </row>
    <row r="789" spans="9:9" ht="13.5" customHeight="1">
      <c r="I789" s="89"/>
    </row>
    <row r="790" spans="9:9" ht="13.5" customHeight="1">
      <c r="I790" s="89"/>
    </row>
    <row r="791" spans="9:9" ht="13.5" customHeight="1">
      <c r="I791" s="89"/>
    </row>
    <row r="792" spans="9:9" ht="13.5" customHeight="1">
      <c r="I792" s="89"/>
    </row>
    <row r="793" spans="9:9" ht="13.5" customHeight="1">
      <c r="I793" s="89"/>
    </row>
    <row r="794" spans="9:9" ht="13.5" customHeight="1">
      <c r="I794" s="89"/>
    </row>
    <row r="795" spans="9:9" ht="13.5" customHeight="1">
      <c r="I795" s="89"/>
    </row>
    <row r="796" spans="9:9" ht="13.5" customHeight="1">
      <c r="I796" s="89"/>
    </row>
    <row r="797" spans="9:9" ht="13.5" customHeight="1">
      <c r="I797" s="89"/>
    </row>
    <row r="798" spans="9:9" ht="13.5" customHeight="1">
      <c r="I798" s="89"/>
    </row>
    <row r="799" spans="9:9" ht="13.5" customHeight="1">
      <c r="I799" s="89"/>
    </row>
    <row r="800" spans="9:9" ht="13.5" customHeight="1">
      <c r="I800" s="89"/>
    </row>
    <row r="801" spans="9:9" ht="13.5" customHeight="1">
      <c r="I801" s="89"/>
    </row>
    <row r="802" spans="9:9" ht="13.5" customHeight="1">
      <c r="I802" s="89"/>
    </row>
    <row r="803" spans="9:9" ht="13.5" customHeight="1">
      <c r="I803" s="89"/>
    </row>
    <row r="804" spans="9:9" ht="13.5" customHeight="1">
      <c r="I804" s="89"/>
    </row>
    <row r="805" spans="9:9" ht="13.5" customHeight="1">
      <c r="I805" s="89"/>
    </row>
    <row r="806" spans="9:9" ht="13.5" customHeight="1">
      <c r="I806" s="89"/>
    </row>
    <row r="807" spans="9:9" ht="13.5" customHeight="1">
      <c r="I807" s="89"/>
    </row>
    <row r="808" spans="9:9" ht="13.5" customHeight="1">
      <c r="I808" s="89"/>
    </row>
    <row r="809" spans="9:9" ht="13.5" customHeight="1">
      <c r="I809" s="89"/>
    </row>
    <row r="810" spans="9:9" ht="13.5" customHeight="1">
      <c r="I810" s="89"/>
    </row>
    <row r="811" spans="9:9" ht="13.5" customHeight="1">
      <c r="I811" s="89"/>
    </row>
    <row r="812" spans="9:9" ht="13.5" customHeight="1">
      <c r="I812" s="89"/>
    </row>
    <row r="813" spans="9:9" ht="13.5" customHeight="1">
      <c r="I813" s="89"/>
    </row>
    <row r="814" spans="9:9" ht="13.5" customHeight="1">
      <c r="I814" s="89"/>
    </row>
    <row r="815" spans="9:9" ht="13.5" customHeight="1">
      <c r="I815" s="89"/>
    </row>
    <row r="816" spans="9:9" ht="13.5" customHeight="1">
      <c r="I816" s="89"/>
    </row>
    <row r="817" spans="9:9" ht="13.5" customHeight="1">
      <c r="I817" s="89"/>
    </row>
    <row r="818" spans="9:9" ht="13.5" customHeight="1">
      <c r="I818" s="89"/>
    </row>
    <row r="819" spans="9:9" ht="13.5" customHeight="1">
      <c r="I819" s="89"/>
    </row>
    <row r="820" spans="9:9" ht="13.5" customHeight="1">
      <c r="I820" s="89"/>
    </row>
    <row r="821" spans="9:9" ht="13.5" customHeight="1">
      <c r="I821" s="89"/>
    </row>
    <row r="822" spans="9:9" ht="13.5" customHeight="1">
      <c r="I822" s="89"/>
    </row>
    <row r="823" spans="9:9" ht="13.5" customHeight="1">
      <c r="I823" s="89"/>
    </row>
    <row r="824" spans="9:9" ht="13.5" customHeight="1">
      <c r="I824" s="89"/>
    </row>
    <row r="825" spans="9:9" ht="13.5" customHeight="1">
      <c r="I825" s="89"/>
    </row>
    <row r="826" spans="9:9" ht="13.5" customHeight="1">
      <c r="I826" s="89"/>
    </row>
    <row r="827" spans="9:9" ht="13.5" customHeight="1">
      <c r="I827" s="89"/>
    </row>
    <row r="828" spans="9:9" ht="13.5" customHeight="1">
      <c r="I828" s="89"/>
    </row>
    <row r="829" spans="9:9" ht="13.5" customHeight="1">
      <c r="I829" s="89"/>
    </row>
    <row r="830" spans="9:9" ht="13.5" customHeight="1">
      <c r="I830" s="89"/>
    </row>
    <row r="831" spans="9:9" ht="13.5" customHeight="1">
      <c r="I831" s="89"/>
    </row>
    <row r="832" spans="9:9" ht="13.5" customHeight="1">
      <c r="I832" s="89"/>
    </row>
    <row r="833" spans="9:9" ht="13.5" customHeight="1">
      <c r="I833" s="89"/>
    </row>
    <row r="834" spans="9:9" ht="13.5" customHeight="1">
      <c r="I834" s="89"/>
    </row>
    <row r="835" spans="9:9" ht="13.5" customHeight="1">
      <c r="I835" s="89"/>
    </row>
    <row r="836" spans="9:9" ht="13.5" customHeight="1">
      <c r="I836" s="89"/>
    </row>
    <row r="837" spans="9:9" ht="13.5" customHeight="1">
      <c r="I837" s="89"/>
    </row>
    <row r="838" spans="9:9" ht="13.5" customHeight="1">
      <c r="I838" s="89"/>
    </row>
    <row r="839" spans="9:9" ht="13.5" customHeight="1">
      <c r="I839" s="89"/>
    </row>
    <row r="840" spans="9:9" ht="13.5" customHeight="1">
      <c r="I840" s="89"/>
    </row>
    <row r="841" spans="9:9" ht="13.5" customHeight="1">
      <c r="I841" s="89"/>
    </row>
    <row r="842" spans="9:9" ht="13.5" customHeight="1">
      <c r="I842" s="89"/>
    </row>
    <row r="843" spans="9:9" ht="13.5" customHeight="1">
      <c r="I843" s="89"/>
    </row>
    <row r="844" spans="9:9" ht="13.5" customHeight="1">
      <c r="I844" s="89"/>
    </row>
    <row r="845" spans="9:9" ht="13.5" customHeight="1">
      <c r="I845" s="89"/>
    </row>
    <row r="846" spans="9:9" ht="13.5" customHeight="1">
      <c r="I846" s="89"/>
    </row>
    <row r="847" spans="9:9" ht="13.5" customHeight="1">
      <c r="I847" s="89"/>
    </row>
    <row r="848" spans="9:9" ht="13.5" customHeight="1">
      <c r="I848" s="89"/>
    </row>
    <row r="849" spans="9:9" ht="13.5" customHeight="1">
      <c r="I849" s="89"/>
    </row>
    <row r="850" spans="9:9" ht="13.5" customHeight="1">
      <c r="I850" s="89"/>
    </row>
    <row r="851" spans="9:9" ht="13.5" customHeight="1">
      <c r="I851" s="89"/>
    </row>
    <row r="852" spans="9:9" ht="13.5" customHeight="1">
      <c r="I852" s="89"/>
    </row>
    <row r="853" spans="9:9" ht="13.5" customHeight="1">
      <c r="I853" s="89"/>
    </row>
    <row r="854" spans="9:9" ht="13.5" customHeight="1">
      <c r="I854" s="89"/>
    </row>
    <row r="855" spans="9:9" ht="13.5" customHeight="1">
      <c r="I855" s="89"/>
    </row>
    <row r="856" spans="9:9" ht="13.5" customHeight="1">
      <c r="I856" s="89"/>
    </row>
    <row r="857" spans="9:9" ht="13.5" customHeight="1">
      <c r="I857" s="89"/>
    </row>
    <row r="858" spans="9:9" ht="13.5" customHeight="1">
      <c r="I858" s="89"/>
    </row>
    <row r="859" spans="9:9" ht="13.5" customHeight="1">
      <c r="I859" s="89"/>
    </row>
    <row r="860" spans="9:9" ht="13.5" customHeight="1">
      <c r="I860" s="89"/>
    </row>
    <row r="861" spans="9:9" ht="13.5" customHeight="1">
      <c r="I861" s="89"/>
    </row>
    <row r="862" spans="9:9" ht="13.5" customHeight="1">
      <c r="I862" s="89"/>
    </row>
    <row r="863" spans="9:9" ht="13.5" customHeight="1">
      <c r="I863" s="89"/>
    </row>
    <row r="864" spans="9:9" ht="13.5" customHeight="1">
      <c r="I864" s="89"/>
    </row>
    <row r="865" spans="9:9" ht="13.5" customHeight="1">
      <c r="I865" s="89"/>
    </row>
    <row r="866" spans="9:9" ht="13.5" customHeight="1">
      <c r="I866" s="89"/>
    </row>
    <row r="867" spans="9:9" ht="13.5" customHeight="1">
      <c r="I867" s="89"/>
    </row>
    <row r="868" spans="9:9" ht="13.5" customHeight="1">
      <c r="I868" s="89"/>
    </row>
    <row r="869" spans="9:9" ht="13.5" customHeight="1">
      <c r="I869" s="89"/>
    </row>
    <row r="870" spans="9:9" ht="13.5" customHeight="1">
      <c r="I870" s="89"/>
    </row>
    <row r="871" spans="9:9" ht="13.5" customHeight="1">
      <c r="I871" s="89"/>
    </row>
    <row r="872" spans="9:9" ht="13.5" customHeight="1">
      <c r="I872" s="89"/>
    </row>
    <row r="873" spans="9:9" ht="13.5" customHeight="1">
      <c r="I873" s="89"/>
    </row>
    <row r="874" spans="9:9" ht="13.5" customHeight="1">
      <c r="I874" s="89"/>
    </row>
    <row r="875" spans="9:9" ht="13.5" customHeight="1">
      <c r="I875" s="89"/>
    </row>
    <row r="876" spans="9:9" ht="13.5" customHeight="1">
      <c r="I876" s="89"/>
    </row>
    <row r="877" spans="9:9" ht="13.5" customHeight="1">
      <c r="I877" s="89"/>
    </row>
    <row r="878" spans="9:9" ht="13.5" customHeight="1">
      <c r="I878" s="89"/>
    </row>
    <row r="879" spans="9:9" ht="13.5" customHeight="1">
      <c r="I879" s="89"/>
    </row>
    <row r="880" spans="9:9" ht="13.5" customHeight="1">
      <c r="I880" s="89"/>
    </row>
    <row r="881" spans="9:9" ht="13.5" customHeight="1">
      <c r="I881" s="89"/>
    </row>
    <row r="882" spans="9:9" ht="13.5" customHeight="1">
      <c r="I882" s="89"/>
    </row>
    <row r="883" spans="9:9" ht="13.5" customHeight="1">
      <c r="I883" s="89"/>
    </row>
    <row r="884" spans="9:9" ht="13.5" customHeight="1">
      <c r="I884" s="89"/>
    </row>
    <row r="885" spans="9:9" ht="13.5" customHeight="1">
      <c r="I885" s="89"/>
    </row>
    <row r="886" spans="9:9" ht="13.5" customHeight="1">
      <c r="I886" s="89"/>
    </row>
    <row r="887" spans="9:9" ht="13.5" customHeight="1">
      <c r="I887" s="89"/>
    </row>
    <row r="888" spans="9:9" ht="13.5" customHeight="1">
      <c r="I888" s="89"/>
    </row>
    <row r="889" spans="9:9" ht="13.5" customHeight="1">
      <c r="I889" s="89"/>
    </row>
    <row r="890" spans="9:9" ht="13.5" customHeight="1">
      <c r="I890" s="89"/>
    </row>
    <row r="891" spans="9:9" ht="13.5" customHeight="1">
      <c r="I891" s="89"/>
    </row>
    <row r="892" spans="9:9" ht="13.5" customHeight="1">
      <c r="I892" s="89"/>
    </row>
    <row r="893" spans="9:9" ht="13.5" customHeight="1">
      <c r="I893" s="89"/>
    </row>
    <row r="894" spans="9:9" ht="13.5" customHeight="1">
      <c r="I894" s="89"/>
    </row>
    <row r="895" spans="9:9" ht="13.5" customHeight="1">
      <c r="I895" s="89"/>
    </row>
    <row r="896" spans="9:9" ht="13.5" customHeight="1">
      <c r="I896" s="89"/>
    </row>
    <row r="897" spans="9:9" ht="13.5" customHeight="1">
      <c r="I897" s="89"/>
    </row>
    <row r="898" spans="9:9" ht="13.5" customHeight="1">
      <c r="I898" s="89"/>
    </row>
    <row r="899" spans="9:9" ht="13.5" customHeight="1">
      <c r="I899" s="89"/>
    </row>
    <row r="900" spans="9:9" ht="13.5" customHeight="1">
      <c r="I900" s="89"/>
    </row>
    <row r="901" spans="9:9" ht="13.5" customHeight="1">
      <c r="I901" s="89"/>
    </row>
    <row r="902" spans="9:9" ht="13.5" customHeight="1">
      <c r="I902" s="89"/>
    </row>
    <row r="903" spans="9:9" ht="13.5" customHeight="1">
      <c r="I903" s="89"/>
    </row>
    <row r="904" spans="9:9" ht="13.5" customHeight="1">
      <c r="I904" s="89"/>
    </row>
    <row r="905" spans="9:9" ht="13.5" customHeight="1">
      <c r="I905" s="89"/>
    </row>
    <row r="906" spans="9:9" ht="13.5" customHeight="1">
      <c r="I906" s="89"/>
    </row>
    <row r="907" spans="9:9" ht="13.5" customHeight="1">
      <c r="I907" s="89"/>
    </row>
    <row r="908" spans="9:9" ht="13.5" customHeight="1">
      <c r="I908" s="89"/>
    </row>
    <row r="909" spans="9:9" ht="13.5" customHeight="1">
      <c r="I909" s="89"/>
    </row>
    <row r="910" spans="9:9" ht="13.5" customHeight="1">
      <c r="I910" s="89"/>
    </row>
    <row r="911" spans="9:9" ht="13.5" customHeight="1">
      <c r="I911" s="89"/>
    </row>
    <row r="912" spans="9:9" ht="13.5" customHeight="1">
      <c r="I912" s="89"/>
    </row>
    <row r="913" spans="9:9" ht="13.5" customHeight="1">
      <c r="I913" s="89"/>
    </row>
    <row r="914" spans="9:9" ht="13.5" customHeight="1">
      <c r="I914" s="89"/>
    </row>
    <row r="915" spans="9:9" ht="13.5" customHeight="1">
      <c r="I915" s="89"/>
    </row>
    <row r="916" spans="9:9" ht="13.5" customHeight="1">
      <c r="I916" s="89"/>
    </row>
    <row r="917" spans="9:9" ht="13.5" customHeight="1">
      <c r="I917" s="89"/>
    </row>
    <row r="918" spans="9:9" ht="13.5" customHeight="1">
      <c r="I918" s="89"/>
    </row>
    <row r="919" spans="9:9" ht="13.5" customHeight="1">
      <c r="I919" s="89"/>
    </row>
    <row r="920" spans="9:9" ht="13.5" customHeight="1">
      <c r="I920" s="89"/>
    </row>
    <row r="921" spans="9:9" ht="13.5" customHeight="1">
      <c r="I921" s="89"/>
    </row>
    <row r="922" spans="9:9" ht="13.5" customHeight="1">
      <c r="I922" s="89"/>
    </row>
    <row r="923" spans="9:9" ht="13.5" customHeight="1">
      <c r="I923" s="89"/>
    </row>
    <row r="924" spans="9:9" ht="13.5" customHeight="1">
      <c r="I924" s="89"/>
    </row>
    <row r="925" spans="9:9" ht="13.5" customHeight="1">
      <c r="I925" s="89"/>
    </row>
    <row r="926" spans="9:9" ht="13.5" customHeight="1">
      <c r="I926" s="89"/>
    </row>
    <row r="927" spans="9:9" ht="13.5" customHeight="1">
      <c r="I927" s="89"/>
    </row>
    <row r="928" spans="9:9" ht="13.5" customHeight="1">
      <c r="I928" s="89"/>
    </row>
    <row r="929" spans="9:9" ht="13.5" customHeight="1">
      <c r="I929" s="89"/>
    </row>
    <row r="930" spans="9:9" ht="13.5" customHeight="1">
      <c r="I930" s="89"/>
    </row>
    <row r="931" spans="9:9" ht="13.5" customHeight="1">
      <c r="I931" s="89"/>
    </row>
    <row r="932" spans="9:9" ht="13.5" customHeight="1">
      <c r="I932" s="89"/>
    </row>
    <row r="933" spans="9:9" ht="13.5" customHeight="1">
      <c r="I933" s="89"/>
    </row>
    <row r="934" spans="9:9" ht="13.5" customHeight="1">
      <c r="I934" s="89"/>
    </row>
    <row r="935" spans="9:9" ht="13.5" customHeight="1">
      <c r="I935" s="89"/>
    </row>
    <row r="936" spans="9:9" ht="13.5" customHeight="1">
      <c r="I936" s="89"/>
    </row>
    <row r="937" spans="9:9" ht="13.5" customHeight="1">
      <c r="I937" s="89"/>
    </row>
    <row r="938" spans="9:9" ht="13.5" customHeight="1">
      <c r="I938" s="89"/>
    </row>
    <row r="939" spans="9:9" ht="13.5" customHeight="1">
      <c r="I939" s="89"/>
    </row>
    <row r="940" spans="9:9" ht="13.5" customHeight="1">
      <c r="I940" s="89"/>
    </row>
    <row r="941" spans="9:9" ht="13.5" customHeight="1">
      <c r="I941" s="89"/>
    </row>
    <row r="942" spans="9:9" ht="13.5" customHeight="1">
      <c r="I942" s="89"/>
    </row>
    <row r="943" spans="9:9" ht="13.5" customHeight="1">
      <c r="I943" s="89"/>
    </row>
    <row r="944" spans="9:9" ht="13.5" customHeight="1">
      <c r="I944" s="89"/>
    </row>
    <row r="945" spans="9:9" ht="13.5" customHeight="1">
      <c r="I945" s="89"/>
    </row>
    <row r="946" spans="9:9" ht="13.5" customHeight="1">
      <c r="I946" s="89"/>
    </row>
    <row r="947" spans="9:9" ht="13.5" customHeight="1">
      <c r="I947" s="89"/>
    </row>
    <row r="948" spans="9:9" ht="13.5" customHeight="1">
      <c r="I948" s="89"/>
    </row>
    <row r="949" spans="9:9" ht="13.5" customHeight="1">
      <c r="I949" s="89"/>
    </row>
    <row r="950" spans="9:9" ht="13.5" customHeight="1">
      <c r="I950" s="89"/>
    </row>
    <row r="951" spans="9:9" ht="13.5" customHeight="1">
      <c r="I951" s="89"/>
    </row>
    <row r="952" spans="9:9" ht="13.5" customHeight="1">
      <c r="I952" s="89"/>
    </row>
    <row r="953" spans="9:9" ht="13.5" customHeight="1">
      <c r="I953" s="89"/>
    </row>
    <row r="954" spans="9:9" ht="13.5" customHeight="1">
      <c r="I954" s="89"/>
    </row>
    <row r="955" spans="9:9" ht="13.5" customHeight="1">
      <c r="I955" s="89"/>
    </row>
    <row r="956" spans="9:9" ht="13.5" customHeight="1">
      <c r="I956" s="89"/>
    </row>
    <row r="957" spans="9:9" ht="13.5" customHeight="1">
      <c r="I957" s="89"/>
    </row>
    <row r="958" spans="9:9" ht="13.5" customHeight="1">
      <c r="I958" s="89"/>
    </row>
    <row r="959" spans="9:9" ht="13.5" customHeight="1">
      <c r="I959" s="89"/>
    </row>
    <row r="960" spans="9:9" ht="13.5" customHeight="1">
      <c r="I960" s="89"/>
    </row>
    <row r="961" spans="9:9" ht="13.5" customHeight="1">
      <c r="I961" s="89"/>
    </row>
    <row r="962" spans="9:9" ht="13.5" customHeight="1">
      <c r="I962" s="89"/>
    </row>
    <row r="963" spans="9:9" ht="13.5" customHeight="1">
      <c r="I963" s="89"/>
    </row>
    <row r="964" spans="9:9" ht="13.5" customHeight="1">
      <c r="I964" s="89"/>
    </row>
    <row r="965" spans="9:9" ht="13.5" customHeight="1">
      <c r="I965" s="89"/>
    </row>
    <row r="966" spans="9:9" ht="13.5" customHeight="1">
      <c r="I966" s="89"/>
    </row>
    <row r="967" spans="9:9" ht="13.5" customHeight="1">
      <c r="I967" s="89"/>
    </row>
    <row r="968" spans="9:9" ht="13.5" customHeight="1">
      <c r="I968" s="89"/>
    </row>
    <row r="969" spans="9:9" ht="13.5" customHeight="1">
      <c r="I969" s="89"/>
    </row>
    <row r="970" spans="9:9" ht="13.5" customHeight="1">
      <c r="I970" s="89"/>
    </row>
    <row r="971" spans="9:9" ht="13.5" customHeight="1">
      <c r="I971" s="89"/>
    </row>
    <row r="972" spans="9:9" ht="13.5" customHeight="1">
      <c r="I972" s="89"/>
    </row>
    <row r="973" spans="9:9" ht="13.5" customHeight="1">
      <c r="I973" s="89"/>
    </row>
    <row r="974" spans="9:9" ht="13.5" customHeight="1">
      <c r="I974" s="89"/>
    </row>
    <row r="975" spans="9:9" ht="13.5" customHeight="1">
      <c r="I975" s="89"/>
    </row>
    <row r="976" spans="9:9" ht="13.5" customHeight="1">
      <c r="I976" s="89"/>
    </row>
    <row r="977" spans="9:9" ht="13.5" customHeight="1">
      <c r="I977" s="89"/>
    </row>
    <row r="978" spans="9:9" ht="13.5" customHeight="1">
      <c r="I978" s="89"/>
    </row>
    <row r="979" spans="9:9" ht="13.5" customHeight="1">
      <c r="I979" s="89"/>
    </row>
    <row r="980" spans="9:9" ht="13.5" customHeight="1">
      <c r="I980" s="89"/>
    </row>
    <row r="981" spans="9:9" ht="13.5" customHeight="1">
      <c r="I981" s="89"/>
    </row>
    <row r="982" spans="9:9" ht="13.5" customHeight="1">
      <c r="I982" s="89"/>
    </row>
    <row r="983" spans="9:9" ht="13.5" customHeight="1">
      <c r="I983" s="89"/>
    </row>
    <row r="984" spans="9:9" ht="13.5" customHeight="1">
      <c r="I984" s="89"/>
    </row>
    <row r="985" spans="9:9" ht="13.5" customHeight="1">
      <c r="I985" s="89"/>
    </row>
    <row r="986" spans="9:9" ht="13.5" customHeight="1">
      <c r="I986" s="89"/>
    </row>
    <row r="987" spans="9:9" ht="13.5" customHeight="1">
      <c r="I987" s="89"/>
    </row>
    <row r="988" spans="9:9" ht="13.5" customHeight="1">
      <c r="I988" s="89"/>
    </row>
    <row r="989" spans="9:9" ht="13.5" customHeight="1">
      <c r="I989" s="89"/>
    </row>
    <row r="990" spans="9:9" ht="13.5" customHeight="1">
      <c r="I990" s="89"/>
    </row>
    <row r="991" spans="9:9" ht="13.5" customHeight="1">
      <c r="I991" s="89"/>
    </row>
    <row r="992" spans="9:9" ht="13.5" customHeight="1">
      <c r="I992" s="89"/>
    </row>
    <row r="993" spans="9:9" ht="13.5" customHeight="1">
      <c r="I993" s="89"/>
    </row>
    <row r="994" spans="9:9" ht="13.5" customHeight="1">
      <c r="I994" s="89"/>
    </row>
    <row r="995" spans="9:9" ht="13.5" customHeight="1">
      <c r="I995" s="89"/>
    </row>
    <row r="996" spans="9:9" ht="13.5" customHeight="1">
      <c r="I996" s="89"/>
    </row>
    <row r="997" spans="9:9" ht="13.5" customHeight="1">
      <c r="I997" s="89"/>
    </row>
    <row r="998" spans="9:9" ht="13.5" customHeight="1">
      <c r="I998" s="89"/>
    </row>
    <row r="999" spans="9:9" ht="13.5" customHeight="1">
      <c r="I999" s="89"/>
    </row>
    <row r="1000" spans="9:9" ht="13.5" customHeight="1">
      <c r="I1000" s="89"/>
    </row>
  </sheetData>
  <phoneticPr fontId="52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3A2F-CC7F-4D61-8CA8-2C546A0576AB}">
  <dimension ref="B2:C9"/>
  <sheetViews>
    <sheetView tabSelected="1" topLeftCell="A6" zoomScale="90" zoomScaleNormal="90" workbookViewId="0">
      <selection activeCell="B2" sqref="B2:C9"/>
    </sheetView>
  </sheetViews>
  <sheetFormatPr defaultColWidth="8.75" defaultRowHeight="15.75"/>
  <cols>
    <col min="1" max="1" width="8.75" style="96"/>
    <col min="2" max="2" width="5.5" style="98" bestFit="1" customWidth="1"/>
    <col min="3" max="3" width="119.875" style="96" customWidth="1"/>
    <col min="4" max="16384" width="8.75" style="96"/>
  </cols>
  <sheetData>
    <row r="2" spans="2:3" ht="133.5" customHeight="1">
      <c r="B2" s="97" t="s">
        <v>152</v>
      </c>
      <c r="C2" s="99" t="s">
        <v>161</v>
      </c>
    </row>
    <row r="3" spans="2:3" ht="133.5" customHeight="1">
      <c r="B3" s="97" t="s">
        <v>153</v>
      </c>
      <c r="C3" s="99" t="s">
        <v>165</v>
      </c>
    </row>
    <row r="4" spans="2:3" ht="133.5" customHeight="1">
      <c r="B4" s="97" t="s">
        <v>154</v>
      </c>
      <c r="C4" s="99" t="s">
        <v>171</v>
      </c>
    </row>
    <row r="5" spans="2:3" ht="133.5" customHeight="1">
      <c r="B5" s="97" t="s">
        <v>155</v>
      </c>
      <c r="C5" s="99" t="s">
        <v>179</v>
      </c>
    </row>
    <row r="6" spans="2:3" ht="133.5" customHeight="1">
      <c r="B6" s="97" t="s">
        <v>156</v>
      </c>
      <c r="C6" s="99" t="s">
        <v>182</v>
      </c>
    </row>
    <row r="7" spans="2:3" ht="133.5" customHeight="1">
      <c r="B7" s="97" t="s">
        <v>157</v>
      </c>
      <c r="C7" s="99" t="s">
        <v>188</v>
      </c>
    </row>
    <row r="8" spans="2:3" ht="133.5" customHeight="1">
      <c r="B8" s="97" t="s">
        <v>158</v>
      </c>
      <c r="C8" s="99" t="s">
        <v>206</v>
      </c>
    </row>
    <row r="9" spans="2:3" ht="133.5" customHeight="1">
      <c r="B9" s="97" t="s">
        <v>159</v>
      </c>
      <c r="C9" s="99" t="s">
        <v>207</v>
      </c>
    </row>
  </sheetData>
  <phoneticPr fontId="52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ﾀｲﾑ換算</vt:lpstr>
      <vt:lpstr>結果表</vt:lpstr>
      <vt:lpstr>実況</vt:lpstr>
      <vt:lpstr>実況_新</vt:lpstr>
      <vt:lpstr>結果表!Print_Area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和田龍太</dc:creator>
  <cp:lastModifiedBy>taka7</cp:lastModifiedBy>
  <cp:lastPrinted>2022-07-25T12:35:55Z</cp:lastPrinted>
  <dcterms:created xsi:type="dcterms:W3CDTF">2007-03-30T15:56:44Z</dcterms:created>
  <dcterms:modified xsi:type="dcterms:W3CDTF">2022-08-01T12:52:01Z</dcterms:modified>
</cp:coreProperties>
</file>