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naog\OneDrive\Ambiente de Trabalho\segundo ano\primeiro semestre\Projeto Integrador\"/>
    </mc:Choice>
  </mc:AlternateContent>
  <xr:revisionPtr revIDLastSave="0" documentId="13_ncr:1_{4786E870-02BF-48B9-BAAA-9220BD45A6CB}" xr6:coauthVersionLast="47" xr6:coauthVersionMax="47" xr10:uidLastSave="{00000000-0000-0000-0000-000000000000}"/>
  <bookViews>
    <workbookView xWindow="-108" yWindow="-108" windowWidth="23256" windowHeight="12456" xr2:uid="{ACBD79A1-D35B-4D3E-A78E-4F35CA726952}"/>
  </bookViews>
  <sheets>
    <sheet name="Plantas" sheetId="1" r:id="rId1"/>
    <sheet name="Fator Produção" sheetId="4" r:id="rId2"/>
    <sheet name="Exploração agrícola" sheetId="2" r:id="rId3"/>
    <sheet name="Culturas" sheetId="5" r:id="rId4"/>
    <sheet name="Operações" sheetId="3" r:id="rId5"/>
    <sheet name="Script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3" i="4"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2" i="1"/>
  <c r="A13" i="4"/>
  <c r="A14" i="4"/>
  <c r="A15" i="4"/>
  <c r="A16" i="4"/>
  <c r="A17" i="4"/>
  <c r="A18" i="4"/>
  <c r="A19" i="4"/>
  <c r="A12" i="4"/>
  <c r="B17" i="6"/>
  <c r="B18" i="6"/>
  <c r="B19" i="6"/>
  <c r="B20" i="6"/>
  <c r="B21" i="6"/>
  <c r="B22" i="6"/>
  <c r="B23" i="6"/>
  <c r="B24" i="6"/>
  <c r="B25" i="6"/>
  <c r="B16" i="6"/>
  <c r="H14" i="2"/>
  <c r="H15" i="2"/>
  <c r="H16" i="2"/>
  <c r="H17" i="2"/>
  <c r="H13" i="2"/>
  <c r="H2" i="2"/>
  <c r="J2" i="5"/>
  <c r="J3" i="5"/>
  <c r="J4" i="5"/>
  <c r="J5" i="5"/>
  <c r="J6" i="5"/>
  <c r="J7" i="5"/>
  <c r="J8" i="5"/>
  <c r="J9" i="5"/>
  <c r="J10" i="5"/>
  <c r="J11" i="5"/>
  <c r="H3" i="2"/>
  <c r="H4" i="2"/>
  <c r="H5" i="2"/>
  <c r="H6" i="2"/>
  <c r="B4" i="6"/>
  <c r="B5" i="6"/>
  <c r="B6" i="6"/>
  <c r="B7" i="6"/>
  <c r="B8" i="6"/>
  <c r="B9" i="6"/>
  <c r="B10" i="6"/>
  <c r="B11" i="6"/>
  <c r="B12" i="6"/>
  <c r="B3" i="6"/>
  <c r="A34" i="4"/>
  <c r="A35" i="4"/>
  <c r="A36" i="4"/>
  <c r="A37" i="4"/>
  <c r="A38" i="4"/>
  <c r="A39" i="4"/>
  <c r="A40" i="4"/>
  <c r="A45" i="4"/>
  <c r="A46" i="4"/>
  <c r="A47" i="4"/>
  <c r="A48" i="4"/>
  <c r="A49" i="4"/>
  <c r="A50" i="4"/>
  <c r="A51" i="4"/>
  <c r="A44" i="4"/>
</calcChain>
</file>

<file path=xl/sharedStrings.xml><?xml version="1.0" encoding="utf-8"?>
<sst xmlns="http://schemas.openxmlformats.org/spreadsheetml/2006/main" count="934" uniqueCount="229">
  <si>
    <t>Prunus domestica</t>
  </si>
  <si>
    <t>Prunus armeniaca</t>
  </si>
  <si>
    <t>Malus domestica</t>
  </si>
  <si>
    <t>Pyrus pyrifolia</t>
  </si>
  <si>
    <t>Daucus carota subsp. Sativus</t>
  </si>
  <si>
    <t>Cenoura</t>
  </si>
  <si>
    <t>Carson Hybrid</t>
  </si>
  <si>
    <t>Red Cored Chantenay</t>
  </si>
  <si>
    <t>Danvers Half Long</t>
  </si>
  <si>
    <t>Imperator 58</t>
  </si>
  <si>
    <t>Sugarsnax Hybrid</t>
  </si>
  <si>
    <t>Nelson Hybrid</t>
  </si>
  <si>
    <t>Scarlet Nantes</t>
  </si>
  <si>
    <t>Nome comum</t>
  </si>
  <si>
    <t>Variedade</t>
  </si>
  <si>
    <t>Ameixoeira</t>
  </si>
  <si>
    <t>Damasqueiro</t>
  </si>
  <si>
    <t>Macieira</t>
  </si>
  <si>
    <t>Pera Nashi</t>
  </si>
  <si>
    <t>Tipo Plantação</t>
  </si>
  <si>
    <t>Permanente</t>
  </si>
  <si>
    <t>Temporária</t>
  </si>
  <si>
    <t>Parcela</t>
  </si>
  <si>
    <t>ID</t>
  </si>
  <si>
    <t>Tipo</t>
  </si>
  <si>
    <t>Designação</t>
  </si>
  <si>
    <t>Área</t>
  </si>
  <si>
    <t>Campo da bouça</t>
  </si>
  <si>
    <t>Campo grande</t>
  </si>
  <si>
    <t>Campo do poço</t>
  </si>
  <si>
    <t>Espigueiro</t>
  </si>
  <si>
    <t>Armazém novo</t>
  </si>
  <si>
    <t>Armazém</t>
  </si>
  <si>
    <t>Garagem</t>
  </si>
  <si>
    <t>Moinho</t>
  </si>
  <si>
    <t>Armazém grande</t>
  </si>
  <si>
    <t>Rega</t>
  </si>
  <si>
    <t>Tanque do campo grande</t>
  </si>
  <si>
    <t>Unidade</t>
  </si>
  <si>
    <t>ha</t>
  </si>
  <si>
    <t>m2</t>
  </si>
  <si>
    <t>m3</t>
  </si>
  <si>
    <t>Lameiro da ponte</t>
  </si>
  <si>
    <t>Lameiro do moinho</t>
  </si>
  <si>
    <t>Horta</t>
  </si>
  <si>
    <t>Lupinus luteus</t>
  </si>
  <si>
    <t>Tremoço</t>
  </si>
  <si>
    <t>Lupinus albus</t>
  </si>
  <si>
    <t>Floração</t>
  </si>
  <si>
    <t>Colheita</t>
  </si>
  <si>
    <t>Formato</t>
  </si>
  <si>
    <t>Pó molhável</t>
  </si>
  <si>
    <t>Operação</t>
  </si>
  <si>
    <t>ID Parcela</t>
  </si>
  <si>
    <t>Cultura</t>
  </si>
  <si>
    <t>Data</t>
  </si>
  <si>
    <t>Incorporação no solo</t>
  </si>
  <si>
    <t>Milho</t>
  </si>
  <si>
    <t>Zea mays</t>
  </si>
  <si>
    <t>Poda</t>
  </si>
  <si>
    <t>Sementeira/Plantação</t>
  </si>
  <si>
    <t>Brassica rapa</t>
  </si>
  <si>
    <t>Milho Doce Golden Bantam</t>
  </si>
  <si>
    <t>Março a setembro</t>
  </si>
  <si>
    <t>Junho a fevereiro</t>
  </si>
  <si>
    <t>Novembro a dezembro</t>
  </si>
  <si>
    <t>Julho a agosto</t>
  </si>
  <si>
    <t>Fevereiro a março</t>
  </si>
  <si>
    <t>Março a abril</t>
  </si>
  <si>
    <t>Agosto a setembro</t>
  </si>
  <si>
    <t>Janeiro</t>
  </si>
  <si>
    <t>Abril a maio</t>
  </si>
  <si>
    <t>Abril a junho</t>
  </si>
  <si>
    <t>Julho a setembro</t>
  </si>
  <si>
    <t>Sementeira</t>
  </si>
  <si>
    <t>Quantidade</t>
  </si>
  <si>
    <t>kg</t>
  </si>
  <si>
    <t>un</t>
  </si>
  <si>
    <t>Fator de produção</t>
  </si>
  <si>
    <t>Patentkali</t>
  </si>
  <si>
    <t>Adubo</t>
  </si>
  <si>
    <t>ESTA Kieserit</t>
  </si>
  <si>
    <t>EPSO Microtop</t>
  </si>
  <si>
    <t>Adubo foliar</t>
  </si>
  <si>
    <t>Fungicida</t>
  </si>
  <si>
    <t>80 dias</t>
  </si>
  <si>
    <t>Espécie</t>
  </si>
  <si>
    <t>Fertilização</t>
  </si>
  <si>
    <t>Modo</t>
  </si>
  <si>
    <t>Foliar</t>
  </si>
  <si>
    <t>Granulado</t>
  </si>
  <si>
    <t>CU</t>
  </si>
  <si>
    <t>Perc.</t>
  </si>
  <si>
    <t>K</t>
  </si>
  <si>
    <t>Mg</t>
  </si>
  <si>
    <t>S</t>
  </si>
  <si>
    <t>C1</t>
  </si>
  <si>
    <t>C2</t>
  </si>
  <si>
    <t>C3</t>
  </si>
  <si>
    <t>Enxofre Bayer 80 WG</t>
  </si>
  <si>
    <t>C4</t>
  </si>
  <si>
    <t>B</t>
  </si>
  <si>
    <t>Mn</t>
  </si>
  <si>
    <t>Fabricante</t>
  </si>
  <si>
    <t>Calda Bordalesa ASCENZA</t>
  </si>
  <si>
    <t>ASCENZA</t>
  </si>
  <si>
    <t>Bayer</t>
  </si>
  <si>
    <t>K+S</t>
  </si>
  <si>
    <t>EPSO Top</t>
  </si>
  <si>
    <t>Adubo foliar+Fertirrega</t>
  </si>
  <si>
    <t>Adubo solo</t>
  </si>
  <si>
    <t>Aplicação</t>
  </si>
  <si>
    <t>Fitofármaco</t>
  </si>
  <si>
    <t>Data Inicial</t>
  </si>
  <si>
    <t>Data Final</t>
  </si>
  <si>
    <t>Plantação</t>
  </si>
  <si>
    <t>Macieira Fuji</t>
  </si>
  <si>
    <t>Macieira Jonagored</t>
  </si>
  <si>
    <t>Macieira Royal Gala</t>
  </si>
  <si>
    <t>Unidades</t>
  </si>
  <si>
    <t>Olea europaea</t>
  </si>
  <si>
    <t>Amarelo</t>
  </si>
  <si>
    <t>Branco</t>
  </si>
  <si>
    <t>MAS 24.C</t>
  </si>
  <si>
    <t>Doce Golden Bantam</t>
  </si>
  <si>
    <t>Senhora Conceição</t>
  </si>
  <si>
    <t>Nabo greleiro</t>
  </si>
  <si>
    <t>Oliveira</t>
  </si>
  <si>
    <t>Tremoço Amarelo</t>
  </si>
  <si>
    <t>Campo Grande</t>
  </si>
  <si>
    <t>Oliveira Galega</t>
  </si>
  <si>
    <t>Oliveira Picual</t>
  </si>
  <si>
    <t>Biocal CaCo3</t>
  </si>
  <si>
    <t>Biocal</t>
  </si>
  <si>
    <t>Pó</t>
  </si>
  <si>
    <t>Corretor</t>
  </si>
  <si>
    <t>Correção solo</t>
  </si>
  <si>
    <t>CaCO3</t>
  </si>
  <si>
    <t>MgCO3</t>
  </si>
  <si>
    <t>Biocal Composto</t>
  </si>
  <si>
    <t>MgO</t>
  </si>
  <si>
    <t>RAINHA CLAUDIA CARANGUEJEIRA</t>
  </si>
  <si>
    <t>PRESIDENT</t>
  </si>
  <si>
    <t>STANLEY</t>
  </si>
  <si>
    <t>ANGELENO</t>
  </si>
  <si>
    <t>BLACK BEAUTY</t>
  </si>
  <si>
    <t>BLACK STAR</t>
  </si>
  <si>
    <t>BLACK GOLD</t>
  </si>
  <si>
    <t>BLACK DIAMOND</t>
  </si>
  <si>
    <t>BLACK AMBER</t>
  </si>
  <si>
    <t>BLACK SPLENDOR</t>
  </si>
  <si>
    <t>FORTUNA</t>
  </si>
  <si>
    <t>FRIAR</t>
  </si>
  <si>
    <t>EL DORADO</t>
  </si>
  <si>
    <t>ELEPHANT HEART</t>
  </si>
  <si>
    <t>GOLDEN JAPAN</t>
  </si>
  <si>
    <t>HARRY PITCHON</t>
  </si>
  <si>
    <t>LAETITIA</t>
  </si>
  <si>
    <t>METLEY</t>
  </si>
  <si>
    <t>MIRABELLE DE NANCY</t>
  </si>
  <si>
    <t>QUEEN ROSE</t>
  </si>
  <si>
    <t>RED BEAUT</t>
  </si>
  <si>
    <t>SANTA ROSA</t>
  </si>
  <si>
    <t>SHIRO</t>
  </si>
  <si>
    <t>SUNGOLD</t>
  </si>
  <si>
    <t>WILSON PERFECTION</t>
  </si>
  <si>
    <t>AUTUMN GIANT</t>
  </si>
  <si>
    <t>BULIDA</t>
  </si>
  <si>
    <t>CANINO</t>
  </si>
  <si>
    <t>LIABAUD</t>
  </si>
  <si>
    <t>MAILLOT JAUNE</t>
  </si>
  <si>
    <t>POLONAIS</t>
  </si>
  <si>
    <t>AKANE</t>
  </si>
  <si>
    <t>BELGOLDEN</t>
  </si>
  <si>
    <t>BRAVO DE ESMOLFE</t>
  </si>
  <si>
    <t>CASA NOVA DE ALCOBAÇA</t>
  </si>
  <si>
    <t>EROVAN</t>
  </si>
  <si>
    <t>FUJI</t>
  </si>
  <si>
    <t>GRANNY SMITH</t>
  </si>
  <si>
    <t>GOLDEN DELICIOUS</t>
  </si>
  <si>
    <t>HI-EARLY</t>
  </si>
  <si>
    <t>JONAGORED</t>
  </si>
  <si>
    <t>LYSGOLDEN</t>
  </si>
  <si>
    <t>MUTSU</t>
  </si>
  <si>
    <t>PORTA DA LOJA</t>
  </si>
  <si>
    <t>REINETTE OU CANADA</t>
  </si>
  <si>
    <t>REINETTE OU GRAND FAY</t>
  </si>
  <si>
    <t>RISCADINHA DE PALMELA</t>
  </si>
  <si>
    <t>ROYAL GALA</t>
  </si>
  <si>
    <t>REDCHIEF</t>
  </si>
  <si>
    <t>STARKING</t>
  </si>
  <si>
    <t>SUMMER RED</t>
  </si>
  <si>
    <t>WELL'SPUR DELICIOUS</t>
  </si>
  <si>
    <t>NOIVA</t>
  </si>
  <si>
    <t>OLHO ABERTO</t>
  </si>
  <si>
    <t>CAMOESA ROSA</t>
  </si>
  <si>
    <t>MALÁPIO</t>
  </si>
  <si>
    <t>GRONHO DOCE</t>
  </si>
  <si>
    <t>PÉ DE BOI </t>
  </si>
  <si>
    <t>PINOVA</t>
  </si>
  <si>
    <t>PARDO LINDO</t>
  </si>
  <si>
    <t>PIPO DE BASTO</t>
  </si>
  <si>
    <t>PRIMA</t>
  </si>
  <si>
    <t>QUERINA</t>
  </si>
  <si>
    <t>VISTA BELLA</t>
  </si>
  <si>
    <t>GOLDEN SMOOTHEE</t>
  </si>
  <si>
    <t>GOLDEN SUPREMA</t>
  </si>
  <si>
    <t>GLOSTER 69</t>
  </si>
  <si>
    <t>FREEDOM</t>
  </si>
  <si>
    <t>SNINSEIKI</t>
  </si>
  <si>
    <t>KUMOI</t>
  </si>
  <si>
    <t>HOSUI</t>
  </si>
  <si>
    <t>NIJISSEIKI</t>
  </si>
  <si>
    <t>COBRANÇOSA</t>
  </si>
  <si>
    <t>ARBEQUINA</t>
  </si>
  <si>
    <t>HOJIBLANCA</t>
  </si>
  <si>
    <t>NEGRINHA DO FREIXO</t>
  </si>
  <si>
    <t>PICUAL</t>
  </si>
  <si>
    <t>MAÇANILHA</t>
  </si>
  <si>
    <t>CONSERVA DE ELVAS</t>
  </si>
  <si>
    <t>Galega </t>
  </si>
  <si>
    <t>Outubro a novembro</t>
  </si>
  <si>
    <t>SQL</t>
  </si>
  <si>
    <t>table_name</t>
  </si>
  <si>
    <t>Script para sql, tendo as funções do excel para substituir por NULL, as celulas que não apresentem valor e formatar os valores das percentagens</t>
  </si>
  <si>
    <t>Script para sql, de modo à percentagem ser modificada ao inserir os valores na tabela</t>
  </si>
  <si>
    <t>Edificio</t>
  </si>
  <si>
    <t>nome_tabela</t>
  </si>
  <si>
    <t>CulturaInstalada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</si>
</sst>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1" fillId="0" borderId="0" xfId="0" applyFont="1"/>
    <xf numFmtId="9" fontId="0" fillId="0" borderId="0" xfId="0" applyNumberFormat="1"/>
    <xf numFmtId="10" fontId="0" fillId="0" borderId="0" xfId="0" applyNumberFormat="1"/>
    <xf numFmtId="164" fontId="0" fillId="0" borderId="0" xfId="0" applyNumberFormat="1"/>
    <xf numFmtId="0" fontId="0" fillId="0" borderId="0" xfId="0" applyAlignment="1">
      <alignment horizontal="center"/>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74F46-7FB7-481B-9DAE-CE325D568C4A}">
  <dimension ref="A1:J93"/>
  <sheetViews>
    <sheetView tabSelected="1" workbookViewId="0">
      <selection activeCell="I12" sqref="I12"/>
    </sheetView>
  </sheetViews>
  <sheetFormatPr defaultRowHeight="14.4" x14ac:dyDescent="0.3"/>
  <cols>
    <col min="1" max="1" width="25.21875" bestFit="1" customWidth="1"/>
    <col min="2" max="2" width="25.21875" customWidth="1"/>
    <col min="3" max="3" width="29.88671875" bestFit="1" customWidth="1"/>
    <col min="4" max="4" width="13.109375" bestFit="1" customWidth="1"/>
    <col min="5" max="5" width="19.33203125" bestFit="1" customWidth="1"/>
    <col min="6" max="6" width="20.21875" bestFit="1" customWidth="1"/>
    <col min="7" max="7" width="15.88671875" bestFit="1" customWidth="1"/>
    <col min="8" max="8" width="19.88671875" bestFit="1" customWidth="1"/>
    <col min="9" max="9" width="10.33203125" customWidth="1"/>
  </cols>
  <sheetData>
    <row r="1" spans="1:10" x14ac:dyDescent="0.3">
      <c r="A1" s="2" t="s">
        <v>86</v>
      </c>
      <c r="B1" s="2" t="s">
        <v>13</v>
      </c>
      <c r="C1" s="2" t="s">
        <v>14</v>
      </c>
      <c r="D1" s="2" t="s">
        <v>19</v>
      </c>
      <c r="E1" s="2" t="s">
        <v>60</v>
      </c>
      <c r="F1" s="2" t="s">
        <v>59</v>
      </c>
      <c r="G1" s="2" t="s">
        <v>48</v>
      </c>
      <c r="H1" s="2" t="s">
        <v>49</v>
      </c>
    </row>
    <row r="2" spans="1:10" x14ac:dyDescent="0.3">
      <c r="A2" t="s">
        <v>0</v>
      </c>
      <c r="B2" t="s">
        <v>15</v>
      </c>
      <c r="C2" t="s">
        <v>141</v>
      </c>
      <c r="D2" t="s">
        <v>20</v>
      </c>
      <c r="F2" t="s">
        <v>65</v>
      </c>
      <c r="G2" t="s">
        <v>67</v>
      </c>
      <c r="H2" t="s">
        <v>66</v>
      </c>
      <c r="J2" t="str">
        <f>"INSERT INTO Planta(variedade, nomeComum, idCalendarioOperacao, especie) VALUES ('" &amp;C2&amp; "', '" &amp;B2&amp; "', 1, '" &amp;A2&amp; "');"</f>
        <v>INSERT INTO Planta(variedade, nomeComum, idCalendarioOperacao, especie) VALUES ('RAINHA CLAUDIA CARANGUEJEIRA', 'Ameixoeira', 1, 'Prunus domestica');</v>
      </c>
    </row>
    <row r="3" spans="1:10" x14ac:dyDescent="0.3">
      <c r="A3" t="s">
        <v>0</v>
      </c>
      <c r="B3" t="s">
        <v>15</v>
      </c>
      <c r="C3" t="s">
        <v>142</v>
      </c>
      <c r="D3" t="s">
        <v>20</v>
      </c>
      <c r="F3" t="s">
        <v>65</v>
      </c>
      <c r="G3" t="s">
        <v>67</v>
      </c>
      <c r="H3" t="s">
        <v>66</v>
      </c>
      <c r="J3" t="str">
        <f t="shared" ref="J3:J66" si="0">"INSERT INTO Planta(variedade, nomeComum, idCalendarioOperacao, especie) VALUES ('" &amp;C3&amp; "', '" &amp;B3&amp; "', 1, '" &amp;A3&amp; "');"</f>
        <v>INSERT INTO Planta(variedade, nomeComum, idCalendarioOperacao, especie) VALUES ('PRESIDENT', 'Ameixoeira', 1, 'Prunus domestica');</v>
      </c>
    </row>
    <row r="4" spans="1:10" x14ac:dyDescent="0.3">
      <c r="A4" t="s">
        <v>0</v>
      </c>
      <c r="B4" t="s">
        <v>15</v>
      </c>
      <c r="C4" t="s">
        <v>143</v>
      </c>
      <c r="D4" t="s">
        <v>20</v>
      </c>
      <c r="F4" t="s">
        <v>65</v>
      </c>
      <c r="G4" t="s">
        <v>67</v>
      </c>
      <c r="H4" t="s">
        <v>66</v>
      </c>
      <c r="J4" t="str">
        <f t="shared" si="0"/>
        <v>INSERT INTO Planta(variedade, nomeComum, idCalendarioOperacao, especie) VALUES ('STANLEY', 'Ameixoeira', 1, 'Prunus domestica');</v>
      </c>
    </row>
    <row r="5" spans="1:10" x14ac:dyDescent="0.3">
      <c r="A5" t="s">
        <v>0</v>
      </c>
      <c r="B5" t="s">
        <v>15</v>
      </c>
      <c r="C5" t="s">
        <v>144</v>
      </c>
      <c r="D5" t="s">
        <v>20</v>
      </c>
      <c r="F5" t="s">
        <v>65</v>
      </c>
      <c r="G5" t="s">
        <v>67</v>
      </c>
      <c r="H5" t="s">
        <v>66</v>
      </c>
      <c r="J5" t="str">
        <f t="shared" si="0"/>
        <v>INSERT INTO Planta(variedade, nomeComum, idCalendarioOperacao, especie) VALUES ('ANGELENO', 'Ameixoeira', 1, 'Prunus domestica');</v>
      </c>
    </row>
    <row r="6" spans="1:10" x14ac:dyDescent="0.3">
      <c r="A6" t="s">
        <v>0</v>
      </c>
      <c r="B6" t="s">
        <v>15</v>
      </c>
      <c r="C6" t="s">
        <v>145</v>
      </c>
      <c r="D6" t="s">
        <v>20</v>
      </c>
      <c r="F6" t="s">
        <v>65</v>
      </c>
      <c r="G6" t="s">
        <v>67</v>
      </c>
      <c r="H6" t="s">
        <v>66</v>
      </c>
      <c r="J6" t="str">
        <f t="shared" si="0"/>
        <v>INSERT INTO Planta(variedade, nomeComum, idCalendarioOperacao, especie) VALUES ('BLACK BEAUTY', 'Ameixoeira', 1, 'Prunus domestica');</v>
      </c>
    </row>
    <row r="7" spans="1:10" x14ac:dyDescent="0.3">
      <c r="A7" t="s">
        <v>0</v>
      </c>
      <c r="B7" t="s">
        <v>15</v>
      </c>
      <c r="C7" t="s">
        <v>146</v>
      </c>
      <c r="D7" t="s">
        <v>20</v>
      </c>
      <c r="F7" t="s">
        <v>65</v>
      </c>
      <c r="G7" t="s">
        <v>67</v>
      </c>
      <c r="H7" t="s">
        <v>66</v>
      </c>
      <c r="J7" t="str">
        <f t="shared" si="0"/>
        <v>INSERT INTO Planta(variedade, nomeComum, idCalendarioOperacao, especie) VALUES ('BLACK STAR', 'Ameixoeira', 1, 'Prunus domestica');</v>
      </c>
    </row>
    <row r="8" spans="1:10" x14ac:dyDescent="0.3">
      <c r="A8" t="s">
        <v>0</v>
      </c>
      <c r="B8" t="s">
        <v>15</v>
      </c>
      <c r="C8" t="s">
        <v>147</v>
      </c>
      <c r="D8" t="s">
        <v>20</v>
      </c>
      <c r="F8" t="s">
        <v>65</v>
      </c>
      <c r="G8" t="s">
        <v>67</v>
      </c>
      <c r="H8" t="s">
        <v>66</v>
      </c>
      <c r="J8" t="str">
        <f t="shared" si="0"/>
        <v>INSERT INTO Planta(variedade, nomeComum, idCalendarioOperacao, especie) VALUES ('BLACK GOLD', 'Ameixoeira', 1, 'Prunus domestica');</v>
      </c>
    </row>
    <row r="9" spans="1:10" x14ac:dyDescent="0.3">
      <c r="A9" t="s">
        <v>0</v>
      </c>
      <c r="B9" t="s">
        <v>15</v>
      </c>
      <c r="C9" t="s">
        <v>148</v>
      </c>
      <c r="D9" t="s">
        <v>20</v>
      </c>
      <c r="F9" t="s">
        <v>65</v>
      </c>
      <c r="G9" t="s">
        <v>67</v>
      </c>
      <c r="H9" t="s">
        <v>66</v>
      </c>
      <c r="J9" t="str">
        <f t="shared" si="0"/>
        <v>INSERT INTO Planta(variedade, nomeComum, idCalendarioOperacao, especie) VALUES ('BLACK DIAMOND', 'Ameixoeira', 1, 'Prunus domestica');</v>
      </c>
    </row>
    <row r="10" spans="1:10" x14ac:dyDescent="0.3">
      <c r="A10" t="s">
        <v>0</v>
      </c>
      <c r="B10" t="s">
        <v>15</v>
      </c>
      <c r="C10" t="s">
        <v>149</v>
      </c>
      <c r="D10" t="s">
        <v>20</v>
      </c>
      <c r="F10" t="s">
        <v>65</v>
      </c>
      <c r="G10" t="s">
        <v>67</v>
      </c>
      <c r="H10" t="s">
        <v>66</v>
      </c>
      <c r="J10" t="str">
        <f t="shared" si="0"/>
        <v>INSERT INTO Planta(variedade, nomeComum, idCalendarioOperacao, especie) VALUES ('BLACK AMBER', 'Ameixoeira', 1, 'Prunus domestica');</v>
      </c>
    </row>
    <row r="11" spans="1:10" x14ac:dyDescent="0.3">
      <c r="A11" t="s">
        <v>0</v>
      </c>
      <c r="B11" t="s">
        <v>15</v>
      </c>
      <c r="C11" t="s">
        <v>150</v>
      </c>
      <c r="D11" t="s">
        <v>20</v>
      </c>
      <c r="F11" t="s">
        <v>65</v>
      </c>
      <c r="G11" t="s">
        <v>67</v>
      </c>
      <c r="H11" t="s">
        <v>66</v>
      </c>
      <c r="J11" t="str">
        <f t="shared" si="0"/>
        <v>INSERT INTO Planta(variedade, nomeComum, idCalendarioOperacao, especie) VALUES ('BLACK SPLENDOR', 'Ameixoeira', 1, 'Prunus domestica');</v>
      </c>
    </row>
    <row r="12" spans="1:10" x14ac:dyDescent="0.3">
      <c r="A12" t="s">
        <v>0</v>
      </c>
      <c r="B12" t="s">
        <v>15</v>
      </c>
      <c r="C12" t="s">
        <v>151</v>
      </c>
      <c r="D12" t="s">
        <v>20</v>
      </c>
      <c r="F12" t="s">
        <v>65</v>
      </c>
      <c r="G12" t="s">
        <v>67</v>
      </c>
      <c r="H12" t="s">
        <v>66</v>
      </c>
      <c r="J12" t="str">
        <f t="shared" si="0"/>
        <v>INSERT INTO Planta(variedade, nomeComum, idCalendarioOperacao, especie) VALUES ('FORTUNA', 'Ameixoeira', 1, 'Prunus domestica');</v>
      </c>
    </row>
    <row r="13" spans="1:10" x14ac:dyDescent="0.3">
      <c r="A13" t="s">
        <v>0</v>
      </c>
      <c r="B13" t="s">
        <v>15</v>
      </c>
      <c r="C13" t="s">
        <v>152</v>
      </c>
      <c r="D13" t="s">
        <v>20</v>
      </c>
      <c r="F13" t="s">
        <v>65</v>
      </c>
      <c r="G13" t="s">
        <v>67</v>
      </c>
      <c r="H13" t="s">
        <v>66</v>
      </c>
      <c r="J13" t="str">
        <f t="shared" si="0"/>
        <v>INSERT INTO Planta(variedade, nomeComum, idCalendarioOperacao, especie) VALUES ('FRIAR', 'Ameixoeira', 1, 'Prunus domestica');</v>
      </c>
    </row>
    <row r="14" spans="1:10" x14ac:dyDescent="0.3">
      <c r="A14" t="s">
        <v>0</v>
      </c>
      <c r="B14" t="s">
        <v>15</v>
      </c>
      <c r="C14" t="s">
        <v>153</v>
      </c>
      <c r="D14" t="s">
        <v>20</v>
      </c>
      <c r="F14" t="s">
        <v>65</v>
      </c>
      <c r="G14" t="s">
        <v>67</v>
      </c>
      <c r="H14" t="s">
        <v>66</v>
      </c>
      <c r="J14" t="str">
        <f t="shared" si="0"/>
        <v>INSERT INTO Planta(variedade, nomeComum, idCalendarioOperacao, especie) VALUES ('EL DORADO', 'Ameixoeira', 1, 'Prunus domestica');</v>
      </c>
    </row>
    <row r="15" spans="1:10" x14ac:dyDescent="0.3">
      <c r="A15" t="s">
        <v>0</v>
      </c>
      <c r="B15" t="s">
        <v>15</v>
      </c>
      <c r="C15" t="s">
        <v>154</v>
      </c>
      <c r="D15" t="s">
        <v>20</v>
      </c>
      <c r="F15" t="s">
        <v>65</v>
      </c>
      <c r="G15" t="s">
        <v>67</v>
      </c>
      <c r="H15" t="s">
        <v>66</v>
      </c>
      <c r="J15" t="str">
        <f t="shared" si="0"/>
        <v>INSERT INTO Planta(variedade, nomeComum, idCalendarioOperacao, especie) VALUES ('ELEPHANT HEART', 'Ameixoeira', 1, 'Prunus domestica');</v>
      </c>
    </row>
    <row r="16" spans="1:10" x14ac:dyDescent="0.3">
      <c r="A16" t="s">
        <v>0</v>
      </c>
      <c r="B16" t="s">
        <v>15</v>
      </c>
      <c r="C16" t="s">
        <v>155</v>
      </c>
      <c r="D16" t="s">
        <v>20</v>
      </c>
      <c r="F16" t="s">
        <v>65</v>
      </c>
      <c r="G16" t="s">
        <v>67</v>
      </c>
      <c r="H16" t="s">
        <v>66</v>
      </c>
      <c r="J16" t="str">
        <f t="shared" si="0"/>
        <v>INSERT INTO Planta(variedade, nomeComum, idCalendarioOperacao, especie) VALUES ('GOLDEN JAPAN', 'Ameixoeira', 1, 'Prunus domestica');</v>
      </c>
    </row>
    <row r="17" spans="1:10" x14ac:dyDescent="0.3">
      <c r="A17" t="s">
        <v>0</v>
      </c>
      <c r="B17" t="s">
        <v>15</v>
      </c>
      <c r="C17" t="s">
        <v>156</v>
      </c>
      <c r="D17" t="s">
        <v>20</v>
      </c>
      <c r="F17" t="s">
        <v>65</v>
      </c>
      <c r="G17" t="s">
        <v>67</v>
      </c>
      <c r="H17" t="s">
        <v>66</v>
      </c>
      <c r="J17" t="str">
        <f t="shared" si="0"/>
        <v>INSERT INTO Planta(variedade, nomeComum, idCalendarioOperacao, especie) VALUES ('HARRY PITCHON', 'Ameixoeira', 1, 'Prunus domestica');</v>
      </c>
    </row>
    <row r="18" spans="1:10" x14ac:dyDescent="0.3">
      <c r="A18" t="s">
        <v>0</v>
      </c>
      <c r="B18" t="s">
        <v>15</v>
      </c>
      <c r="C18" t="s">
        <v>157</v>
      </c>
      <c r="D18" t="s">
        <v>20</v>
      </c>
      <c r="F18" t="s">
        <v>65</v>
      </c>
      <c r="G18" t="s">
        <v>67</v>
      </c>
      <c r="H18" t="s">
        <v>66</v>
      </c>
      <c r="J18" t="str">
        <f t="shared" si="0"/>
        <v>INSERT INTO Planta(variedade, nomeComum, idCalendarioOperacao, especie) VALUES ('LAETITIA', 'Ameixoeira', 1, 'Prunus domestica');</v>
      </c>
    </row>
    <row r="19" spans="1:10" x14ac:dyDescent="0.3">
      <c r="A19" t="s">
        <v>0</v>
      </c>
      <c r="B19" t="s">
        <v>15</v>
      </c>
      <c r="C19" t="s">
        <v>158</v>
      </c>
      <c r="D19" t="s">
        <v>20</v>
      </c>
      <c r="F19" t="s">
        <v>65</v>
      </c>
      <c r="G19" t="s">
        <v>67</v>
      </c>
      <c r="H19" t="s">
        <v>66</v>
      </c>
      <c r="J19" t="str">
        <f t="shared" si="0"/>
        <v>INSERT INTO Planta(variedade, nomeComum, idCalendarioOperacao, especie) VALUES ('METLEY', 'Ameixoeira', 1, 'Prunus domestica');</v>
      </c>
    </row>
    <row r="20" spans="1:10" x14ac:dyDescent="0.3">
      <c r="A20" t="s">
        <v>0</v>
      </c>
      <c r="B20" t="s">
        <v>15</v>
      </c>
      <c r="C20" t="s">
        <v>159</v>
      </c>
      <c r="D20" t="s">
        <v>20</v>
      </c>
      <c r="F20" t="s">
        <v>65</v>
      </c>
      <c r="G20" t="s">
        <v>67</v>
      </c>
      <c r="H20" t="s">
        <v>66</v>
      </c>
      <c r="J20" t="str">
        <f t="shared" si="0"/>
        <v>INSERT INTO Planta(variedade, nomeComum, idCalendarioOperacao, especie) VALUES ('MIRABELLE DE NANCY', 'Ameixoeira', 1, 'Prunus domestica');</v>
      </c>
    </row>
    <row r="21" spans="1:10" x14ac:dyDescent="0.3">
      <c r="A21" t="s">
        <v>0</v>
      </c>
      <c r="B21" t="s">
        <v>15</v>
      </c>
      <c r="C21" t="s">
        <v>160</v>
      </c>
      <c r="D21" t="s">
        <v>20</v>
      </c>
      <c r="F21" t="s">
        <v>65</v>
      </c>
      <c r="G21" t="s">
        <v>67</v>
      </c>
      <c r="H21" t="s">
        <v>66</v>
      </c>
      <c r="J21" t="str">
        <f t="shared" si="0"/>
        <v>INSERT INTO Planta(variedade, nomeComum, idCalendarioOperacao, especie) VALUES ('QUEEN ROSE', 'Ameixoeira', 1, 'Prunus domestica');</v>
      </c>
    </row>
    <row r="22" spans="1:10" x14ac:dyDescent="0.3">
      <c r="A22" t="s">
        <v>0</v>
      </c>
      <c r="B22" t="s">
        <v>15</v>
      </c>
      <c r="C22" t="s">
        <v>161</v>
      </c>
      <c r="D22" t="s">
        <v>20</v>
      </c>
      <c r="F22" t="s">
        <v>65</v>
      </c>
      <c r="G22" t="s">
        <v>67</v>
      </c>
      <c r="H22" t="s">
        <v>66</v>
      </c>
      <c r="J22" t="str">
        <f t="shared" si="0"/>
        <v>INSERT INTO Planta(variedade, nomeComum, idCalendarioOperacao, especie) VALUES ('RED BEAUT', 'Ameixoeira', 1, 'Prunus domestica');</v>
      </c>
    </row>
    <row r="23" spans="1:10" x14ac:dyDescent="0.3">
      <c r="A23" t="s">
        <v>0</v>
      </c>
      <c r="B23" t="s">
        <v>15</v>
      </c>
      <c r="C23" t="s">
        <v>162</v>
      </c>
      <c r="D23" t="s">
        <v>20</v>
      </c>
      <c r="F23" t="s">
        <v>65</v>
      </c>
      <c r="G23" t="s">
        <v>67</v>
      </c>
      <c r="H23" t="s">
        <v>66</v>
      </c>
      <c r="J23" t="str">
        <f t="shared" si="0"/>
        <v>INSERT INTO Planta(variedade, nomeComum, idCalendarioOperacao, especie) VALUES ('SANTA ROSA', 'Ameixoeira', 1, 'Prunus domestica');</v>
      </c>
    </row>
    <row r="24" spans="1:10" x14ac:dyDescent="0.3">
      <c r="A24" t="s">
        <v>0</v>
      </c>
      <c r="B24" t="s">
        <v>15</v>
      </c>
      <c r="C24" t="s">
        <v>163</v>
      </c>
      <c r="D24" t="s">
        <v>20</v>
      </c>
      <c r="F24" t="s">
        <v>65</v>
      </c>
      <c r="G24" t="s">
        <v>67</v>
      </c>
      <c r="H24" t="s">
        <v>66</v>
      </c>
      <c r="J24" t="str">
        <f t="shared" si="0"/>
        <v>INSERT INTO Planta(variedade, nomeComum, idCalendarioOperacao, especie) VALUES ('SHIRO', 'Ameixoeira', 1, 'Prunus domestica');</v>
      </c>
    </row>
    <row r="25" spans="1:10" x14ac:dyDescent="0.3">
      <c r="A25" t="s">
        <v>0</v>
      </c>
      <c r="B25" t="s">
        <v>15</v>
      </c>
      <c r="C25" t="s">
        <v>164</v>
      </c>
      <c r="D25" t="s">
        <v>20</v>
      </c>
      <c r="F25" t="s">
        <v>65</v>
      </c>
      <c r="G25" t="s">
        <v>67</v>
      </c>
      <c r="H25" t="s">
        <v>66</v>
      </c>
      <c r="J25" t="str">
        <f t="shared" si="0"/>
        <v>INSERT INTO Planta(variedade, nomeComum, idCalendarioOperacao, especie) VALUES ('SUNGOLD', 'Ameixoeira', 1, 'Prunus domestica');</v>
      </c>
    </row>
    <row r="26" spans="1:10" x14ac:dyDescent="0.3">
      <c r="A26" t="s">
        <v>0</v>
      </c>
      <c r="B26" t="s">
        <v>15</v>
      </c>
      <c r="C26" t="s">
        <v>165</v>
      </c>
      <c r="D26" t="s">
        <v>20</v>
      </c>
      <c r="F26" t="s">
        <v>65</v>
      </c>
      <c r="G26" t="s">
        <v>67</v>
      </c>
      <c r="H26" t="s">
        <v>66</v>
      </c>
      <c r="J26" t="str">
        <f t="shared" si="0"/>
        <v>INSERT INTO Planta(variedade, nomeComum, idCalendarioOperacao, especie) VALUES ('WILSON PERFECTION', 'Ameixoeira', 1, 'Prunus domestica');</v>
      </c>
    </row>
    <row r="27" spans="1:10" x14ac:dyDescent="0.3">
      <c r="A27" t="s">
        <v>0</v>
      </c>
      <c r="B27" t="s">
        <v>15</v>
      </c>
      <c r="C27" t="s">
        <v>166</v>
      </c>
      <c r="D27" t="s">
        <v>20</v>
      </c>
      <c r="F27" t="s">
        <v>65</v>
      </c>
      <c r="G27" t="s">
        <v>67</v>
      </c>
      <c r="H27" t="s">
        <v>66</v>
      </c>
      <c r="J27" t="str">
        <f t="shared" si="0"/>
        <v>INSERT INTO Planta(variedade, nomeComum, idCalendarioOperacao, especie) VALUES ('AUTUMN GIANT', 'Ameixoeira', 1, 'Prunus domestica');</v>
      </c>
    </row>
    <row r="28" spans="1:10" x14ac:dyDescent="0.3">
      <c r="A28" t="s">
        <v>1</v>
      </c>
      <c r="B28" t="s">
        <v>16</v>
      </c>
      <c r="C28" t="s">
        <v>167</v>
      </c>
      <c r="D28" t="s">
        <v>20</v>
      </c>
      <c r="F28" t="s">
        <v>65</v>
      </c>
      <c r="G28" t="s">
        <v>67</v>
      </c>
      <c r="H28" t="s">
        <v>66</v>
      </c>
      <c r="J28" t="str">
        <f t="shared" si="0"/>
        <v>INSERT INTO Planta(variedade, nomeComum, idCalendarioOperacao, especie) VALUES ('BULIDA', 'Damasqueiro', 1, 'Prunus armeniaca');</v>
      </c>
    </row>
    <row r="29" spans="1:10" x14ac:dyDescent="0.3">
      <c r="A29" t="s">
        <v>1</v>
      </c>
      <c r="B29" t="s">
        <v>16</v>
      </c>
      <c r="C29" t="s">
        <v>168</v>
      </c>
      <c r="D29" t="s">
        <v>20</v>
      </c>
      <c r="F29" t="s">
        <v>65</v>
      </c>
      <c r="G29" t="s">
        <v>67</v>
      </c>
      <c r="H29" t="s">
        <v>66</v>
      </c>
      <c r="J29" t="str">
        <f t="shared" si="0"/>
        <v>INSERT INTO Planta(variedade, nomeComum, idCalendarioOperacao, especie) VALUES ('CANINO', 'Damasqueiro', 1, 'Prunus armeniaca');</v>
      </c>
    </row>
    <row r="30" spans="1:10" x14ac:dyDescent="0.3">
      <c r="A30" t="s">
        <v>1</v>
      </c>
      <c r="B30" t="s">
        <v>16</v>
      </c>
      <c r="C30" t="s">
        <v>169</v>
      </c>
      <c r="D30" t="s">
        <v>20</v>
      </c>
      <c r="F30" t="s">
        <v>65</v>
      </c>
      <c r="G30" t="s">
        <v>67</v>
      </c>
      <c r="H30" t="s">
        <v>66</v>
      </c>
      <c r="J30" t="str">
        <f t="shared" si="0"/>
        <v>INSERT INTO Planta(variedade, nomeComum, idCalendarioOperacao, especie) VALUES ('LIABAUD', 'Damasqueiro', 1, 'Prunus armeniaca');</v>
      </c>
    </row>
    <row r="31" spans="1:10" x14ac:dyDescent="0.3">
      <c r="A31" t="s">
        <v>1</v>
      </c>
      <c r="B31" t="s">
        <v>16</v>
      </c>
      <c r="C31" t="s">
        <v>170</v>
      </c>
      <c r="D31" t="s">
        <v>20</v>
      </c>
      <c r="F31" t="s">
        <v>65</v>
      </c>
      <c r="G31" t="s">
        <v>67</v>
      </c>
      <c r="H31" t="s">
        <v>66</v>
      </c>
      <c r="J31" t="str">
        <f t="shared" si="0"/>
        <v>INSERT INTO Planta(variedade, nomeComum, idCalendarioOperacao, especie) VALUES ('MAILLOT JAUNE', 'Damasqueiro', 1, 'Prunus armeniaca');</v>
      </c>
    </row>
    <row r="32" spans="1:10" x14ac:dyDescent="0.3">
      <c r="A32" t="s">
        <v>1</v>
      </c>
      <c r="B32" t="s">
        <v>16</v>
      </c>
      <c r="C32" t="s">
        <v>171</v>
      </c>
      <c r="D32" t="s">
        <v>20</v>
      </c>
      <c r="F32" t="s">
        <v>65</v>
      </c>
      <c r="G32" t="s">
        <v>67</v>
      </c>
      <c r="H32" t="s">
        <v>66</v>
      </c>
      <c r="J32" t="str">
        <f t="shared" si="0"/>
        <v>INSERT INTO Planta(variedade, nomeComum, idCalendarioOperacao, especie) VALUES ('POLONAIS', 'Damasqueiro', 1, 'Prunus armeniaca');</v>
      </c>
    </row>
    <row r="33" spans="1:10" x14ac:dyDescent="0.3">
      <c r="A33" t="s">
        <v>2</v>
      </c>
      <c r="B33" t="s">
        <v>17</v>
      </c>
      <c r="C33" t="s">
        <v>172</v>
      </c>
      <c r="D33" t="s">
        <v>20</v>
      </c>
      <c r="F33" t="s">
        <v>65</v>
      </c>
      <c r="G33" t="s">
        <v>68</v>
      </c>
      <c r="H33" t="s">
        <v>69</v>
      </c>
      <c r="J33" t="str">
        <f t="shared" si="0"/>
        <v>INSERT INTO Planta(variedade, nomeComum, idCalendarioOperacao, especie) VALUES ('AKANE', 'Macieira', 1, 'Malus domestica');</v>
      </c>
    </row>
    <row r="34" spans="1:10" x14ac:dyDescent="0.3">
      <c r="A34" t="s">
        <v>2</v>
      </c>
      <c r="B34" t="s">
        <v>17</v>
      </c>
      <c r="C34" t="s">
        <v>173</v>
      </c>
      <c r="D34" t="s">
        <v>20</v>
      </c>
      <c r="F34" t="s">
        <v>65</v>
      </c>
      <c r="G34" t="s">
        <v>68</v>
      </c>
      <c r="H34" t="s">
        <v>69</v>
      </c>
      <c r="J34" t="str">
        <f t="shared" si="0"/>
        <v>INSERT INTO Planta(variedade, nomeComum, idCalendarioOperacao, especie) VALUES ('BELGOLDEN', 'Macieira', 1, 'Malus domestica');</v>
      </c>
    </row>
    <row r="35" spans="1:10" x14ac:dyDescent="0.3">
      <c r="A35" t="s">
        <v>2</v>
      </c>
      <c r="B35" t="s">
        <v>17</v>
      </c>
      <c r="C35" t="s">
        <v>174</v>
      </c>
      <c r="D35" t="s">
        <v>20</v>
      </c>
      <c r="F35" t="s">
        <v>65</v>
      </c>
      <c r="G35" t="s">
        <v>68</v>
      </c>
      <c r="H35" t="s">
        <v>69</v>
      </c>
      <c r="J35" t="str">
        <f t="shared" si="0"/>
        <v>INSERT INTO Planta(variedade, nomeComum, idCalendarioOperacao, especie) VALUES ('BRAVO DE ESMOLFE', 'Macieira', 1, 'Malus domestica');</v>
      </c>
    </row>
    <row r="36" spans="1:10" x14ac:dyDescent="0.3">
      <c r="A36" t="s">
        <v>2</v>
      </c>
      <c r="B36" t="s">
        <v>17</v>
      </c>
      <c r="C36" t="s">
        <v>175</v>
      </c>
      <c r="D36" t="s">
        <v>20</v>
      </c>
      <c r="F36" t="s">
        <v>65</v>
      </c>
      <c r="G36" t="s">
        <v>68</v>
      </c>
      <c r="H36" t="s">
        <v>69</v>
      </c>
      <c r="J36" t="str">
        <f t="shared" si="0"/>
        <v>INSERT INTO Planta(variedade, nomeComum, idCalendarioOperacao, especie) VALUES ('CASA NOVA DE ALCOBAÇA', 'Macieira', 1, 'Malus domestica');</v>
      </c>
    </row>
    <row r="37" spans="1:10" x14ac:dyDescent="0.3">
      <c r="A37" t="s">
        <v>2</v>
      </c>
      <c r="B37" t="s">
        <v>17</v>
      </c>
      <c r="C37" t="s">
        <v>176</v>
      </c>
      <c r="D37" t="s">
        <v>20</v>
      </c>
      <c r="F37" t="s">
        <v>65</v>
      </c>
      <c r="G37" t="s">
        <v>68</v>
      </c>
      <c r="H37" t="s">
        <v>69</v>
      </c>
      <c r="J37" t="str">
        <f t="shared" si="0"/>
        <v>INSERT INTO Planta(variedade, nomeComum, idCalendarioOperacao, especie) VALUES ('EROVAN', 'Macieira', 1, 'Malus domestica');</v>
      </c>
    </row>
    <row r="38" spans="1:10" x14ac:dyDescent="0.3">
      <c r="A38" t="s">
        <v>2</v>
      </c>
      <c r="B38" t="s">
        <v>17</v>
      </c>
      <c r="C38" t="s">
        <v>177</v>
      </c>
      <c r="D38" t="s">
        <v>20</v>
      </c>
      <c r="F38" t="s">
        <v>65</v>
      </c>
      <c r="G38" t="s">
        <v>68</v>
      </c>
      <c r="H38" t="s">
        <v>69</v>
      </c>
      <c r="J38" t="str">
        <f t="shared" si="0"/>
        <v>INSERT INTO Planta(variedade, nomeComum, idCalendarioOperacao, especie) VALUES ('FUJI', 'Macieira', 1, 'Malus domestica');</v>
      </c>
    </row>
    <row r="39" spans="1:10" x14ac:dyDescent="0.3">
      <c r="A39" t="s">
        <v>2</v>
      </c>
      <c r="B39" t="s">
        <v>17</v>
      </c>
      <c r="C39" t="s">
        <v>178</v>
      </c>
      <c r="D39" t="s">
        <v>20</v>
      </c>
      <c r="F39" t="s">
        <v>65</v>
      </c>
      <c r="G39" t="s">
        <v>68</v>
      </c>
      <c r="H39" t="s">
        <v>69</v>
      </c>
      <c r="J39" t="str">
        <f t="shared" si="0"/>
        <v>INSERT INTO Planta(variedade, nomeComum, idCalendarioOperacao, especie) VALUES ('GRANNY SMITH', 'Macieira', 1, 'Malus domestica');</v>
      </c>
    </row>
    <row r="40" spans="1:10" x14ac:dyDescent="0.3">
      <c r="A40" t="s">
        <v>2</v>
      </c>
      <c r="B40" t="s">
        <v>17</v>
      </c>
      <c r="C40" t="s">
        <v>179</v>
      </c>
      <c r="D40" t="s">
        <v>20</v>
      </c>
      <c r="F40" t="s">
        <v>65</v>
      </c>
      <c r="G40" t="s">
        <v>68</v>
      </c>
      <c r="H40" t="s">
        <v>69</v>
      </c>
      <c r="J40" t="str">
        <f t="shared" si="0"/>
        <v>INSERT INTO Planta(variedade, nomeComum, idCalendarioOperacao, especie) VALUES ('GOLDEN DELICIOUS', 'Macieira', 1, 'Malus domestica');</v>
      </c>
    </row>
    <row r="41" spans="1:10" x14ac:dyDescent="0.3">
      <c r="A41" t="s">
        <v>2</v>
      </c>
      <c r="B41" t="s">
        <v>17</v>
      </c>
      <c r="C41" t="s">
        <v>180</v>
      </c>
      <c r="D41" t="s">
        <v>20</v>
      </c>
      <c r="F41" t="s">
        <v>65</v>
      </c>
      <c r="G41" t="s">
        <v>68</v>
      </c>
      <c r="H41" t="s">
        <v>69</v>
      </c>
      <c r="J41" t="str">
        <f t="shared" si="0"/>
        <v>INSERT INTO Planta(variedade, nomeComum, idCalendarioOperacao, especie) VALUES ('HI-EARLY', 'Macieira', 1, 'Malus domestica');</v>
      </c>
    </row>
    <row r="42" spans="1:10" x14ac:dyDescent="0.3">
      <c r="A42" t="s">
        <v>2</v>
      </c>
      <c r="B42" t="s">
        <v>17</v>
      </c>
      <c r="C42" t="s">
        <v>181</v>
      </c>
      <c r="D42" t="s">
        <v>20</v>
      </c>
      <c r="F42" t="s">
        <v>65</v>
      </c>
      <c r="G42" t="s">
        <v>68</v>
      </c>
      <c r="H42" t="s">
        <v>69</v>
      </c>
      <c r="J42" t="str">
        <f t="shared" si="0"/>
        <v>INSERT INTO Planta(variedade, nomeComum, idCalendarioOperacao, especie) VALUES ('JONAGORED', 'Macieira', 1, 'Malus domestica');</v>
      </c>
    </row>
    <row r="43" spans="1:10" x14ac:dyDescent="0.3">
      <c r="A43" t="s">
        <v>2</v>
      </c>
      <c r="B43" t="s">
        <v>17</v>
      </c>
      <c r="C43" t="s">
        <v>182</v>
      </c>
      <c r="D43" t="s">
        <v>20</v>
      </c>
      <c r="F43" t="s">
        <v>65</v>
      </c>
      <c r="G43" t="s">
        <v>68</v>
      </c>
      <c r="H43" t="s">
        <v>69</v>
      </c>
      <c r="J43" t="str">
        <f t="shared" si="0"/>
        <v>INSERT INTO Planta(variedade, nomeComum, idCalendarioOperacao, especie) VALUES ('LYSGOLDEN', 'Macieira', 1, 'Malus domestica');</v>
      </c>
    </row>
    <row r="44" spans="1:10" x14ac:dyDescent="0.3">
      <c r="A44" t="s">
        <v>2</v>
      </c>
      <c r="B44" t="s">
        <v>17</v>
      </c>
      <c r="C44" t="s">
        <v>183</v>
      </c>
      <c r="D44" t="s">
        <v>20</v>
      </c>
      <c r="F44" t="s">
        <v>65</v>
      </c>
      <c r="G44" t="s">
        <v>68</v>
      </c>
      <c r="H44" t="s">
        <v>69</v>
      </c>
      <c r="J44" t="str">
        <f t="shared" si="0"/>
        <v>INSERT INTO Planta(variedade, nomeComum, idCalendarioOperacao, especie) VALUES ('MUTSU', 'Macieira', 1, 'Malus domestica');</v>
      </c>
    </row>
    <row r="45" spans="1:10" x14ac:dyDescent="0.3">
      <c r="A45" t="s">
        <v>2</v>
      </c>
      <c r="B45" t="s">
        <v>17</v>
      </c>
      <c r="C45" t="s">
        <v>184</v>
      </c>
      <c r="D45" t="s">
        <v>20</v>
      </c>
      <c r="F45" t="s">
        <v>70</v>
      </c>
      <c r="G45" t="s">
        <v>71</v>
      </c>
      <c r="H45" t="s">
        <v>65</v>
      </c>
      <c r="J45" t="str">
        <f t="shared" si="0"/>
        <v>INSERT INTO Planta(variedade, nomeComum, idCalendarioOperacao, especie) VALUES ('PORTA DA LOJA', 'Macieira', 1, 'Malus domestica');</v>
      </c>
    </row>
    <row r="46" spans="1:10" x14ac:dyDescent="0.3">
      <c r="A46" t="s">
        <v>2</v>
      </c>
      <c r="B46" t="s">
        <v>17</v>
      </c>
      <c r="C46" t="s">
        <v>185</v>
      </c>
      <c r="D46" t="s">
        <v>20</v>
      </c>
      <c r="F46" t="s">
        <v>65</v>
      </c>
      <c r="G46" t="s">
        <v>68</v>
      </c>
      <c r="H46" t="s">
        <v>69</v>
      </c>
      <c r="J46" t="str">
        <f t="shared" si="0"/>
        <v>INSERT INTO Planta(variedade, nomeComum, idCalendarioOperacao, especie) VALUES ('REINETTE OU CANADA', 'Macieira', 1, 'Malus domestica');</v>
      </c>
    </row>
    <row r="47" spans="1:10" x14ac:dyDescent="0.3">
      <c r="A47" t="s">
        <v>2</v>
      </c>
      <c r="B47" t="s">
        <v>17</v>
      </c>
      <c r="C47" t="s">
        <v>186</v>
      </c>
      <c r="D47" t="s">
        <v>20</v>
      </c>
      <c r="F47" t="s">
        <v>65</v>
      </c>
      <c r="G47" t="s">
        <v>68</v>
      </c>
      <c r="H47" t="s">
        <v>69</v>
      </c>
      <c r="J47" t="str">
        <f t="shared" si="0"/>
        <v>INSERT INTO Planta(variedade, nomeComum, idCalendarioOperacao, especie) VALUES ('REINETTE OU GRAND FAY', 'Macieira', 1, 'Malus domestica');</v>
      </c>
    </row>
    <row r="48" spans="1:10" x14ac:dyDescent="0.3">
      <c r="A48" t="s">
        <v>2</v>
      </c>
      <c r="B48" t="s">
        <v>17</v>
      </c>
      <c r="C48" t="s">
        <v>187</v>
      </c>
      <c r="D48" t="s">
        <v>20</v>
      </c>
      <c r="F48" t="s">
        <v>65</v>
      </c>
      <c r="G48" t="s">
        <v>68</v>
      </c>
      <c r="H48" t="s">
        <v>69</v>
      </c>
      <c r="J48" t="str">
        <f t="shared" si="0"/>
        <v>INSERT INTO Planta(variedade, nomeComum, idCalendarioOperacao, especie) VALUES ('RISCADINHA DE PALMELA', 'Macieira', 1, 'Malus domestica');</v>
      </c>
    </row>
    <row r="49" spans="1:10" x14ac:dyDescent="0.3">
      <c r="A49" t="s">
        <v>2</v>
      </c>
      <c r="B49" t="s">
        <v>17</v>
      </c>
      <c r="C49" t="s">
        <v>188</v>
      </c>
      <c r="D49" t="s">
        <v>20</v>
      </c>
      <c r="F49" t="s">
        <v>65</v>
      </c>
      <c r="G49" t="s">
        <v>68</v>
      </c>
      <c r="H49" t="s">
        <v>69</v>
      </c>
      <c r="J49" t="str">
        <f t="shared" si="0"/>
        <v>INSERT INTO Planta(variedade, nomeComum, idCalendarioOperacao, especie) VALUES ('ROYAL GALA', 'Macieira', 1, 'Malus domestica');</v>
      </c>
    </row>
    <row r="50" spans="1:10" x14ac:dyDescent="0.3">
      <c r="A50" t="s">
        <v>2</v>
      </c>
      <c r="B50" t="s">
        <v>17</v>
      </c>
      <c r="C50" t="s">
        <v>189</v>
      </c>
      <c r="D50" t="s">
        <v>20</v>
      </c>
      <c r="F50" t="s">
        <v>65</v>
      </c>
      <c r="G50" t="s">
        <v>68</v>
      </c>
      <c r="H50" t="s">
        <v>69</v>
      </c>
      <c r="J50" t="str">
        <f t="shared" si="0"/>
        <v>INSERT INTO Planta(variedade, nomeComum, idCalendarioOperacao, especie) VALUES ('REDCHIEF', 'Macieira', 1, 'Malus domestica');</v>
      </c>
    </row>
    <row r="51" spans="1:10" x14ac:dyDescent="0.3">
      <c r="A51" t="s">
        <v>2</v>
      </c>
      <c r="B51" t="s">
        <v>17</v>
      </c>
      <c r="C51" t="s">
        <v>190</v>
      </c>
      <c r="D51" t="s">
        <v>20</v>
      </c>
      <c r="F51" t="s">
        <v>65</v>
      </c>
      <c r="G51" t="s">
        <v>68</v>
      </c>
      <c r="H51" t="s">
        <v>69</v>
      </c>
      <c r="J51" t="str">
        <f t="shared" si="0"/>
        <v>INSERT INTO Planta(variedade, nomeComum, idCalendarioOperacao, especie) VALUES ('STARKING', 'Macieira', 1, 'Malus domestica');</v>
      </c>
    </row>
    <row r="52" spans="1:10" x14ac:dyDescent="0.3">
      <c r="A52" t="s">
        <v>2</v>
      </c>
      <c r="B52" t="s">
        <v>17</v>
      </c>
      <c r="C52" t="s">
        <v>191</v>
      </c>
      <c r="D52" t="s">
        <v>20</v>
      </c>
      <c r="F52" t="s">
        <v>65</v>
      </c>
      <c r="G52" t="s">
        <v>68</v>
      </c>
      <c r="H52" t="s">
        <v>69</v>
      </c>
      <c r="J52" t="str">
        <f t="shared" si="0"/>
        <v>INSERT INTO Planta(variedade, nomeComum, idCalendarioOperacao, especie) VALUES ('SUMMER RED', 'Macieira', 1, 'Malus domestica');</v>
      </c>
    </row>
    <row r="53" spans="1:10" x14ac:dyDescent="0.3">
      <c r="A53" t="s">
        <v>2</v>
      </c>
      <c r="B53" t="s">
        <v>17</v>
      </c>
      <c r="C53" t="s">
        <v>192</v>
      </c>
      <c r="D53" t="s">
        <v>20</v>
      </c>
      <c r="F53" t="s">
        <v>65</v>
      </c>
      <c r="G53" t="s">
        <v>68</v>
      </c>
      <c r="H53" t="s">
        <v>69</v>
      </c>
      <c r="J53" t="str">
        <f t="shared" si="0"/>
        <v>INSERT INTO Planta(variedade, nomeComum, idCalendarioOperacao, especie) VALUES ('WELL'SPUR DELICIOUS', 'Macieira', 1, 'Malus domestica');</v>
      </c>
    </row>
    <row r="54" spans="1:10" x14ac:dyDescent="0.3">
      <c r="A54" t="s">
        <v>2</v>
      </c>
      <c r="B54" t="s">
        <v>17</v>
      </c>
      <c r="C54" t="s">
        <v>193</v>
      </c>
      <c r="D54" t="s">
        <v>20</v>
      </c>
      <c r="F54" t="s">
        <v>65</v>
      </c>
      <c r="G54" t="s">
        <v>68</v>
      </c>
      <c r="H54" t="s">
        <v>69</v>
      </c>
      <c r="J54" t="str">
        <f t="shared" si="0"/>
        <v>INSERT INTO Planta(variedade, nomeComum, idCalendarioOperacao, especie) VALUES ('NOIVA', 'Macieira', 1, 'Malus domestica');</v>
      </c>
    </row>
    <row r="55" spans="1:10" x14ac:dyDescent="0.3">
      <c r="A55" t="s">
        <v>2</v>
      </c>
      <c r="B55" t="s">
        <v>17</v>
      </c>
      <c r="C55" t="s">
        <v>194</v>
      </c>
      <c r="D55" t="s">
        <v>20</v>
      </c>
      <c r="F55" t="s">
        <v>65</v>
      </c>
      <c r="G55" t="s">
        <v>68</v>
      </c>
      <c r="H55" t="s">
        <v>69</v>
      </c>
      <c r="J55" t="str">
        <f t="shared" si="0"/>
        <v>INSERT INTO Planta(variedade, nomeComum, idCalendarioOperacao, especie) VALUES ('OLHO ABERTO', 'Macieira', 1, 'Malus domestica');</v>
      </c>
    </row>
    <row r="56" spans="1:10" x14ac:dyDescent="0.3">
      <c r="A56" t="s">
        <v>2</v>
      </c>
      <c r="B56" t="s">
        <v>17</v>
      </c>
      <c r="C56" t="s">
        <v>195</v>
      </c>
      <c r="D56" t="s">
        <v>20</v>
      </c>
      <c r="F56" t="s">
        <v>65</v>
      </c>
      <c r="G56" t="s">
        <v>68</v>
      </c>
      <c r="H56" t="s">
        <v>69</v>
      </c>
      <c r="J56" t="str">
        <f t="shared" si="0"/>
        <v>INSERT INTO Planta(variedade, nomeComum, idCalendarioOperacao, especie) VALUES ('CAMOESA ROSA', 'Macieira', 1, 'Malus domestica');</v>
      </c>
    </row>
    <row r="57" spans="1:10" x14ac:dyDescent="0.3">
      <c r="A57" t="s">
        <v>2</v>
      </c>
      <c r="B57" t="s">
        <v>17</v>
      </c>
      <c r="C57" t="s">
        <v>196</v>
      </c>
      <c r="D57" t="s">
        <v>20</v>
      </c>
      <c r="F57" t="s">
        <v>65</v>
      </c>
      <c r="G57" t="s">
        <v>68</v>
      </c>
      <c r="H57" t="s">
        <v>69</v>
      </c>
      <c r="J57" t="str">
        <f t="shared" si="0"/>
        <v>INSERT INTO Planta(variedade, nomeComum, idCalendarioOperacao, especie) VALUES ('MALÁPIO', 'Macieira', 1, 'Malus domestica');</v>
      </c>
    </row>
    <row r="58" spans="1:10" x14ac:dyDescent="0.3">
      <c r="A58" t="s">
        <v>2</v>
      </c>
      <c r="B58" t="s">
        <v>17</v>
      </c>
      <c r="C58" t="s">
        <v>197</v>
      </c>
      <c r="D58" t="s">
        <v>20</v>
      </c>
      <c r="F58" t="s">
        <v>65</v>
      </c>
      <c r="G58" t="s">
        <v>68</v>
      </c>
      <c r="H58" t="s">
        <v>69</v>
      </c>
      <c r="J58" t="str">
        <f t="shared" si="0"/>
        <v>INSERT INTO Planta(variedade, nomeComum, idCalendarioOperacao, especie) VALUES ('GRONHO DOCE', 'Macieira', 1, 'Malus domestica');</v>
      </c>
    </row>
    <row r="59" spans="1:10" x14ac:dyDescent="0.3">
      <c r="A59" t="s">
        <v>2</v>
      </c>
      <c r="B59" t="s">
        <v>17</v>
      </c>
      <c r="C59" t="s">
        <v>198</v>
      </c>
      <c r="D59" t="s">
        <v>20</v>
      </c>
      <c r="F59" t="s">
        <v>65</v>
      </c>
      <c r="G59" t="s">
        <v>68</v>
      </c>
      <c r="H59" t="s">
        <v>69</v>
      </c>
      <c r="J59" t="str">
        <f t="shared" si="0"/>
        <v>INSERT INTO Planta(variedade, nomeComum, idCalendarioOperacao, especie) VALUES ('PÉ DE BOI ', 'Macieira', 1, 'Malus domestica');</v>
      </c>
    </row>
    <row r="60" spans="1:10" x14ac:dyDescent="0.3">
      <c r="A60" t="s">
        <v>2</v>
      </c>
      <c r="B60" t="s">
        <v>17</v>
      </c>
      <c r="C60" t="s">
        <v>199</v>
      </c>
      <c r="D60" t="s">
        <v>20</v>
      </c>
      <c r="F60" t="s">
        <v>65</v>
      </c>
      <c r="G60" t="s">
        <v>68</v>
      </c>
      <c r="H60" t="s">
        <v>69</v>
      </c>
      <c r="J60" t="str">
        <f t="shared" si="0"/>
        <v>INSERT INTO Planta(variedade, nomeComum, idCalendarioOperacao, especie) VALUES ('PINOVA', 'Macieira', 1, 'Malus domestica');</v>
      </c>
    </row>
    <row r="61" spans="1:10" x14ac:dyDescent="0.3">
      <c r="A61" t="s">
        <v>2</v>
      </c>
      <c r="B61" t="s">
        <v>17</v>
      </c>
      <c r="C61" t="s">
        <v>200</v>
      </c>
      <c r="D61" t="s">
        <v>20</v>
      </c>
      <c r="F61" t="s">
        <v>65</v>
      </c>
      <c r="G61" t="s">
        <v>68</v>
      </c>
      <c r="H61" t="s">
        <v>69</v>
      </c>
      <c r="J61" t="str">
        <f t="shared" si="0"/>
        <v>INSERT INTO Planta(variedade, nomeComum, idCalendarioOperacao, especie) VALUES ('PARDO LINDO', 'Macieira', 1, 'Malus domestica');</v>
      </c>
    </row>
    <row r="62" spans="1:10" x14ac:dyDescent="0.3">
      <c r="A62" t="s">
        <v>2</v>
      </c>
      <c r="B62" t="s">
        <v>17</v>
      </c>
      <c r="C62" t="s">
        <v>201</v>
      </c>
      <c r="D62" t="s">
        <v>20</v>
      </c>
      <c r="F62" t="s">
        <v>65</v>
      </c>
      <c r="G62" t="s">
        <v>68</v>
      </c>
      <c r="H62" t="s">
        <v>69</v>
      </c>
      <c r="J62" t="str">
        <f t="shared" si="0"/>
        <v>INSERT INTO Planta(variedade, nomeComum, idCalendarioOperacao, especie) VALUES ('PIPO DE BASTO', 'Macieira', 1, 'Malus domestica');</v>
      </c>
    </row>
    <row r="63" spans="1:10" x14ac:dyDescent="0.3">
      <c r="A63" t="s">
        <v>2</v>
      </c>
      <c r="B63" t="s">
        <v>17</v>
      </c>
      <c r="C63" t="s">
        <v>202</v>
      </c>
      <c r="D63" t="s">
        <v>20</v>
      </c>
      <c r="F63" t="s">
        <v>65</v>
      </c>
      <c r="G63" t="s">
        <v>68</v>
      </c>
      <c r="H63" t="s">
        <v>69</v>
      </c>
      <c r="J63" t="str">
        <f t="shared" si="0"/>
        <v>INSERT INTO Planta(variedade, nomeComum, idCalendarioOperacao, especie) VALUES ('PRIMA', 'Macieira', 1, 'Malus domestica');</v>
      </c>
    </row>
    <row r="64" spans="1:10" x14ac:dyDescent="0.3">
      <c r="A64" t="s">
        <v>2</v>
      </c>
      <c r="B64" t="s">
        <v>17</v>
      </c>
      <c r="C64" t="s">
        <v>203</v>
      </c>
      <c r="D64" t="s">
        <v>20</v>
      </c>
      <c r="F64" t="s">
        <v>65</v>
      </c>
      <c r="G64" t="s">
        <v>68</v>
      </c>
      <c r="H64" t="s">
        <v>69</v>
      </c>
      <c r="J64" t="str">
        <f t="shared" si="0"/>
        <v>INSERT INTO Planta(variedade, nomeComum, idCalendarioOperacao, especie) VALUES ('QUERINA', 'Macieira', 1, 'Malus domestica');</v>
      </c>
    </row>
    <row r="65" spans="1:10" x14ac:dyDescent="0.3">
      <c r="A65" t="s">
        <v>2</v>
      </c>
      <c r="B65" t="s">
        <v>17</v>
      </c>
      <c r="C65" t="s">
        <v>204</v>
      </c>
      <c r="D65" t="s">
        <v>20</v>
      </c>
      <c r="F65" t="s">
        <v>65</v>
      </c>
      <c r="G65" t="s">
        <v>68</v>
      </c>
      <c r="H65" t="s">
        <v>69</v>
      </c>
      <c r="J65" t="str">
        <f t="shared" si="0"/>
        <v>INSERT INTO Planta(variedade, nomeComum, idCalendarioOperacao, especie) VALUES ('VISTA BELLA', 'Macieira', 1, 'Malus domestica');</v>
      </c>
    </row>
    <row r="66" spans="1:10" x14ac:dyDescent="0.3">
      <c r="A66" t="s">
        <v>2</v>
      </c>
      <c r="B66" t="s">
        <v>17</v>
      </c>
      <c r="C66" t="s">
        <v>205</v>
      </c>
      <c r="D66" t="s">
        <v>20</v>
      </c>
      <c r="F66" t="s">
        <v>65</v>
      </c>
      <c r="G66" t="s">
        <v>68</v>
      </c>
      <c r="H66" t="s">
        <v>69</v>
      </c>
      <c r="J66" t="str">
        <f t="shared" si="0"/>
        <v>INSERT INTO Planta(variedade, nomeComum, idCalendarioOperacao, especie) VALUES ('GOLDEN SMOOTHEE', 'Macieira', 1, 'Malus domestica');</v>
      </c>
    </row>
    <row r="67" spans="1:10" x14ac:dyDescent="0.3">
      <c r="A67" t="s">
        <v>2</v>
      </c>
      <c r="B67" t="s">
        <v>17</v>
      </c>
      <c r="C67" t="s">
        <v>206</v>
      </c>
      <c r="D67" t="s">
        <v>20</v>
      </c>
      <c r="F67" t="s">
        <v>65</v>
      </c>
      <c r="G67" t="s">
        <v>68</v>
      </c>
      <c r="H67" t="s">
        <v>69</v>
      </c>
      <c r="J67" t="str">
        <f t="shared" ref="J67:J93" si="1">"INSERT INTO Planta(variedade, nomeComum, idCalendarioOperacao, especie) VALUES ('" &amp;C67&amp; "', '" &amp;B67&amp; "', 1, '" &amp;A67&amp; "');"</f>
        <v>INSERT INTO Planta(variedade, nomeComum, idCalendarioOperacao, especie) VALUES ('GOLDEN SUPREMA', 'Macieira', 1, 'Malus domestica');</v>
      </c>
    </row>
    <row r="68" spans="1:10" x14ac:dyDescent="0.3">
      <c r="A68" t="s">
        <v>2</v>
      </c>
      <c r="B68" t="s">
        <v>17</v>
      </c>
      <c r="C68" t="s">
        <v>207</v>
      </c>
      <c r="D68" t="s">
        <v>20</v>
      </c>
      <c r="F68" t="s">
        <v>65</v>
      </c>
      <c r="G68" t="s">
        <v>68</v>
      </c>
      <c r="H68" t="s">
        <v>69</v>
      </c>
      <c r="J68" t="str">
        <f t="shared" si="1"/>
        <v>INSERT INTO Planta(variedade, nomeComum, idCalendarioOperacao, especie) VALUES ('GLOSTER 69', 'Macieira', 1, 'Malus domestica');</v>
      </c>
    </row>
    <row r="69" spans="1:10" x14ac:dyDescent="0.3">
      <c r="A69" t="s">
        <v>2</v>
      </c>
      <c r="B69" t="s">
        <v>17</v>
      </c>
      <c r="C69" t="s">
        <v>208</v>
      </c>
      <c r="D69" t="s">
        <v>20</v>
      </c>
      <c r="F69" t="s">
        <v>65</v>
      </c>
      <c r="G69" t="s">
        <v>68</v>
      </c>
      <c r="H69" t="s">
        <v>69</v>
      </c>
      <c r="J69" t="str">
        <f t="shared" si="1"/>
        <v>INSERT INTO Planta(variedade, nomeComum, idCalendarioOperacao, especie) VALUES ('FREEDOM', 'Macieira', 1, 'Malus domestica');</v>
      </c>
    </row>
    <row r="70" spans="1:10" x14ac:dyDescent="0.3">
      <c r="A70" t="s">
        <v>3</v>
      </c>
      <c r="B70" t="s">
        <v>18</v>
      </c>
      <c r="C70" t="s">
        <v>209</v>
      </c>
      <c r="D70" t="s">
        <v>20</v>
      </c>
      <c r="J70" t="str">
        <f t="shared" si="1"/>
        <v>INSERT INTO Planta(variedade, nomeComum, idCalendarioOperacao, especie) VALUES ('SNINSEIKI', 'Pera Nashi', 1, 'Pyrus pyrifolia');</v>
      </c>
    </row>
    <row r="71" spans="1:10" x14ac:dyDescent="0.3">
      <c r="A71" t="s">
        <v>3</v>
      </c>
      <c r="B71" t="s">
        <v>18</v>
      </c>
      <c r="C71" t="s">
        <v>210</v>
      </c>
      <c r="D71" t="s">
        <v>20</v>
      </c>
      <c r="J71" t="str">
        <f t="shared" si="1"/>
        <v>INSERT INTO Planta(variedade, nomeComum, idCalendarioOperacao, especie) VALUES ('KUMOI', 'Pera Nashi', 1, 'Pyrus pyrifolia');</v>
      </c>
    </row>
    <row r="72" spans="1:10" x14ac:dyDescent="0.3">
      <c r="A72" t="s">
        <v>3</v>
      </c>
      <c r="B72" t="s">
        <v>18</v>
      </c>
      <c r="C72" t="s">
        <v>211</v>
      </c>
      <c r="D72" t="s">
        <v>20</v>
      </c>
      <c r="J72" t="str">
        <f t="shared" si="1"/>
        <v>INSERT INTO Planta(variedade, nomeComum, idCalendarioOperacao, especie) VALUES ('HOSUI', 'Pera Nashi', 1, 'Pyrus pyrifolia');</v>
      </c>
    </row>
    <row r="73" spans="1:10" x14ac:dyDescent="0.3">
      <c r="A73" t="s">
        <v>3</v>
      </c>
      <c r="B73" t="s">
        <v>18</v>
      </c>
      <c r="C73" t="s">
        <v>212</v>
      </c>
      <c r="D73" t="s">
        <v>20</v>
      </c>
      <c r="J73" t="str">
        <f t="shared" si="1"/>
        <v>INSERT INTO Planta(variedade, nomeComum, idCalendarioOperacao, especie) VALUES ('NIJISSEIKI', 'Pera Nashi', 1, 'Pyrus pyrifolia');</v>
      </c>
    </row>
    <row r="74" spans="1:10" x14ac:dyDescent="0.3">
      <c r="A74" t="s">
        <v>4</v>
      </c>
      <c r="B74" t="s">
        <v>5</v>
      </c>
      <c r="C74" t="s">
        <v>6</v>
      </c>
      <c r="D74" t="s">
        <v>21</v>
      </c>
      <c r="H74" t="s">
        <v>85</v>
      </c>
      <c r="J74" t="str">
        <f t="shared" si="1"/>
        <v>INSERT INTO Planta(variedade, nomeComum, idCalendarioOperacao, especie) VALUES ('Carson Hybrid', 'Cenoura', 1, 'Daucus carota subsp. Sativus');</v>
      </c>
    </row>
    <row r="75" spans="1:10" x14ac:dyDescent="0.3">
      <c r="A75" t="s">
        <v>4</v>
      </c>
      <c r="B75" t="s">
        <v>5</v>
      </c>
      <c r="C75" t="s">
        <v>7</v>
      </c>
      <c r="D75" t="s">
        <v>21</v>
      </c>
      <c r="H75" t="s">
        <v>85</v>
      </c>
      <c r="J75" t="str">
        <f t="shared" si="1"/>
        <v>INSERT INTO Planta(variedade, nomeComum, idCalendarioOperacao, especie) VALUES ('Red Cored Chantenay', 'Cenoura', 1, 'Daucus carota subsp. Sativus');</v>
      </c>
    </row>
    <row r="76" spans="1:10" x14ac:dyDescent="0.3">
      <c r="A76" t="s">
        <v>4</v>
      </c>
      <c r="B76" t="s">
        <v>5</v>
      </c>
      <c r="C76" t="s">
        <v>8</v>
      </c>
      <c r="D76" t="s">
        <v>21</v>
      </c>
      <c r="H76" t="s">
        <v>85</v>
      </c>
      <c r="J76" t="str">
        <f t="shared" si="1"/>
        <v>INSERT INTO Planta(variedade, nomeComum, idCalendarioOperacao, especie) VALUES ('Danvers Half Long', 'Cenoura', 1, 'Daucus carota subsp. Sativus');</v>
      </c>
    </row>
    <row r="77" spans="1:10" x14ac:dyDescent="0.3">
      <c r="A77" t="s">
        <v>4</v>
      </c>
      <c r="B77" t="s">
        <v>5</v>
      </c>
      <c r="C77" t="s">
        <v>9</v>
      </c>
      <c r="D77" t="s">
        <v>21</v>
      </c>
      <c r="H77" t="s">
        <v>85</v>
      </c>
      <c r="J77" t="str">
        <f t="shared" si="1"/>
        <v>INSERT INTO Planta(variedade, nomeComum, idCalendarioOperacao, especie) VALUES ('Imperator 58', 'Cenoura', 1, 'Daucus carota subsp. Sativus');</v>
      </c>
    </row>
    <row r="78" spans="1:10" x14ac:dyDescent="0.3">
      <c r="A78" t="s">
        <v>4</v>
      </c>
      <c r="B78" t="s">
        <v>5</v>
      </c>
      <c r="C78" t="s">
        <v>10</v>
      </c>
      <c r="D78" t="s">
        <v>21</v>
      </c>
      <c r="H78" t="s">
        <v>85</v>
      </c>
      <c r="J78" t="str">
        <f t="shared" si="1"/>
        <v>INSERT INTO Planta(variedade, nomeComum, idCalendarioOperacao, especie) VALUES ('Sugarsnax Hybrid', 'Cenoura', 1, 'Daucus carota subsp. Sativus');</v>
      </c>
    </row>
    <row r="79" spans="1:10" x14ac:dyDescent="0.3">
      <c r="A79" t="s">
        <v>4</v>
      </c>
      <c r="B79" t="s">
        <v>5</v>
      </c>
      <c r="C79" t="s">
        <v>11</v>
      </c>
      <c r="D79" t="s">
        <v>21</v>
      </c>
      <c r="H79" t="s">
        <v>85</v>
      </c>
      <c r="J79" t="str">
        <f t="shared" si="1"/>
        <v>INSERT INTO Planta(variedade, nomeComum, idCalendarioOperacao, especie) VALUES ('Nelson Hybrid', 'Cenoura', 1, 'Daucus carota subsp. Sativus');</v>
      </c>
    </row>
    <row r="80" spans="1:10" x14ac:dyDescent="0.3">
      <c r="A80" t="s">
        <v>4</v>
      </c>
      <c r="B80" t="s">
        <v>5</v>
      </c>
      <c r="C80" t="s">
        <v>12</v>
      </c>
      <c r="D80" t="s">
        <v>21</v>
      </c>
      <c r="H80" t="s">
        <v>85</v>
      </c>
      <c r="J80" t="str">
        <f t="shared" si="1"/>
        <v>INSERT INTO Planta(variedade, nomeComum, idCalendarioOperacao, especie) VALUES ('Scarlet Nantes', 'Cenoura', 1, 'Daucus carota subsp. Sativus');</v>
      </c>
    </row>
    <row r="81" spans="1:10" x14ac:dyDescent="0.3">
      <c r="A81" t="s">
        <v>45</v>
      </c>
      <c r="B81" t="s">
        <v>46</v>
      </c>
      <c r="C81" t="s">
        <v>121</v>
      </c>
      <c r="D81" t="s">
        <v>21</v>
      </c>
      <c r="J81" t="str">
        <f t="shared" si="1"/>
        <v>INSERT INTO Planta(variedade, nomeComum, idCalendarioOperacao, especie) VALUES ('Amarelo', 'Tremoço', 1, 'Lupinus luteus');</v>
      </c>
    </row>
    <row r="82" spans="1:10" x14ac:dyDescent="0.3">
      <c r="A82" t="s">
        <v>47</v>
      </c>
      <c r="B82" t="s">
        <v>46</v>
      </c>
      <c r="C82" t="s">
        <v>122</v>
      </c>
      <c r="D82" t="s">
        <v>21</v>
      </c>
      <c r="J82" t="str">
        <f t="shared" si="1"/>
        <v>INSERT INTO Planta(variedade, nomeComum, idCalendarioOperacao, especie) VALUES ('Branco', 'Tremoço', 1, 'Lupinus albus');</v>
      </c>
    </row>
    <row r="83" spans="1:10" x14ac:dyDescent="0.3">
      <c r="A83" t="s">
        <v>58</v>
      </c>
      <c r="B83" t="s">
        <v>57</v>
      </c>
      <c r="C83" t="s">
        <v>123</v>
      </c>
      <c r="D83" t="s">
        <v>21</v>
      </c>
      <c r="E83" t="s">
        <v>72</v>
      </c>
      <c r="H83" t="s">
        <v>73</v>
      </c>
      <c r="J83" t="str">
        <f t="shared" si="1"/>
        <v>INSERT INTO Planta(variedade, nomeComum, idCalendarioOperacao, especie) VALUES ('MAS 24.C', 'Milho', 1, 'Zea mays');</v>
      </c>
    </row>
    <row r="84" spans="1:10" x14ac:dyDescent="0.3">
      <c r="A84" t="s">
        <v>58</v>
      </c>
      <c r="B84" t="s">
        <v>57</v>
      </c>
      <c r="C84" t="s">
        <v>124</v>
      </c>
      <c r="D84" t="s">
        <v>21</v>
      </c>
      <c r="E84" t="s">
        <v>72</v>
      </c>
      <c r="H84" t="s">
        <v>73</v>
      </c>
      <c r="J84" t="str">
        <f t="shared" si="1"/>
        <v>INSERT INTO Planta(variedade, nomeComum, idCalendarioOperacao, especie) VALUES ('Doce Golden Bantam', 'Milho', 1, 'Zea mays');</v>
      </c>
    </row>
    <row r="85" spans="1:10" x14ac:dyDescent="0.3">
      <c r="A85" t="s">
        <v>61</v>
      </c>
      <c r="B85" t="s">
        <v>126</v>
      </c>
      <c r="C85" t="s">
        <v>125</v>
      </c>
      <c r="D85" t="s">
        <v>21</v>
      </c>
      <c r="E85" t="s">
        <v>63</v>
      </c>
      <c r="H85" t="s">
        <v>64</v>
      </c>
      <c r="J85" t="str">
        <f t="shared" si="1"/>
        <v>INSERT INTO Planta(variedade, nomeComum, idCalendarioOperacao, especie) VALUES ('Senhora Conceição', 'Nabo greleiro', 1, 'Brassica rapa');</v>
      </c>
    </row>
    <row r="86" spans="1:10" x14ac:dyDescent="0.3">
      <c r="A86" t="s">
        <v>120</v>
      </c>
      <c r="B86" t="s">
        <v>127</v>
      </c>
      <c r="C86" t="s">
        <v>213</v>
      </c>
      <c r="D86" t="s">
        <v>20</v>
      </c>
      <c r="H86" t="s">
        <v>221</v>
      </c>
      <c r="J86" t="str">
        <f t="shared" si="1"/>
        <v>INSERT INTO Planta(variedade, nomeComum, idCalendarioOperacao, especie) VALUES ('COBRANÇOSA', 'Oliveira', 1, 'Olea europaea');</v>
      </c>
    </row>
    <row r="87" spans="1:10" x14ac:dyDescent="0.3">
      <c r="A87" t="s">
        <v>120</v>
      </c>
      <c r="B87" t="s">
        <v>127</v>
      </c>
      <c r="C87" t="s">
        <v>214</v>
      </c>
      <c r="D87" t="s">
        <v>20</v>
      </c>
      <c r="H87" t="s">
        <v>221</v>
      </c>
      <c r="J87" t="str">
        <f t="shared" si="1"/>
        <v>INSERT INTO Planta(variedade, nomeComum, idCalendarioOperacao, especie) VALUES ('ARBEQUINA', 'Oliveira', 1, 'Olea europaea');</v>
      </c>
    </row>
    <row r="88" spans="1:10" x14ac:dyDescent="0.3">
      <c r="A88" t="s">
        <v>120</v>
      </c>
      <c r="B88" t="s">
        <v>127</v>
      </c>
      <c r="C88" t="s">
        <v>215</v>
      </c>
      <c r="D88" t="s">
        <v>20</v>
      </c>
      <c r="H88" t="s">
        <v>221</v>
      </c>
      <c r="J88" t="str">
        <f t="shared" si="1"/>
        <v>INSERT INTO Planta(variedade, nomeComum, idCalendarioOperacao, especie) VALUES ('HOJIBLANCA', 'Oliveira', 1, 'Olea europaea');</v>
      </c>
    </row>
    <row r="89" spans="1:10" x14ac:dyDescent="0.3">
      <c r="A89" t="s">
        <v>120</v>
      </c>
      <c r="B89" t="s">
        <v>127</v>
      </c>
      <c r="C89" t="s">
        <v>216</v>
      </c>
      <c r="D89" t="s">
        <v>20</v>
      </c>
      <c r="H89" t="s">
        <v>221</v>
      </c>
      <c r="J89" t="str">
        <f t="shared" si="1"/>
        <v>INSERT INTO Planta(variedade, nomeComum, idCalendarioOperacao, especie) VALUES ('NEGRINHA DO FREIXO', 'Oliveira', 1, 'Olea europaea');</v>
      </c>
    </row>
    <row r="90" spans="1:10" x14ac:dyDescent="0.3">
      <c r="A90" t="s">
        <v>120</v>
      </c>
      <c r="B90" t="s">
        <v>127</v>
      </c>
      <c r="C90" t="s">
        <v>217</v>
      </c>
      <c r="D90" t="s">
        <v>20</v>
      </c>
      <c r="H90" t="s">
        <v>221</v>
      </c>
      <c r="J90" t="str">
        <f t="shared" si="1"/>
        <v>INSERT INTO Planta(variedade, nomeComum, idCalendarioOperacao, especie) VALUES ('PICUAL', 'Oliveira', 1, 'Olea europaea');</v>
      </c>
    </row>
    <row r="91" spans="1:10" x14ac:dyDescent="0.3">
      <c r="A91" t="s">
        <v>120</v>
      </c>
      <c r="B91" t="s">
        <v>127</v>
      </c>
      <c r="C91" t="s">
        <v>218</v>
      </c>
      <c r="D91" t="s">
        <v>20</v>
      </c>
      <c r="H91" t="s">
        <v>221</v>
      </c>
      <c r="J91" t="str">
        <f t="shared" si="1"/>
        <v>INSERT INTO Planta(variedade, nomeComum, idCalendarioOperacao, especie) VALUES ('MAÇANILHA', 'Oliveira', 1, 'Olea europaea');</v>
      </c>
    </row>
    <row r="92" spans="1:10" x14ac:dyDescent="0.3">
      <c r="A92" t="s">
        <v>120</v>
      </c>
      <c r="B92" t="s">
        <v>127</v>
      </c>
      <c r="C92" t="s">
        <v>219</v>
      </c>
      <c r="D92" t="s">
        <v>20</v>
      </c>
      <c r="H92" t="s">
        <v>221</v>
      </c>
      <c r="J92" t="str">
        <f t="shared" si="1"/>
        <v>INSERT INTO Planta(variedade, nomeComum, idCalendarioOperacao, especie) VALUES ('CONSERVA DE ELVAS', 'Oliveira', 1, 'Olea europaea');</v>
      </c>
    </row>
    <row r="93" spans="1:10" x14ac:dyDescent="0.3">
      <c r="A93" t="s">
        <v>120</v>
      </c>
      <c r="B93" t="s">
        <v>127</v>
      </c>
      <c r="C93" t="s">
        <v>220</v>
      </c>
      <c r="D93" t="s">
        <v>20</v>
      </c>
      <c r="H93" t="s">
        <v>221</v>
      </c>
      <c r="J93" t="str">
        <f t="shared" si="1"/>
        <v>INSERT INTO Planta(variedade, nomeComum, idCalendarioOperacao, especie) VALUES ('Galega ', 'Oliveira', 1, 'Olea europaea');</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BE3C6-089F-4A17-B7E6-182E6A73873F}">
  <dimension ref="A1:Q51"/>
  <sheetViews>
    <sheetView zoomScaleNormal="100" workbookViewId="0">
      <selection activeCell="T11" sqref="T11"/>
    </sheetView>
  </sheetViews>
  <sheetFormatPr defaultRowHeight="14.4" x14ac:dyDescent="0.3"/>
  <cols>
    <col min="1" max="1" width="22.88671875" bestFit="1" customWidth="1"/>
    <col min="2" max="2" width="9.77734375" bestFit="1" customWidth="1"/>
    <col min="3" max="4" width="14.21875" customWidth="1"/>
    <col min="5" max="5" width="20.88671875" bestFit="1" customWidth="1"/>
    <col min="6" max="6" width="6.33203125" customWidth="1"/>
    <col min="7" max="9" width="7" bestFit="1" customWidth="1"/>
    <col min="10" max="10" width="4.88671875" bestFit="1" customWidth="1"/>
    <col min="11" max="11" width="7.44140625" customWidth="1"/>
    <col min="12" max="12" width="3.77734375" bestFit="1" customWidth="1"/>
    <col min="13" max="13" width="5.109375" bestFit="1" customWidth="1"/>
  </cols>
  <sheetData>
    <row r="1" spans="1:17" x14ac:dyDescent="0.3">
      <c r="A1" t="s">
        <v>25</v>
      </c>
      <c r="B1" t="s">
        <v>103</v>
      </c>
      <c r="C1" t="s">
        <v>50</v>
      </c>
      <c r="D1" t="s">
        <v>24</v>
      </c>
      <c r="E1" t="s">
        <v>111</v>
      </c>
      <c r="F1" t="s">
        <v>96</v>
      </c>
      <c r="G1" t="s">
        <v>92</v>
      </c>
      <c r="H1" t="s">
        <v>97</v>
      </c>
      <c r="I1" t="s">
        <v>92</v>
      </c>
      <c r="J1" t="s">
        <v>98</v>
      </c>
      <c r="K1" t="s">
        <v>92</v>
      </c>
      <c r="L1" t="s">
        <v>100</v>
      </c>
      <c r="M1" t="s">
        <v>92</v>
      </c>
      <c r="Q1" s="2"/>
    </row>
    <row r="2" spans="1:17" x14ac:dyDescent="0.3">
      <c r="A2" t="s">
        <v>104</v>
      </c>
      <c r="B2" t="s">
        <v>105</v>
      </c>
      <c r="C2" t="s">
        <v>51</v>
      </c>
      <c r="D2" t="s">
        <v>112</v>
      </c>
      <c r="E2" t="s">
        <v>84</v>
      </c>
      <c r="F2" t="s">
        <v>91</v>
      </c>
      <c r="G2" s="5">
        <v>0.2</v>
      </c>
    </row>
    <row r="3" spans="1:17" x14ac:dyDescent="0.3">
      <c r="A3" t="s">
        <v>99</v>
      </c>
      <c r="B3" t="s">
        <v>106</v>
      </c>
      <c r="C3" t="s">
        <v>51</v>
      </c>
      <c r="D3" t="s">
        <v>112</v>
      </c>
      <c r="E3" t="s">
        <v>84</v>
      </c>
      <c r="F3" t="s">
        <v>95</v>
      </c>
      <c r="G3" s="5">
        <v>0.8</v>
      </c>
    </row>
    <row r="4" spans="1:17" x14ac:dyDescent="0.3">
      <c r="A4" t="s">
        <v>79</v>
      </c>
      <c r="B4" t="s">
        <v>107</v>
      </c>
      <c r="C4" t="s">
        <v>90</v>
      </c>
      <c r="D4" t="s">
        <v>80</v>
      </c>
      <c r="E4" t="s">
        <v>110</v>
      </c>
      <c r="F4" t="s">
        <v>93</v>
      </c>
      <c r="G4" s="5">
        <v>0.249</v>
      </c>
      <c r="H4" t="s">
        <v>94</v>
      </c>
      <c r="I4" s="3">
        <v>0.06</v>
      </c>
      <c r="J4" t="s">
        <v>95</v>
      </c>
      <c r="K4" s="4">
        <v>0.17599999999999999</v>
      </c>
    </row>
    <row r="5" spans="1:17" x14ac:dyDescent="0.3">
      <c r="A5" t="s">
        <v>81</v>
      </c>
      <c r="B5" t="s">
        <v>107</v>
      </c>
      <c r="C5" t="s">
        <v>90</v>
      </c>
      <c r="D5" t="s">
        <v>80</v>
      </c>
      <c r="E5" t="s">
        <v>110</v>
      </c>
      <c r="F5" t="s">
        <v>94</v>
      </c>
      <c r="G5" s="5">
        <v>0.151</v>
      </c>
      <c r="H5" t="s">
        <v>95</v>
      </c>
      <c r="I5" s="4">
        <v>0.20799999999999999</v>
      </c>
    </row>
    <row r="6" spans="1:17" x14ac:dyDescent="0.3">
      <c r="A6" t="s">
        <v>82</v>
      </c>
      <c r="B6" t="s">
        <v>107</v>
      </c>
      <c r="C6" t="s">
        <v>90</v>
      </c>
      <c r="D6" t="s">
        <v>80</v>
      </c>
      <c r="E6" t="s">
        <v>109</v>
      </c>
      <c r="F6" t="s">
        <v>94</v>
      </c>
      <c r="G6" s="5">
        <v>0.09</v>
      </c>
      <c r="H6" t="s">
        <v>95</v>
      </c>
      <c r="I6" s="4">
        <v>0.124</v>
      </c>
      <c r="J6" t="s">
        <v>101</v>
      </c>
      <c r="K6" s="4">
        <v>8.9999999999999993E-3</v>
      </c>
      <c r="L6" t="s">
        <v>102</v>
      </c>
      <c r="M6" s="3">
        <v>0.01</v>
      </c>
    </row>
    <row r="7" spans="1:17" x14ac:dyDescent="0.3">
      <c r="A7" t="s">
        <v>108</v>
      </c>
      <c r="B7" t="s">
        <v>107</v>
      </c>
      <c r="C7" t="s">
        <v>90</v>
      </c>
      <c r="D7" t="s">
        <v>80</v>
      </c>
      <c r="E7" t="s">
        <v>83</v>
      </c>
      <c r="F7" t="s">
        <v>94</v>
      </c>
      <c r="G7" s="5">
        <v>9.6000000000000002E-2</v>
      </c>
      <c r="H7" t="s">
        <v>95</v>
      </c>
      <c r="I7" s="3">
        <v>0.13</v>
      </c>
    </row>
    <row r="8" spans="1:17" x14ac:dyDescent="0.3">
      <c r="A8" t="s">
        <v>132</v>
      </c>
      <c r="B8" t="s">
        <v>133</v>
      </c>
      <c r="C8" t="s">
        <v>90</v>
      </c>
      <c r="D8" t="s">
        <v>135</v>
      </c>
      <c r="E8" t="s">
        <v>136</v>
      </c>
      <c r="F8" t="s">
        <v>137</v>
      </c>
      <c r="G8" s="5">
        <v>0.88200000000000001</v>
      </c>
      <c r="H8" t="s">
        <v>138</v>
      </c>
      <c r="I8" s="4">
        <v>1.9E-2</v>
      </c>
    </row>
    <row r="9" spans="1:17" x14ac:dyDescent="0.3">
      <c r="A9" t="s">
        <v>139</v>
      </c>
      <c r="B9" t="s">
        <v>133</v>
      </c>
      <c r="C9" t="s">
        <v>134</v>
      </c>
      <c r="D9" t="s">
        <v>135</v>
      </c>
      <c r="E9" t="s">
        <v>136</v>
      </c>
      <c r="F9" t="s">
        <v>137</v>
      </c>
      <c r="G9" s="5">
        <v>0.71699999999999997</v>
      </c>
      <c r="H9" t="s">
        <v>138</v>
      </c>
      <c r="I9" s="4">
        <v>0.14799999999999999</v>
      </c>
      <c r="J9" t="s">
        <v>140</v>
      </c>
      <c r="K9" s="4">
        <v>7.9000000000000001E-2</v>
      </c>
    </row>
    <row r="12" spans="1:17" x14ac:dyDescent="0.3">
      <c r="A12" t="str">
        <f>"INSERT INTO FatorProducao (nomeComercial, idFichaTecnica, idStock, classificacao, estudoMaerial, metodoAplicacao) VALUES ('" &amp;A2&amp; "', 1, 2, '" &amp;D2&amp; "', '" &amp;C2&amp; "', '" &amp;E2&amp; "');"</f>
        <v>INSERT INTO FatorProducao (nomeComercial, idFichaTecnica, idStock, classificacao, estudoMaerial, metodoAplicacao) VALUES ('Calda Bordalesa ASCENZA', 1, 2, 'Fitofármaco', 'Pó molhável', 'Fungicida');</v>
      </c>
    </row>
    <row r="13" spans="1:17" x14ac:dyDescent="0.3">
      <c r="A13" t="str">
        <f t="shared" ref="A13:A19" si="0">"INSERT INTO FatorProducao (nomeComercial, idFichaTecnica, idStock, classificacao, estudoMaerial, metodoAplicacao) VALUES ('" &amp;A3&amp; "', 1, 2, '" &amp;D3&amp; "', '" &amp;C3&amp; "', '" &amp;E3&amp; "');"</f>
        <v>INSERT INTO FatorProducao (nomeComercial, idFichaTecnica, idStock, classificacao, estudoMaerial, metodoAplicacao) VALUES ('Enxofre Bayer 80 WG', 1, 2, 'Fitofármaco', 'Pó molhável', 'Fungicida');</v>
      </c>
    </row>
    <row r="14" spans="1:17" x14ac:dyDescent="0.3">
      <c r="A14" t="str">
        <f t="shared" si="0"/>
        <v>INSERT INTO FatorProducao (nomeComercial, idFichaTecnica, idStock, classificacao, estudoMaerial, metodoAplicacao) VALUES ('Patentkali', 1, 2, 'Adubo', 'Granulado', 'Adubo solo');</v>
      </c>
    </row>
    <row r="15" spans="1:17" x14ac:dyDescent="0.3">
      <c r="A15" t="str">
        <f t="shared" si="0"/>
        <v>INSERT INTO FatorProducao (nomeComercial, idFichaTecnica, idStock, classificacao, estudoMaerial, metodoAplicacao) VALUES ('ESTA Kieserit', 1, 2, 'Adubo', 'Granulado', 'Adubo solo');</v>
      </c>
    </row>
    <row r="16" spans="1:17" x14ac:dyDescent="0.3">
      <c r="A16" t="str">
        <f t="shared" si="0"/>
        <v>INSERT INTO FatorProducao (nomeComercial, idFichaTecnica, idStock, classificacao, estudoMaerial, metodoAplicacao) VALUES ('EPSO Microtop', 1, 2, 'Adubo', 'Granulado', 'Adubo foliar+Fertirrega');</v>
      </c>
    </row>
    <row r="17" spans="1:1" x14ac:dyDescent="0.3">
      <c r="A17" t="str">
        <f t="shared" si="0"/>
        <v>INSERT INTO FatorProducao (nomeComercial, idFichaTecnica, idStock, classificacao, estudoMaerial, metodoAplicacao) VALUES ('EPSO Top', 1, 2, 'Adubo', 'Granulado', 'Adubo foliar');</v>
      </c>
    </row>
    <row r="18" spans="1:1" x14ac:dyDescent="0.3">
      <c r="A18" t="str">
        <f t="shared" si="0"/>
        <v>INSERT INTO FatorProducao (nomeComercial, idFichaTecnica, idStock, classificacao, estudoMaerial, metodoAplicacao) VALUES ('Biocal CaCo3', 1, 2, 'Corretor', 'Granulado', 'Correção solo');</v>
      </c>
    </row>
    <row r="19" spans="1:1" x14ac:dyDescent="0.3">
      <c r="A19" t="str">
        <f t="shared" si="0"/>
        <v>INSERT INTO FatorProducao (nomeComercial, idFichaTecnica, idStock, classificacao, estudoMaerial, metodoAplicacao) VALUES ('Biocal Composto', 1, 2, 'Corretor', 'Pó', 'Correção solo');</v>
      </c>
    </row>
    <row r="31" spans="1:1" x14ac:dyDescent="0.3">
      <c r="A31" t="s">
        <v>224</v>
      </c>
    </row>
    <row r="33" spans="1:1" x14ac:dyDescent="0.3">
      <c r="A33" t="str">
        <f>"INSERT INTO  FatorProducao ("&amp;$A$1&amp;", "&amp;$B$1&amp;", "&amp;$C$1&amp;", "&amp;$D$1&amp;", "&amp;$E$1&amp;", "&amp;$F$1&amp;", "&amp;$G$1&amp;", "&amp;$H$1&amp;", "&amp;$I$1&amp;", "&amp;$J$1&amp;", "&amp;$K$1&amp;", "&amp;$L$1&amp;", "&amp;$M$1&amp;") VALUES ('"&amp;A2&amp;"', '"&amp;B2&amp;"', '"&amp;C2&amp;"', '"&amp;D2&amp;"', '"&amp;E2&amp;"', '"&amp;F2&amp;"', "&amp;TEXT(G2,"0.00%")&amp;", "&amp;IF(ISBLANK(H2),"NULL",H2)&amp;", "&amp;IF(ISBLANK(I2),"NULL",TEXT(I2,"0,00%"))&amp;", "&amp;IF(ISBLANK(J2),"NULL",J2)&amp;", "&amp;IF(ISBLANK(K2),"NULL",TEXT(K2,"0,00%"))&amp;", "&amp;IF(ISBLANK(L2),"NULL",L2)&amp;", "&amp;IF(ISBLANK(M2),"NULL",TEXT(M2,"0,00%"))&amp; ")"</f>
        <v>INSERT INTO  FatorProducao (Designação, Fabricante, Formato, Tipo, Aplicação, C1, Perc., C2, Perc., C3, Perc., C4, Perc.) VALUES ('Calda Bordalesa ASCENZA', 'ASCENZA', 'Pó molhável', 'Fitofármaco', 'Fungicida', 'CU', 0.20%, NULL, NULL, NULL, NULL, NULL, NULL)</v>
      </c>
    </row>
    <row r="34" spans="1:1" x14ac:dyDescent="0.3">
      <c r="A34" t="str">
        <f t="shared" ref="A34:A40" si="1">"INSERT INTO  FatorProducao ("&amp;$A$1&amp;", "&amp;$B$1&amp;", "&amp;$C$1&amp;", "&amp;$D$1&amp;", "&amp;$E$1&amp;", "&amp;$F$1&amp;", "&amp;$G$1&amp;", "&amp;$H$1&amp;", "&amp;$I$1&amp;", "&amp;$J$1&amp;", "&amp;$K$1&amp;", "&amp;$L$1&amp;", "&amp;$M$1&amp;") VALUES ('"&amp;A3&amp;"', '"&amp;B3&amp;"', '"&amp;C3&amp;"', '"&amp;D3&amp;"', '"&amp;E3&amp;"', '"&amp;F3&amp;"', "&amp;TEXT(G3,"0,00%")&amp;", "&amp;IF(ISBLANK(H3),"NULL",H3)&amp;", "&amp;IF(ISBLANK(I3),"NULL",TEXT(I3,"0,00%"))&amp;", "&amp;IF(ISBLANK(J3),"NULL",J3)&amp;", "&amp;IF(ISBLANK(K3),"NULL",TEXT(K3,"0,00%"))&amp;", "&amp;IF(ISBLANK(L3),"NULL",L3)&amp;", "&amp;IF(ISBLANK(M3),"NULL",TEXT(M3,"0,00%"))&amp; ")"</f>
        <v>INSERT INTO  FatorProducao (Designação, Fabricante, Formato, Tipo, Aplicação, C1, Perc., C2, Perc., C3, Perc., C4, Perc.) VALUES ('Enxofre Bayer 80 WG', 'Bayer', 'Pó molhável', 'Fitofármaco', 'Fungicida', 'S', 80,00%, NULL, NULL, NULL, NULL, NULL, NULL)</v>
      </c>
    </row>
    <row r="35" spans="1:1" x14ac:dyDescent="0.3">
      <c r="A35" t="str">
        <f t="shared" si="1"/>
        <v>INSERT INTO  FatorProducao (Designação, Fabricante, Formato, Tipo, Aplicação, C1, Perc., C2, Perc., C3, Perc., C4, Perc.) VALUES ('Patentkali', 'K+S', 'Granulado', 'Adubo', 'Adubo solo', 'K', 24,90%, Mg, 6,00%, S, 17,60%, NULL, NULL)</v>
      </c>
    </row>
    <row r="36" spans="1:1" x14ac:dyDescent="0.3">
      <c r="A36" t="str">
        <f t="shared" si="1"/>
        <v>INSERT INTO  FatorProducao (Designação, Fabricante, Formato, Tipo, Aplicação, C1, Perc., C2, Perc., C3, Perc., C4, Perc.) VALUES ('ESTA Kieserit', 'K+S', 'Granulado', 'Adubo', 'Adubo solo', 'Mg', 15,10%, S, 20,80%, NULL, NULL, NULL, NULL)</v>
      </c>
    </row>
    <row r="37" spans="1:1" x14ac:dyDescent="0.3">
      <c r="A37" t="str">
        <f t="shared" si="1"/>
        <v>INSERT INTO  FatorProducao (Designação, Fabricante, Formato, Tipo, Aplicação, C1, Perc., C2, Perc., C3, Perc., C4, Perc.) VALUES ('EPSO Microtop', 'K+S', 'Granulado', 'Adubo', 'Adubo foliar+Fertirrega', 'Mg', 9,00%, S, 12,40%, B, 0,90%, Mn, 1,00%)</v>
      </c>
    </row>
    <row r="38" spans="1:1" x14ac:dyDescent="0.3">
      <c r="A38" t="str">
        <f t="shared" si="1"/>
        <v>INSERT INTO  FatorProducao (Designação, Fabricante, Formato, Tipo, Aplicação, C1, Perc., C2, Perc., C3, Perc., C4, Perc.) VALUES ('EPSO Top', 'K+S', 'Granulado', 'Adubo', 'Adubo foliar', 'Mg', 9,60%, S, 13,00%, NULL, NULL, NULL, NULL)</v>
      </c>
    </row>
    <row r="39" spans="1:1" x14ac:dyDescent="0.3">
      <c r="A39" t="str">
        <f t="shared" si="1"/>
        <v>INSERT INTO  FatorProducao (Designação, Fabricante, Formato, Tipo, Aplicação, C1, Perc., C2, Perc., C3, Perc., C4, Perc.) VALUES ('Biocal CaCo3', 'Biocal', 'Granulado', 'Corretor', 'Correção solo', 'CaCO3', 88,20%, MgCO3, 1,90%, NULL, NULL, NULL, NULL)</v>
      </c>
    </row>
    <row r="40" spans="1:1" x14ac:dyDescent="0.3">
      <c r="A40" t="str">
        <f t="shared" si="1"/>
        <v>INSERT INTO  FatorProducao (Designação, Fabricante, Formato, Tipo, Aplicação, C1, Perc., C2, Perc., C3, Perc., C4, Perc.) VALUES ('Biocal Composto', 'Biocal', 'Pó', 'Corretor', 'Correção solo', 'CaCO3', 71,70%, MgCO3, 14,80%, MgO, 7,90%, NULL, NULL)</v>
      </c>
    </row>
    <row r="43" spans="1:1" x14ac:dyDescent="0.3">
      <c r="A43" t="s">
        <v>225</v>
      </c>
    </row>
    <row r="44" spans="1:1" x14ac:dyDescent="0.3">
      <c r="A44" t="str">
        <f t="shared" ref="A44:A51" si="2">"INSERT INTO "&amp;$Q$1&amp;" ("&amp;$A$1&amp;", "&amp;$B$1&amp;", "&amp;$C$1&amp;", "&amp;$D$1&amp;", "&amp;$E$1&amp;", "&amp;$F$1&amp;", "&amp;$G$1&amp;", "&amp;$H$1&amp;", "&amp;$I$1&amp;", "&amp;$J$1&amp;", "&amp;$K$1&amp;", "&amp;$L$1&amp;", "&amp;$M$1&amp;") VALUES ("&amp;A2&amp;", "&amp;B2&amp;", "&amp;C2&amp;", "&amp;D2&amp;", "&amp;E2&amp;", "&amp;F2&amp;", "&amp;(G2*100)&amp;", "&amp;IF(ISBLANK(H2),"NULL",H2)&amp;", "&amp;IF(ISBLANK(I2),"NULL",(I2*100))&amp;", "&amp;IF(ISBLANK(J2),"NULL",J2)&amp;", "&amp;IF(ISBLANK(K2),"NULL",(K2*100))&amp;", "&amp;IF(ISBLANK(L2),"NULL",L2)&amp;", "&amp;IF(ISBLANK(M2),"NULL",(M2*100))&amp;")"</f>
        <v>INSERT INTO  (Designação, Fabricante, Formato, Tipo, Aplicação, C1, Perc., C2, Perc., C3, Perc., C4, Perc.) VALUES (Calda Bordalesa ASCENZA, ASCENZA, Pó molhável, Fitofármaco, Fungicida, CU, 20, NULL, NULL, NULL, NULL, NULL, NULL)</v>
      </c>
    </row>
    <row r="45" spans="1:1" x14ac:dyDescent="0.3">
      <c r="A45" t="str">
        <f t="shared" si="2"/>
        <v>INSERT INTO  (Designação, Fabricante, Formato, Tipo, Aplicação, C1, Perc., C2, Perc., C3, Perc., C4, Perc.) VALUES (Enxofre Bayer 80 WG, Bayer, Pó molhável, Fitofármaco, Fungicida, S, 80, NULL, NULL, NULL, NULL, NULL, NULL)</v>
      </c>
    </row>
    <row r="46" spans="1:1" x14ac:dyDescent="0.3">
      <c r="A46" t="str">
        <f t="shared" si="2"/>
        <v>INSERT INTO  (Designação, Fabricante, Formato, Tipo, Aplicação, C1, Perc., C2, Perc., C3, Perc., C4, Perc.) VALUES (Patentkali, K+S, Granulado, Adubo, Adubo solo, K, 24,9, Mg, 6, S, 17,6, NULL, NULL)</v>
      </c>
    </row>
    <row r="47" spans="1:1" x14ac:dyDescent="0.3">
      <c r="A47" t="str">
        <f t="shared" si="2"/>
        <v>INSERT INTO  (Designação, Fabricante, Formato, Tipo, Aplicação, C1, Perc., C2, Perc., C3, Perc., C4, Perc.) VALUES (ESTA Kieserit, K+S, Granulado, Adubo, Adubo solo, Mg, 15,1, S, 20,8, NULL, NULL, NULL, NULL)</v>
      </c>
    </row>
    <row r="48" spans="1:1" x14ac:dyDescent="0.3">
      <c r="A48" t="str">
        <f t="shared" si="2"/>
        <v>INSERT INTO  (Designação, Fabricante, Formato, Tipo, Aplicação, C1, Perc., C2, Perc., C3, Perc., C4, Perc.) VALUES (EPSO Microtop, K+S, Granulado, Adubo, Adubo foliar+Fertirrega, Mg, 9, S, 12,4, B, 0,9, Mn, 1)</v>
      </c>
    </row>
    <row r="49" spans="1:1" x14ac:dyDescent="0.3">
      <c r="A49" t="str">
        <f t="shared" si="2"/>
        <v>INSERT INTO  (Designação, Fabricante, Formato, Tipo, Aplicação, C1, Perc., C2, Perc., C3, Perc., C4, Perc.) VALUES (EPSO Top, K+S, Granulado, Adubo, Adubo foliar, Mg, 9,6, S, 13, NULL, NULL, NULL, NULL)</v>
      </c>
    </row>
    <row r="50" spans="1:1" x14ac:dyDescent="0.3">
      <c r="A50" t="str">
        <f t="shared" si="2"/>
        <v>INSERT INTO  (Designação, Fabricante, Formato, Tipo, Aplicação, C1, Perc., C2, Perc., C3, Perc., C4, Perc.) VALUES (Biocal CaCo3, Biocal, Granulado, Corretor, Correção solo, CaCO3, 88,2, MgCO3, 1,9, NULL, NULL, NULL, NULL)</v>
      </c>
    </row>
    <row r="51" spans="1:1" x14ac:dyDescent="0.3">
      <c r="A51" t="str">
        <f t="shared" si="2"/>
        <v>INSERT INTO  (Designação, Fabricante, Formato, Tipo, Aplicação, C1, Perc., C2, Perc., C3, Perc., C4, Perc.) VALUES (Biocal Composto, Biocal, Pó, Corretor, Correção solo, CaCO3, 71,7, MgCO3, 14,8, MgO, 7,9, NULL, NULL)</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01B56-4BBE-4836-8DCB-B3AF8DABE0BB}">
  <dimension ref="A1:J17"/>
  <sheetViews>
    <sheetView workbookViewId="0">
      <selection activeCell="A17" sqref="A17"/>
    </sheetView>
  </sheetViews>
  <sheetFormatPr defaultRowHeight="14.4" x14ac:dyDescent="0.3"/>
  <cols>
    <col min="2" max="2" width="9.88671875" customWidth="1"/>
    <col min="3" max="3" width="21.21875" customWidth="1"/>
  </cols>
  <sheetData>
    <row r="1" spans="1:10" x14ac:dyDescent="0.3">
      <c r="A1" t="s">
        <v>23</v>
      </c>
      <c r="B1" t="s">
        <v>24</v>
      </c>
      <c r="C1" t="s">
        <v>25</v>
      </c>
      <c r="D1" t="s">
        <v>26</v>
      </c>
      <c r="E1" t="s">
        <v>38</v>
      </c>
      <c r="H1" t="s">
        <v>222</v>
      </c>
      <c r="I1" t="s">
        <v>223</v>
      </c>
      <c r="J1" t="s">
        <v>226</v>
      </c>
    </row>
    <row r="2" spans="1:10" x14ac:dyDescent="0.3">
      <c r="A2">
        <v>101</v>
      </c>
      <c r="B2" t="s">
        <v>22</v>
      </c>
      <c r="C2" t="s">
        <v>27</v>
      </c>
      <c r="D2">
        <v>1.2</v>
      </c>
      <c r="E2" t="s">
        <v>39</v>
      </c>
      <c r="H2" t="str">
        <f>"INSERT INTO Edificio(idEdificio, idTipoEdificio, designacao, area) VALUES ("&amp;A8&amp;", 1, '"&amp;C8&amp;"', " &amp;IF(ISBLANK(D8), "null", D8)&amp; ");"</f>
        <v>INSERT INTO Edificio(idEdificio, idTipoEdificio, designacao, area) VALUES (201, 1, 'Espigueiro', 600);</v>
      </c>
    </row>
    <row r="3" spans="1:10" x14ac:dyDescent="0.3">
      <c r="A3">
        <v>102</v>
      </c>
      <c r="B3" t="s">
        <v>22</v>
      </c>
      <c r="C3" t="s">
        <v>28</v>
      </c>
      <c r="D3">
        <v>3</v>
      </c>
      <c r="E3" t="s">
        <v>39</v>
      </c>
      <c r="H3" t="str">
        <f t="shared" ref="H3:H6" si="0">"INSERT INTO Edificio(idEdificio, idTipoEdificio, designacao, area) VALUES ("&amp;A9&amp;", 1, '"&amp;C9&amp;"', " &amp;IF(ISBLANK(D9), "null", D9)&amp; ");"</f>
        <v>INSERT INTO Edificio(idEdificio, idTipoEdificio, designacao, area) VALUES (202, 1, 'Armazém novo', 800);</v>
      </c>
    </row>
    <row r="4" spans="1:10" x14ac:dyDescent="0.3">
      <c r="A4">
        <v>103</v>
      </c>
      <c r="B4" t="s">
        <v>22</v>
      </c>
      <c r="C4" t="s">
        <v>29</v>
      </c>
      <c r="D4">
        <v>1.5</v>
      </c>
      <c r="E4" t="s">
        <v>39</v>
      </c>
      <c r="H4" t="str">
        <f t="shared" si="0"/>
        <v>INSERT INTO Edificio(idEdificio, idTipoEdificio, designacao, area) VALUES (203, 1, 'Armazém grande', 900);</v>
      </c>
    </row>
    <row r="5" spans="1:10" x14ac:dyDescent="0.3">
      <c r="A5">
        <v>104</v>
      </c>
      <c r="B5" t="s">
        <v>22</v>
      </c>
      <c r="C5" t="s">
        <v>42</v>
      </c>
      <c r="D5">
        <v>0.8</v>
      </c>
      <c r="E5" t="s">
        <v>39</v>
      </c>
      <c r="H5" t="str">
        <f t="shared" si="0"/>
        <v>INSERT INTO Edificio(idEdificio, idTipoEdificio, designacao, area) VALUES (250, 1, 'Moinho', null);</v>
      </c>
    </row>
    <row r="6" spans="1:10" x14ac:dyDescent="0.3">
      <c r="A6">
        <v>105</v>
      </c>
      <c r="B6" t="s">
        <v>22</v>
      </c>
      <c r="C6" t="s">
        <v>43</v>
      </c>
      <c r="D6">
        <v>1.1000000000000001</v>
      </c>
      <c r="E6" t="s">
        <v>39</v>
      </c>
      <c r="H6" t="str">
        <f t="shared" si="0"/>
        <v>INSERT INTO Edificio(idEdificio, idTipoEdificio, designacao, area) VALUES (301, 1, 'Tanque do campo grande', 15);</v>
      </c>
    </row>
    <row r="7" spans="1:10" x14ac:dyDescent="0.3">
      <c r="A7">
        <v>106</v>
      </c>
      <c r="B7" t="s">
        <v>22</v>
      </c>
      <c r="C7" t="s">
        <v>44</v>
      </c>
      <c r="D7">
        <v>0.1</v>
      </c>
      <c r="E7" t="s">
        <v>39</v>
      </c>
    </row>
    <row r="8" spans="1:10" x14ac:dyDescent="0.3">
      <c r="A8">
        <v>201</v>
      </c>
      <c r="B8" t="s">
        <v>32</v>
      </c>
      <c r="C8" t="s">
        <v>30</v>
      </c>
      <c r="D8">
        <v>600</v>
      </c>
      <c r="E8" t="s">
        <v>40</v>
      </c>
    </row>
    <row r="9" spans="1:10" x14ac:dyDescent="0.3">
      <c r="A9">
        <v>202</v>
      </c>
      <c r="B9" t="s">
        <v>32</v>
      </c>
      <c r="C9" t="s">
        <v>31</v>
      </c>
      <c r="D9">
        <v>800</v>
      </c>
      <c r="E9" t="s">
        <v>40</v>
      </c>
    </row>
    <row r="10" spans="1:10" x14ac:dyDescent="0.3">
      <c r="A10">
        <v>203</v>
      </c>
      <c r="B10" t="s">
        <v>33</v>
      </c>
      <c r="C10" t="s">
        <v>35</v>
      </c>
      <c r="D10">
        <v>900</v>
      </c>
      <c r="E10" t="s">
        <v>40</v>
      </c>
    </row>
    <row r="11" spans="1:10" x14ac:dyDescent="0.3">
      <c r="A11">
        <v>250</v>
      </c>
      <c r="B11" t="s">
        <v>34</v>
      </c>
      <c r="C11" t="s">
        <v>34</v>
      </c>
    </row>
    <row r="12" spans="1:10" x14ac:dyDescent="0.3">
      <c r="A12">
        <v>301</v>
      </c>
      <c r="B12" t="s">
        <v>36</v>
      </c>
      <c r="C12" t="s">
        <v>37</v>
      </c>
      <c r="D12">
        <v>15</v>
      </c>
      <c r="E12" t="s">
        <v>41</v>
      </c>
    </row>
    <row r="13" spans="1:10" x14ac:dyDescent="0.3">
      <c r="H13" t="str">
        <f>"INSERT INTO Edificio(idEdificio, designacaoTipoEdificio, designacao, area) VALUES ("&amp;A8&amp;", '" &amp;B8&amp; "', '"&amp;C8&amp;"', " &amp;IF(ISBLANK(D8), "null", D8)&amp; ");"</f>
        <v>INSERT INTO Edificio(idEdificio, designacaoTipoEdificio, designacao, area) VALUES (201, 'Armazém', 'Espigueiro', 600);</v>
      </c>
    </row>
    <row r="14" spans="1:10" x14ac:dyDescent="0.3">
      <c r="H14" t="str">
        <f t="shared" ref="H14:H17" si="1">"INSERT INTO Edificio(idEdificio, designacaoTipoEdificio, designacao, area) VALUES ("&amp;A9&amp;", '" &amp;B9&amp; "', '"&amp;C9&amp;"', " &amp;IF(ISBLANK(D9), "null", D9)&amp; ");"</f>
        <v>INSERT INTO Edificio(idEdificio, designacaoTipoEdificio, designacao, area) VALUES (202, 'Armazém', 'Armazém novo', 800);</v>
      </c>
    </row>
    <row r="15" spans="1:10" x14ac:dyDescent="0.3">
      <c r="H15" t="str">
        <f t="shared" si="1"/>
        <v>INSERT INTO Edificio(idEdificio, designacaoTipoEdificio, designacao, area) VALUES (203, 'Garagem', 'Armazém grande', 900);</v>
      </c>
    </row>
    <row r="16" spans="1:10" x14ac:dyDescent="0.3">
      <c r="H16" t="str">
        <f t="shared" si="1"/>
        <v>INSERT INTO Edificio(idEdificio, designacaoTipoEdificio, designacao, area) VALUES (250, 'Moinho', 'Moinho', null);</v>
      </c>
    </row>
    <row r="17" spans="8:8" x14ac:dyDescent="0.3">
      <c r="H17" t="str">
        <f t="shared" si="1"/>
        <v>INSERT INTO Edificio(idEdificio, designacaoTipoEdificio, designacao, area) VALUES (301, 'Rega', 'Tanque do campo grande', 15);</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E277-EC3F-46EA-8D39-A978B7AEA5AE}">
  <dimension ref="A1:L28"/>
  <sheetViews>
    <sheetView topLeftCell="B1" workbookViewId="0">
      <selection activeCell="C32" sqref="C32"/>
    </sheetView>
  </sheetViews>
  <sheetFormatPr defaultRowHeight="14.4" x14ac:dyDescent="0.3"/>
  <cols>
    <col min="2" max="2" width="17" customWidth="1"/>
    <col min="3" max="3" width="23.6640625" bestFit="1" customWidth="1"/>
    <col min="4" max="4" width="19.109375" customWidth="1"/>
    <col min="5" max="6" width="10.6640625" bestFit="1" customWidth="1"/>
  </cols>
  <sheetData>
    <row r="1" spans="1:12" x14ac:dyDescent="0.3">
      <c r="A1" s="6" t="s">
        <v>23</v>
      </c>
      <c r="B1" s="6" t="s">
        <v>22</v>
      </c>
      <c r="C1" t="s">
        <v>54</v>
      </c>
      <c r="D1" t="s">
        <v>24</v>
      </c>
      <c r="E1" t="s">
        <v>113</v>
      </c>
      <c r="F1" t="s">
        <v>114</v>
      </c>
      <c r="G1" t="s">
        <v>75</v>
      </c>
      <c r="H1" t="s">
        <v>119</v>
      </c>
      <c r="J1" t="s">
        <v>222</v>
      </c>
      <c r="K1" t="s">
        <v>227</v>
      </c>
      <c r="L1" t="s">
        <v>54</v>
      </c>
    </row>
    <row r="2" spans="1:12" x14ac:dyDescent="0.3">
      <c r="A2">
        <v>102</v>
      </c>
      <c r="B2" t="s">
        <v>129</v>
      </c>
      <c r="C2" t="s">
        <v>130</v>
      </c>
      <c r="D2" t="s">
        <v>20</v>
      </c>
      <c r="E2" s="1">
        <v>42649</v>
      </c>
      <c r="G2">
        <v>30</v>
      </c>
      <c r="H2" t="s">
        <v>77</v>
      </c>
      <c r="J2" t="str">
        <f>"INSERT INTO Cultura(idCultura, variedade, nomeComum, idParcela) values("&amp;A2*10+1&amp;", "&amp;B2&amp;", "&amp;C2&amp;", "&amp;A2&amp;");"</f>
        <v>INSERT INTO Cultura(idCultura, variedade, nomeComum, idParcela) values(1021, Campo Grande, Oliveira Galega, 102);</v>
      </c>
    </row>
    <row r="3" spans="1:12" x14ac:dyDescent="0.3">
      <c r="A3">
        <v>102</v>
      </c>
      <c r="B3" t="s">
        <v>129</v>
      </c>
      <c r="C3" t="s">
        <v>131</v>
      </c>
      <c r="D3" t="s">
        <v>20</v>
      </c>
      <c r="E3" s="1">
        <v>42653</v>
      </c>
      <c r="G3">
        <v>20</v>
      </c>
      <c r="H3" t="s">
        <v>77</v>
      </c>
      <c r="J3" t="str">
        <f t="shared" ref="J3:J11" si="0">"INSERT INTO Cultura(idCultura, variedade, nomeComum, idParcela) values(" &amp;A3 *10 + 1&amp; ", " &amp;B3&amp; ", " &amp;C3&amp; ", " &amp;A3&amp; ");"</f>
        <v>INSERT INTO Cultura(idCultura, variedade, nomeComum, idParcela) values(1021, Campo Grande, Oliveira Picual, 102);</v>
      </c>
    </row>
    <row r="4" spans="1:12" x14ac:dyDescent="0.3">
      <c r="A4">
        <v>104</v>
      </c>
      <c r="B4" t="s">
        <v>42</v>
      </c>
      <c r="C4" t="s">
        <v>117</v>
      </c>
      <c r="D4" t="s">
        <v>20</v>
      </c>
      <c r="E4" s="1">
        <v>42742</v>
      </c>
      <c r="G4">
        <v>90</v>
      </c>
      <c r="H4" t="s">
        <v>77</v>
      </c>
      <c r="J4" t="str">
        <f t="shared" si="0"/>
        <v>INSERT INTO Cultura(idCultura, variedade, nomeComum, idParcela) values(1041, Lameiro da ponte, Macieira Jonagored, 104);</v>
      </c>
    </row>
    <row r="5" spans="1:12" x14ac:dyDescent="0.3">
      <c r="A5">
        <v>104</v>
      </c>
      <c r="B5" t="s">
        <v>42</v>
      </c>
      <c r="C5" t="s">
        <v>116</v>
      </c>
      <c r="D5" t="s">
        <v>20</v>
      </c>
      <c r="E5" s="1">
        <v>42743</v>
      </c>
      <c r="G5">
        <v>60</v>
      </c>
      <c r="H5" t="s">
        <v>77</v>
      </c>
      <c r="J5" t="str">
        <f t="shared" si="0"/>
        <v>INSERT INTO Cultura(idCultura, variedade, nomeComum, idParcela) values(1041, Lameiro da ponte, Macieira Fuji, 104);</v>
      </c>
    </row>
    <row r="6" spans="1:12" x14ac:dyDescent="0.3">
      <c r="A6">
        <v>104</v>
      </c>
      <c r="B6" t="s">
        <v>42</v>
      </c>
      <c r="C6" t="s">
        <v>118</v>
      </c>
      <c r="D6" t="s">
        <v>20</v>
      </c>
      <c r="E6" s="1">
        <v>42743</v>
      </c>
      <c r="G6">
        <v>40</v>
      </c>
      <c r="H6" t="s">
        <v>77</v>
      </c>
      <c r="J6" t="str">
        <f t="shared" si="0"/>
        <v>INSERT INTO Cultura(idCultura, variedade, nomeComum, idParcela) values(1041, Lameiro da ponte, Macieira Royal Gala, 104);</v>
      </c>
    </row>
    <row r="7" spans="1:12" x14ac:dyDescent="0.3">
      <c r="A7">
        <v>104</v>
      </c>
      <c r="B7" t="s">
        <v>42</v>
      </c>
      <c r="C7" t="s">
        <v>118</v>
      </c>
      <c r="D7" t="s">
        <v>20</v>
      </c>
      <c r="E7" s="1">
        <v>43444</v>
      </c>
      <c r="G7">
        <v>30</v>
      </c>
      <c r="H7" t="s">
        <v>77</v>
      </c>
      <c r="J7" t="str">
        <f t="shared" si="0"/>
        <v>INSERT INTO Cultura(idCultura, variedade, nomeComum, idParcela) values(1041, Lameiro da ponte, Macieira Royal Gala, 104);</v>
      </c>
    </row>
    <row r="8" spans="1:12" x14ac:dyDescent="0.3">
      <c r="A8">
        <v>101</v>
      </c>
      <c r="B8" t="s">
        <v>27</v>
      </c>
      <c r="C8" t="s">
        <v>128</v>
      </c>
      <c r="D8" t="s">
        <v>21</v>
      </c>
      <c r="E8" s="1">
        <v>44114</v>
      </c>
      <c r="F8" s="1">
        <v>44285</v>
      </c>
      <c r="G8">
        <v>1.1000000000000001</v>
      </c>
      <c r="H8" t="s">
        <v>39</v>
      </c>
      <c r="J8" t="str">
        <f t="shared" si="0"/>
        <v>INSERT INTO Cultura(idCultura, variedade, nomeComum, idParcela) values(1011, Campo da bouça, Tremoço Amarelo, 101);</v>
      </c>
    </row>
    <row r="9" spans="1:12" x14ac:dyDescent="0.3">
      <c r="A9">
        <v>101</v>
      </c>
      <c r="B9" t="s">
        <v>27</v>
      </c>
      <c r="C9" t="s">
        <v>62</v>
      </c>
      <c r="D9" t="s">
        <v>21</v>
      </c>
      <c r="E9" s="1">
        <v>44296</v>
      </c>
      <c r="F9" s="1">
        <v>44420</v>
      </c>
      <c r="G9">
        <v>0.9</v>
      </c>
      <c r="H9" t="s">
        <v>39</v>
      </c>
      <c r="J9" t="str">
        <f t="shared" si="0"/>
        <v>INSERT INTO Cultura(idCultura, variedade, nomeComum, idParcela) values(1011, Campo da bouça, Milho Doce Golden Bantam, 101);</v>
      </c>
    </row>
    <row r="10" spans="1:12" x14ac:dyDescent="0.3">
      <c r="A10">
        <v>101</v>
      </c>
      <c r="B10" t="s">
        <v>27</v>
      </c>
      <c r="C10" t="s">
        <v>62</v>
      </c>
      <c r="D10" t="s">
        <v>21</v>
      </c>
      <c r="E10" s="1">
        <v>44301</v>
      </c>
      <c r="F10" s="1">
        <v>44429</v>
      </c>
      <c r="G10">
        <v>0.9</v>
      </c>
      <c r="H10" t="s">
        <v>39</v>
      </c>
      <c r="J10" t="str">
        <f t="shared" si="0"/>
        <v>INSERT INTO Cultura(idCultura, variedade, nomeComum, idParcela) values(1011, Campo da bouça, Milho Doce Golden Bantam, 101);</v>
      </c>
    </row>
    <row r="11" spans="1:12" x14ac:dyDescent="0.3">
      <c r="A11">
        <v>101</v>
      </c>
      <c r="B11" t="s">
        <v>27</v>
      </c>
      <c r="C11" t="s">
        <v>128</v>
      </c>
      <c r="D11" t="s">
        <v>21</v>
      </c>
      <c r="E11" s="1">
        <v>44472</v>
      </c>
      <c r="F11" s="1">
        <v>44656</v>
      </c>
      <c r="G11">
        <v>1.1000000000000001</v>
      </c>
      <c r="H11" t="s">
        <v>39</v>
      </c>
      <c r="J11" t="str">
        <f t="shared" si="0"/>
        <v>INSERT INTO Cultura(idCultura, variedade, nomeComum, idParcela) values(1011, Campo da bouça, Tremoço Amarelo, 101);</v>
      </c>
    </row>
    <row r="18" spans="3:8" x14ac:dyDescent="0.3">
      <c r="C18" s="6"/>
      <c r="D18" s="6"/>
    </row>
    <row r="19" spans="3:8" x14ac:dyDescent="0.3">
      <c r="G19" s="1"/>
    </row>
    <row r="20" spans="3:8" x14ac:dyDescent="0.3">
      <c r="G20" s="1"/>
    </row>
    <row r="21" spans="3:8" x14ac:dyDescent="0.3">
      <c r="G21" s="1"/>
    </row>
    <row r="22" spans="3:8" x14ac:dyDescent="0.3">
      <c r="G22" s="1"/>
    </row>
    <row r="23" spans="3:8" x14ac:dyDescent="0.3">
      <c r="G23" s="1"/>
    </row>
    <row r="24" spans="3:8" x14ac:dyDescent="0.3">
      <c r="G24" s="1"/>
    </row>
    <row r="25" spans="3:8" x14ac:dyDescent="0.3">
      <c r="G25" s="1"/>
      <c r="H25" s="1"/>
    </row>
    <row r="26" spans="3:8" x14ac:dyDescent="0.3">
      <c r="G26" s="1"/>
      <c r="H26" s="1"/>
    </row>
    <row r="27" spans="3:8" x14ac:dyDescent="0.3">
      <c r="G27" s="1"/>
      <c r="H27" s="1"/>
    </row>
    <row r="28" spans="3:8" x14ac:dyDescent="0.3">
      <c r="G28" s="1"/>
      <c r="H28" s="1"/>
    </row>
  </sheetData>
  <sortState xmlns:xlrd2="http://schemas.microsoft.com/office/spreadsheetml/2017/richdata2" ref="A2:H11">
    <sortCondition ref="E2:E11"/>
    <sortCondition ref="B2:B11"/>
  </sortState>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3E431-88A0-4D26-AA21-9E0D94FE2923}">
  <dimension ref="A1:I40"/>
  <sheetViews>
    <sheetView topLeftCell="A16" workbookViewId="0">
      <selection activeCell="A8" sqref="A8"/>
    </sheetView>
  </sheetViews>
  <sheetFormatPr defaultRowHeight="14.4" x14ac:dyDescent="0.3"/>
  <cols>
    <col min="1" max="1" width="9.109375" bestFit="1" customWidth="1"/>
    <col min="2" max="2" width="23.33203125" customWidth="1"/>
    <col min="3" max="3" width="21.77734375" customWidth="1"/>
    <col min="4" max="4" width="15.33203125" customWidth="1"/>
    <col min="5" max="5" width="23.88671875" bestFit="1" customWidth="1"/>
    <col min="6" max="6" width="12.44140625" customWidth="1"/>
    <col min="7" max="7" width="10.6640625" bestFit="1" customWidth="1"/>
    <col min="9" max="9" width="16.21875" bestFit="1" customWidth="1"/>
  </cols>
  <sheetData>
    <row r="1" spans="1:9" x14ac:dyDescent="0.3">
      <c r="A1" s="2" t="s">
        <v>53</v>
      </c>
      <c r="B1" s="2" t="s">
        <v>22</v>
      </c>
      <c r="C1" s="2" t="s">
        <v>52</v>
      </c>
      <c r="D1" s="2" t="s">
        <v>88</v>
      </c>
      <c r="E1" s="2" t="s">
        <v>54</v>
      </c>
      <c r="F1" s="2" t="s">
        <v>55</v>
      </c>
      <c r="G1" s="2" t="s">
        <v>75</v>
      </c>
      <c r="H1" s="2" t="s">
        <v>38</v>
      </c>
      <c r="I1" s="2" t="s">
        <v>78</v>
      </c>
    </row>
    <row r="2" spans="1:9" x14ac:dyDescent="0.3">
      <c r="A2">
        <v>102</v>
      </c>
      <c r="B2" t="s">
        <v>129</v>
      </c>
      <c r="C2" t="s">
        <v>115</v>
      </c>
      <c r="E2" t="s">
        <v>130</v>
      </c>
      <c r="F2" s="1">
        <v>42649</v>
      </c>
      <c r="G2">
        <v>30</v>
      </c>
      <c r="H2" t="s">
        <v>77</v>
      </c>
    </row>
    <row r="3" spans="1:9" x14ac:dyDescent="0.3">
      <c r="A3">
        <v>102</v>
      </c>
      <c r="B3" t="s">
        <v>129</v>
      </c>
      <c r="C3" t="s">
        <v>115</v>
      </c>
      <c r="E3" t="s">
        <v>131</v>
      </c>
      <c r="F3" s="1">
        <v>42653</v>
      </c>
      <c r="G3">
        <v>20</v>
      </c>
      <c r="H3" t="s">
        <v>77</v>
      </c>
    </row>
    <row r="4" spans="1:9" x14ac:dyDescent="0.3">
      <c r="A4">
        <v>104</v>
      </c>
      <c r="B4" t="s">
        <v>42</v>
      </c>
      <c r="C4" t="s">
        <v>115</v>
      </c>
      <c r="E4" t="s">
        <v>117</v>
      </c>
      <c r="F4" s="1">
        <v>42742</v>
      </c>
      <c r="G4">
        <v>90</v>
      </c>
      <c r="H4" t="s">
        <v>77</v>
      </c>
    </row>
    <row r="5" spans="1:9" x14ac:dyDescent="0.3">
      <c r="A5">
        <v>104</v>
      </c>
      <c r="B5" t="s">
        <v>42</v>
      </c>
      <c r="C5" t="s">
        <v>115</v>
      </c>
      <c r="E5" t="s">
        <v>116</v>
      </c>
      <c r="F5" s="1">
        <v>42743</v>
      </c>
      <c r="G5">
        <v>60</v>
      </c>
      <c r="H5" t="s">
        <v>77</v>
      </c>
    </row>
    <row r="6" spans="1:9" x14ac:dyDescent="0.3">
      <c r="A6">
        <v>104</v>
      </c>
      <c r="B6" t="s">
        <v>42</v>
      </c>
      <c r="C6" t="s">
        <v>115</v>
      </c>
      <c r="E6" t="s">
        <v>118</v>
      </c>
      <c r="F6" s="1">
        <v>42743</v>
      </c>
      <c r="G6">
        <v>40</v>
      </c>
      <c r="H6" t="s">
        <v>77</v>
      </c>
    </row>
    <row r="7" spans="1:9" x14ac:dyDescent="0.3">
      <c r="A7">
        <v>104</v>
      </c>
      <c r="B7" t="s">
        <v>42</v>
      </c>
      <c r="C7" t="s">
        <v>115</v>
      </c>
      <c r="E7" t="s">
        <v>118</v>
      </c>
      <c r="F7" s="1">
        <v>43444</v>
      </c>
      <c r="G7">
        <v>30</v>
      </c>
      <c r="H7" t="s">
        <v>77</v>
      </c>
    </row>
    <row r="8" spans="1:9" x14ac:dyDescent="0.3">
      <c r="A8">
        <v>101</v>
      </c>
      <c r="B8" t="s">
        <v>27</v>
      </c>
      <c r="C8" t="s">
        <v>74</v>
      </c>
      <c r="E8" t="s">
        <v>128</v>
      </c>
      <c r="F8" s="1">
        <v>44114</v>
      </c>
    </row>
    <row r="9" spans="1:9" x14ac:dyDescent="0.3">
      <c r="A9">
        <v>104</v>
      </c>
      <c r="B9" t="s">
        <v>42</v>
      </c>
      <c r="C9" t="s">
        <v>59</v>
      </c>
      <c r="E9" t="s">
        <v>118</v>
      </c>
      <c r="F9" s="1">
        <v>44170</v>
      </c>
      <c r="G9">
        <v>70</v>
      </c>
      <c r="H9" t="s">
        <v>77</v>
      </c>
    </row>
    <row r="10" spans="1:9" x14ac:dyDescent="0.3">
      <c r="A10">
        <v>104</v>
      </c>
      <c r="B10" t="s">
        <v>42</v>
      </c>
      <c r="C10" t="s">
        <v>59</v>
      </c>
      <c r="E10" t="s">
        <v>117</v>
      </c>
      <c r="F10" s="1">
        <v>44170</v>
      </c>
      <c r="G10">
        <v>50</v>
      </c>
      <c r="H10" t="s">
        <v>77</v>
      </c>
    </row>
    <row r="11" spans="1:9" x14ac:dyDescent="0.3">
      <c r="A11">
        <v>104</v>
      </c>
      <c r="B11" t="s">
        <v>42</v>
      </c>
      <c r="C11" t="s">
        <v>59</v>
      </c>
      <c r="E11" t="s">
        <v>117</v>
      </c>
      <c r="F11" s="1">
        <v>44180</v>
      </c>
      <c r="G11">
        <v>40</v>
      </c>
      <c r="H11" t="s">
        <v>77</v>
      </c>
    </row>
    <row r="12" spans="1:9" x14ac:dyDescent="0.3">
      <c r="A12">
        <v>104</v>
      </c>
      <c r="B12" t="s">
        <v>42</v>
      </c>
      <c r="C12" t="s">
        <v>59</v>
      </c>
      <c r="E12" t="s">
        <v>116</v>
      </c>
      <c r="F12" s="1">
        <v>44180</v>
      </c>
      <c r="G12">
        <v>60</v>
      </c>
      <c r="H12" t="s">
        <v>77</v>
      </c>
    </row>
    <row r="13" spans="1:9" x14ac:dyDescent="0.3">
      <c r="A13">
        <v>101</v>
      </c>
      <c r="B13" t="s">
        <v>27</v>
      </c>
      <c r="C13" t="s">
        <v>56</v>
      </c>
      <c r="E13" t="s">
        <v>128</v>
      </c>
      <c r="F13" s="1">
        <v>44285</v>
      </c>
    </row>
    <row r="14" spans="1:9" x14ac:dyDescent="0.3">
      <c r="A14">
        <v>101</v>
      </c>
      <c r="B14" t="s">
        <v>27</v>
      </c>
      <c r="C14" t="s">
        <v>74</v>
      </c>
      <c r="E14" t="s">
        <v>62</v>
      </c>
      <c r="F14" s="1">
        <v>44301</v>
      </c>
    </row>
    <row r="15" spans="1:9" x14ac:dyDescent="0.3">
      <c r="A15">
        <v>104</v>
      </c>
      <c r="B15" t="s">
        <v>42</v>
      </c>
      <c r="C15" t="s">
        <v>87</v>
      </c>
      <c r="D15" t="s">
        <v>89</v>
      </c>
      <c r="E15" t="s">
        <v>17</v>
      </c>
      <c r="F15" s="1">
        <v>44318</v>
      </c>
      <c r="G15">
        <v>10</v>
      </c>
      <c r="H15" t="s">
        <v>76</v>
      </c>
      <c r="I15" t="s">
        <v>82</v>
      </c>
    </row>
    <row r="16" spans="1:9" x14ac:dyDescent="0.3">
      <c r="A16">
        <v>104</v>
      </c>
      <c r="B16" t="s">
        <v>42</v>
      </c>
      <c r="C16" t="s">
        <v>36</v>
      </c>
      <c r="E16" t="s">
        <v>17</v>
      </c>
      <c r="F16" s="1">
        <v>44382</v>
      </c>
      <c r="G16">
        <v>5</v>
      </c>
      <c r="H16" t="s">
        <v>41</v>
      </c>
    </row>
    <row r="17" spans="1:9" x14ac:dyDescent="0.3">
      <c r="A17">
        <v>101</v>
      </c>
      <c r="B17" t="s">
        <v>27</v>
      </c>
      <c r="C17" t="s">
        <v>49</v>
      </c>
      <c r="E17" t="s">
        <v>62</v>
      </c>
      <c r="F17" s="1">
        <v>44429</v>
      </c>
      <c r="G17">
        <v>3300</v>
      </c>
      <c r="H17" t="s">
        <v>76</v>
      </c>
    </row>
    <row r="18" spans="1:9" x14ac:dyDescent="0.3">
      <c r="A18">
        <v>104</v>
      </c>
      <c r="B18" t="s">
        <v>42</v>
      </c>
      <c r="C18" t="s">
        <v>49</v>
      </c>
      <c r="E18" t="s">
        <v>118</v>
      </c>
      <c r="F18" s="1">
        <v>44432</v>
      </c>
      <c r="G18">
        <v>900</v>
      </c>
      <c r="H18" t="s">
        <v>76</v>
      </c>
    </row>
    <row r="19" spans="1:9" x14ac:dyDescent="0.3">
      <c r="A19">
        <v>104</v>
      </c>
      <c r="B19" t="s">
        <v>42</v>
      </c>
      <c r="C19" t="s">
        <v>49</v>
      </c>
      <c r="E19" t="s">
        <v>118</v>
      </c>
      <c r="F19" s="1">
        <v>44444</v>
      </c>
      <c r="G19">
        <v>800</v>
      </c>
      <c r="H19" t="s">
        <v>76</v>
      </c>
    </row>
    <row r="20" spans="1:9" x14ac:dyDescent="0.3">
      <c r="A20">
        <v>104</v>
      </c>
      <c r="B20" t="s">
        <v>42</v>
      </c>
      <c r="C20" t="s">
        <v>49</v>
      </c>
      <c r="E20" t="s">
        <v>117</v>
      </c>
      <c r="F20" s="1">
        <v>44451</v>
      </c>
      <c r="G20">
        <v>800</v>
      </c>
      <c r="H20" t="s">
        <v>76</v>
      </c>
    </row>
    <row r="21" spans="1:9" x14ac:dyDescent="0.3">
      <c r="A21">
        <v>104</v>
      </c>
      <c r="B21" t="s">
        <v>42</v>
      </c>
      <c r="C21" t="s">
        <v>49</v>
      </c>
      <c r="E21" t="s">
        <v>117</v>
      </c>
      <c r="F21" s="1">
        <v>44462</v>
      </c>
      <c r="G21">
        <v>1200</v>
      </c>
      <c r="H21" t="s">
        <v>76</v>
      </c>
    </row>
    <row r="22" spans="1:9" x14ac:dyDescent="0.3">
      <c r="A22">
        <v>101</v>
      </c>
      <c r="B22" t="s">
        <v>27</v>
      </c>
      <c r="C22" t="s">
        <v>74</v>
      </c>
      <c r="E22" t="s">
        <v>128</v>
      </c>
      <c r="F22" s="1">
        <v>44472</v>
      </c>
    </row>
    <row r="23" spans="1:9" x14ac:dyDescent="0.3">
      <c r="A23">
        <v>104</v>
      </c>
      <c r="B23" t="s">
        <v>42</v>
      </c>
      <c r="C23" t="s">
        <v>49</v>
      </c>
      <c r="E23" t="s">
        <v>116</v>
      </c>
      <c r="F23" s="1">
        <v>44481</v>
      </c>
      <c r="G23">
        <v>950</v>
      </c>
      <c r="H23" t="s">
        <v>76</v>
      </c>
    </row>
    <row r="24" spans="1:9" x14ac:dyDescent="0.3">
      <c r="A24">
        <v>104</v>
      </c>
      <c r="B24" t="s">
        <v>42</v>
      </c>
      <c r="C24" t="s">
        <v>49</v>
      </c>
      <c r="E24" t="s">
        <v>116</v>
      </c>
      <c r="F24" s="1">
        <v>44503</v>
      </c>
      <c r="G24">
        <v>750</v>
      </c>
      <c r="H24" t="s">
        <v>76</v>
      </c>
    </row>
    <row r="25" spans="1:9" x14ac:dyDescent="0.3">
      <c r="A25">
        <v>104</v>
      </c>
      <c r="B25" t="s">
        <v>42</v>
      </c>
      <c r="C25" t="s">
        <v>59</v>
      </c>
      <c r="E25" t="s">
        <v>118</v>
      </c>
      <c r="F25" s="1">
        <v>44528</v>
      </c>
      <c r="G25">
        <v>70</v>
      </c>
      <c r="H25" t="s">
        <v>77</v>
      </c>
    </row>
    <row r="26" spans="1:9" x14ac:dyDescent="0.3">
      <c r="A26">
        <v>104</v>
      </c>
      <c r="B26" t="s">
        <v>42</v>
      </c>
      <c r="C26" t="s">
        <v>59</v>
      </c>
      <c r="E26" t="s">
        <v>117</v>
      </c>
      <c r="F26" s="1">
        <v>44533</v>
      </c>
      <c r="G26">
        <v>90</v>
      </c>
      <c r="H26" t="s">
        <v>77</v>
      </c>
    </row>
    <row r="27" spans="1:9" x14ac:dyDescent="0.3">
      <c r="A27">
        <v>104</v>
      </c>
      <c r="B27" t="s">
        <v>42</v>
      </c>
      <c r="C27" t="s">
        <v>59</v>
      </c>
      <c r="E27" t="s">
        <v>116</v>
      </c>
      <c r="F27" s="1">
        <v>44548</v>
      </c>
      <c r="G27">
        <v>60</v>
      </c>
      <c r="H27" t="s">
        <v>77</v>
      </c>
    </row>
    <row r="28" spans="1:9" x14ac:dyDescent="0.3">
      <c r="A28">
        <v>101</v>
      </c>
      <c r="B28" t="s">
        <v>27</v>
      </c>
      <c r="C28" t="s">
        <v>56</v>
      </c>
      <c r="E28" t="s">
        <v>128</v>
      </c>
      <c r="F28" s="1">
        <v>44656</v>
      </c>
    </row>
    <row r="29" spans="1:9" x14ac:dyDescent="0.3">
      <c r="A29">
        <v>101</v>
      </c>
      <c r="B29" t="s">
        <v>27</v>
      </c>
      <c r="C29" t="s">
        <v>74</v>
      </c>
      <c r="E29" t="s">
        <v>62</v>
      </c>
      <c r="F29" s="1">
        <v>44661</v>
      </c>
    </row>
    <row r="30" spans="1:9" x14ac:dyDescent="0.3">
      <c r="A30">
        <v>104</v>
      </c>
      <c r="B30" t="s">
        <v>42</v>
      </c>
      <c r="C30" t="s">
        <v>87</v>
      </c>
      <c r="D30" t="s">
        <v>89</v>
      </c>
      <c r="E30" t="s">
        <v>17</v>
      </c>
      <c r="F30" s="1">
        <v>44694</v>
      </c>
      <c r="G30">
        <v>10</v>
      </c>
      <c r="H30" t="s">
        <v>76</v>
      </c>
      <c r="I30" t="s">
        <v>82</v>
      </c>
    </row>
    <row r="31" spans="1:9" x14ac:dyDescent="0.3">
      <c r="A31">
        <v>101</v>
      </c>
      <c r="B31" t="s">
        <v>27</v>
      </c>
      <c r="C31" t="s">
        <v>49</v>
      </c>
      <c r="E31" t="s">
        <v>62</v>
      </c>
      <c r="F31" s="1">
        <v>44785</v>
      </c>
      <c r="G31">
        <v>3500</v>
      </c>
      <c r="H31" t="s">
        <v>76</v>
      </c>
    </row>
    <row r="32" spans="1:9" x14ac:dyDescent="0.3">
      <c r="A32">
        <v>104</v>
      </c>
      <c r="B32" t="s">
        <v>42</v>
      </c>
      <c r="C32" t="s">
        <v>49</v>
      </c>
      <c r="E32" t="s">
        <v>118</v>
      </c>
      <c r="F32" s="1">
        <v>44793</v>
      </c>
      <c r="G32">
        <v>950</v>
      </c>
      <c r="H32" t="s">
        <v>76</v>
      </c>
    </row>
    <row r="33" spans="1:8" x14ac:dyDescent="0.3">
      <c r="A33">
        <v>104</v>
      </c>
      <c r="B33" t="s">
        <v>42</v>
      </c>
      <c r="C33" t="s">
        <v>49</v>
      </c>
      <c r="E33" t="s">
        <v>118</v>
      </c>
      <c r="F33" s="1">
        <v>44811</v>
      </c>
      <c r="G33">
        <v>830</v>
      </c>
      <c r="H33" t="s">
        <v>76</v>
      </c>
    </row>
    <row r="34" spans="1:8" x14ac:dyDescent="0.3">
      <c r="A34">
        <v>104</v>
      </c>
      <c r="B34" t="s">
        <v>42</v>
      </c>
      <c r="C34" t="s">
        <v>49</v>
      </c>
      <c r="E34" t="s">
        <v>117</v>
      </c>
      <c r="F34" s="1">
        <v>44815</v>
      </c>
      <c r="G34">
        <v>750</v>
      </c>
      <c r="H34" t="s">
        <v>76</v>
      </c>
    </row>
    <row r="35" spans="1:8" x14ac:dyDescent="0.3">
      <c r="A35">
        <v>104</v>
      </c>
      <c r="B35" t="s">
        <v>42</v>
      </c>
      <c r="C35" t="s">
        <v>49</v>
      </c>
      <c r="E35" t="s">
        <v>117</v>
      </c>
      <c r="F35" s="1">
        <v>44824</v>
      </c>
      <c r="G35">
        <v>1150</v>
      </c>
      <c r="H35" t="s">
        <v>76</v>
      </c>
    </row>
    <row r="36" spans="1:8" x14ac:dyDescent="0.3">
      <c r="A36">
        <v>104</v>
      </c>
      <c r="B36" t="s">
        <v>42</v>
      </c>
      <c r="C36" t="s">
        <v>49</v>
      </c>
      <c r="E36" t="s">
        <v>116</v>
      </c>
      <c r="F36" s="1">
        <v>44851</v>
      </c>
      <c r="G36">
        <v>850</v>
      </c>
      <c r="H36" t="s">
        <v>76</v>
      </c>
    </row>
    <row r="37" spans="1:8" x14ac:dyDescent="0.3">
      <c r="A37">
        <v>104</v>
      </c>
      <c r="B37" t="s">
        <v>42</v>
      </c>
      <c r="C37" t="s">
        <v>49</v>
      </c>
      <c r="E37" t="s">
        <v>116</v>
      </c>
      <c r="F37" s="1">
        <v>44871</v>
      </c>
      <c r="G37">
        <v>900</v>
      </c>
      <c r="H37" t="s">
        <v>76</v>
      </c>
    </row>
    <row r="38" spans="1:8" x14ac:dyDescent="0.3">
      <c r="A38">
        <v>104</v>
      </c>
      <c r="B38" t="s">
        <v>42</v>
      </c>
      <c r="C38" t="s">
        <v>59</v>
      </c>
      <c r="E38" t="s">
        <v>118</v>
      </c>
      <c r="F38" s="1">
        <v>44899</v>
      </c>
      <c r="G38">
        <v>70</v>
      </c>
      <c r="H38" t="s">
        <v>77</v>
      </c>
    </row>
    <row r="39" spans="1:8" x14ac:dyDescent="0.3">
      <c r="A39">
        <v>104</v>
      </c>
      <c r="B39" t="s">
        <v>42</v>
      </c>
      <c r="C39" t="s">
        <v>59</v>
      </c>
      <c r="E39" t="s">
        <v>117</v>
      </c>
      <c r="F39" s="1">
        <v>44902</v>
      </c>
      <c r="G39">
        <v>90</v>
      </c>
      <c r="H39" t="s">
        <v>77</v>
      </c>
    </row>
    <row r="40" spans="1:8" x14ac:dyDescent="0.3">
      <c r="A40">
        <v>104</v>
      </c>
      <c r="B40" t="s">
        <v>42</v>
      </c>
      <c r="C40" t="s">
        <v>59</v>
      </c>
      <c r="E40" t="s">
        <v>116</v>
      </c>
      <c r="F40" s="1">
        <v>44938</v>
      </c>
      <c r="G40">
        <v>60</v>
      </c>
      <c r="H40" t="s">
        <v>77</v>
      </c>
    </row>
  </sheetData>
  <sortState xmlns:xlrd2="http://schemas.microsoft.com/office/spreadsheetml/2017/richdata2" ref="A2:I40">
    <sortCondition ref="F2:F40"/>
    <sortCondition ref="A2:A4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46EAC-8509-4EA8-A5C2-D478BF9B23C9}">
  <dimension ref="B2:E30"/>
  <sheetViews>
    <sheetView workbookViewId="0">
      <selection activeCell="B3" sqref="B3"/>
    </sheetView>
  </sheetViews>
  <sheetFormatPr defaultRowHeight="14.4" x14ac:dyDescent="0.3"/>
  <sheetData>
    <row r="2" spans="2:4" x14ac:dyDescent="0.3">
      <c r="B2" t="s">
        <v>222</v>
      </c>
      <c r="C2" t="s">
        <v>227</v>
      </c>
      <c r="D2" t="s">
        <v>54</v>
      </c>
    </row>
    <row r="3" spans="2:4" x14ac:dyDescent="0.3">
      <c r="B3" t="str">
        <f>"INSERT INTO Cultura(idCultura, variedade, nomeComum, idParcela) VALUES (1, '" &amp;Culturas!B2&amp; "', '" &amp;Culturas!C2&amp; "', " &amp;Culturas!A2&amp; ");"</f>
        <v>INSERT INTO Cultura(idCultura, variedade, nomeComum, idParcela) VALUES (1, 'Campo Grande', 'Oliveira Galega', 102);</v>
      </c>
    </row>
    <row r="4" spans="2:4" x14ac:dyDescent="0.3">
      <c r="B4" t="str">
        <f>"INSERT INTO Cultura(idCultura, variedade, nomeComum, idParcela) VALUES (1, '" &amp;Culturas!B3&amp; "', '" &amp;Culturas!C3&amp; "', " &amp;Culturas!A3&amp; ");"</f>
        <v>INSERT INTO Cultura(idCultura, variedade, nomeComum, idParcela) VALUES (1, 'Campo Grande', 'Oliveira Picual', 102);</v>
      </c>
    </row>
    <row r="5" spans="2:4" x14ac:dyDescent="0.3">
      <c r="B5" t="str">
        <f>"INSERT INTO Cultura(idCultura, variedade, nomeComum, idParcela) VALUES (1, '" &amp;Culturas!B4&amp; "', '" &amp;Culturas!C4&amp; "', " &amp;Culturas!A4&amp; ");"</f>
        <v>INSERT INTO Cultura(idCultura, variedade, nomeComum, idParcela) VALUES (1, 'Lameiro da ponte', 'Macieira Jonagored', 104);</v>
      </c>
    </row>
    <row r="6" spans="2:4" x14ac:dyDescent="0.3">
      <c r="B6" t="str">
        <f>"INSERT INTO Cultura(idCultura, variedade, nomeComum, idParcela) VALUES (1, '" &amp;Culturas!B5&amp; "', '" &amp;Culturas!C5&amp; "', " &amp;Culturas!A5&amp; ");"</f>
        <v>INSERT INTO Cultura(idCultura, variedade, nomeComum, idParcela) VALUES (1, 'Lameiro da ponte', 'Macieira Fuji', 104);</v>
      </c>
    </row>
    <row r="7" spans="2:4" x14ac:dyDescent="0.3">
      <c r="B7" t="str">
        <f>"INSERT INTO Cultura(idCultura, variedade, nomeComum, idParcela) VALUES (1, '" &amp;Culturas!B6&amp; "', '" &amp;Culturas!C6&amp; "', " &amp;Culturas!A6&amp; ");"</f>
        <v>INSERT INTO Cultura(idCultura, variedade, nomeComum, idParcela) VALUES (1, 'Lameiro da ponte', 'Macieira Royal Gala', 104);</v>
      </c>
    </row>
    <row r="8" spans="2:4" x14ac:dyDescent="0.3">
      <c r="B8" t="str">
        <f>"INSERT INTO Cultura(idCultura, variedade, nomeComum, idParcela) VALUES (1, '" &amp;Culturas!B7&amp; "', '" &amp;Culturas!C7&amp; "', " &amp;Culturas!A7&amp; ");"</f>
        <v>INSERT INTO Cultura(idCultura, variedade, nomeComum, idParcela) VALUES (1, 'Lameiro da ponte', 'Macieira Royal Gala', 104);</v>
      </c>
    </row>
    <row r="9" spans="2:4" x14ac:dyDescent="0.3">
      <c r="B9" t="str">
        <f>"INSERT INTO Cultura(idCultura, variedade, nomeComum, idParcela) VALUES (1, '" &amp;Culturas!B8&amp; "', '" &amp;Culturas!C8&amp; "', " &amp;Culturas!A8&amp; ");"</f>
        <v>INSERT INTO Cultura(idCultura, variedade, nomeComum, idParcela) VALUES (1, 'Campo da bouça', 'Tremoço Amarelo', 101);</v>
      </c>
    </row>
    <row r="10" spans="2:4" x14ac:dyDescent="0.3">
      <c r="B10" t="str">
        <f>"INSERT INTO Cultura(idCultura, variedade, nomeComum, idParcela) VALUES (1, '" &amp;Culturas!B9&amp; "', '" &amp;Culturas!C9&amp; "', " &amp;Culturas!A9&amp; ");"</f>
        <v>INSERT INTO Cultura(idCultura, variedade, nomeComum, idParcela) VALUES (1, 'Campo da bouça', 'Milho Doce Golden Bantam', 101);</v>
      </c>
    </row>
    <row r="11" spans="2:4" x14ac:dyDescent="0.3">
      <c r="B11" t="str">
        <f>"INSERT INTO Cultura(idCultura, variedade, nomeComum, idParcela) VALUES (1, '" &amp;Culturas!B10&amp; "', '" &amp;Culturas!C10&amp; "', " &amp;Culturas!A10&amp; ");"</f>
        <v>INSERT INTO Cultura(idCultura, variedade, nomeComum, idParcela) VALUES (1, 'Campo da bouça', 'Milho Doce Golden Bantam', 101);</v>
      </c>
    </row>
    <row r="12" spans="2:4" x14ac:dyDescent="0.3">
      <c r="B12" t="str">
        <f>"INSERT INTO Cultura(idCultura, variedade, nomeComum, idParcela) VALUES (1, '" &amp;Culturas!B11&amp; "', '" &amp;Culturas!C11&amp; "', " &amp;Culturas!A11&amp; ");"</f>
        <v>INSERT INTO Cultura(idCultura, variedade, nomeComum, idParcela) VALUES (1, 'Campo da bouça', 'Tremoço Amarelo', 101);</v>
      </c>
    </row>
    <row r="15" spans="2:4" x14ac:dyDescent="0.3">
      <c r="B15" t="s">
        <v>222</v>
      </c>
      <c r="C15" t="s">
        <v>227</v>
      </c>
      <c r="D15" t="s">
        <v>228</v>
      </c>
    </row>
    <row r="16" spans="2:4" x14ac:dyDescent="0.3">
      <c r="B16" s="7" t="str">
        <f>"INSERT INTO "&amp;$D$15&amp;" (idParcela, idCultura, idEdificio, dataInicial, dataFinal) VALUES (2, "&amp;Culturas!A2&amp;", 3, TO_DATE('"&amp;TEXT(Culturas!E2,"DD/MM/AAAA")&amp;"', 'DD/MM/YYYY'), "&amp;IF(ISBLANK(Culturas!F2),"null","TO_DATE('"&amp;TEXT(Culturas!F2,"DD/MM/AAAA")&amp;"', 'DD/MM/YYYY')")&amp; ");"</f>
        <v>INSERT INTO CulturaInstalada (idParcela, idCultura, idEdificio, dataInicial, dataFinal) VALUES (2, 102, 3, TO_DATE('06/10/2016', 'DD/MM/YYYY'), null);</v>
      </c>
    </row>
    <row r="17" spans="2:5" x14ac:dyDescent="0.3">
      <c r="B17" s="7" t="str">
        <f>"INSERT INTO "&amp;$D$15&amp;" (idParcela, idCultura, idEdificio, dataInicial, dataFinal) VALUES (2, "&amp;Culturas!A3&amp;", 3, TO_DATE('"&amp;TEXT(Culturas!E3,"DD/MM/AAAA")&amp;"', 'DD/MM/YYYY'), "&amp;IF(ISBLANK(Culturas!F3),"null","TO_DATE('"&amp;TEXT(Culturas!F3,"DD/MM/AAAA")&amp;"', 'DD/MM/YYYY')")&amp; ");"</f>
        <v>INSERT INTO CulturaInstalada (idParcela, idCultura, idEdificio, dataInicial, dataFinal) VALUES (2, 102, 3, TO_DATE('10/10/2016', 'DD/MM/YYYY'), null);</v>
      </c>
    </row>
    <row r="18" spans="2:5" x14ac:dyDescent="0.3">
      <c r="B18" s="7" t="str">
        <f>"INSERT INTO "&amp;$D$15&amp;" (idParcela, idCultura, idEdificio, dataInicial, dataFinal) VALUES (2, "&amp;Culturas!A4&amp;", 3, TO_DATE('"&amp;TEXT(Culturas!E4,"DD/MM/AAAA")&amp;"', 'DD/MM/YYYY'), "&amp;IF(ISBLANK(Culturas!F4),"null","TO_DATE('"&amp;TEXT(Culturas!F4,"DD/MM/AAAA")&amp;"', 'DD/MM/YYYY')")&amp; ");"</f>
        <v>INSERT INTO CulturaInstalada (idParcela, idCultura, idEdificio, dataInicial, dataFinal) VALUES (2, 104, 3, TO_DATE('07/01/2017', 'DD/MM/YYYY'), null);</v>
      </c>
    </row>
    <row r="19" spans="2:5" x14ac:dyDescent="0.3">
      <c r="B19" s="7" t="str">
        <f>"INSERT INTO "&amp;$D$15&amp;" (idParcela, idCultura, idEdificio, dataInicial, dataFinal) VALUES (2, "&amp;Culturas!A5&amp;", 3, TO_DATE('"&amp;TEXT(Culturas!E5,"DD/MM/AAAA")&amp;"', 'DD/MM/YYYY'), "&amp;IF(ISBLANK(Culturas!F5),"null","TO_DATE('"&amp;TEXT(Culturas!F5,"DD/MM/AAAA")&amp;"', 'DD/MM/YYYY')")&amp; ");"</f>
        <v>INSERT INTO CulturaInstalada (idParcela, idCultura, idEdificio, dataInicial, dataFinal) VALUES (2, 104, 3, TO_DATE('08/01/2017', 'DD/MM/YYYY'), null);</v>
      </c>
    </row>
    <row r="20" spans="2:5" x14ac:dyDescent="0.3">
      <c r="B20" s="7" t="str">
        <f>"INSERT INTO "&amp;$D$15&amp;" (idParcela, idCultura, idEdificio, dataInicial, dataFinal) VALUES (2, "&amp;Culturas!A6&amp;", 3, TO_DATE('"&amp;TEXT(Culturas!E6,"DD/MM/AAAA")&amp;"', 'DD/MM/YYYY'), "&amp;IF(ISBLANK(Culturas!F6),"null","TO_DATE('"&amp;TEXT(Culturas!F6,"DD/MM/AAAA")&amp;"', 'DD/MM/YYYY')")&amp; ");"</f>
        <v>INSERT INTO CulturaInstalada (idParcela, idCultura, idEdificio, dataInicial, dataFinal) VALUES (2, 104, 3, TO_DATE('08/01/2017', 'DD/MM/YYYY'), null);</v>
      </c>
    </row>
    <row r="21" spans="2:5" x14ac:dyDescent="0.3">
      <c r="B21" s="7" t="str">
        <f>"INSERT INTO "&amp;$D$15&amp;" (idParcela, idCultura, idEdificio, dataInicial, dataFinal) VALUES (2, "&amp;Culturas!A7&amp;", 3, TO_DATE('"&amp;TEXT(Culturas!E7,"DD/MM/AAAA")&amp;"', 'DD/MM/YYYY'), "&amp;IF(ISBLANK(Culturas!F7),"null","TO_DATE('"&amp;TEXT(Culturas!F7,"DD/MM/AAAA")&amp;"', 'DD/MM/YYYY')")&amp; ");"</f>
        <v>INSERT INTO CulturaInstalada (idParcela, idCultura, idEdificio, dataInicial, dataFinal) VALUES (2, 104, 3, TO_DATE('10/12/2018', 'DD/MM/YYYY'), null);</v>
      </c>
    </row>
    <row r="22" spans="2:5" x14ac:dyDescent="0.3">
      <c r="B22" s="7" t="str">
        <f>"INSERT INTO "&amp;$D$15&amp;" (idParcela, idCultura, idEdificio, dataInicial, dataFinal) VALUES (2, "&amp;Culturas!A8&amp;", 3, TO_DATE('"&amp;TEXT(Culturas!E8,"DD/MM/AAAA")&amp;"', 'DD/MM/YYYY'), "&amp;IF(ISBLANK(Culturas!F8),"null","TO_DATE('"&amp;TEXT(Culturas!F8,"DD/MM/AAAA")&amp;"', 'DD/MM/YYYY')")&amp; ");"</f>
        <v>INSERT INTO CulturaInstalada (idParcela, idCultura, idEdificio, dataInicial, dataFinal) VALUES (2, 101, 3, TO_DATE('10/10/2020', 'DD/MM/YYYY'), TO_DATE('30/03/2021', 'DD/MM/YYYY'));</v>
      </c>
    </row>
    <row r="23" spans="2:5" x14ac:dyDescent="0.3">
      <c r="B23" s="7" t="str">
        <f>"INSERT INTO "&amp;$D$15&amp;" (idParcela, idCultura, idEdificio, dataInicial, dataFinal) VALUES (2, "&amp;Culturas!A9&amp;", 3, TO_DATE('"&amp;TEXT(Culturas!E9,"DD/MM/AAAA")&amp;"', 'DD/MM/YYYY'), "&amp;IF(ISBLANK(Culturas!F9),"null","TO_DATE('"&amp;TEXT(Culturas!F9,"DD/MM/AAAA")&amp;"', 'DD/MM/YYYY')")&amp; ");"</f>
        <v>INSERT INTO CulturaInstalada (idParcela, idCultura, idEdificio, dataInicial, dataFinal) VALUES (2, 101, 3, TO_DATE('10/04/2021', 'DD/MM/YYYY'), TO_DATE('12/08/2021', 'DD/MM/YYYY'));</v>
      </c>
    </row>
    <row r="24" spans="2:5" x14ac:dyDescent="0.3">
      <c r="B24" s="7" t="str">
        <f>"INSERT INTO "&amp;$D$15&amp;" (idParcela, idCultura, idEdificio, dataInicial, dataFinal) VALUES (2, "&amp;Culturas!A10&amp;", 3, TO_DATE('"&amp;TEXT(Culturas!E10,"DD/MM/AAAA")&amp;"', 'DD/MM/YYYY'), "&amp;IF(ISBLANK(Culturas!F10),"null","TO_DATE('"&amp;TEXT(Culturas!F10,"DD/MM/AAAA")&amp;"', 'DD/MM/YYYY')")&amp; ");"</f>
        <v>INSERT INTO CulturaInstalada (idParcela, idCultura, idEdificio, dataInicial, dataFinal) VALUES (2, 101, 3, TO_DATE('15/04/2021', 'DD/MM/YYYY'), TO_DATE('21/08/2021', 'DD/MM/YYYY'));</v>
      </c>
    </row>
    <row r="25" spans="2:5" x14ac:dyDescent="0.3">
      <c r="B25" s="7" t="str">
        <f>"INSERT INTO "&amp;$D$15&amp;" (idParcela, idCultura, idEdificio, dataInicial, dataFinal) VALUES (2, "&amp;Culturas!A11&amp;", 3, TO_DATE('"&amp;TEXT(Culturas!E11,"DD/MM/AAAA")&amp;"', 'DD/MM/YYYY'), "&amp;IF(ISBLANK(Culturas!F11),"null","TO_DATE('"&amp;TEXT(Culturas!F11,"DD/MM/AAAA")&amp;"', 'DD/MM/YYYY')")&amp; ");"</f>
        <v>INSERT INTO CulturaInstalada (idParcela, idCultura, idEdificio, dataInicial, dataFinal) VALUES (2, 101, 3, TO_DATE('03/10/2021', 'DD/MM/YYYY'), TO_DATE('05/04/2022', 'DD/MM/YYYY'));</v>
      </c>
    </row>
    <row r="26" spans="2:5" x14ac:dyDescent="0.3">
      <c r="B26" s="7"/>
    </row>
    <row r="27" spans="2:5" x14ac:dyDescent="0.3">
      <c r="B27" s="7"/>
    </row>
    <row r="28" spans="2:5" x14ac:dyDescent="0.3">
      <c r="B28" s="7"/>
    </row>
    <row r="29" spans="2:5" x14ac:dyDescent="0.3">
      <c r="B29" s="7"/>
    </row>
    <row r="30" spans="2:5" x14ac:dyDescent="0.3">
      <c r="E30" s="7"/>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8baafd8b-20f3-4709-bc83-186ae70c422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FE1D12FE0EBDA4CB61620080A85CBAE" ma:contentTypeVersion="7" ma:contentTypeDescription="Create a new document." ma:contentTypeScope="" ma:versionID="29a33cb73e06d038149e1c9d44f381e8">
  <xsd:schema xmlns:xsd="http://www.w3.org/2001/XMLSchema" xmlns:xs="http://www.w3.org/2001/XMLSchema" xmlns:p="http://schemas.microsoft.com/office/2006/metadata/properties" xmlns:ns3="c9101efd-7fb7-4b65-82fa-5268cef970aa" xmlns:ns4="8baafd8b-20f3-4709-bc83-186ae70c422f" targetNamespace="http://schemas.microsoft.com/office/2006/metadata/properties" ma:root="true" ma:fieldsID="959936be2cfdc50d0a8ac64b81b8b25a" ns3:_="" ns4:_="">
    <xsd:import namespace="c9101efd-7fb7-4b65-82fa-5268cef970aa"/>
    <xsd:import namespace="8baafd8b-20f3-4709-bc83-186ae70c422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101efd-7fb7-4b65-82fa-5268cef970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aafd8b-20f3-4709-bc83-186ae70c422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37870F-1997-46E6-ABF3-D972D5619E05}">
  <ds:schemaRefs>
    <ds:schemaRef ds:uri="http://purl.org/dc/dcmitype/"/>
    <ds:schemaRef ds:uri="http://schemas.microsoft.com/office/infopath/2007/PartnerControls"/>
    <ds:schemaRef ds:uri="http://www.w3.org/XML/1998/namespace"/>
    <ds:schemaRef ds:uri="8baafd8b-20f3-4709-bc83-186ae70c422f"/>
    <ds:schemaRef ds:uri="http://schemas.microsoft.com/office/2006/metadata/properties"/>
    <ds:schemaRef ds:uri="c9101efd-7fb7-4b65-82fa-5268cef970aa"/>
    <ds:schemaRef ds:uri="http://schemas.microsoft.com/office/2006/documentManagement/types"/>
    <ds:schemaRef ds:uri="http://purl.org/dc/terms/"/>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123E14B8-9922-4582-B143-574A2CB6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101efd-7fb7-4b65-82fa-5268cef970aa"/>
    <ds:schemaRef ds:uri="8baafd8b-20f3-4709-bc83-186ae70c42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8E74F1-259B-4A8D-986B-B2E55FA52FD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Folhas de Cálculo</vt:lpstr>
      </vt:variant>
      <vt:variant>
        <vt:i4>6</vt:i4>
      </vt:variant>
    </vt:vector>
  </HeadingPairs>
  <TitlesOfParts>
    <vt:vector size="6" baseType="lpstr">
      <vt:lpstr>Plantas</vt:lpstr>
      <vt:lpstr>Fator Produção</vt:lpstr>
      <vt:lpstr>Exploração agrícola</vt:lpstr>
      <vt:lpstr>Culturas</vt:lpstr>
      <vt:lpstr>Operações</vt:lpstr>
      <vt:lpstr>Scripts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Angelo Martins</dc:creator>
  <cp:lastModifiedBy>Ana Sofia De Oliveira Guterres</cp:lastModifiedBy>
  <dcterms:created xsi:type="dcterms:W3CDTF">2023-10-06T20:31:40Z</dcterms:created>
  <dcterms:modified xsi:type="dcterms:W3CDTF">2023-10-20T09:35:59Z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0x0101001FE1D12FE0EBDA4CB61620080A85CBAE</vt:lpwstr>
  </property>
</Properties>
</file>