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2045788_westminster_ac_uk/Documents/"/>
    </mc:Choice>
  </mc:AlternateContent>
  <xr:revisionPtr revIDLastSave="137" documentId="8_{BE666799-B035-43FB-9212-D3B6B0BAE3F1}" xr6:coauthVersionLast="47" xr6:coauthVersionMax="47" xr10:uidLastSave="{4D0ED2BF-7B54-4396-BBBF-14EE9CF5F4E7}"/>
  <bookViews>
    <workbookView xWindow="-120" yWindow="-120" windowWidth="20730" windowHeight="11040" activeTab="6" xr2:uid="{00000000-000D-0000-FFFF-FFFF00000000}"/>
  </bookViews>
  <sheets>
    <sheet name="Q1 AND Q2" sheetId="2" r:id="rId1"/>
    <sheet name="Q3 MACD" sheetId="1" r:id="rId2"/>
    <sheet name="Q3 RSI" sheetId="4" r:id="rId3"/>
    <sheet name="Q3 BB" sheetId="5" r:id="rId4"/>
    <sheet name="Q3 KD" sheetId="6" r:id="rId5"/>
    <sheet name="Q6" sheetId="7" r:id="rId6"/>
    <sheet name="Q7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N2" i="2"/>
  <c r="H3" i="8"/>
  <c r="E3" i="8"/>
  <c r="E3" i="7"/>
  <c r="E2" i="7"/>
  <c r="C21" i="5"/>
  <c r="C22" i="5"/>
  <c r="D21" i="5"/>
  <c r="E4" i="8" l="1"/>
  <c r="E5" i="8" s="1"/>
  <c r="E6" i="8" s="1"/>
  <c r="H7" i="8" s="1"/>
  <c r="H4" i="8"/>
  <c r="C10" i="7"/>
  <c r="B10" i="7"/>
  <c r="E21" i="5"/>
  <c r="H6" i="8" l="1"/>
  <c r="H5" i="8"/>
  <c r="E7" i="8"/>
  <c r="E8" i="8" s="1"/>
  <c r="H8" i="8" l="1"/>
  <c r="H9" i="8"/>
  <c r="E9" i="8"/>
  <c r="E10" i="8" l="1"/>
  <c r="H10" i="8"/>
  <c r="H11" i="8" l="1"/>
  <c r="E11" i="8"/>
  <c r="E12" i="8" l="1"/>
  <c r="H12" i="8"/>
  <c r="H13" i="8" l="1"/>
  <c r="E13" i="8"/>
  <c r="E14" i="8" l="1"/>
  <c r="H14" i="8"/>
  <c r="E15" i="8" l="1"/>
  <c r="H15" i="8"/>
  <c r="E16" i="8" l="1"/>
  <c r="H16" i="8"/>
  <c r="E17" i="8" l="1"/>
  <c r="H17" i="8"/>
  <c r="E18" i="8" l="1"/>
  <c r="H18" i="8"/>
  <c r="H19" i="8" l="1"/>
  <c r="E19" i="8"/>
  <c r="E20" i="8" l="1"/>
  <c r="H20" i="8"/>
  <c r="H21" i="8" l="1"/>
  <c r="E21" i="8"/>
  <c r="E22" i="8" l="1"/>
  <c r="H22" i="8"/>
  <c r="H23" i="8" l="1"/>
  <c r="E23" i="8"/>
  <c r="E24" i="8" l="1"/>
  <c r="H24" i="8"/>
  <c r="E25" i="8" l="1"/>
  <c r="H25" i="8"/>
  <c r="E26" i="8" l="1"/>
  <c r="H26" i="8"/>
  <c r="H27" i="8" l="1"/>
  <c r="E27" i="8"/>
  <c r="E28" i="8" l="1"/>
  <c r="H28" i="8"/>
  <c r="H29" i="8" l="1"/>
  <c r="E29" i="8"/>
  <c r="E30" i="8" l="1"/>
  <c r="H30" i="8"/>
  <c r="H31" i="8" l="1"/>
  <c r="E31" i="8"/>
  <c r="E32" i="8" l="1"/>
  <c r="H32" i="8"/>
  <c r="H33" i="8" l="1"/>
  <c r="E33" i="8"/>
  <c r="E34" i="8" l="1"/>
  <c r="H34" i="8"/>
  <c r="H35" i="8" l="1"/>
  <c r="E35" i="8"/>
  <c r="E36" i="8" l="1"/>
  <c r="H36" i="8"/>
  <c r="H37" i="8" l="1"/>
  <c r="E37" i="8"/>
  <c r="E38" i="8" l="1"/>
  <c r="H38" i="8"/>
  <c r="H39" i="8" l="1"/>
  <c r="E39" i="8"/>
  <c r="E40" i="8" l="1"/>
  <c r="H40" i="8"/>
  <c r="H41" i="8" l="1"/>
  <c r="E41" i="8"/>
  <c r="E42" i="8" l="1"/>
  <c r="H42" i="8"/>
  <c r="H43" i="8" l="1"/>
  <c r="E43" i="8"/>
  <c r="E44" i="8" l="1"/>
  <c r="H44" i="8"/>
  <c r="H45" i="8" l="1"/>
  <c r="E45" i="8"/>
  <c r="E46" i="8" l="1"/>
  <c r="H46" i="8"/>
  <c r="H47" i="8" l="1"/>
  <c r="E47" i="8"/>
  <c r="E48" i="8" l="1"/>
  <c r="H48" i="8"/>
  <c r="H49" i="8" l="1"/>
  <c r="E49" i="8"/>
  <c r="E50" i="8" l="1"/>
  <c r="H50" i="8"/>
  <c r="H51" i="8" l="1"/>
  <c r="E51" i="8"/>
  <c r="E52" i="8" l="1"/>
  <c r="H52" i="8"/>
  <c r="H53" i="8" l="1"/>
  <c r="E53" i="8"/>
  <c r="E54" i="8" l="1"/>
  <c r="H54" i="8"/>
  <c r="H55" i="8" l="1"/>
  <c r="E55" i="8"/>
  <c r="E56" i="8" l="1"/>
  <c r="H56" i="8"/>
  <c r="H57" i="8" l="1"/>
  <c r="E57" i="8"/>
  <c r="E58" i="8" l="1"/>
  <c r="H58" i="8"/>
  <c r="H59" i="8" l="1"/>
  <c r="E59" i="8"/>
  <c r="E60" i="8" l="1"/>
  <c r="H60" i="8"/>
  <c r="H61" i="8" l="1"/>
  <c r="E61" i="8"/>
  <c r="E62" i="8" l="1"/>
  <c r="H62" i="8"/>
  <c r="H63" i="8" l="1"/>
  <c r="E63" i="8"/>
  <c r="E64" i="8" l="1"/>
  <c r="H64" i="8"/>
  <c r="H65" i="8" l="1"/>
  <c r="E65" i="8"/>
  <c r="E66" i="8" l="1"/>
  <c r="H66" i="8"/>
  <c r="H67" i="8" l="1"/>
  <c r="E67" i="8"/>
  <c r="E68" i="8" l="1"/>
  <c r="H68" i="8"/>
  <c r="H69" i="8" l="1"/>
  <c r="E69" i="8"/>
  <c r="E70" i="8" l="1"/>
  <c r="H70" i="8"/>
  <c r="H71" i="8" l="1"/>
  <c r="E71" i="8"/>
  <c r="E72" i="8" l="1"/>
  <c r="H72" i="8"/>
  <c r="H73" i="8" l="1"/>
  <c r="E73" i="8"/>
  <c r="H74" i="8" l="1"/>
  <c r="E74" i="8"/>
  <c r="H75" i="8" l="1"/>
  <c r="E75" i="8"/>
  <c r="H76" i="8" l="1"/>
  <c r="E76" i="8"/>
  <c r="H77" i="8" l="1"/>
  <c r="E77" i="8"/>
  <c r="H78" i="8" l="1"/>
  <c r="E78" i="8"/>
  <c r="H79" i="8" l="1"/>
  <c r="E79" i="8"/>
  <c r="H80" i="8" l="1"/>
  <c r="E80" i="8"/>
  <c r="H81" i="8" l="1"/>
  <c r="E81" i="8"/>
  <c r="H82" i="8" l="1"/>
  <c r="E82" i="8"/>
  <c r="H83" i="8" l="1"/>
  <c r="E83" i="8"/>
  <c r="H84" i="8" l="1"/>
  <c r="E84" i="8"/>
  <c r="H85" i="8" l="1"/>
  <c r="E85" i="8"/>
  <c r="H86" i="8" l="1"/>
  <c r="E86" i="8"/>
  <c r="H87" i="8" l="1"/>
  <c r="E87" i="8"/>
  <c r="H88" i="8" l="1"/>
  <c r="E88" i="8"/>
  <c r="H89" i="8" l="1"/>
  <c r="E89" i="8"/>
  <c r="H90" i="8" l="1"/>
  <c r="E90" i="8"/>
  <c r="H91" i="8" l="1"/>
  <c r="E91" i="8"/>
  <c r="H92" i="8" l="1"/>
  <c r="E92" i="8"/>
  <c r="H93" i="8" l="1"/>
  <c r="E93" i="8"/>
  <c r="H94" i="8" l="1"/>
  <c r="E94" i="8"/>
  <c r="H95" i="8" l="1"/>
  <c r="E95" i="8"/>
  <c r="H96" i="8" l="1"/>
  <c r="E96" i="8"/>
  <c r="H97" i="8" l="1"/>
  <c r="E97" i="8"/>
  <c r="H98" i="8" l="1"/>
  <c r="E98" i="8"/>
  <c r="H99" i="8" l="1"/>
  <c r="E99" i="8"/>
  <c r="H100" i="8" l="1"/>
  <c r="E100" i="8"/>
  <c r="H101" i="8" l="1"/>
  <c r="E101" i="8"/>
  <c r="H102" i="8" l="1"/>
  <c r="E102" i="8"/>
  <c r="M13" i="2" l="1"/>
  <c r="M11" i="2"/>
  <c r="M10" i="2"/>
  <c r="M9" i="2"/>
  <c r="D4" i="2"/>
  <c r="D5" i="2"/>
  <c r="C249" i="6" l="1"/>
  <c r="C251" i="6"/>
  <c r="C250" i="6"/>
  <c r="C248" i="6"/>
  <c r="D250" i="6" s="1"/>
  <c r="C247" i="6"/>
  <c r="C246" i="6"/>
  <c r="C245" i="6"/>
  <c r="C244" i="6"/>
  <c r="D246" i="6" s="1"/>
  <c r="C243" i="6"/>
  <c r="C242" i="6"/>
  <c r="C241" i="6"/>
  <c r="C240" i="6"/>
  <c r="D242" i="6" s="1"/>
  <c r="C239" i="6"/>
  <c r="C238" i="6"/>
  <c r="C237" i="6"/>
  <c r="C236" i="6"/>
  <c r="D238" i="6" s="1"/>
  <c r="C235" i="6"/>
  <c r="C234" i="6"/>
  <c r="C233" i="6"/>
  <c r="C232" i="6"/>
  <c r="D234" i="6" s="1"/>
  <c r="C231" i="6"/>
  <c r="C230" i="6"/>
  <c r="C229" i="6"/>
  <c r="C228" i="6"/>
  <c r="D230" i="6" s="1"/>
  <c r="C227" i="6"/>
  <c r="C226" i="6"/>
  <c r="C225" i="6"/>
  <c r="C224" i="6"/>
  <c r="D226" i="6" s="1"/>
  <c r="C223" i="6"/>
  <c r="C222" i="6"/>
  <c r="C221" i="6"/>
  <c r="C220" i="6"/>
  <c r="D222" i="6" s="1"/>
  <c r="C219" i="6"/>
  <c r="C218" i="6"/>
  <c r="C217" i="6"/>
  <c r="C216" i="6"/>
  <c r="D218" i="6" s="1"/>
  <c r="C215" i="6"/>
  <c r="C214" i="6"/>
  <c r="C213" i="6"/>
  <c r="C212" i="6"/>
  <c r="D214" i="6" s="1"/>
  <c r="C211" i="6"/>
  <c r="C210" i="6"/>
  <c r="C209" i="6"/>
  <c r="C208" i="6"/>
  <c r="D210" i="6" s="1"/>
  <c r="C207" i="6"/>
  <c r="C206" i="6"/>
  <c r="C205" i="6"/>
  <c r="C204" i="6"/>
  <c r="D206" i="6" s="1"/>
  <c r="C203" i="6"/>
  <c r="C202" i="6"/>
  <c r="C201" i="6"/>
  <c r="C200" i="6"/>
  <c r="D202" i="6" s="1"/>
  <c r="C199" i="6"/>
  <c r="C198" i="6"/>
  <c r="C197" i="6"/>
  <c r="C196" i="6"/>
  <c r="D198" i="6" s="1"/>
  <c r="C195" i="6"/>
  <c r="C194" i="6"/>
  <c r="C193" i="6"/>
  <c r="C192" i="6"/>
  <c r="D194" i="6" s="1"/>
  <c r="C191" i="6"/>
  <c r="C190" i="6"/>
  <c r="C189" i="6"/>
  <c r="C188" i="6"/>
  <c r="D190" i="6" s="1"/>
  <c r="C187" i="6"/>
  <c r="C186" i="6"/>
  <c r="C185" i="6"/>
  <c r="C184" i="6"/>
  <c r="D186" i="6" s="1"/>
  <c r="C183" i="6"/>
  <c r="C182" i="6"/>
  <c r="C181" i="6"/>
  <c r="C180" i="6"/>
  <c r="D182" i="6" s="1"/>
  <c r="C179" i="6"/>
  <c r="C178" i="6"/>
  <c r="C177" i="6"/>
  <c r="C176" i="6"/>
  <c r="D178" i="6" s="1"/>
  <c r="C175" i="6"/>
  <c r="C174" i="6"/>
  <c r="C173" i="6"/>
  <c r="C172" i="6"/>
  <c r="D174" i="6" s="1"/>
  <c r="C171" i="6"/>
  <c r="C170" i="6"/>
  <c r="C169" i="6"/>
  <c r="C168" i="6"/>
  <c r="D170" i="6" s="1"/>
  <c r="C167" i="6"/>
  <c r="C166" i="6"/>
  <c r="C165" i="6"/>
  <c r="C164" i="6"/>
  <c r="D166" i="6" s="1"/>
  <c r="C163" i="6"/>
  <c r="C162" i="6"/>
  <c r="C161" i="6"/>
  <c r="C160" i="6"/>
  <c r="D162" i="6" s="1"/>
  <c r="C159" i="6"/>
  <c r="C158" i="6"/>
  <c r="C157" i="6"/>
  <c r="C156" i="6"/>
  <c r="D158" i="6" s="1"/>
  <c r="C155" i="6"/>
  <c r="C154" i="6"/>
  <c r="C153" i="6"/>
  <c r="C152" i="6"/>
  <c r="D154" i="6" s="1"/>
  <c r="C151" i="6"/>
  <c r="C150" i="6"/>
  <c r="C149" i="6"/>
  <c r="C148" i="6"/>
  <c r="D150" i="6" s="1"/>
  <c r="C147" i="6"/>
  <c r="C146" i="6"/>
  <c r="C145" i="6"/>
  <c r="C144" i="6"/>
  <c r="D146" i="6" s="1"/>
  <c r="C143" i="6"/>
  <c r="C142" i="6"/>
  <c r="C141" i="6"/>
  <c r="C140" i="6"/>
  <c r="D142" i="6" s="1"/>
  <c r="C139" i="6"/>
  <c r="C138" i="6"/>
  <c r="C137" i="6"/>
  <c r="C136" i="6"/>
  <c r="D138" i="6" s="1"/>
  <c r="C135" i="6"/>
  <c r="C134" i="6"/>
  <c r="C133" i="6"/>
  <c r="C132" i="6"/>
  <c r="D134" i="6" s="1"/>
  <c r="C131" i="6"/>
  <c r="C130" i="6"/>
  <c r="C129" i="6"/>
  <c r="C128" i="6"/>
  <c r="D130" i="6" s="1"/>
  <c r="C127" i="6"/>
  <c r="C126" i="6"/>
  <c r="C125" i="6"/>
  <c r="C124" i="6"/>
  <c r="D126" i="6" s="1"/>
  <c r="C123" i="6"/>
  <c r="C122" i="6"/>
  <c r="C121" i="6"/>
  <c r="C120" i="6"/>
  <c r="D122" i="6" s="1"/>
  <c r="C119" i="6"/>
  <c r="C118" i="6"/>
  <c r="C117" i="6"/>
  <c r="C116" i="6"/>
  <c r="D118" i="6" s="1"/>
  <c r="C115" i="6"/>
  <c r="C114" i="6"/>
  <c r="C113" i="6"/>
  <c r="C112" i="6"/>
  <c r="D114" i="6" s="1"/>
  <c r="C111" i="6"/>
  <c r="C110" i="6"/>
  <c r="C109" i="6"/>
  <c r="C108" i="6"/>
  <c r="D110" i="6" s="1"/>
  <c r="C107" i="6"/>
  <c r="C106" i="6"/>
  <c r="C105" i="6"/>
  <c r="C104" i="6"/>
  <c r="D106" i="6" s="1"/>
  <c r="C103" i="6"/>
  <c r="C102" i="6"/>
  <c r="C101" i="6"/>
  <c r="C100" i="6"/>
  <c r="D102" i="6" s="1"/>
  <c r="C99" i="6"/>
  <c r="C98" i="6"/>
  <c r="C97" i="6"/>
  <c r="C96" i="6"/>
  <c r="D98" i="6" s="1"/>
  <c r="C95" i="6"/>
  <c r="C94" i="6"/>
  <c r="C93" i="6"/>
  <c r="C92" i="6"/>
  <c r="D94" i="6" s="1"/>
  <c r="C91" i="6"/>
  <c r="C90" i="6"/>
  <c r="C89" i="6"/>
  <c r="C88" i="6"/>
  <c r="D90" i="6" s="1"/>
  <c r="C87" i="6"/>
  <c r="C86" i="6"/>
  <c r="C85" i="6"/>
  <c r="C84" i="6"/>
  <c r="D86" i="6" s="1"/>
  <c r="C83" i="6"/>
  <c r="C82" i="6"/>
  <c r="C81" i="6"/>
  <c r="D83" i="6" s="1"/>
  <c r="C80" i="6"/>
  <c r="C79" i="6"/>
  <c r="D81" i="6" s="1"/>
  <c r="C78" i="6"/>
  <c r="D80" i="6" s="1"/>
  <c r="C77" i="6"/>
  <c r="D79" i="6" s="1"/>
  <c r="C76" i="6"/>
  <c r="D78" i="6" s="1"/>
  <c r="C75" i="6"/>
  <c r="D77" i="6" s="1"/>
  <c r="C74" i="6"/>
  <c r="D76" i="6" s="1"/>
  <c r="C73" i="6"/>
  <c r="D75" i="6" s="1"/>
  <c r="C72" i="6"/>
  <c r="D74" i="6" s="1"/>
  <c r="C71" i="6"/>
  <c r="D73" i="6" s="1"/>
  <c r="C70" i="6"/>
  <c r="D72" i="6" s="1"/>
  <c r="C69" i="6"/>
  <c r="D71" i="6" s="1"/>
  <c r="C68" i="6"/>
  <c r="D70" i="6" s="1"/>
  <c r="C67" i="6"/>
  <c r="D69" i="6" s="1"/>
  <c r="C66" i="6"/>
  <c r="D68" i="6" s="1"/>
  <c r="C65" i="6"/>
  <c r="D67" i="6" s="1"/>
  <c r="C64" i="6"/>
  <c r="D66" i="6" s="1"/>
  <c r="C63" i="6"/>
  <c r="D65" i="6" s="1"/>
  <c r="C62" i="6"/>
  <c r="D64" i="6" s="1"/>
  <c r="C61" i="6"/>
  <c r="D63" i="6" s="1"/>
  <c r="C60" i="6"/>
  <c r="D62" i="6" s="1"/>
  <c r="C59" i="6"/>
  <c r="D61" i="6" s="1"/>
  <c r="C58" i="6"/>
  <c r="D60" i="6" s="1"/>
  <c r="C57" i="6"/>
  <c r="D59" i="6" s="1"/>
  <c r="C56" i="6"/>
  <c r="D58" i="6" s="1"/>
  <c r="C55" i="6"/>
  <c r="D57" i="6" s="1"/>
  <c r="C54" i="6"/>
  <c r="D56" i="6" s="1"/>
  <c r="C53" i="6"/>
  <c r="D55" i="6" s="1"/>
  <c r="C52" i="6"/>
  <c r="D54" i="6" s="1"/>
  <c r="C51" i="6"/>
  <c r="D53" i="6" s="1"/>
  <c r="C50" i="6"/>
  <c r="D52" i="6" s="1"/>
  <c r="C49" i="6"/>
  <c r="D51" i="6" s="1"/>
  <c r="C48" i="6"/>
  <c r="D50" i="6" s="1"/>
  <c r="C47" i="6"/>
  <c r="D49" i="6" s="1"/>
  <c r="C46" i="6"/>
  <c r="D48" i="6" s="1"/>
  <c r="C45" i="6"/>
  <c r="D47" i="6" s="1"/>
  <c r="C44" i="6"/>
  <c r="D46" i="6" s="1"/>
  <c r="C43" i="6"/>
  <c r="D45" i="6" s="1"/>
  <c r="C42" i="6"/>
  <c r="D44" i="6" s="1"/>
  <c r="C41" i="6"/>
  <c r="D43" i="6" s="1"/>
  <c r="C40" i="6"/>
  <c r="D42" i="6" s="1"/>
  <c r="C39" i="6"/>
  <c r="D41" i="6" s="1"/>
  <c r="C38" i="6"/>
  <c r="D40" i="6" s="1"/>
  <c r="C37" i="6"/>
  <c r="D39" i="6" s="1"/>
  <c r="C36" i="6"/>
  <c r="D38" i="6" s="1"/>
  <c r="C35" i="6"/>
  <c r="D37" i="6" s="1"/>
  <c r="C34" i="6"/>
  <c r="D36" i="6" s="1"/>
  <c r="C33" i="6"/>
  <c r="D35" i="6" s="1"/>
  <c r="C32" i="6"/>
  <c r="D34" i="6" s="1"/>
  <c r="C31" i="6"/>
  <c r="D33" i="6" s="1"/>
  <c r="C30" i="6"/>
  <c r="D32" i="6" s="1"/>
  <c r="C29" i="6"/>
  <c r="D31" i="6" s="1"/>
  <c r="C28" i="6"/>
  <c r="D30" i="6" s="1"/>
  <c r="C27" i="6"/>
  <c r="D29" i="6" s="1"/>
  <c r="C26" i="6"/>
  <c r="D28" i="6" s="1"/>
  <c r="C25" i="6"/>
  <c r="D27" i="6" s="1"/>
  <c r="C24" i="6"/>
  <c r="D26" i="6" s="1"/>
  <c r="C23" i="6"/>
  <c r="D25" i="6" s="1"/>
  <c r="C22" i="6"/>
  <c r="D24" i="6" s="1"/>
  <c r="C21" i="6"/>
  <c r="D23" i="6" s="1"/>
  <c r="C20" i="6"/>
  <c r="D22" i="6" s="1"/>
  <c r="C19" i="6"/>
  <c r="D21" i="6" s="1"/>
  <c r="C18" i="6"/>
  <c r="D20" i="6" s="1"/>
  <c r="C17" i="6"/>
  <c r="D19" i="6" s="1"/>
  <c r="C16" i="6"/>
  <c r="D18" i="6" s="1"/>
  <c r="C15" i="6"/>
  <c r="D17" i="6" s="1"/>
  <c r="D25" i="5"/>
  <c r="D26" i="5"/>
  <c r="D27" i="5"/>
  <c r="D28" i="5"/>
  <c r="D29" i="5"/>
  <c r="E29" i="5" s="1"/>
  <c r="D30" i="5"/>
  <c r="D31" i="5"/>
  <c r="D32" i="5"/>
  <c r="D33" i="5"/>
  <c r="E33" i="5" s="1"/>
  <c r="D34" i="5"/>
  <c r="D35" i="5"/>
  <c r="D36" i="5"/>
  <c r="D37" i="5"/>
  <c r="E37" i="5" s="1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F101" i="5" s="1"/>
  <c r="D102" i="5"/>
  <c r="D103" i="5"/>
  <c r="D104" i="5"/>
  <c r="D105" i="5"/>
  <c r="D106" i="5"/>
  <c r="D107" i="5"/>
  <c r="D108" i="5"/>
  <c r="D109" i="5"/>
  <c r="F109" i="5" s="1"/>
  <c r="D110" i="5"/>
  <c r="D111" i="5"/>
  <c r="D112" i="5"/>
  <c r="D113" i="5"/>
  <c r="D114" i="5"/>
  <c r="D115" i="5"/>
  <c r="D116" i="5"/>
  <c r="D117" i="5"/>
  <c r="F117" i="5" s="1"/>
  <c r="D118" i="5"/>
  <c r="D119" i="5"/>
  <c r="D120" i="5"/>
  <c r="D121" i="5"/>
  <c r="D122" i="5"/>
  <c r="D123" i="5"/>
  <c r="D124" i="5"/>
  <c r="D125" i="5"/>
  <c r="F125" i="5" s="1"/>
  <c r="D126" i="5"/>
  <c r="D127" i="5"/>
  <c r="D128" i="5"/>
  <c r="D129" i="5"/>
  <c r="D130" i="5"/>
  <c r="D131" i="5"/>
  <c r="D132" i="5"/>
  <c r="D133" i="5"/>
  <c r="F133" i="5" s="1"/>
  <c r="D134" i="5"/>
  <c r="D135" i="5"/>
  <c r="D136" i="5"/>
  <c r="D137" i="5"/>
  <c r="D138" i="5"/>
  <c r="D139" i="5"/>
  <c r="D140" i="5"/>
  <c r="D141" i="5"/>
  <c r="F141" i="5" s="1"/>
  <c r="D142" i="5"/>
  <c r="D143" i="5"/>
  <c r="D144" i="5"/>
  <c r="D145" i="5"/>
  <c r="D146" i="5"/>
  <c r="D147" i="5"/>
  <c r="D148" i="5"/>
  <c r="D149" i="5"/>
  <c r="F149" i="5" s="1"/>
  <c r="D150" i="5"/>
  <c r="D151" i="5"/>
  <c r="D152" i="5"/>
  <c r="D153" i="5"/>
  <c r="D154" i="5"/>
  <c r="D155" i="5"/>
  <c r="D156" i="5"/>
  <c r="D157" i="5"/>
  <c r="F157" i="5" s="1"/>
  <c r="D158" i="5"/>
  <c r="D159" i="5"/>
  <c r="D160" i="5"/>
  <c r="D161" i="5"/>
  <c r="D162" i="5"/>
  <c r="D163" i="5"/>
  <c r="D164" i="5"/>
  <c r="D165" i="5"/>
  <c r="F165" i="5" s="1"/>
  <c r="D166" i="5"/>
  <c r="D167" i="5"/>
  <c r="D168" i="5"/>
  <c r="D169" i="5"/>
  <c r="D170" i="5"/>
  <c r="D171" i="5"/>
  <c r="D172" i="5"/>
  <c r="D173" i="5"/>
  <c r="F173" i="5" s="1"/>
  <c r="D174" i="5"/>
  <c r="D175" i="5"/>
  <c r="D176" i="5"/>
  <c r="D177" i="5"/>
  <c r="F177" i="5" s="1"/>
  <c r="D178" i="5"/>
  <c r="D179" i="5"/>
  <c r="D180" i="5"/>
  <c r="D181" i="5"/>
  <c r="F181" i="5" s="1"/>
  <c r="D182" i="5"/>
  <c r="D183" i="5"/>
  <c r="D184" i="5"/>
  <c r="D185" i="5"/>
  <c r="D186" i="5"/>
  <c r="D187" i="5"/>
  <c r="D188" i="5"/>
  <c r="D189" i="5"/>
  <c r="F189" i="5" s="1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F190" i="5"/>
  <c r="C190" i="5"/>
  <c r="E190" i="5" s="1"/>
  <c r="C189" i="5"/>
  <c r="C188" i="5"/>
  <c r="C187" i="5"/>
  <c r="C186" i="5"/>
  <c r="F185" i="5"/>
  <c r="C185" i="5"/>
  <c r="F184" i="5"/>
  <c r="C184" i="5"/>
  <c r="E184" i="5" s="1"/>
  <c r="C183" i="5"/>
  <c r="C182" i="5"/>
  <c r="C181" i="5"/>
  <c r="F180" i="5"/>
  <c r="C180" i="5"/>
  <c r="C179" i="5"/>
  <c r="F178" i="5"/>
  <c r="C178" i="5"/>
  <c r="E178" i="5" s="1"/>
  <c r="C177" i="5"/>
  <c r="C176" i="5"/>
  <c r="C175" i="5"/>
  <c r="F174" i="5"/>
  <c r="C174" i="5"/>
  <c r="E174" i="5" s="1"/>
  <c r="C173" i="5"/>
  <c r="C172" i="5"/>
  <c r="C171" i="5"/>
  <c r="C170" i="5"/>
  <c r="F169" i="5"/>
  <c r="C169" i="5"/>
  <c r="F168" i="5"/>
  <c r="C168" i="5"/>
  <c r="E168" i="5" s="1"/>
  <c r="C167" i="5"/>
  <c r="C166" i="5"/>
  <c r="C165" i="5"/>
  <c r="F164" i="5"/>
  <c r="C164" i="5"/>
  <c r="C163" i="5"/>
  <c r="C162" i="5"/>
  <c r="F161" i="5"/>
  <c r="C161" i="5"/>
  <c r="F160" i="5"/>
  <c r="C160" i="5"/>
  <c r="C159" i="5"/>
  <c r="C158" i="5"/>
  <c r="C157" i="5"/>
  <c r="F156" i="5"/>
  <c r="C156" i="5"/>
  <c r="C155" i="5"/>
  <c r="C154" i="5"/>
  <c r="F153" i="5"/>
  <c r="C153" i="5"/>
  <c r="F152" i="5"/>
  <c r="C152" i="5"/>
  <c r="C151" i="5"/>
  <c r="C150" i="5"/>
  <c r="C149" i="5"/>
  <c r="F148" i="5"/>
  <c r="C148" i="5"/>
  <c r="C147" i="5"/>
  <c r="C146" i="5"/>
  <c r="F145" i="5"/>
  <c r="C145" i="5"/>
  <c r="F144" i="5"/>
  <c r="C144" i="5"/>
  <c r="C143" i="5"/>
  <c r="C142" i="5"/>
  <c r="C141" i="5"/>
  <c r="F140" i="5"/>
  <c r="C140" i="5"/>
  <c r="C139" i="5"/>
  <c r="C138" i="5"/>
  <c r="F137" i="5"/>
  <c r="C137" i="5"/>
  <c r="F136" i="5"/>
  <c r="C136" i="5"/>
  <c r="C135" i="5"/>
  <c r="C134" i="5"/>
  <c r="C133" i="5"/>
  <c r="F132" i="5"/>
  <c r="C132" i="5"/>
  <c r="C131" i="5"/>
  <c r="C130" i="5"/>
  <c r="F129" i="5"/>
  <c r="C129" i="5"/>
  <c r="F128" i="5"/>
  <c r="C128" i="5"/>
  <c r="C127" i="5"/>
  <c r="C126" i="5"/>
  <c r="C125" i="5"/>
  <c r="F124" i="5"/>
  <c r="C124" i="5"/>
  <c r="C123" i="5"/>
  <c r="C122" i="5"/>
  <c r="F121" i="5"/>
  <c r="C121" i="5"/>
  <c r="F120" i="5"/>
  <c r="C120" i="5"/>
  <c r="C119" i="5"/>
  <c r="C118" i="5"/>
  <c r="C117" i="5"/>
  <c r="F116" i="5"/>
  <c r="C116" i="5"/>
  <c r="C115" i="5"/>
  <c r="C114" i="5"/>
  <c r="F113" i="5"/>
  <c r="C113" i="5"/>
  <c r="F112" i="5"/>
  <c r="C112" i="5"/>
  <c r="C111" i="5"/>
  <c r="C110" i="5"/>
  <c r="C109" i="5"/>
  <c r="F108" i="5"/>
  <c r="C108" i="5"/>
  <c r="C107" i="5"/>
  <c r="C106" i="5"/>
  <c r="F105" i="5"/>
  <c r="C105" i="5"/>
  <c r="F104" i="5"/>
  <c r="C104" i="5"/>
  <c r="C103" i="5"/>
  <c r="C102" i="5"/>
  <c r="C101" i="5"/>
  <c r="F100" i="5"/>
  <c r="C100" i="5"/>
  <c r="C99" i="5"/>
  <c r="C98" i="5"/>
  <c r="F97" i="5"/>
  <c r="C97" i="5"/>
  <c r="F96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E46" i="5"/>
  <c r="C46" i="5"/>
  <c r="C45" i="5"/>
  <c r="C44" i="5"/>
  <c r="C43" i="5"/>
  <c r="E42" i="5"/>
  <c r="C42" i="5"/>
  <c r="E41" i="5"/>
  <c r="C41" i="5"/>
  <c r="C40" i="5"/>
  <c r="F40" i="5" s="1"/>
  <c r="C39" i="5"/>
  <c r="F39" i="5" s="1"/>
  <c r="C38" i="5"/>
  <c r="F38" i="5" s="1"/>
  <c r="C37" i="5"/>
  <c r="E36" i="5"/>
  <c r="C36" i="5"/>
  <c r="F36" i="5" s="1"/>
  <c r="C35" i="5"/>
  <c r="C34" i="5"/>
  <c r="F34" i="5" s="1"/>
  <c r="C33" i="5"/>
  <c r="E32" i="5"/>
  <c r="C32" i="5"/>
  <c r="F32" i="5" s="1"/>
  <c r="C31" i="5"/>
  <c r="C30" i="5"/>
  <c r="F30" i="5" s="1"/>
  <c r="C29" i="5"/>
  <c r="E28" i="5"/>
  <c r="C28" i="5"/>
  <c r="F28" i="5" s="1"/>
  <c r="C27" i="5"/>
  <c r="C26" i="5"/>
  <c r="F26" i="5" s="1"/>
  <c r="E25" i="5"/>
  <c r="C25" i="5"/>
  <c r="E24" i="5"/>
  <c r="D24" i="5"/>
  <c r="C24" i="5"/>
  <c r="F24" i="5" s="1"/>
  <c r="D23" i="5"/>
  <c r="C23" i="5"/>
  <c r="D22" i="5"/>
  <c r="F22" i="5"/>
  <c r="F11" i="4"/>
  <c r="C251" i="4"/>
  <c r="E251" i="4" s="1"/>
  <c r="D250" i="4"/>
  <c r="C250" i="4"/>
  <c r="E250" i="4" s="1"/>
  <c r="E249" i="4"/>
  <c r="C249" i="4"/>
  <c r="D249" i="4" s="1"/>
  <c r="E248" i="4"/>
  <c r="D248" i="4"/>
  <c r="C248" i="4"/>
  <c r="C247" i="4"/>
  <c r="E247" i="4" s="1"/>
  <c r="D246" i="4"/>
  <c r="C246" i="4"/>
  <c r="E246" i="4" s="1"/>
  <c r="E245" i="4"/>
  <c r="C245" i="4"/>
  <c r="D245" i="4" s="1"/>
  <c r="E244" i="4"/>
  <c r="D244" i="4"/>
  <c r="C244" i="4"/>
  <c r="C243" i="4"/>
  <c r="E243" i="4" s="1"/>
  <c r="D242" i="4"/>
  <c r="C242" i="4"/>
  <c r="E242" i="4" s="1"/>
  <c r="E241" i="4"/>
  <c r="C241" i="4"/>
  <c r="D241" i="4" s="1"/>
  <c r="E240" i="4"/>
  <c r="D240" i="4"/>
  <c r="C240" i="4"/>
  <c r="C239" i="4"/>
  <c r="E239" i="4" s="1"/>
  <c r="D238" i="4"/>
  <c r="C238" i="4"/>
  <c r="E238" i="4" s="1"/>
  <c r="E237" i="4"/>
  <c r="C237" i="4"/>
  <c r="D237" i="4" s="1"/>
  <c r="E236" i="4"/>
  <c r="D236" i="4"/>
  <c r="C236" i="4"/>
  <c r="C235" i="4"/>
  <c r="E235" i="4" s="1"/>
  <c r="D234" i="4"/>
  <c r="C234" i="4"/>
  <c r="E234" i="4" s="1"/>
  <c r="E233" i="4"/>
  <c r="C233" i="4"/>
  <c r="D233" i="4" s="1"/>
  <c r="E232" i="4"/>
  <c r="D232" i="4"/>
  <c r="C232" i="4"/>
  <c r="C231" i="4"/>
  <c r="E231" i="4" s="1"/>
  <c r="D230" i="4"/>
  <c r="C230" i="4"/>
  <c r="E230" i="4" s="1"/>
  <c r="E229" i="4"/>
  <c r="C229" i="4"/>
  <c r="D229" i="4" s="1"/>
  <c r="E228" i="4"/>
  <c r="D228" i="4"/>
  <c r="C228" i="4"/>
  <c r="C227" i="4"/>
  <c r="E227" i="4" s="1"/>
  <c r="D226" i="4"/>
  <c r="C226" i="4"/>
  <c r="E226" i="4" s="1"/>
  <c r="E225" i="4"/>
  <c r="C225" i="4"/>
  <c r="D225" i="4" s="1"/>
  <c r="E224" i="4"/>
  <c r="D224" i="4"/>
  <c r="C224" i="4"/>
  <c r="C223" i="4"/>
  <c r="E223" i="4" s="1"/>
  <c r="D222" i="4"/>
  <c r="C222" i="4"/>
  <c r="E222" i="4" s="1"/>
  <c r="E221" i="4"/>
  <c r="C221" i="4"/>
  <c r="D221" i="4" s="1"/>
  <c r="E220" i="4"/>
  <c r="D220" i="4"/>
  <c r="C220" i="4"/>
  <c r="C219" i="4"/>
  <c r="E219" i="4" s="1"/>
  <c r="D218" i="4"/>
  <c r="C218" i="4"/>
  <c r="E218" i="4" s="1"/>
  <c r="E217" i="4"/>
  <c r="C217" i="4"/>
  <c r="D217" i="4" s="1"/>
  <c r="E216" i="4"/>
  <c r="D216" i="4"/>
  <c r="C216" i="4"/>
  <c r="C215" i="4"/>
  <c r="E215" i="4" s="1"/>
  <c r="D214" i="4"/>
  <c r="C214" i="4"/>
  <c r="E214" i="4" s="1"/>
  <c r="E213" i="4"/>
  <c r="C213" i="4"/>
  <c r="D213" i="4" s="1"/>
  <c r="E212" i="4"/>
  <c r="D212" i="4"/>
  <c r="C212" i="4"/>
  <c r="C211" i="4"/>
  <c r="E211" i="4" s="1"/>
  <c r="D210" i="4"/>
  <c r="C210" i="4"/>
  <c r="E210" i="4" s="1"/>
  <c r="E209" i="4"/>
  <c r="C209" i="4"/>
  <c r="D209" i="4" s="1"/>
  <c r="E208" i="4"/>
  <c r="D208" i="4"/>
  <c r="C208" i="4"/>
  <c r="C207" i="4"/>
  <c r="E207" i="4" s="1"/>
  <c r="D206" i="4"/>
  <c r="C206" i="4"/>
  <c r="E206" i="4" s="1"/>
  <c r="E205" i="4"/>
  <c r="C205" i="4"/>
  <c r="D205" i="4" s="1"/>
  <c r="E204" i="4"/>
  <c r="D204" i="4"/>
  <c r="C204" i="4"/>
  <c r="C203" i="4"/>
  <c r="E203" i="4" s="1"/>
  <c r="D202" i="4"/>
  <c r="C202" i="4"/>
  <c r="E202" i="4" s="1"/>
  <c r="E201" i="4"/>
  <c r="C201" i="4"/>
  <c r="D201" i="4" s="1"/>
  <c r="E200" i="4"/>
  <c r="D200" i="4"/>
  <c r="C200" i="4"/>
  <c r="C199" i="4"/>
  <c r="E199" i="4" s="1"/>
  <c r="D198" i="4"/>
  <c r="C198" i="4"/>
  <c r="E198" i="4" s="1"/>
  <c r="E197" i="4"/>
  <c r="C197" i="4"/>
  <c r="D197" i="4" s="1"/>
  <c r="E196" i="4"/>
  <c r="D196" i="4"/>
  <c r="C196" i="4"/>
  <c r="C195" i="4"/>
  <c r="E195" i="4" s="1"/>
  <c r="E194" i="4"/>
  <c r="D194" i="4"/>
  <c r="C194" i="4"/>
  <c r="E193" i="4"/>
  <c r="D193" i="4"/>
  <c r="C193" i="4"/>
  <c r="C192" i="4"/>
  <c r="D191" i="4"/>
  <c r="C191" i="4"/>
  <c r="E191" i="4" s="1"/>
  <c r="C190" i="4"/>
  <c r="E189" i="4"/>
  <c r="D189" i="4"/>
  <c r="C189" i="4"/>
  <c r="E188" i="4"/>
  <c r="C188" i="4"/>
  <c r="D188" i="4" s="1"/>
  <c r="D187" i="4"/>
  <c r="C187" i="4"/>
  <c r="E187" i="4" s="1"/>
  <c r="E186" i="4"/>
  <c r="C186" i="4"/>
  <c r="D186" i="4" s="1"/>
  <c r="D185" i="4"/>
  <c r="C185" i="4"/>
  <c r="E185" i="4" s="1"/>
  <c r="E184" i="4"/>
  <c r="C184" i="4"/>
  <c r="D184" i="4" s="1"/>
  <c r="E183" i="4"/>
  <c r="D183" i="4"/>
  <c r="C183" i="4"/>
  <c r="E182" i="4"/>
  <c r="D182" i="4"/>
  <c r="C182" i="4"/>
  <c r="C181" i="4"/>
  <c r="E180" i="4"/>
  <c r="C180" i="4"/>
  <c r="D180" i="4" s="1"/>
  <c r="E179" i="4"/>
  <c r="D179" i="4"/>
  <c r="C179" i="4"/>
  <c r="D178" i="4"/>
  <c r="C178" i="4"/>
  <c r="E178" i="4" s="1"/>
  <c r="D177" i="4"/>
  <c r="C177" i="4"/>
  <c r="E177" i="4" s="1"/>
  <c r="E176" i="4"/>
  <c r="C176" i="4"/>
  <c r="D176" i="4" s="1"/>
  <c r="D175" i="4"/>
  <c r="C175" i="4"/>
  <c r="E175" i="4" s="1"/>
  <c r="C174" i="4"/>
  <c r="E173" i="4"/>
  <c r="D173" i="4"/>
  <c r="C173" i="4"/>
  <c r="E172" i="4"/>
  <c r="D172" i="4"/>
  <c r="C172" i="4"/>
  <c r="D171" i="4"/>
  <c r="C171" i="4"/>
  <c r="E171" i="4" s="1"/>
  <c r="C170" i="4"/>
  <c r="E169" i="4"/>
  <c r="D169" i="4"/>
  <c r="C169" i="4"/>
  <c r="E168" i="4"/>
  <c r="D168" i="4"/>
  <c r="C168" i="4"/>
  <c r="D167" i="4"/>
  <c r="C167" i="4"/>
  <c r="E167" i="4" s="1"/>
  <c r="C166" i="4"/>
  <c r="E165" i="4"/>
  <c r="C165" i="4"/>
  <c r="D165" i="4" s="1"/>
  <c r="E164" i="4"/>
  <c r="D164" i="4"/>
  <c r="C164" i="4"/>
  <c r="D163" i="4"/>
  <c r="C163" i="4"/>
  <c r="E163" i="4" s="1"/>
  <c r="C162" i="4"/>
  <c r="E161" i="4"/>
  <c r="C161" i="4"/>
  <c r="D161" i="4" s="1"/>
  <c r="E160" i="4"/>
  <c r="D160" i="4"/>
  <c r="C160" i="4"/>
  <c r="D159" i="4"/>
  <c r="C159" i="4"/>
  <c r="E159" i="4" s="1"/>
  <c r="C158" i="4"/>
  <c r="E157" i="4"/>
  <c r="C157" i="4"/>
  <c r="D157" i="4" s="1"/>
  <c r="E156" i="4"/>
  <c r="D156" i="4"/>
  <c r="C156" i="4"/>
  <c r="D155" i="4"/>
  <c r="C155" i="4"/>
  <c r="E155" i="4" s="1"/>
  <c r="C154" i="4"/>
  <c r="E153" i="4"/>
  <c r="C153" i="4"/>
  <c r="D153" i="4" s="1"/>
  <c r="E152" i="4"/>
  <c r="D152" i="4"/>
  <c r="C152" i="4"/>
  <c r="D151" i="4"/>
  <c r="C151" i="4"/>
  <c r="E151" i="4" s="1"/>
  <c r="C150" i="4"/>
  <c r="E149" i="4"/>
  <c r="C149" i="4"/>
  <c r="D149" i="4" s="1"/>
  <c r="E148" i="4"/>
  <c r="D148" i="4"/>
  <c r="C148" i="4"/>
  <c r="D147" i="4"/>
  <c r="C147" i="4"/>
  <c r="E147" i="4" s="1"/>
  <c r="C146" i="4"/>
  <c r="E145" i="4"/>
  <c r="C145" i="4"/>
  <c r="D145" i="4" s="1"/>
  <c r="E144" i="4"/>
  <c r="D144" i="4"/>
  <c r="C144" i="4"/>
  <c r="D143" i="4"/>
  <c r="C143" i="4"/>
  <c r="E143" i="4" s="1"/>
  <c r="C142" i="4"/>
  <c r="E141" i="4"/>
  <c r="C141" i="4"/>
  <c r="D141" i="4" s="1"/>
  <c r="E140" i="4"/>
  <c r="D140" i="4"/>
  <c r="C140" i="4"/>
  <c r="D139" i="4"/>
  <c r="C139" i="4"/>
  <c r="E139" i="4" s="1"/>
  <c r="C138" i="4"/>
  <c r="E137" i="4"/>
  <c r="C137" i="4"/>
  <c r="D137" i="4" s="1"/>
  <c r="E136" i="4"/>
  <c r="D136" i="4"/>
  <c r="C136" i="4"/>
  <c r="D135" i="4"/>
  <c r="C135" i="4"/>
  <c r="E135" i="4" s="1"/>
  <c r="C134" i="4"/>
  <c r="E133" i="4"/>
  <c r="C133" i="4"/>
  <c r="D133" i="4" s="1"/>
  <c r="E132" i="4"/>
  <c r="D132" i="4"/>
  <c r="C132" i="4"/>
  <c r="D131" i="4"/>
  <c r="C131" i="4"/>
  <c r="E131" i="4" s="1"/>
  <c r="C130" i="4"/>
  <c r="E129" i="4"/>
  <c r="D129" i="4"/>
  <c r="C129" i="4"/>
  <c r="E128" i="4"/>
  <c r="C128" i="4"/>
  <c r="D128" i="4" s="1"/>
  <c r="D127" i="4"/>
  <c r="C127" i="4"/>
  <c r="E127" i="4" s="1"/>
  <c r="C126" i="4"/>
  <c r="E125" i="4"/>
  <c r="D125" i="4"/>
  <c r="C125" i="4"/>
  <c r="E124" i="4"/>
  <c r="C124" i="4"/>
  <c r="D124" i="4" s="1"/>
  <c r="D123" i="4"/>
  <c r="C123" i="4"/>
  <c r="E123" i="4" s="1"/>
  <c r="C122" i="4"/>
  <c r="E121" i="4"/>
  <c r="D121" i="4"/>
  <c r="C121" i="4"/>
  <c r="E120" i="4"/>
  <c r="C120" i="4"/>
  <c r="D120" i="4" s="1"/>
  <c r="D119" i="4"/>
  <c r="C119" i="4"/>
  <c r="E119" i="4" s="1"/>
  <c r="C118" i="4"/>
  <c r="E117" i="4"/>
  <c r="D117" i="4"/>
  <c r="C117" i="4"/>
  <c r="E116" i="4"/>
  <c r="C116" i="4"/>
  <c r="D116" i="4" s="1"/>
  <c r="D115" i="4"/>
  <c r="C115" i="4"/>
  <c r="E115" i="4" s="1"/>
  <c r="C114" i="4"/>
  <c r="E113" i="4"/>
  <c r="D113" i="4"/>
  <c r="C113" i="4"/>
  <c r="E112" i="4"/>
  <c r="C112" i="4"/>
  <c r="D112" i="4" s="1"/>
  <c r="D111" i="4"/>
  <c r="C111" i="4"/>
  <c r="E111" i="4" s="1"/>
  <c r="C110" i="4"/>
  <c r="E109" i="4"/>
  <c r="D109" i="4"/>
  <c r="C109" i="4"/>
  <c r="E108" i="4"/>
  <c r="C108" i="4"/>
  <c r="D108" i="4" s="1"/>
  <c r="D107" i="4"/>
  <c r="C107" i="4"/>
  <c r="E107" i="4" s="1"/>
  <c r="C106" i="4"/>
  <c r="E105" i="4"/>
  <c r="D105" i="4"/>
  <c r="C105" i="4"/>
  <c r="E104" i="4"/>
  <c r="C104" i="4"/>
  <c r="D104" i="4" s="1"/>
  <c r="D103" i="4"/>
  <c r="C103" i="4"/>
  <c r="E103" i="4" s="1"/>
  <c r="C102" i="4"/>
  <c r="E101" i="4"/>
  <c r="D101" i="4"/>
  <c r="C101" i="4"/>
  <c r="E100" i="4"/>
  <c r="C100" i="4"/>
  <c r="D100" i="4" s="1"/>
  <c r="D99" i="4"/>
  <c r="C99" i="4"/>
  <c r="E99" i="4" s="1"/>
  <c r="C98" i="4"/>
  <c r="E97" i="4"/>
  <c r="D97" i="4"/>
  <c r="C97" i="4"/>
  <c r="E96" i="4"/>
  <c r="C96" i="4"/>
  <c r="D96" i="4" s="1"/>
  <c r="D95" i="4"/>
  <c r="C95" i="4"/>
  <c r="E95" i="4" s="1"/>
  <c r="C94" i="4"/>
  <c r="E93" i="4"/>
  <c r="D93" i="4"/>
  <c r="C93" i="4"/>
  <c r="E92" i="4"/>
  <c r="C92" i="4"/>
  <c r="D92" i="4" s="1"/>
  <c r="D91" i="4"/>
  <c r="C91" i="4"/>
  <c r="E91" i="4" s="1"/>
  <c r="C90" i="4"/>
  <c r="E89" i="4"/>
  <c r="D89" i="4"/>
  <c r="C89" i="4"/>
  <c r="E88" i="4"/>
  <c r="C88" i="4"/>
  <c r="D88" i="4" s="1"/>
  <c r="D87" i="4"/>
  <c r="C87" i="4"/>
  <c r="E87" i="4" s="1"/>
  <c r="C86" i="4"/>
  <c r="E85" i="4"/>
  <c r="D85" i="4"/>
  <c r="C85" i="4"/>
  <c r="E84" i="4"/>
  <c r="C84" i="4"/>
  <c r="D84" i="4" s="1"/>
  <c r="D83" i="4"/>
  <c r="C83" i="4"/>
  <c r="E83" i="4" s="1"/>
  <c r="C82" i="4"/>
  <c r="E81" i="4"/>
  <c r="D81" i="4"/>
  <c r="C81" i="4"/>
  <c r="E80" i="4"/>
  <c r="C80" i="4"/>
  <c r="D80" i="4" s="1"/>
  <c r="D79" i="4"/>
  <c r="C79" i="4"/>
  <c r="E79" i="4" s="1"/>
  <c r="C78" i="4"/>
  <c r="E77" i="4"/>
  <c r="D77" i="4"/>
  <c r="C77" i="4"/>
  <c r="E76" i="4"/>
  <c r="C76" i="4"/>
  <c r="D76" i="4" s="1"/>
  <c r="D75" i="4"/>
  <c r="C75" i="4"/>
  <c r="E75" i="4" s="1"/>
  <c r="C74" i="4"/>
  <c r="E73" i="4"/>
  <c r="D73" i="4"/>
  <c r="C73" i="4"/>
  <c r="E72" i="4"/>
  <c r="C72" i="4"/>
  <c r="D72" i="4" s="1"/>
  <c r="D71" i="4"/>
  <c r="C71" i="4"/>
  <c r="E71" i="4" s="1"/>
  <c r="C70" i="4"/>
  <c r="E69" i="4"/>
  <c r="D69" i="4"/>
  <c r="C69" i="4"/>
  <c r="E68" i="4"/>
  <c r="C68" i="4"/>
  <c r="D68" i="4" s="1"/>
  <c r="D67" i="4"/>
  <c r="C67" i="4"/>
  <c r="E67" i="4" s="1"/>
  <c r="C66" i="4"/>
  <c r="E65" i="4"/>
  <c r="D65" i="4"/>
  <c r="C65" i="4"/>
  <c r="E64" i="4"/>
  <c r="C64" i="4"/>
  <c r="D64" i="4" s="1"/>
  <c r="D63" i="4"/>
  <c r="C63" i="4"/>
  <c r="E63" i="4" s="1"/>
  <c r="C62" i="4"/>
  <c r="E61" i="4"/>
  <c r="D61" i="4"/>
  <c r="C61" i="4"/>
  <c r="E60" i="4"/>
  <c r="C60" i="4"/>
  <c r="D60" i="4" s="1"/>
  <c r="D59" i="4"/>
  <c r="C59" i="4"/>
  <c r="E59" i="4" s="1"/>
  <c r="C58" i="4"/>
  <c r="E57" i="4"/>
  <c r="D57" i="4"/>
  <c r="C57" i="4"/>
  <c r="E56" i="4"/>
  <c r="C56" i="4"/>
  <c r="D56" i="4" s="1"/>
  <c r="D55" i="4"/>
  <c r="C55" i="4"/>
  <c r="E55" i="4" s="1"/>
  <c r="C54" i="4"/>
  <c r="E53" i="4"/>
  <c r="D53" i="4"/>
  <c r="C53" i="4"/>
  <c r="E52" i="4"/>
  <c r="C52" i="4"/>
  <c r="D52" i="4" s="1"/>
  <c r="D51" i="4"/>
  <c r="C51" i="4"/>
  <c r="E51" i="4" s="1"/>
  <c r="C50" i="4"/>
  <c r="E49" i="4"/>
  <c r="D49" i="4"/>
  <c r="C49" i="4"/>
  <c r="E48" i="4"/>
  <c r="C48" i="4"/>
  <c r="D48" i="4" s="1"/>
  <c r="D47" i="4"/>
  <c r="C47" i="4"/>
  <c r="E47" i="4" s="1"/>
  <c r="C46" i="4"/>
  <c r="E45" i="4"/>
  <c r="D45" i="4"/>
  <c r="C45" i="4"/>
  <c r="E44" i="4"/>
  <c r="C44" i="4"/>
  <c r="D44" i="4" s="1"/>
  <c r="D43" i="4"/>
  <c r="C43" i="4"/>
  <c r="E43" i="4" s="1"/>
  <c r="C42" i="4"/>
  <c r="D41" i="4"/>
  <c r="C41" i="4"/>
  <c r="E41" i="4" s="1"/>
  <c r="E40" i="4"/>
  <c r="C40" i="4"/>
  <c r="D40" i="4" s="1"/>
  <c r="D39" i="4"/>
  <c r="C39" i="4"/>
  <c r="E39" i="4" s="1"/>
  <c r="C38" i="4"/>
  <c r="D38" i="4" s="1"/>
  <c r="E37" i="4"/>
  <c r="D37" i="4"/>
  <c r="C37" i="4"/>
  <c r="E36" i="4"/>
  <c r="C36" i="4"/>
  <c r="D36" i="4" s="1"/>
  <c r="D35" i="4"/>
  <c r="C35" i="4"/>
  <c r="E35" i="4" s="1"/>
  <c r="E34" i="4"/>
  <c r="C34" i="4"/>
  <c r="D34" i="4" s="1"/>
  <c r="E33" i="4"/>
  <c r="D33" i="4"/>
  <c r="C33" i="4"/>
  <c r="E32" i="4"/>
  <c r="C32" i="4"/>
  <c r="D32" i="4" s="1"/>
  <c r="D31" i="4"/>
  <c r="C31" i="4"/>
  <c r="E31" i="4" s="1"/>
  <c r="E30" i="4"/>
  <c r="C30" i="4"/>
  <c r="D30" i="4" s="1"/>
  <c r="E29" i="4"/>
  <c r="D29" i="4"/>
  <c r="C29" i="4"/>
  <c r="E28" i="4"/>
  <c r="C28" i="4"/>
  <c r="D28" i="4" s="1"/>
  <c r="C27" i="4"/>
  <c r="E27" i="4" s="1"/>
  <c r="E26" i="4"/>
  <c r="D26" i="4"/>
  <c r="C26" i="4"/>
  <c r="E25" i="4"/>
  <c r="D25" i="4"/>
  <c r="C25" i="4"/>
  <c r="D24" i="4"/>
  <c r="C24" i="4"/>
  <c r="E24" i="4" s="1"/>
  <c r="C23" i="4"/>
  <c r="E23" i="4" s="1"/>
  <c r="E22" i="4"/>
  <c r="D22" i="4"/>
  <c r="C22" i="4"/>
  <c r="E21" i="4"/>
  <c r="D21" i="4"/>
  <c r="C21" i="4"/>
  <c r="D20" i="4"/>
  <c r="C20" i="4"/>
  <c r="E20" i="4" s="1"/>
  <c r="C19" i="4"/>
  <c r="E19" i="4" s="1"/>
  <c r="E18" i="4"/>
  <c r="D18" i="4"/>
  <c r="C18" i="4"/>
  <c r="E17" i="4"/>
  <c r="D17" i="4"/>
  <c r="C17" i="4"/>
  <c r="D16" i="4"/>
  <c r="C16" i="4"/>
  <c r="E16" i="4" s="1"/>
  <c r="C15" i="4"/>
  <c r="E15" i="4" s="1"/>
  <c r="E14" i="4"/>
  <c r="D14" i="4"/>
  <c r="C14" i="4"/>
  <c r="E13" i="4"/>
  <c r="D13" i="4"/>
  <c r="C13" i="4"/>
  <c r="D12" i="4"/>
  <c r="C12" i="4"/>
  <c r="E12" i="4" s="1"/>
  <c r="C11" i="4"/>
  <c r="E11" i="4" s="1"/>
  <c r="E10" i="4"/>
  <c r="D10" i="4"/>
  <c r="C10" i="4"/>
  <c r="E9" i="4"/>
  <c r="D9" i="4"/>
  <c r="C9" i="4"/>
  <c r="D8" i="4"/>
  <c r="C8" i="4"/>
  <c r="E8" i="4" s="1"/>
  <c r="C7" i="4"/>
  <c r="E7" i="4" s="1"/>
  <c r="E6" i="4"/>
  <c r="D6" i="4"/>
  <c r="C6" i="4"/>
  <c r="E5" i="4"/>
  <c r="D5" i="4"/>
  <c r="C5" i="4"/>
  <c r="D4" i="4"/>
  <c r="C4" i="4"/>
  <c r="E4" i="4" s="1"/>
  <c r="C3" i="4"/>
  <c r="E3" i="4" s="1"/>
  <c r="G11" i="4" s="1"/>
  <c r="D87" i="6" l="1"/>
  <c r="D91" i="6"/>
  <c r="D95" i="6"/>
  <c r="D99" i="6"/>
  <c r="D103" i="6"/>
  <c r="D107" i="6"/>
  <c r="D111" i="6"/>
  <c r="D115" i="6"/>
  <c r="D119" i="6"/>
  <c r="D123" i="6"/>
  <c r="D127" i="6"/>
  <c r="D131" i="6"/>
  <c r="D135" i="6"/>
  <c r="D139" i="6"/>
  <c r="D143" i="6"/>
  <c r="D147" i="6"/>
  <c r="D151" i="6"/>
  <c r="D155" i="6"/>
  <c r="D159" i="6"/>
  <c r="D163" i="6"/>
  <c r="D167" i="6"/>
  <c r="D171" i="6"/>
  <c r="D175" i="6"/>
  <c r="D179" i="6"/>
  <c r="D183" i="6"/>
  <c r="D187" i="6"/>
  <c r="D191" i="6"/>
  <c r="D195" i="6"/>
  <c r="D199" i="6"/>
  <c r="D203" i="6"/>
  <c r="D207" i="6"/>
  <c r="D211" i="6"/>
  <c r="D215" i="6"/>
  <c r="D219" i="6"/>
  <c r="D223" i="6"/>
  <c r="D227" i="6"/>
  <c r="D231" i="6"/>
  <c r="D235" i="6"/>
  <c r="D239" i="6"/>
  <c r="D243" i="6"/>
  <c r="D247" i="6"/>
  <c r="D251" i="6"/>
  <c r="D82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80" i="6"/>
  <c r="D184" i="6"/>
  <c r="D188" i="6"/>
  <c r="D192" i="6"/>
  <c r="D196" i="6"/>
  <c r="D200" i="6"/>
  <c r="D204" i="6"/>
  <c r="D208" i="6"/>
  <c r="D212" i="6"/>
  <c r="D216" i="6"/>
  <c r="D220" i="6"/>
  <c r="D224" i="6"/>
  <c r="D228" i="6"/>
  <c r="D232" i="6"/>
  <c r="D236" i="6"/>
  <c r="D240" i="6"/>
  <c r="D244" i="6"/>
  <c r="D248" i="6"/>
  <c r="D85" i="6"/>
  <c r="D89" i="6"/>
  <c r="D93" i="6"/>
  <c r="D97" i="6"/>
  <c r="D101" i="6"/>
  <c r="D105" i="6"/>
  <c r="D109" i="6"/>
  <c r="D113" i="6"/>
  <c r="D117" i="6"/>
  <c r="D121" i="6"/>
  <c r="D125" i="6"/>
  <c r="D129" i="6"/>
  <c r="D133" i="6"/>
  <c r="D137" i="6"/>
  <c r="D141" i="6"/>
  <c r="D145" i="6"/>
  <c r="D149" i="6"/>
  <c r="D153" i="6"/>
  <c r="D157" i="6"/>
  <c r="D161" i="6"/>
  <c r="D165" i="6"/>
  <c r="D169" i="6"/>
  <c r="D173" i="6"/>
  <c r="D177" i="6"/>
  <c r="D181" i="6"/>
  <c r="D185" i="6"/>
  <c r="D189" i="6"/>
  <c r="D193" i="6"/>
  <c r="D197" i="6"/>
  <c r="D201" i="6"/>
  <c r="D205" i="6"/>
  <c r="D209" i="6"/>
  <c r="D213" i="6"/>
  <c r="D217" i="6"/>
  <c r="D221" i="6"/>
  <c r="D225" i="6"/>
  <c r="D229" i="6"/>
  <c r="D233" i="6"/>
  <c r="D237" i="6"/>
  <c r="D241" i="6"/>
  <c r="D245" i="6"/>
  <c r="D249" i="6"/>
  <c r="E101" i="5"/>
  <c r="E109" i="5"/>
  <c r="E117" i="5"/>
  <c r="E125" i="5"/>
  <c r="E133" i="5"/>
  <c r="E141" i="5"/>
  <c r="E149" i="5"/>
  <c r="E157" i="5"/>
  <c r="E165" i="5"/>
  <c r="E97" i="5"/>
  <c r="E105" i="5"/>
  <c r="E113" i="5"/>
  <c r="E121" i="5"/>
  <c r="E129" i="5"/>
  <c r="E137" i="5"/>
  <c r="E145" i="5"/>
  <c r="E153" i="5"/>
  <c r="E161" i="5"/>
  <c r="E22" i="5"/>
  <c r="E26" i="5"/>
  <c r="E30" i="5"/>
  <c r="E34" i="5"/>
  <c r="E38" i="5"/>
  <c r="F48" i="5"/>
  <c r="E48" i="5"/>
  <c r="F50" i="5"/>
  <c r="E50" i="5"/>
  <c r="F52" i="5"/>
  <c r="E52" i="5"/>
  <c r="F54" i="5"/>
  <c r="E54" i="5"/>
  <c r="F56" i="5"/>
  <c r="E56" i="5"/>
  <c r="F58" i="5"/>
  <c r="E58" i="5"/>
  <c r="F60" i="5"/>
  <c r="E60" i="5"/>
  <c r="F62" i="5"/>
  <c r="E62" i="5"/>
  <c r="F64" i="5"/>
  <c r="E64" i="5"/>
  <c r="F66" i="5"/>
  <c r="E66" i="5"/>
  <c r="F68" i="5"/>
  <c r="E68" i="5"/>
  <c r="F70" i="5"/>
  <c r="E70" i="5"/>
  <c r="F72" i="5"/>
  <c r="E72" i="5"/>
  <c r="F74" i="5"/>
  <c r="E74" i="5"/>
  <c r="F76" i="5"/>
  <c r="E76" i="5"/>
  <c r="F78" i="5"/>
  <c r="E78" i="5"/>
  <c r="F80" i="5"/>
  <c r="E80" i="5"/>
  <c r="F82" i="5"/>
  <c r="E82" i="5"/>
  <c r="F84" i="5"/>
  <c r="E84" i="5"/>
  <c r="F86" i="5"/>
  <c r="E86" i="5"/>
  <c r="F88" i="5"/>
  <c r="E88" i="5"/>
  <c r="F90" i="5"/>
  <c r="E90" i="5"/>
  <c r="F92" i="5"/>
  <c r="E92" i="5"/>
  <c r="F94" i="5"/>
  <c r="E94" i="5"/>
  <c r="E99" i="5"/>
  <c r="F99" i="5"/>
  <c r="E102" i="5"/>
  <c r="F102" i="5"/>
  <c r="E107" i="5"/>
  <c r="F107" i="5"/>
  <c r="E110" i="5"/>
  <c r="F110" i="5"/>
  <c r="E115" i="5"/>
  <c r="F115" i="5"/>
  <c r="E118" i="5"/>
  <c r="F118" i="5"/>
  <c r="E123" i="5"/>
  <c r="F123" i="5"/>
  <c r="E126" i="5"/>
  <c r="F126" i="5"/>
  <c r="E131" i="5"/>
  <c r="F131" i="5"/>
  <c r="E134" i="5"/>
  <c r="F134" i="5"/>
  <c r="E139" i="5"/>
  <c r="F139" i="5"/>
  <c r="E142" i="5"/>
  <c r="F142" i="5"/>
  <c r="E147" i="5"/>
  <c r="F147" i="5"/>
  <c r="E150" i="5"/>
  <c r="F150" i="5"/>
  <c r="E155" i="5"/>
  <c r="F155" i="5"/>
  <c r="E158" i="5"/>
  <c r="F158" i="5"/>
  <c r="E163" i="5"/>
  <c r="F163" i="5"/>
  <c r="E166" i="5"/>
  <c r="F166" i="5"/>
  <c r="E183" i="5"/>
  <c r="F183" i="5"/>
  <c r="F192" i="5"/>
  <c r="E192" i="5"/>
  <c r="F194" i="5"/>
  <c r="E194" i="5"/>
  <c r="F196" i="5"/>
  <c r="E196" i="5"/>
  <c r="F198" i="5"/>
  <c r="E198" i="5"/>
  <c r="F200" i="5"/>
  <c r="E200" i="5"/>
  <c r="F202" i="5"/>
  <c r="E202" i="5"/>
  <c r="F204" i="5"/>
  <c r="E204" i="5"/>
  <c r="F206" i="5"/>
  <c r="E206" i="5"/>
  <c r="F208" i="5"/>
  <c r="E208" i="5"/>
  <c r="F210" i="5"/>
  <c r="E210" i="5"/>
  <c r="F212" i="5"/>
  <c r="E212" i="5"/>
  <c r="F214" i="5"/>
  <c r="E214" i="5"/>
  <c r="F216" i="5"/>
  <c r="E216" i="5"/>
  <c r="F218" i="5"/>
  <c r="E218" i="5"/>
  <c r="F220" i="5"/>
  <c r="E220" i="5"/>
  <c r="F222" i="5"/>
  <c r="E222" i="5"/>
  <c r="F224" i="5"/>
  <c r="E224" i="5"/>
  <c r="F226" i="5"/>
  <c r="E226" i="5"/>
  <c r="F228" i="5"/>
  <c r="E228" i="5"/>
  <c r="F230" i="5"/>
  <c r="E230" i="5"/>
  <c r="F232" i="5"/>
  <c r="E232" i="5"/>
  <c r="F234" i="5"/>
  <c r="E234" i="5"/>
  <c r="F236" i="5"/>
  <c r="E236" i="5"/>
  <c r="F238" i="5"/>
  <c r="E238" i="5"/>
  <c r="F240" i="5"/>
  <c r="E240" i="5"/>
  <c r="F242" i="5"/>
  <c r="E242" i="5"/>
  <c r="F244" i="5"/>
  <c r="E244" i="5"/>
  <c r="F246" i="5"/>
  <c r="E246" i="5"/>
  <c r="F248" i="5"/>
  <c r="E248" i="5"/>
  <c r="F250" i="5"/>
  <c r="E250" i="5"/>
  <c r="F23" i="5"/>
  <c r="F27" i="5"/>
  <c r="F31" i="5"/>
  <c r="F35" i="5"/>
  <c r="F43" i="5"/>
  <c r="E43" i="5"/>
  <c r="F45" i="5"/>
  <c r="E45" i="5"/>
  <c r="E170" i="5"/>
  <c r="F170" i="5"/>
  <c r="E172" i="5"/>
  <c r="F172" i="5"/>
  <c r="E40" i="5"/>
  <c r="F42" i="5"/>
  <c r="F47" i="5"/>
  <c r="E47" i="5"/>
  <c r="F49" i="5"/>
  <c r="E49" i="5"/>
  <c r="F51" i="5"/>
  <c r="E51" i="5"/>
  <c r="F53" i="5"/>
  <c r="E53" i="5"/>
  <c r="F55" i="5"/>
  <c r="E55" i="5"/>
  <c r="F57" i="5"/>
  <c r="E57" i="5"/>
  <c r="F59" i="5"/>
  <c r="E59" i="5"/>
  <c r="F61" i="5"/>
  <c r="E61" i="5"/>
  <c r="F63" i="5"/>
  <c r="E63" i="5"/>
  <c r="F65" i="5"/>
  <c r="E65" i="5"/>
  <c r="F67" i="5"/>
  <c r="E67" i="5"/>
  <c r="F69" i="5"/>
  <c r="E69" i="5"/>
  <c r="F71" i="5"/>
  <c r="E71" i="5"/>
  <c r="F73" i="5"/>
  <c r="E73" i="5"/>
  <c r="F75" i="5"/>
  <c r="E75" i="5"/>
  <c r="F77" i="5"/>
  <c r="E77" i="5"/>
  <c r="F79" i="5"/>
  <c r="E79" i="5"/>
  <c r="F81" i="5"/>
  <c r="E81" i="5"/>
  <c r="F83" i="5"/>
  <c r="E83" i="5"/>
  <c r="F85" i="5"/>
  <c r="E85" i="5"/>
  <c r="F87" i="5"/>
  <c r="E87" i="5"/>
  <c r="F89" i="5"/>
  <c r="E89" i="5"/>
  <c r="F91" i="5"/>
  <c r="E91" i="5"/>
  <c r="F93" i="5"/>
  <c r="E93" i="5"/>
  <c r="E95" i="5"/>
  <c r="F95" i="5"/>
  <c r="E98" i="5"/>
  <c r="F98" i="5"/>
  <c r="E103" i="5"/>
  <c r="F103" i="5"/>
  <c r="E106" i="5"/>
  <c r="F106" i="5"/>
  <c r="E111" i="5"/>
  <c r="F111" i="5"/>
  <c r="E114" i="5"/>
  <c r="F114" i="5"/>
  <c r="E119" i="5"/>
  <c r="F119" i="5"/>
  <c r="E122" i="5"/>
  <c r="F122" i="5"/>
  <c r="E127" i="5"/>
  <c r="F127" i="5"/>
  <c r="E130" i="5"/>
  <c r="F130" i="5"/>
  <c r="E135" i="5"/>
  <c r="F135" i="5"/>
  <c r="E138" i="5"/>
  <c r="F138" i="5"/>
  <c r="E143" i="5"/>
  <c r="F143" i="5"/>
  <c r="E146" i="5"/>
  <c r="F146" i="5"/>
  <c r="E151" i="5"/>
  <c r="F151" i="5"/>
  <c r="E154" i="5"/>
  <c r="F154" i="5"/>
  <c r="E159" i="5"/>
  <c r="F159" i="5"/>
  <c r="E162" i="5"/>
  <c r="F162" i="5"/>
  <c r="E167" i="5"/>
  <c r="F167" i="5"/>
  <c r="E176" i="5"/>
  <c r="F176" i="5"/>
  <c r="E179" i="5"/>
  <c r="F179" i="5"/>
  <c r="E182" i="5"/>
  <c r="F182" i="5"/>
  <c r="F21" i="5"/>
  <c r="E23" i="5"/>
  <c r="F25" i="5"/>
  <c r="E27" i="5"/>
  <c r="F29" i="5"/>
  <c r="E31" i="5"/>
  <c r="F33" i="5"/>
  <c r="E35" i="5"/>
  <c r="F37" i="5"/>
  <c r="E39" i="5"/>
  <c r="F41" i="5"/>
  <c r="F44" i="5"/>
  <c r="E44" i="5"/>
  <c r="F46" i="5"/>
  <c r="E186" i="5"/>
  <c r="F186" i="5"/>
  <c r="E188" i="5"/>
  <c r="F188" i="5"/>
  <c r="E191" i="5"/>
  <c r="F191" i="5"/>
  <c r="F249" i="5"/>
  <c r="E249" i="5"/>
  <c r="E175" i="5"/>
  <c r="F175" i="5"/>
  <c r="F193" i="5"/>
  <c r="E193" i="5"/>
  <c r="F195" i="5"/>
  <c r="E195" i="5"/>
  <c r="F197" i="5"/>
  <c r="E197" i="5"/>
  <c r="F199" i="5"/>
  <c r="E199" i="5"/>
  <c r="F201" i="5"/>
  <c r="E201" i="5"/>
  <c r="F203" i="5"/>
  <c r="E203" i="5"/>
  <c r="F205" i="5"/>
  <c r="E205" i="5"/>
  <c r="F207" i="5"/>
  <c r="E207" i="5"/>
  <c r="F209" i="5"/>
  <c r="E209" i="5"/>
  <c r="F211" i="5"/>
  <c r="E211" i="5"/>
  <c r="F213" i="5"/>
  <c r="E213" i="5"/>
  <c r="F215" i="5"/>
  <c r="E215" i="5"/>
  <c r="F217" i="5"/>
  <c r="E217" i="5"/>
  <c r="F219" i="5"/>
  <c r="E219" i="5"/>
  <c r="F221" i="5"/>
  <c r="E221" i="5"/>
  <c r="F223" i="5"/>
  <c r="E223" i="5"/>
  <c r="F225" i="5"/>
  <c r="E225" i="5"/>
  <c r="F227" i="5"/>
  <c r="E227" i="5"/>
  <c r="F229" i="5"/>
  <c r="E229" i="5"/>
  <c r="F231" i="5"/>
  <c r="E231" i="5"/>
  <c r="F233" i="5"/>
  <c r="E233" i="5"/>
  <c r="F235" i="5"/>
  <c r="E235" i="5"/>
  <c r="F237" i="5"/>
  <c r="E237" i="5"/>
  <c r="F239" i="5"/>
  <c r="E239" i="5"/>
  <c r="F241" i="5"/>
  <c r="E241" i="5"/>
  <c r="F243" i="5"/>
  <c r="E243" i="5"/>
  <c r="F245" i="5"/>
  <c r="E245" i="5"/>
  <c r="F247" i="5"/>
  <c r="E247" i="5"/>
  <c r="F251" i="5"/>
  <c r="E251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71" i="5"/>
  <c r="F171" i="5"/>
  <c r="E180" i="5"/>
  <c r="E187" i="5"/>
  <c r="F187" i="5"/>
  <c r="E169" i="5"/>
  <c r="E173" i="5"/>
  <c r="E177" i="5"/>
  <c r="E181" i="5"/>
  <c r="E185" i="5"/>
  <c r="E189" i="5"/>
  <c r="G12" i="4"/>
  <c r="D192" i="4"/>
  <c r="E192" i="4"/>
  <c r="D3" i="4"/>
  <c r="D7" i="4"/>
  <c r="D11" i="4"/>
  <c r="D15" i="4"/>
  <c r="D19" i="4"/>
  <c r="D23" i="4"/>
  <c r="D27" i="4"/>
  <c r="E38" i="4"/>
  <c r="E174" i="4"/>
  <c r="D174" i="4"/>
  <c r="E181" i="4"/>
  <c r="D181" i="4"/>
  <c r="E42" i="4"/>
  <c r="D42" i="4"/>
  <c r="E46" i="4"/>
  <c r="D46" i="4"/>
  <c r="E50" i="4"/>
  <c r="D50" i="4"/>
  <c r="E54" i="4"/>
  <c r="D54" i="4"/>
  <c r="E58" i="4"/>
  <c r="D58" i="4"/>
  <c r="E62" i="4"/>
  <c r="D62" i="4"/>
  <c r="E66" i="4"/>
  <c r="D66" i="4"/>
  <c r="E70" i="4"/>
  <c r="D70" i="4"/>
  <c r="E74" i="4"/>
  <c r="D74" i="4"/>
  <c r="E78" i="4"/>
  <c r="D78" i="4"/>
  <c r="E82" i="4"/>
  <c r="D82" i="4"/>
  <c r="E86" i="4"/>
  <c r="D86" i="4"/>
  <c r="E90" i="4"/>
  <c r="D90" i="4"/>
  <c r="E94" i="4"/>
  <c r="D94" i="4"/>
  <c r="E98" i="4"/>
  <c r="D98" i="4"/>
  <c r="E102" i="4"/>
  <c r="D102" i="4"/>
  <c r="E106" i="4"/>
  <c r="D106" i="4"/>
  <c r="E110" i="4"/>
  <c r="D110" i="4"/>
  <c r="E114" i="4"/>
  <c r="D114" i="4"/>
  <c r="E118" i="4"/>
  <c r="D118" i="4"/>
  <c r="E122" i="4"/>
  <c r="D122" i="4"/>
  <c r="E126" i="4"/>
  <c r="D126" i="4"/>
  <c r="D190" i="4"/>
  <c r="E190" i="4"/>
  <c r="E130" i="4"/>
  <c r="D130" i="4"/>
  <c r="E134" i="4"/>
  <c r="D134" i="4"/>
  <c r="E138" i="4"/>
  <c r="D138" i="4"/>
  <c r="E142" i="4"/>
  <c r="D142" i="4"/>
  <c r="E146" i="4"/>
  <c r="D146" i="4"/>
  <c r="E150" i="4"/>
  <c r="D150" i="4"/>
  <c r="E154" i="4"/>
  <c r="D154" i="4"/>
  <c r="E158" i="4"/>
  <c r="D158" i="4"/>
  <c r="E162" i="4"/>
  <c r="D162" i="4"/>
  <c r="E166" i="4"/>
  <c r="D166" i="4"/>
  <c r="E170" i="4"/>
  <c r="D170" i="4"/>
  <c r="D195" i="4"/>
  <c r="D199" i="4"/>
  <c r="D203" i="4"/>
  <c r="D207" i="4"/>
  <c r="D211" i="4"/>
  <c r="D215" i="4"/>
  <c r="D219" i="4"/>
  <c r="D223" i="4"/>
  <c r="D227" i="4"/>
  <c r="D231" i="4"/>
  <c r="D235" i="4"/>
  <c r="D239" i="4"/>
  <c r="D243" i="4"/>
  <c r="D247" i="4"/>
  <c r="D251" i="4"/>
  <c r="G13" i="4" l="1"/>
  <c r="G14" i="4" l="1"/>
  <c r="F12" i="4"/>
  <c r="H11" i="4"/>
  <c r="I11" i="4" s="1"/>
  <c r="G15" i="4" l="1"/>
  <c r="F13" i="4"/>
  <c r="H12" i="4"/>
  <c r="I12" i="4" s="1"/>
  <c r="H13" i="4" l="1"/>
  <c r="I13" i="4" s="1"/>
  <c r="F14" i="4"/>
  <c r="G16" i="4"/>
  <c r="G17" i="4" l="1"/>
  <c r="F15" i="4"/>
  <c r="H14" i="4"/>
  <c r="I14" i="4" s="1"/>
  <c r="F16" i="4" l="1"/>
  <c r="H15" i="4"/>
  <c r="I15" i="4" s="1"/>
  <c r="G18" i="4"/>
  <c r="G19" i="4" l="1"/>
  <c r="H16" i="4"/>
  <c r="I16" i="4" s="1"/>
  <c r="F17" i="4"/>
  <c r="H17" i="4" l="1"/>
  <c r="I17" i="4" s="1"/>
  <c r="F18" i="4"/>
  <c r="G20" i="4"/>
  <c r="G21" i="4" l="1"/>
  <c r="F19" i="4"/>
  <c r="H18" i="4"/>
  <c r="I18" i="4" s="1"/>
  <c r="G22" i="4" l="1"/>
  <c r="F20" i="4"/>
  <c r="H19" i="4"/>
  <c r="I19" i="4" s="1"/>
  <c r="G23" i="4" l="1"/>
  <c r="H20" i="4"/>
  <c r="I20" i="4" s="1"/>
  <c r="F21" i="4"/>
  <c r="H21" i="4" l="1"/>
  <c r="I21" i="4" s="1"/>
  <c r="F22" i="4"/>
  <c r="G24" i="4"/>
  <c r="G25" i="4" l="1"/>
  <c r="F23" i="4"/>
  <c r="H22" i="4"/>
  <c r="I22" i="4" s="1"/>
  <c r="F24" i="4" l="1"/>
  <c r="H23" i="4"/>
  <c r="I23" i="4" s="1"/>
  <c r="G26" i="4"/>
  <c r="G27" i="4" l="1"/>
  <c r="F25" i="4"/>
  <c r="H24" i="4"/>
  <c r="I24" i="4" s="1"/>
  <c r="H25" i="4" l="1"/>
  <c r="I25" i="4" s="1"/>
  <c r="F26" i="4"/>
  <c r="G28" i="4"/>
  <c r="G29" i="4" l="1"/>
  <c r="F27" i="4"/>
  <c r="H26" i="4"/>
  <c r="I26" i="4" s="1"/>
  <c r="F28" i="4" l="1"/>
  <c r="H27" i="4"/>
  <c r="I27" i="4" s="1"/>
  <c r="G30" i="4"/>
  <c r="G31" i="4" l="1"/>
  <c r="H28" i="4"/>
  <c r="I28" i="4" s="1"/>
  <c r="F29" i="4"/>
  <c r="F30" i="4" l="1"/>
  <c r="H29" i="4"/>
  <c r="I29" i="4" s="1"/>
  <c r="G32" i="4"/>
  <c r="G33" i="4" l="1"/>
  <c r="H30" i="4"/>
  <c r="I30" i="4" s="1"/>
  <c r="F31" i="4"/>
  <c r="F32" i="4" l="1"/>
  <c r="H31" i="4"/>
  <c r="I31" i="4" s="1"/>
  <c r="G34" i="4"/>
  <c r="G35" i="4" l="1"/>
  <c r="H32" i="4"/>
  <c r="I32" i="4" s="1"/>
  <c r="F33" i="4"/>
  <c r="F34" i="4" l="1"/>
  <c r="H33" i="4"/>
  <c r="I33" i="4" s="1"/>
  <c r="G36" i="4"/>
  <c r="G37" i="4" l="1"/>
  <c r="H34" i="4"/>
  <c r="I34" i="4" s="1"/>
  <c r="F35" i="4"/>
  <c r="F36" i="4" l="1"/>
  <c r="H35" i="4"/>
  <c r="I35" i="4" s="1"/>
  <c r="G38" i="4"/>
  <c r="G39" i="4" l="1"/>
  <c r="H36" i="4"/>
  <c r="I36" i="4" s="1"/>
  <c r="F37" i="4"/>
  <c r="F38" i="4" l="1"/>
  <c r="H37" i="4"/>
  <c r="I37" i="4" s="1"/>
  <c r="G40" i="4"/>
  <c r="G41" i="4" l="1"/>
  <c r="H38" i="4"/>
  <c r="I38" i="4" s="1"/>
  <c r="F39" i="4"/>
  <c r="F40" i="4" l="1"/>
  <c r="H39" i="4"/>
  <c r="I39" i="4" s="1"/>
  <c r="G42" i="4"/>
  <c r="G43" i="4" l="1"/>
  <c r="H40" i="4"/>
  <c r="I40" i="4" s="1"/>
  <c r="F41" i="4"/>
  <c r="F42" i="4" l="1"/>
  <c r="H41" i="4"/>
  <c r="I41" i="4" s="1"/>
  <c r="G44" i="4"/>
  <c r="G45" i="4" l="1"/>
  <c r="F43" i="4"/>
  <c r="H42" i="4"/>
  <c r="I42" i="4" s="1"/>
  <c r="F44" i="4" l="1"/>
  <c r="H43" i="4"/>
  <c r="I43" i="4" s="1"/>
  <c r="G46" i="4"/>
  <c r="G47" i="4" l="1"/>
  <c r="H44" i="4"/>
  <c r="I44" i="4" s="1"/>
  <c r="F45" i="4"/>
  <c r="F46" i="4" l="1"/>
  <c r="H45" i="4"/>
  <c r="I45" i="4" s="1"/>
  <c r="G48" i="4"/>
  <c r="G49" i="4" l="1"/>
  <c r="F47" i="4"/>
  <c r="H46" i="4"/>
  <c r="I46" i="4" s="1"/>
  <c r="F48" i="4" l="1"/>
  <c r="H47" i="4"/>
  <c r="I47" i="4" s="1"/>
  <c r="G50" i="4"/>
  <c r="G51" i="4" l="1"/>
  <c r="H48" i="4"/>
  <c r="I48" i="4" s="1"/>
  <c r="F49" i="4"/>
  <c r="F50" i="4" l="1"/>
  <c r="H49" i="4"/>
  <c r="I49" i="4" s="1"/>
  <c r="G52" i="4"/>
  <c r="G53" i="4" l="1"/>
  <c r="F51" i="4"/>
  <c r="H50" i="4"/>
  <c r="I50" i="4" s="1"/>
  <c r="F52" i="4" l="1"/>
  <c r="H51" i="4"/>
  <c r="I51" i="4" s="1"/>
  <c r="G54" i="4"/>
  <c r="G55" i="4" l="1"/>
  <c r="H52" i="4"/>
  <c r="I52" i="4" s="1"/>
  <c r="F53" i="4"/>
  <c r="F54" i="4" l="1"/>
  <c r="H53" i="4"/>
  <c r="I53" i="4" s="1"/>
  <c r="G56" i="4"/>
  <c r="G57" i="4" l="1"/>
  <c r="F55" i="4"/>
  <c r="H54" i="4"/>
  <c r="I54" i="4" s="1"/>
  <c r="F56" i="4" l="1"/>
  <c r="H55" i="4"/>
  <c r="I55" i="4" s="1"/>
  <c r="G58" i="4"/>
  <c r="G59" i="4" l="1"/>
  <c r="H56" i="4"/>
  <c r="I56" i="4" s="1"/>
  <c r="F57" i="4"/>
  <c r="F58" i="4" l="1"/>
  <c r="H57" i="4"/>
  <c r="I57" i="4" s="1"/>
  <c r="G60" i="4"/>
  <c r="G61" i="4" l="1"/>
  <c r="F59" i="4"/>
  <c r="H58" i="4"/>
  <c r="I58" i="4" s="1"/>
  <c r="F60" i="4" l="1"/>
  <c r="H59" i="4"/>
  <c r="I59" i="4" s="1"/>
  <c r="G62" i="4"/>
  <c r="G63" i="4" l="1"/>
  <c r="H60" i="4"/>
  <c r="I60" i="4" s="1"/>
  <c r="F61" i="4"/>
  <c r="F62" i="4" l="1"/>
  <c r="H61" i="4"/>
  <c r="I61" i="4" s="1"/>
  <c r="G64" i="4"/>
  <c r="G65" i="4" l="1"/>
  <c r="F63" i="4"/>
  <c r="H62" i="4"/>
  <c r="I62" i="4" s="1"/>
  <c r="F64" i="4" l="1"/>
  <c r="H63" i="4"/>
  <c r="I63" i="4" s="1"/>
  <c r="G66" i="4"/>
  <c r="G67" i="4" l="1"/>
  <c r="H64" i="4"/>
  <c r="I64" i="4" s="1"/>
  <c r="F65" i="4"/>
  <c r="F66" i="4" l="1"/>
  <c r="H65" i="4"/>
  <c r="I65" i="4" s="1"/>
  <c r="G68" i="4"/>
  <c r="G69" i="4" l="1"/>
  <c r="F67" i="4"/>
  <c r="H66" i="4"/>
  <c r="I66" i="4" s="1"/>
  <c r="F68" i="4" l="1"/>
  <c r="H67" i="4"/>
  <c r="I67" i="4" s="1"/>
  <c r="G70" i="4"/>
  <c r="G71" i="4" l="1"/>
  <c r="H68" i="4"/>
  <c r="I68" i="4" s="1"/>
  <c r="F69" i="4"/>
  <c r="F70" i="4" l="1"/>
  <c r="H69" i="4"/>
  <c r="I69" i="4" s="1"/>
  <c r="G72" i="4"/>
  <c r="G73" i="4" l="1"/>
  <c r="F71" i="4"/>
  <c r="H70" i="4"/>
  <c r="I70" i="4" s="1"/>
  <c r="F72" i="4" l="1"/>
  <c r="H71" i="4"/>
  <c r="I71" i="4" s="1"/>
  <c r="G74" i="4"/>
  <c r="G75" i="4" l="1"/>
  <c r="H72" i="4"/>
  <c r="I72" i="4" s="1"/>
  <c r="F73" i="4"/>
  <c r="F74" i="4" l="1"/>
  <c r="H73" i="4"/>
  <c r="I73" i="4" s="1"/>
  <c r="G76" i="4"/>
  <c r="G77" i="4" l="1"/>
  <c r="F75" i="4"/>
  <c r="H74" i="4"/>
  <c r="I74" i="4" s="1"/>
  <c r="F76" i="4" l="1"/>
  <c r="H75" i="4"/>
  <c r="I75" i="4" s="1"/>
  <c r="G78" i="4"/>
  <c r="G79" i="4" l="1"/>
  <c r="H76" i="4"/>
  <c r="I76" i="4" s="1"/>
  <c r="F77" i="4"/>
  <c r="F78" i="4" l="1"/>
  <c r="H77" i="4"/>
  <c r="I77" i="4" s="1"/>
  <c r="G80" i="4"/>
  <c r="G81" i="4" l="1"/>
  <c r="F79" i="4"/>
  <c r="H78" i="4"/>
  <c r="I78" i="4" s="1"/>
  <c r="F80" i="4" l="1"/>
  <c r="H79" i="4"/>
  <c r="I79" i="4" s="1"/>
  <c r="G82" i="4"/>
  <c r="G83" i="4" l="1"/>
  <c r="H80" i="4"/>
  <c r="I80" i="4" s="1"/>
  <c r="F81" i="4"/>
  <c r="F82" i="4" l="1"/>
  <c r="H81" i="4"/>
  <c r="I81" i="4" s="1"/>
  <c r="G84" i="4"/>
  <c r="G85" i="4" l="1"/>
  <c r="F83" i="4"/>
  <c r="H82" i="4"/>
  <c r="I82" i="4" s="1"/>
  <c r="F84" i="4" l="1"/>
  <c r="H83" i="4"/>
  <c r="I83" i="4" s="1"/>
  <c r="G86" i="4"/>
  <c r="G87" i="4" l="1"/>
  <c r="H84" i="4"/>
  <c r="I84" i="4" s="1"/>
  <c r="F85" i="4"/>
  <c r="F86" i="4" l="1"/>
  <c r="H85" i="4"/>
  <c r="I85" i="4" s="1"/>
  <c r="G88" i="4"/>
  <c r="G89" i="4" l="1"/>
  <c r="F87" i="4"/>
  <c r="H86" i="4"/>
  <c r="I86" i="4" s="1"/>
  <c r="F88" i="4" l="1"/>
  <c r="H87" i="4"/>
  <c r="I87" i="4" s="1"/>
  <c r="G90" i="4"/>
  <c r="G91" i="4" l="1"/>
  <c r="H88" i="4"/>
  <c r="I88" i="4" s="1"/>
  <c r="F89" i="4"/>
  <c r="F90" i="4" l="1"/>
  <c r="H89" i="4"/>
  <c r="I89" i="4" s="1"/>
  <c r="G92" i="4"/>
  <c r="G93" i="4" l="1"/>
  <c r="F91" i="4"/>
  <c r="H90" i="4"/>
  <c r="I90" i="4" s="1"/>
  <c r="F92" i="4" l="1"/>
  <c r="H91" i="4"/>
  <c r="I91" i="4" s="1"/>
  <c r="G94" i="4"/>
  <c r="G95" i="4" l="1"/>
  <c r="H92" i="4"/>
  <c r="I92" i="4" s="1"/>
  <c r="F93" i="4"/>
  <c r="F94" i="4" l="1"/>
  <c r="H93" i="4"/>
  <c r="I93" i="4" s="1"/>
  <c r="G96" i="4"/>
  <c r="G97" i="4" l="1"/>
  <c r="F95" i="4"/>
  <c r="H94" i="4"/>
  <c r="I94" i="4" s="1"/>
  <c r="F96" i="4" l="1"/>
  <c r="H95" i="4"/>
  <c r="I95" i="4" s="1"/>
  <c r="G98" i="4"/>
  <c r="G99" i="4" l="1"/>
  <c r="H96" i="4"/>
  <c r="I96" i="4" s="1"/>
  <c r="F97" i="4"/>
  <c r="F98" i="4" l="1"/>
  <c r="H97" i="4"/>
  <c r="I97" i="4" s="1"/>
  <c r="G100" i="4"/>
  <c r="G101" i="4" l="1"/>
  <c r="F99" i="4"/>
  <c r="H98" i="4"/>
  <c r="I98" i="4" s="1"/>
  <c r="F100" i="4" l="1"/>
  <c r="H99" i="4"/>
  <c r="I99" i="4" s="1"/>
  <c r="G102" i="4"/>
  <c r="G103" i="4" l="1"/>
  <c r="H100" i="4"/>
  <c r="I100" i="4" s="1"/>
  <c r="F101" i="4"/>
  <c r="F102" i="4" l="1"/>
  <c r="H101" i="4"/>
  <c r="I101" i="4" s="1"/>
  <c r="G104" i="4"/>
  <c r="G105" i="4" l="1"/>
  <c r="F103" i="4"/>
  <c r="H102" i="4"/>
  <c r="I102" i="4" s="1"/>
  <c r="F104" i="4" l="1"/>
  <c r="H103" i="4"/>
  <c r="I103" i="4" s="1"/>
  <c r="G106" i="4"/>
  <c r="G107" i="4" l="1"/>
  <c r="H104" i="4"/>
  <c r="I104" i="4" s="1"/>
  <c r="F105" i="4"/>
  <c r="F106" i="4" l="1"/>
  <c r="H105" i="4"/>
  <c r="I105" i="4" s="1"/>
  <c r="G108" i="4"/>
  <c r="G109" i="4" l="1"/>
  <c r="F107" i="4"/>
  <c r="H106" i="4"/>
  <c r="I106" i="4" s="1"/>
  <c r="F108" i="4" l="1"/>
  <c r="H107" i="4"/>
  <c r="I107" i="4" s="1"/>
  <c r="G110" i="4"/>
  <c r="G111" i="4" l="1"/>
  <c r="H108" i="4"/>
  <c r="I108" i="4" s="1"/>
  <c r="F109" i="4"/>
  <c r="F110" i="4" l="1"/>
  <c r="H109" i="4"/>
  <c r="I109" i="4" s="1"/>
  <c r="G112" i="4"/>
  <c r="G113" i="4" l="1"/>
  <c r="F111" i="4"/>
  <c r="H110" i="4"/>
  <c r="I110" i="4" s="1"/>
  <c r="F112" i="4" l="1"/>
  <c r="H111" i="4"/>
  <c r="I111" i="4" s="1"/>
  <c r="G114" i="4"/>
  <c r="G115" i="4" l="1"/>
  <c r="H112" i="4"/>
  <c r="I112" i="4" s="1"/>
  <c r="F113" i="4"/>
  <c r="F114" i="4" l="1"/>
  <c r="H113" i="4"/>
  <c r="I113" i="4" s="1"/>
  <c r="G116" i="4"/>
  <c r="G117" i="4" l="1"/>
  <c r="F115" i="4"/>
  <c r="H114" i="4"/>
  <c r="I114" i="4" s="1"/>
  <c r="F116" i="4" l="1"/>
  <c r="H115" i="4"/>
  <c r="I115" i="4" s="1"/>
  <c r="G118" i="4"/>
  <c r="G119" i="4" l="1"/>
  <c r="H116" i="4"/>
  <c r="I116" i="4" s="1"/>
  <c r="F117" i="4"/>
  <c r="F118" i="4" l="1"/>
  <c r="H117" i="4"/>
  <c r="I117" i="4" s="1"/>
  <c r="G120" i="4"/>
  <c r="G121" i="4" l="1"/>
  <c r="F119" i="4"/>
  <c r="H118" i="4"/>
  <c r="I118" i="4" s="1"/>
  <c r="F120" i="4" l="1"/>
  <c r="H119" i="4"/>
  <c r="I119" i="4" s="1"/>
  <c r="G122" i="4"/>
  <c r="G123" i="4" l="1"/>
  <c r="H120" i="4"/>
  <c r="I120" i="4" s="1"/>
  <c r="F121" i="4"/>
  <c r="F122" i="4" l="1"/>
  <c r="H121" i="4"/>
  <c r="I121" i="4" s="1"/>
  <c r="G124" i="4"/>
  <c r="G125" i="4" l="1"/>
  <c r="F123" i="4"/>
  <c r="H122" i="4"/>
  <c r="I122" i="4" s="1"/>
  <c r="F124" i="4" l="1"/>
  <c r="H123" i="4"/>
  <c r="I123" i="4" s="1"/>
  <c r="G126" i="4"/>
  <c r="G127" i="4" l="1"/>
  <c r="H124" i="4"/>
  <c r="I124" i="4" s="1"/>
  <c r="F125" i="4"/>
  <c r="F126" i="4" l="1"/>
  <c r="H125" i="4"/>
  <c r="I125" i="4" s="1"/>
  <c r="G128" i="4"/>
  <c r="G129" i="4" l="1"/>
  <c r="F127" i="4"/>
  <c r="H126" i="4"/>
  <c r="I126" i="4" s="1"/>
  <c r="F128" i="4" l="1"/>
  <c r="H127" i="4"/>
  <c r="I127" i="4" s="1"/>
  <c r="G130" i="4"/>
  <c r="G131" i="4" l="1"/>
  <c r="H128" i="4"/>
  <c r="I128" i="4" s="1"/>
  <c r="F129" i="4"/>
  <c r="H129" i="4" l="1"/>
  <c r="I129" i="4" s="1"/>
  <c r="F130" i="4"/>
  <c r="G132" i="4"/>
  <c r="G133" i="4" l="1"/>
  <c r="F131" i="4"/>
  <c r="H130" i="4"/>
  <c r="I130" i="4" s="1"/>
  <c r="F132" i="4" l="1"/>
  <c r="H131" i="4"/>
  <c r="I131" i="4" s="1"/>
  <c r="G134" i="4"/>
  <c r="G135" i="4" l="1"/>
  <c r="H132" i="4"/>
  <c r="I132" i="4" s="1"/>
  <c r="F133" i="4"/>
  <c r="F134" i="4" l="1"/>
  <c r="H133" i="4"/>
  <c r="I133" i="4" s="1"/>
  <c r="G136" i="4"/>
  <c r="G137" i="4" l="1"/>
  <c r="F135" i="4"/>
  <c r="H134" i="4"/>
  <c r="I134" i="4" s="1"/>
  <c r="F136" i="4" l="1"/>
  <c r="H135" i="4"/>
  <c r="I135" i="4" s="1"/>
  <c r="G138" i="4"/>
  <c r="G139" i="4" l="1"/>
  <c r="H136" i="4"/>
  <c r="I136" i="4" s="1"/>
  <c r="F137" i="4"/>
  <c r="F138" i="4" l="1"/>
  <c r="H137" i="4"/>
  <c r="I137" i="4" s="1"/>
  <c r="G140" i="4"/>
  <c r="G141" i="4" l="1"/>
  <c r="F139" i="4"/>
  <c r="H138" i="4"/>
  <c r="I138" i="4" s="1"/>
  <c r="F140" i="4" l="1"/>
  <c r="H139" i="4"/>
  <c r="I139" i="4" s="1"/>
  <c r="G142" i="4"/>
  <c r="G143" i="4" l="1"/>
  <c r="H140" i="4"/>
  <c r="I140" i="4" s="1"/>
  <c r="F141" i="4"/>
  <c r="F142" i="4" l="1"/>
  <c r="H141" i="4"/>
  <c r="I141" i="4" s="1"/>
  <c r="G144" i="4"/>
  <c r="G145" i="4" l="1"/>
  <c r="F143" i="4"/>
  <c r="H142" i="4"/>
  <c r="I142" i="4" s="1"/>
  <c r="F144" i="4" l="1"/>
  <c r="H143" i="4"/>
  <c r="I143" i="4" s="1"/>
  <c r="G146" i="4"/>
  <c r="G147" i="4" l="1"/>
  <c r="H144" i="4"/>
  <c r="I144" i="4" s="1"/>
  <c r="F145" i="4"/>
  <c r="F146" i="4" l="1"/>
  <c r="H145" i="4"/>
  <c r="I145" i="4" s="1"/>
  <c r="G148" i="4"/>
  <c r="G149" i="4" l="1"/>
  <c r="F147" i="4"/>
  <c r="H146" i="4"/>
  <c r="I146" i="4" s="1"/>
  <c r="F148" i="4" l="1"/>
  <c r="H147" i="4"/>
  <c r="I147" i="4" s="1"/>
  <c r="G150" i="4"/>
  <c r="G151" i="4" l="1"/>
  <c r="H148" i="4"/>
  <c r="I148" i="4" s="1"/>
  <c r="F149" i="4"/>
  <c r="F150" i="4" l="1"/>
  <c r="H149" i="4"/>
  <c r="I149" i="4" s="1"/>
  <c r="G152" i="4"/>
  <c r="G153" i="4" l="1"/>
  <c r="F151" i="4"/>
  <c r="H150" i="4"/>
  <c r="I150" i="4" s="1"/>
  <c r="F152" i="4" l="1"/>
  <c r="H151" i="4"/>
  <c r="I151" i="4" s="1"/>
  <c r="G154" i="4"/>
  <c r="G155" i="4" l="1"/>
  <c r="H152" i="4"/>
  <c r="I152" i="4" s="1"/>
  <c r="F153" i="4"/>
  <c r="F154" i="4" l="1"/>
  <c r="H153" i="4"/>
  <c r="I153" i="4" s="1"/>
  <c r="G156" i="4"/>
  <c r="G157" i="4" l="1"/>
  <c r="F155" i="4"/>
  <c r="H154" i="4"/>
  <c r="I154" i="4" s="1"/>
  <c r="F156" i="4" l="1"/>
  <c r="H155" i="4"/>
  <c r="I155" i="4" s="1"/>
  <c r="G158" i="4"/>
  <c r="G159" i="4" l="1"/>
  <c r="H156" i="4"/>
  <c r="I156" i="4" s="1"/>
  <c r="F157" i="4"/>
  <c r="F158" i="4" l="1"/>
  <c r="H157" i="4"/>
  <c r="I157" i="4" s="1"/>
  <c r="G160" i="4"/>
  <c r="G161" i="4" l="1"/>
  <c r="F159" i="4"/>
  <c r="H158" i="4"/>
  <c r="I158" i="4" s="1"/>
  <c r="F160" i="4" l="1"/>
  <c r="H159" i="4"/>
  <c r="I159" i="4" s="1"/>
  <c r="G162" i="4"/>
  <c r="G163" i="4" l="1"/>
  <c r="H160" i="4"/>
  <c r="I160" i="4" s="1"/>
  <c r="F161" i="4"/>
  <c r="F162" i="4" l="1"/>
  <c r="H161" i="4"/>
  <c r="I161" i="4" s="1"/>
  <c r="G164" i="4"/>
  <c r="G165" i="4" l="1"/>
  <c r="F163" i="4"/>
  <c r="H162" i="4"/>
  <c r="I162" i="4" s="1"/>
  <c r="F164" i="4" l="1"/>
  <c r="H163" i="4"/>
  <c r="I163" i="4" s="1"/>
  <c r="G166" i="4"/>
  <c r="G167" i="4" l="1"/>
  <c r="H164" i="4"/>
  <c r="I164" i="4" s="1"/>
  <c r="F165" i="4"/>
  <c r="F166" i="4" l="1"/>
  <c r="H165" i="4"/>
  <c r="I165" i="4" s="1"/>
  <c r="G168" i="4"/>
  <c r="G169" i="4" l="1"/>
  <c r="F167" i="4"/>
  <c r="H166" i="4"/>
  <c r="I166" i="4" s="1"/>
  <c r="F168" i="4" l="1"/>
  <c r="H167" i="4"/>
  <c r="I167" i="4" s="1"/>
  <c r="G170" i="4"/>
  <c r="G171" i="4" l="1"/>
  <c r="H168" i="4"/>
  <c r="I168" i="4" s="1"/>
  <c r="F169" i="4"/>
  <c r="F170" i="4" l="1"/>
  <c r="H169" i="4"/>
  <c r="I169" i="4" s="1"/>
  <c r="G172" i="4"/>
  <c r="G173" i="4" l="1"/>
  <c r="F171" i="4"/>
  <c r="H170" i="4"/>
  <c r="I170" i="4" s="1"/>
  <c r="F172" i="4" l="1"/>
  <c r="H171" i="4"/>
  <c r="I171" i="4" s="1"/>
  <c r="G174" i="4"/>
  <c r="G175" i="4" l="1"/>
  <c r="H172" i="4"/>
  <c r="I172" i="4" s="1"/>
  <c r="F173" i="4"/>
  <c r="F174" i="4" l="1"/>
  <c r="H173" i="4"/>
  <c r="I173" i="4" s="1"/>
  <c r="G176" i="4"/>
  <c r="G177" i="4" l="1"/>
  <c r="F175" i="4"/>
  <c r="H174" i="4"/>
  <c r="I174" i="4" s="1"/>
  <c r="F176" i="4" l="1"/>
  <c r="H175" i="4"/>
  <c r="I175" i="4" s="1"/>
  <c r="G178" i="4"/>
  <c r="G179" i="4" l="1"/>
  <c r="H176" i="4"/>
  <c r="I176" i="4" s="1"/>
  <c r="F177" i="4"/>
  <c r="F178" i="4" l="1"/>
  <c r="H177" i="4"/>
  <c r="I177" i="4" s="1"/>
  <c r="G180" i="4"/>
  <c r="G181" i="4" l="1"/>
  <c r="H178" i="4"/>
  <c r="I178" i="4" s="1"/>
  <c r="F179" i="4"/>
  <c r="F180" i="4" l="1"/>
  <c r="H179" i="4"/>
  <c r="I179" i="4" s="1"/>
  <c r="G182" i="4"/>
  <c r="G183" i="4" l="1"/>
  <c r="H180" i="4"/>
  <c r="I180" i="4" s="1"/>
  <c r="F181" i="4"/>
  <c r="F182" i="4" l="1"/>
  <c r="H181" i="4"/>
  <c r="I181" i="4" s="1"/>
  <c r="G184" i="4"/>
  <c r="G185" i="4" l="1"/>
  <c r="F183" i="4"/>
  <c r="H182" i="4"/>
  <c r="I182" i="4" s="1"/>
  <c r="F184" i="4" l="1"/>
  <c r="H183" i="4"/>
  <c r="I183" i="4" s="1"/>
  <c r="G186" i="4"/>
  <c r="G187" i="4" l="1"/>
  <c r="H184" i="4"/>
  <c r="I184" i="4" s="1"/>
  <c r="F185" i="4"/>
  <c r="F186" i="4" l="1"/>
  <c r="H185" i="4"/>
  <c r="I185" i="4" s="1"/>
  <c r="G188" i="4"/>
  <c r="G189" i="4" l="1"/>
  <c r="H186" i="4"/>
  <c r="I186" i="4" s="1"/>
  <c r="F187" i="4"/>
  <c r="F188" i="4" l="1"/>
  <c r="H187" i="4"/>
  <c r="I187" i="4" s="1"/>
  <c r="G190" i="4"/>
  <c r="G191" i="4" l="1"/>
  <c r="H188" i="4"/>
  <c r="I188" i="4" s="1"/>
  <c r="F189" i="4"/>
  <c r="F190" i="4" l="1"/>
  <c r="H189" i="4"/>
  <c r="I189" i="4" s="1"/>
  <c r="G192" i="4"/>
  <c r="G193" i="4" l="1"/>
  <c r="H190" i="4"/>
  <c r="I190" i="4" s="1"/>
  <c r="F191" i="4"/>
  <c r="F192" i="4" l="1"/>
  <c r="H191" i="4"/>
  <c r="I191" i="4" s="1"/>
  <c r="G194" i="4"/>
  <c r="G195" i="4" l="1"/>
  <c r="F193" i="4"/>
  <c r="H192" i="4"/>
  <c r="I192" i="4" s="1"/>
  <c r="F194" i="4" l="1"/>
  <c r="H193" i="4"/>
  <c r="I193" i="4" s="1"/>
  <c r="G196" i="4"/>
  <c r="G197" i="4" l="1"/>
  <c r="H194" i="4"/>
  <c r="I194" i="4" s="1"/>
  <c r="F195" i="4"/>
  <c r="F196" i="4" l="1"/>
  <c r="H195" i="4"/>
  <c r="I195" i="4" s="1"/>
  <c r="G198" i="4"/>
  <c r="G199" i="4" l="1"/>
  <c r="F197" i="4"/>
  <c r="H196" i="4"/>
  <c r="I196" i="4" s="1"/>
  <c r="F198" i="4" l="1"/>
  <c r="H197" i="4"/>
  <c r="I197" i="4" s="1"/>
  <c r="G200" i="4"/>
  <c r="G201" i="4" l="1"/>
  <c r="H198" i="4"/>
  <c r="I198" i="4" s="1"/>
  <c r="F199" i="4"/>
  <c r="F200" i="4" l="1"/>
  <c r="H199" i="4"/>
  <c r="I199" i="4" s="1"/>
  <c r="G202" i="4"/>
  <c r="G203" i="4" l="1"/>
  <c r="F201" i="4"/>
  <c r="H200" i="4"/>
  <c r="I200" i="4" s="1"/>
  <c r="F202" i="4" l="1"/>
  <c r="H201" i="4"/>
  <c r="I201" i="4" s="1"/>
  <c r="G204" i="4"/>
  <c r="G205" i="4" l="1"/>
  <c r="H202" i="4"/>
  <c r="I202" i="4" s="1"/>
  <c r="F203" i="4"/>
  <c r="F204" i="4" l="1"/>
  <c r="H203" i="4"/>
  <c r="I203" i="4" s="1"/>
  <c r="G206" i="4"/>
  <c r="G207" i="4" l="1"/>
  <c r="F205" i="4"/>
  <c r="H204" i="4"/>
  <c r="I204" i="4" s="1"/>
  <c r="F206" i="4" l="1"/>
  <c r="H205" i="4"/>
  <c r="I205" i="4" s="1"/>
  <c r="G208" i="4"/>
  <c r="G209" i="4" l="1"/>
  <c r="H206" i="4"/>
  <c r="I206" i="4" s="1"/>
  <c r="F207" i="4"/>
  <c r="F208" i="4" l="1"/>
  <c r="H207" i="4"/>
  <c r="I207" i="4" s="1"/>
  <c r="G210" i="4"/>
  <c r="G211" i="4" l="1"/>
  <c r="F209" i="4"/>
  <c r="H208" i="4"/>
  <c r="I208" i="4" s="1"/>
  <c r="F210" i="4" l="1"/>
  <c r="H209" i="4"/>
  <c r="I209" i="4" s="1"/>
  <c r="G212" i="4"/>
  <c r="G213" i="4" l="1"/>
  <c r="H210" i="4"/>
  <c r="I210" i="4" s="1"/>
  <c r="F211" i="4"/>
  <c r="F212" i="4" l="1"/>
  <c r="H211" i="4"/>
  <c r="I211" i="4" s="1"/>
  <c r="G214" i="4"/>
  <c r="G215" i="4" l="1"/>
  <c r="F213" i="4"/>
  <c r="H212" i="4"/>
  <c r="I212" i="4" s="1"/>
  <c r="F214" i="4" l="1"/>
  <c r="H213" i="4"/>
  <c r="I213" i="4" s="1"/>
  <c r="G216" i="4"/>
  <c r="G217" i="4" l="1"/>
  <c r="H214" i="4"/>
  <c r="I214" i="4" s="1"/>
  <c r="F215" i="4"/>
  <c r="F216" i="4" l="1"/>
  <c r="H215" i="4"/>
  <c r="I215" i="4" s="1"/>
  <c r="G218" i="4"/>
  <c r="G219" i="4" l="1"/>
  <c r="F217" i="4"/>
  <c r="H216" i="4"/>
  <c r="I216" i="4" s="1"/>
  <c r="F218" i="4" l="1"/>
  <c r="H217" i="4"/>
  <c r="I217" i="4" s="1"/>
  <c r="G220" i="4"/>
  <c r="G221" i="4" l="1"/>
  <c r="H218" i="4"/>
  <c r="I218" i="4" s="1"/>
  <c r="F219" i="4"/>
  <c r="F220" i="4" l="1"/>
  <c r="H219" i="4"/>
  <c r="I219" i="4" s="1"/>
  <c r="G222" i="4"/>
  <c r="F221" i="4" l="1"/>
  <c r="H220" i="4"/>
  <c r="I220" i="4" s="1"/>
  <c r="G223" i="4"/>
  <c r="G224" i="4" l="1"/>
  <c r="F222" i="4"/>
  <c r="H221" i="4"/>
  <c r="I221" i="4" s="1"/>
  <c r="H222" i="4" l="1"/>
  <c r="I222" i="4" s="1"/>
  <c r="F223" i="4"/>
  <c r="G225" i="4"/>
  <c r="F224" i="4" l="1"/>
  <c r="H223" i="4"/>
  <c r="I223" i="4" s="1"/>
  <c r="G226" i="4"/>
  <c r="G227" i="4" l="1"/>
  <c r="F225" i="4"/>
  <c r="H224" i="4"/>
  <c r="I224" i="4" s="1"/>
  <c r="F226" i="4" l="1"/>
  <c r="H225" i="4"/>
  <c r="I225" i="4" s="1"/>
  <c r="G228" i="4"/>
  <c r="G229" i="4" l="1"/>
  <c r="H226" i="4"/>
  <c r="I226" i="4" s="1"/>
  <c r="F227" i="4"/>
  <c r="F228" i="4" l="1"/>
  <c r="H227" i="4"/>
  <c r="I227" i="4" s="1"/>
  <c r="G230" i="4"/>
  <c r="F229" i="4" l="1"/>
  <c r="H228" i="4"/>
  <c r="I228" i="4" s="1"/>
  <c r="G231" i="4"/>
  <c r="G232" i="4" l="1"/>
  <c r="F230" i="4"/>
  <c r="H229" i="4"/>
  <c r="I229" i="4" s="1"/>
  <c r="G233" i="4" l="1"/>
  <c r="H230" i="4"/>
  <c r="I230" i="4" s="1"/>
  <c r="F231" i="4"/>
  <c r="F232" i="4" l="1"/>
  <c r="H231" i="4"/>
  <c r="I231" i="4" s="1"/>
  <c r="G234" i="4"/>
  <c r="G235" i="4" l="1"/>
  <c r="F233" i="4"/>
  <c r="H232" i="4"/>
  <c r="I232" i="4" s="1"/>
  <c r="F234" i="4" l="1"/>
  <c r="H233" i="4"/>
  <c r="I233" i="4" s="1"/>
  <c r="G236" i="4"/>
  <c r="G237" i="4" l="1"/>
  <c r="H234" i="4"/>
  <c r="I234" i="4" s="1"/>
  <c r="F235" i="4"/>
  <c r="F236" i="4" l="1"/>
  <c r="H235" i="4"/>
  <c r="I235" i="4" s="1"/>
  <c r="G238" i="4"/>
  <c r="G239" i="4" l="1"/>
  <c r="F237" i="4"/>
  <c r="H236" i="4"/>
  <c r="I236" i="4" s="1"/>
  <c r="F238" i="4" l="1"/>
  <c r="H237" i="4"/>
  <c r="I237" i="4" s="1"/>
  <c r="G240" i="4"/>
  <c r="G241" i="4" l="1"/>
  <c r="H238" i="4"/>
  <c r="I238" i="4" s="1"/>
  <c r="F239" i="4"/>
  <c r="F240" i="4" l="1"/>
  <c r="H239" i="4"/>
  <c r="I239" i="4" s="1"/>
  <c r="G242" i="4"/>
  <c r="G243" i="4" l="1"/>
  <c r="F241" i="4"/>
  <c r="H240" i="4"/>
  <c r="I240" i="4" s="1"/>
  <c r="F242" i="4" l="1"/>
  <c r="H241" i="4"/>
  <c r="I241" i="4" s="1"/>
  <c r="G244" i="4"/>
  <c r="G245" i="4" l="1"/>
  <c r="H242" i="4"/>
  <c r="I242" i="4" s="1"/>
  <c r="F243" i="4"/>
  <c r="F244" i="4" l="1"/>
  <c r="H243" i="4"/>
  <c r="I243" i="4" s="1"/>
  <c r="G246" i="4"/>
  <c r="G247" i="4" l="1"/>
  <c r="F245" i="4"/>
  <c r="H244" i="4"/>
  <c r="I244" i="4" s="1"/>
  <c r="F246" i="4" l="1"/>
  <c r="H245" i="4"/>
  <c r="I245" i="4" s="1"/>
  <c r="G248" i="4"/>
  <c r="G249" i="4" l="1"/>
  <c r="H246" i="4"/>
  <c r="I246" i="4" s="1"/>
  <c r="F247" i="4"/>
  <c r="F248" i="4" l="1"/>
  <c r="H247" i="4"/>
  <c r="I247" i="4" s="1"/>
  <c r="G250" i="4"/>
  <c r="G251" i="4" l="1"/>
  <c r="F249" i="4"/>
  <c r="H248" i="4"/>
  <c r="I248" i="4" s="1"/>
  <c r="F250" i="4" l="1"/>
  <c r="H249" i="4"/>
  <c r="I249" i="4" s="1"/>
  <c r="I190" i="2"/>
  <c r="E190" i="2"/>
  <c r="D190" i="2"/>
  <c r="I189" i="2"/>
  <c r="E189" i="2"/>
  <c r="D189" i="2"/>
  <c r="I188" i="2"/>
  <c r="E188" i="2"/>
  <c r="D188" i="2"/>
  <c r="I187" i="2"/>
  <c r="E187" i="2"/>
  <c r="D187" i="2"/>
  <c r="I186" i="2"/>
  <c r="E186" i="2"/>
  <c r="D186" i="2"/>
  <c r="I185" i="2"/>
  <c r="E185" i="2"/>
  <c r="D185" i="2"/>
  <c r="I184" i="2"/>
  <c r="E184" i="2"/>
  <c r="D184" i="2"/>
  <c r="I183" i="2"/>
  <c r="E183" i="2"/>
  <c r="D183" i="2"/>
  <c r="I182" i="2"/>
  <c r="E182" i="2"/>
  <c r="D182" i="2"/>
  <c r="I181" i="2"/>
  <c r="E181" i="2"/>
  <c r="D181" i="2"/>
  <c r="I180" i="2"/>
  <c r="E180" i="2"/>
  <c r="D180" i="2"/>
  <c r="I179" i="2"/>
  <c r="E179" i="2"/>
  <c r="D179" i="2"/>
  <c r="I178" i="2"/>
  <c r="E178" i="2"/>
  <c r="D178" i="2"/>
  <c r="I177" i="2"/>
  <c r="E177" i="2"/>
  <c r="D177" i="2"/>
  <c r="I176" i="2"/>
  <c r="E176" i="2"/>
  <c r="D176" i="2"/>
  <c r="I175" i="2"/>
  <c r="E175" i="2"/>
  <c r="D175" i="2"/>
  <c r="I174" i="2"/>
  <c r="E174" i="2"/>
  <c r="D174" i="2"/>
  <c r="I173" i="2"/>
  <c r="E173" i="2"/>
  <c r="D173" i="2"/>
  <c r="I172" i="2"/>
  <c r="E172" i="2"/>
  <c r="D172" i="2"/>
  <c r="I171" i="2"/>
  <c r="E171" i="2"/>
  <c r="D171" i="2"/>
  <c r="I170" i="2"/>
  <c r="E170" i="2"/>
  <c r="D170" i="2"/>
  <c r="I169" i="2"/>
  <c r="E169" i="2"/>
  <c r="D169" i="2"/>
  <c r="I168" i="2"/>
  <c r="E168" i="2"/>
  <c r="D168" i="2"/>
  <c r="I167" i="2"/>
  <c r="E167" i="2"/>
  <c r="D167" i="2"/>
  <c r="I166" i="2"/>
  <c r="E166" i="2"/>
  <c r="D166" i="2"/>
  <c r="I165" i="2"/>
  <c r="E165" i="2"/>
  <c r="D165" i="2"/>
  <c r="I164" i="2"/>
  <c r="E164" i="2"/>
  <c r="D164" i="2"/>
  <c r="I163" i="2"/>
  <c r="E163" i="2"/>
  <c r="D163" i="2"/>
  <c r="I162" i="2"/>
  <c r="E162" i="2"/>
  <c r="D162" i="2"/>
  <c r="I161" i="2"/>
  <c r="E161" i="2"/>
  <c r="D161" i="2"/>
  <c r="I160" i="2"/>
  <c r="E160" i="2"/>
  <c r="D160" i="2"/>
  <c r="I159" i="2"/>
  <c r="E159" i="2"/>
  <c r="D159" i="2"/>
  <c r="I158" i="2"/>
  <c r="E158" i="2"/>
  <c r="D158" i="2"/>
  <c r="I157" i="2"/>
  <c r="E157" i="2"/>
  <c r="D157" i="2"/>
  <c r="I156" i="2"/>
  <c r="E156" i="2"/>
  <c r="D156" i="2"/>
  <c r="I155" i="2"/>
  <c r="E155" i="2"/>
  <c r="D155" i="2"/>
  <c r="I154" i="2"/>
  <c r="E154" i="2"/>
  <c r="D154" i="2"/>
  <c r="I153" i="2"/>
  <c r="E153" i="2"/>
  <c r="D153" i="2"/>
  <c r="I152" i="2"/>
  <c r="E152" i="2"/>
  <c r="D152" i="2"/>
  <c r="I151" i="2"/>
  <c r="E151" i="2"/>
  <c r="D151" i="2"/>
  <c r="I150" i="2"/>
  <c r="E150" i="2"/>
  <c r="D150" i="2"/>
  <c r="I149" i="2"/>
  <c r="E149" i="2"/>
  <c r="D149" i="2"/>
  <c r="I148" i="2"/>
  <c r="E148" i="2"/>
  <c r="D148" i="2"/>
  <c r="I147" i="2"/>
  <c r="E147" i="2"/>
  <c r="D147" i="2"/>
  <c r="I146" i="2"/>
  <c r="E146" i="2"/>
  <c r="D146" i="2"/>
  <c r="I145" i="2"/>
  <c r="E145" i="2"/>
  <c r="D145" i="2"/>
  <c r="I144" i="2"/>
  <c r="E144" i="2"/>
  <c r="D144" i="2"/>
  <c r="I143" i="2"/>
  <c r="E143" i="2"/>
  <c r="D143" i="2"/>
  <c r="I142" i="2"/>
  <c r="E142" i="2"/>
  <c r="D142" i="2"/>
  <c r="I141" i="2"/>
  <c r="E141" i="2"/>
  <c r="D141" i="2"/>
  <c r="I140" i="2"/>
  <c r="E140" i="2"/>
  <c r="D140" i="2"/>
  <c r="I139" i="2"/>
  <c r="E139" i="2"/>
  <c r="D139" i="2"/>
  <c r="I138" i="2"/>
  <c r="E138" i="2"/>
  <c r="D138" i="2"/>
  <c r="I137" i="2"/>
  <c r="E137" i="2"/>
  <c r="D137" i="2"/>
  <c r="I136" i="2"/>
  <c r="E136" i="2"/>
  <c r="D136" i="2"/>
  <c r="I135" i="2"/>
  <c r="E135" i="2"/>
  <c r="D135" i="2"/>
  <c r="I134" i="2"/>
  <c r="E134" i="2"/>
  <c r="D134" i="2"/>
  <c r="I133" i="2"/>
  <c r="E133" i="2"/>
  <c r="D133" i="2"/>
  <c r="I132" i="2"/>
  <c r="E132" i="2"/>
  <c r="D132" i="2"/>
  <c r="I131" i="2"/>
  <c r="E131" i="2"/>
  <c r="D131" i="2"/>
  <c r="I130" i="2"/>
  <c r="E130" i="2"/>
  <c r="D130" i="2"/>
  <c r="I129" i="2"/>
  <c r="E129" i="2"/>
  <c r="D129" i="2"/>
  <c r="I128" i="2"/>
  <c r="E128" i="2"/>
  <c r="D128" i="2"/>
  <c r="I127" i="2"/>
  <c r="E127" i="2"/>
  <c r="D127" i="2"/>
  <c r="I126" i="2"/>
  <c r="E126" i="2"/>
  <c r="D126" i="2"/>
  <c r="I125" i="2"/>
  <c r="E125" i="2"/>
  <c r="D125" i="2"/>
  <c r="I124" i="2"/>
  <c r="E124" i="2"/>
  <c r="D124" i="2"/>
  <c r="I123" i="2"/>
  <c r="E123" i="2"/>
  <c r="D123" i="2"/>
  <c r="I122" i="2"/>
  <c r="E122" i="2"/>
  <c r="D122" i="2"/>
  <c r="I121" i="2"/>
  <c r="E121" i="2"/>
  <c r="D121" i="2"/>
  <c r="I120" i="2"/>
  <c r="E120" i="2"/>
  <c r="D120" i="2"/>
  <c r="I119" i="2"/>
  <c r="E119" i="2"/>
  <c r="D119" i="2"/>
  <c r="I118" i="2"/>
  <c r="E118" i="2"/>
  <c r="D118" i="2"/>
  <c r="I117" i="2"/>
  <c r="E117" i="2"/>
  <c r="D117" i="2"/>
  <c r="I116" i="2"/>
  <c r="E116" i="2"/>
  <c r="D116" i="2"/>
  <c r="I115" i="2"/>
  <c r="E115" i="2"/>
  <c r="D115" i="2"/>
  <c r="I114" i="2"/>
  <c r="E114" i="2"/>
  <c r="D114" i="2"/>
  <c r="I113" i="2"/>
  <c r="E113" i="2"/>
  <c r="D113" i="2"/>
  <c r="I112" i="2"/>
  <c r="E112" i="2"/>
  <c r="D112" i="2"/>
  <c r="I111" i="2"/>
  <c r="E111" i="2"/>
  <c r="D111" i="2"/>
  <c r="I110" i="2"/>
  <c r="E110" i="2"/>
  <c r="D110" i="2"/>
  <c r="I109" i="2"/>
  <c r="E109" i="2"/>
  <c r="D109" i="2"/>
  <c r="I108" i="2"/>
  <c r="E108" i="2"/>
  <c r="D108" i="2"/>
  <c r="I107" i="2"/>
  <c r="E107" i="2"/>
  <c r="D107" i="2"/>
  <c r="I106" i="2"/>
  <c r="E106" i="2"/>
  <c r="D106" i="2"/>
  <c r="I105" i="2"/>
  <c r="E105" i="2"/>
  <c r="D105" i="2"/>
  <c r="I104" i="2"/>
  <c r="E104" i="2"/>
  <c r="D104" i="2"/>
  <c r="I103" i="2"/>
  <c r="E103" i="2"/>
  <c r="D103" i="2"/>
  <c r="I102" i="2"/>
  <c r="E102" i="2"/>
  <c r="D102" i="2"/>
  <c r="I101" i="2"/>
  <c r="E101" i="2"/>
  <c r="D101" i="2"/>
  <c r="I100" i="2"/>
  <c r="E100" i="2"/>
  <c r="D100" i="2"/>
  <c r="I99" i="2"/>
  <c r="E99" i="2"/>
  <c r="D99" i="2"/>
  <c r="I98" i="2"/>
  <c r="E98" i="2"/>
  <c r="D98" i="2"/>
  <c r="I97" i="2"/>
  <c r="E97" i="2"/>
  <c r="D97" i="2"/>
  <c r="I96" i="2"/>
  <c r="E96" i="2"/>
  <c r="D96" i="2"/>
  <c r="I95" i="2"/>
  <c r="E95" i="2"/>
  <c r="D95" i="2"/>
  <c r="I94" i="2"/>
  <c r="E94" i="2"/>
  <c r="D94" i="2"/>
  <c r="I93" i="2"/>
  <c r="E93" i="2"/>
  <c r="D93" i="2"/>
  <c r="I92" i="2"/>
  <c r="E92" i="2"/>
  <c r="D92" i="2"/>
  <c r="I91" i="2"/>
  <c r="E91" i="2"/>
  <c r="D91" i="2"/>
  <c r="I90" i="2"/>
  <c r="E90" i="2"/>
  <c r="D90" i="2"/>
  <c r="I89" i="2"/>
  <c r="E89" i="2"/>
  <c r="D89" i="2"/>
  <c r="I88" i="2"/>
  <c r="E88" i="2"/>
  <c r="D88" i="2"/>
  <c r="I87" i="2"/>
  <c r="E87" i="2"/>
  <c r="D87" i="2"/>
  <c r="I86" i="2"/>
  <c r="E86" i="2"/>
  <c r="D86" i="2"/>
  <c r="I85" i="2"/>
  <c r="E85" i="2"/>
  <c r="D85" i="2"/>
  <c r="I84" i="2"/>
  <c r="E84" i="2"/>
  <c r="D84" i="2"/>
  <c r="I83" i="2"/>
  <c r="E83" i="2"/>
  <c r="D83" i="2"/>
  <c r="I82" i="2"/>
  <c r="E82" i="2"/>
  <c r="D82" i="2"/>
  <c r="I81" i="2"/>
  <c r="E81" i="2"/>
  <c r="D81" i="2"/>
  <c r="I80" i="2"/>
  <c r="E80" i="2"/>
  <c r="D80" i="2"/>
  <c r="I79" i="2"/>
  <c r="E79" i="2"/>
  <c r="D79" i="2"/>
  <c r="I78" i="2"/>
  <c r="E78" i="2"/>
  <c r="D78" i="2"/>
  <c r="I77" i="2"/>
  <c r="E77" i="2"/>
  <c r="D77" i="2"/>
  <c r="I76" i="2"/>
  <c r="E76" i="2"/>
  <c r="D76" i="2"/>
  <c r="I75" i="2"/>
  <c r="E75" i="2"/>
  <c r="D75" i="2"/>
  <c r="I74" i="2"/>
  <c r="E74" i="2"/>
  <c r="D74" i="2"/>
  <c r="I73" i="2"/>
  <c r="E73" i="2"/>
  <c r="D73" i="2"/>
  <c r="I72" i="2"/>
  <c r="E72" i="2"/>
  <c r="D72" i="2"/>
  <c r="I71" i="2"/>
  <c r="E71" i="2"/>
  <c r="D71" i="2"/>
  <c r="I70" i="2"/>
  <c r="E70" i="2"/>
  <c r="D70" i="2"/>
  <c r="I69" i="2"/>
  <c r="E69" i="2"/>
  <c r="D69" i="2"/>
  <c r="I68" i="2"/>
  <c r="E68" i="2"/>
  <c r="D68" i="2"/>
  <c r="I67" i="2"/>
  <c r="E67" i="2"/>
  <c r="D67" i="2"/>
  <c r="I66" i="2"/>
  <c r="E66" i="2"/>
  <c r="D66" i="2"/>
  <c r="I65" i="2"/>
  <c r="E65" i="2"/>
  <c r="D65" i="2"/>
  <c r="I64" i="2"/>
  <c r="E64" i="2"/>
  <c r="D64" i="2"/>
  <c r="I63" i="2"/>
  <c r="E63" i="2"/>
  <c r="D63" i="2"/>
  <c r="I62" i="2"/>
  <c r="E62" i="2"/>
  <c r="D62" i="2"/>
  <c r="I61" i="2"/>
  <c r="E61" i="2"/>
  <c r="D61" i="2"/>
  <c r="I60" i="2"/>
  <c r="E60" i="2"/>
  <c r="D60" i="2"/>
  <c r="I59" i="2"/>
  <c r="E59" i="2"/>
  <c r="D59" i="2"/>
  <c r="I58" i="2"/>
  <c r="E58" i="2"/>
  <c r="D58" i="2"/>
  <c r="I57" i="2"/>
  <c r="E57" i="2"/>
  <c r="D57" i="2"/>
  <c r="I56" i="2"/>
  <c r="E56" i="2"/>
  <c r="D56" i="2"/>
  <c r="I55" i="2"/>
  <c r="E55" i="2"/>
  <c r="D55" i="2"/>
  <c r="I54" i="2"/>
  <c r="E54" i="2"/>
  <c r="D54" i="2"/>
  <c r="I53" i="2"/>
  <c r="E53" i="2"/>
  <c r="D53" i="2"/>
  <c r="I52" i="2"/>
  <c r="E52" i="2"/>
  <c r="D52" i="2"/>
  <c r="I51" i="2"/>
  <c r="E51" i="2"/>
  <c r="D51" i="2"/>
  <c r="I50" i="2"/>
  <c r="E50" i="2"/>
  <c r="D50" i="2"/>
  <c r="I49" i="2"/>
  <c r="E49" i="2"/>
  <c r="D49" i="2"/>
  <c r="I48" i="2"/>
  <c r="E48" i="2"/>
  <c r="D48" i="2"/>
  <c r="I47" i="2"/>
  <c r="E47" i="2"/>
  <c r="D47" i="2"/>
  <c r="I46" i="2"/>
  <c r="E46" i="2"/>
  <c r="D46" i="2"/>
  <c r="I45" i="2"/>
  <c r="E45" i="2"/>
  <c r="D45" i="2"/>
  <c r="I44" i="2"/>
  <c r="E44" i="2"/>
  <c r="D44" i="2"/>
  <c r="I43" i="2"/>
  <c r="E43" i="2"/>
  <c r="D43" i="2"/>
  <c r="I42" i="2"/>
  <c r="E42" i="2"/>
  <c r="D42" i="2"/>
  <c r="I41" i="2"/>
  <c r="E41" i="2"/>
  <c r="D41" i="2"/>
  <c r="I40" i="2"/>
  <c r="E40" i="2"/>
  <c r="D40" i="2"/>
  <c r="I39" i="2"/>
  <c r="E39" i="2"/>
  <c r="D39" i="2"/>
  <c r="I38" i="2"/>
  <c r="E38" i="2"/>
  <c r="D38" i="2"/>
  <c r="I37" i="2"/>
  <c r="E37" i="2"/>
  <c r="D37" i="2"/>
  <c r="I36" i="2"/>
  <c r="E36" i="2"/>
  <c r="D36" i="2"/>
  <c r="I35" i="2"/>
  <c r="E35" i="2"/>
  <c r="D35" i="2"/>
  <c r="I34" i="2"/>
  <c r="E34" i="2"/>
  <c r="D34" i="2"/>
  <c r="I33" i="2"/>
  <c r="E33" i="2"/>
  <c r="D33" i="2"/>
  <c r="I32" i="2"/>
  <c r="E32" i="2"/>
  <c r="D32" i="2"/>
  <c r="I31" i="2"/>
  <c r="E31" i="2"/>
  <c r="D31" i="2"/>
  <c r="I30" i="2"/>
  <c r="E30" i="2"/>
  <c r="D30" i="2"/>
  <c r="I29" i="2"/>
  <c r="E29" i="2"/>
  <c r="D29" i="2"/>
  <c r="I28" i="2"/>
  <c r="E28" i="2"/>
  <c r="D28" i="2"/>
  <c r="I27" i="2"/>
  <c r="E27" i="2"/>
  <c r="D27" i="2"/>
  <c r="I26" i="2"/>
  <c r="E26" i="2"/>
  <c r="D26" i="2"/>
  <c r="I25" i="2"/>
  <c r="E25" i="2"/>
  <c r="D25" i="2"/>
  <c r="I24" i="2"/>
  <c r="E24" i="2"/>
  <c r="D24" i="2"/>
  <c r="I23" i="2"/>
  <c r="E23" i="2"/>
  <c r="D23" i="2"/>
  <c r="I22" i="2"/>
  <c r="E22" i="2"/>
  <c r="D22" i="2"/>
  <c r="I21" i="2"/>
  <c r="E21" i="2"/>
  <c r="D21" i="2"/>
  <c r="I20" i="2"/>
  <c r="E20" i="2"/>
  <c r="D20" i="2"/>
  <c r="I19" i="2"/>
  <c r="E19" i="2"/>
  <c r="D19" i="2"/>
  <c r="I18" i="2"/>
  <c r="E18" i="2"/>
  <c r="D18" i="2"/>
  <c r="I17" i="2"/>
  <c r="E17" i="2"/>
  <c r="D17" i="2"/>
  <c r="I16" i="2"/>
  <c r="E16" i="2"/>
  <c r="D16" i="2"/>
  <c r="I15" i="2"/>
  <c r="E15" i="2"/>
  <c r="D15" i="2"/>
  <c r="I14" i="2"/>
  <c r="E14" i="2"/>
  <c r="D14" i="2"/>
  <c r="I13" i="2"/>
  <c r="E13" i="2"/>
  <c r="D13" i="2"/>
  <c r="I12" i="2"/>
  <c r="E12" i="2"/>
  <c r="D12" i="2"/>
  <c r="I11" i="2"/>
  <c r="E11" i="2"/>
  <c r="D11" i="2"/>
  <c r="I10" i="2"/>
  <c r="E10" i="2"/>
  <c r="D10" i="2"/>
  <c r="I9" i="2"/>
  <c r="E9" i="2"/>
  <c r="D9" i="2"/>
  <c r="I8" i="2"/>
  <c r="E8" i="2"/>
  <c r="D8" i="2"/>
  <c r="I7" i="2"/>
  <c r="E7" i="2"/>
  <c r="D7" i="2"/>
  <c r="I6" i="2"/>
  <c r="E6" i="2"/>
  <c r="D6" i="2"/>
  <c r="I5" i="2"/>
  <c r="E5" i="2"/>
  <c r="I4" i="2"/>
  <c r="E4" i="2"/>
  <c r="H250" i="4" l="1"/>
  <c r="I250" i="4" s="1"/>
  <c r="F251" i="4"/>
  <c r="H251" i="4" s="1"/>
  <c r="I251" i="4" s="1"/>
  <c r="E6" i="1"/>
  <c r="F9" i="1"/>
  <c r="D5" i="1"/>
  <c r="F5" i="1"/>
  <c r="E5" i="1"/>
  <c r="H2" i="1"/>
  <c r="F6" i="1"/>
  <c r="E7" i="1"/>
  <c r="F7" i="1"/>
  <c r="E8" i="1"/>
  <c r="F8" i="1"/>
  <c r="E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D6" i="1"/>
  <c r="D7" i="1"/>
  <c r="D8" i="1"/>
  <c r="D9" i="1"/>
  <c r="D10" i="1"/>
  <c r="D11" i="1"/>
  <c r="D12" i="1"/>
  <c r="D13" i="1"/>
  <c r="F2" i="1"/>
  <c r="E2" i="1"/>
  <c r="D2" i="1"/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E17" i="1"/>
  <c r="G17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E18" i="1" l="1"/>
  <c r="E19" i="1" s="1"/>
  <c r="H17" i="1"/>
  <c r="I17" i="1" s="1"/>
  <c r="G18" i="1" l="1"/>
  <c r="H18" i="1" s="1"/>
  <c r="I18" i="1" s="1"/>
  <c r="E20" i="1"/>
  <c r="G19" i="1"/>
  <c r="H19" i="1" l="1"/>
  <c r="I19" i="1" s="1"/>
  <c r="E21" i="1"/>
  <c r="G20" i="1"/>
  <c r="H20" i="1" l="1"/>
  <c r="I20" i="1" s="1"/>
  <c r="E22" i="1"/>
  <c r="G21" i="1"/>
  <c r="H21" i="1" l="1"/>
  <c r="I21" i="1" s="1"/>
  <c r="E23" i="1"/>
  <c r="G22" i="1"/>
  <c r="H22" i="1" s="1"/>
  <c r="I22" i="1" l="1"/>
  <c r="E24" i="1"/>
  <c r="G23" i="1"/>
  <c r="H23" i="1" l="1"/>
  <c r="I23" i="1" s="1"/>
  <c r="E25" i="1"/>
  <c r="G24" i="1"/>
  <c r="H24" i="1" s="1"/>
  <c r="E26" i="1" l="1"/>
  <c r="G25" i="1"/>
  <c r="I24" i="1"/>
  <c r="E27" i="1" l="1"/>
  <c r="G26" i="1"/>
  <c r="H25" i="1"/>
  <c r="I25" i="1" s="1"/>
  <c r="E28" i="1" l="1"/>
  <c r="G27" i="1"/>
  <c r="H26" i="1"/>
  <c r="I26" i="1" s="1"/>
  <c r="E29" i="1" l="1"/>
  <c r="G28" i="1"/>
  <c r="H27" i="1"/>
  <c r="H28" i="1" l="1"/>
  <c r="I28" i="1" s="1"/>
  <c r="E30" i="1"/>
  <c r="G29" i="1"/>
  <c r="I27" i="1"/>
  <c r="H29" i="1" l="1"/>
  <c r="I29" i="1" s="1"/>
  <c r="E31" i="1"/>
  <c r="G30" i="1"/>
  <c r="E32" i="1" l="1"/>
  <c r="G31" i="1"/>
  <c r="H30" i="1"/>
  <c r="H31" i="1" l="1"/>
  <c r="E33" i="1"/>
  <c r="G32" i="1"/>
  <c r="I30" i="1"/>
  <c r="E34" i="1" l="1"/>
  <c r="G33" i="1"/>
  <c r="H32" i="1"/>
  <c r="I31" i="1"/>
  <c r="H33" i="1" l="1"/>
  <c r="I33" i="1" s="1"/>
  <c r="E35" i="1"/>
  <c r="G34" i="1"/>
  <c r="I32" i="1"/>
  <c r="E36" i="1" l="1"/>
  <c r="G35" i="1"/>
  <c r="H34" i="1"/>
  <c r="H35" i="1" l="1"/>
  <c r="I35" i="1" s="1"/>
  <c r="E37" i="1"/>
  <c r="G36" i="1"/>
  <c r="I34" i="1"/>
  <c r="E38" i="1" l="1"/>
  <c r="G37" i="1"/>
  <c r="H36" i="1"/>
  <c r="H37" i="1" l="1"/>
  <c r="I37" i="1" s="1"/>
  <c r="E39" i="1"/>
  <c r="G38" i="1"/>
  <c r="I36" i="1"/>
  <c r="E40" i="1" l="1"/>
  <c r="G39" i="1"/>
  <c r="H38" i="1"/>
  <c r="H39" i="1" l="1"/>
  <c r="I39" i="1" s="1"/>
  <c r="E41" i="1"/>
  <c r="G40" i="1"/>
  <c r="I38" i="1"/>
  <c r="H40" i="1" l="1"/>
  <c r="I40" i="1" s="1"/>
  <c r="E42" i="1"/>
  <c r="G41" i="1"/>
  <c r="H41" i="1" l="1"/>
  <c r="I41" i="1" s="1"/>
  <c r="E43" i="1"/>
  <c r="G42" i="1"/>
  <c r="H42" i="1" l="1"/>
  <c r="I42" i="1" s="1"/>
  <c r="E44" i="1"/>
  <c r="G43" i="1"/>
  <c r="E45" i="1" l="1"/>
  <c r="G44" i="1"/>
  <c r="H43" i="1"/>
  <c r="H44" i="1" l="1"/>
  <c r="I44" i="1" s="1"/>
  <c r="E46" i="1"/>
  <c r="G45" i="1"/>
  <c r="I43" i="1"/>
  <c r="H45" i="1" l="1"/>
  <c r="I45" i="1" s="1"/>
  <c r="E47" i="1"/>
  <c r="G46" i="1"/>
  <c r="H46" i="1" l="1"/>
  <c r="I46" i="1" s="1"/>
  <c r="E48" i="1"/>
  <c r="G47" i="1"/>
  <c r="H47" i="1" l="1"/>
  <c r="I47" i="1" s="1"/>
  <c r="E49" i="1"/>
  <c r="G48" i="1"/>
  <c r="H48" i="1" l="1"/>
  <c r="I48" i="1" s="1"/>
  <c r="E50" i="1"/>
  <c r="G49" i="1"/>
  <c r="H49" i="1" l="1"/>
  <c r="I49" i="1" s="1"/>
  <c r="E51" i="1"/>
  <c r="G50" i="1"/>
  <c r="H50" i="1" l="1"/>
  <c r="I50" i="1" s="1"/>
  <c r="E52" i="1"/>
  <c r="G51" i="1"/>
  <c r="H51" i="1" l="1"/>
  <c r="I51" i="1" s="1"/>
  <c r="E53" i="1"/>
  <c r="G52" i="1"/>
  <c r="H52" i="1" l="1"/>
  <c r="I52" i="1" s="1"/>
  <c r="E54" i="1"/>
  <c r="G53" i="1"/>
  <c r="H53" i="1" l="1"/>
  <c r="I53" i="1" s="1"/>
  <c r="E55" i="1"/>
  <c r="G54" i="1"/>
  <c r="H54" i="1" l="1"/>
  <c r="E56" i="1"/>
  <c r="G55" i="1"/>
  <c r="I54" i="1"/>
  <c r="E57" i="1" l="1"/>
  <c r="G56" i="1"/>
  <c r="H55" i="1"/>
  <c r="I55" i="1" s="1"/>
  <c r="H56" i="1" l="1"/>
  <c r="E58" i="1"/>
  <c r="G57" i="1"/>
  <c r="H57" i="1" l="1"/>
  <c r="I57" i="1" s="1"/>
  <c r="I56" i="1"/>
  <c r="E59" i="1"/>
  <c r="G58" i="1"/>
  <c r="H58" i="1" l="1"/>
  <c r="I58" i="1" s="1"/>
  <c r="E60" i="1"/>
  <c r="G59" i="1"/>
  <c r="H59" i="1" l="1"/>
  <c r="I59" i="1" s="1"/>
  <c r="E61" i="1"/>
  <c r="G60" i="1"/>
  <c r="E62" i="1" l="1"/>
  <c r="G61" i="1"/>
  <c r="H60" i="1"/>
  <c r="I60" i="1" s="1"/>
  <c r="E63" i="1" l="1"/>
  <c r="G62" i="1"/>
  <c r="H61" i="1"/>
  <c r="H62" i="1" l="1"/>
  <c r="I62" i="1" s="1"/>
  <c r="E64" i="1"/>
  <c r="G63" i="1"/>
  <c r="I61" i="1"/>
  <c r="H63" i="1" l="1"/>
  <c r="I63" i="1" s="1"/>
  <c r="E65" i="1"/>
  <c r="G64" i="1"/>
  <c r="H64" i="1" l="1"/>
  <c r="I64" i="1" s="1"/>
  <c r="E66" i="1"/>
  <c r="G65" i="1"/>
  <c r="H65" i="1" l="1"/>
  <c r="I65" i="1" s="1"/>
  <c r="E67" i="1"/>
  <c r="G66" i="1"/>
  <c r="H66" i="1" l="1"/>
  <c r="I66" i="1" s="1"/>
  <c r="E68" i="1"/>
  <c r="G67" i="1"/>
  <c r="H67" i="1" l="1"/>
  <c r="I67" i="1" s="1"/>
  <c r="E69" i="1"/>
  <c r="G68" i="1"/>
  <c r="H68" i="1" l="1"/>
  <c r="I68" i="1" s="1"/>
  <c r="E70" i="1"/>
  <c r="G69" i="1"/>
  <c r="H69" i="1" l="1"/>
  <c r="I69" i="1" s="1"/>
  <c r="E71" i="1"/>
  <c r="G70" i="1"/>
  <c r="H70" i="1" l="1"/>
  <c r="I70" i="1" s="1"/>
  <c r="E72" i="1"/>
  <c r="G71" i="1"/>
  <c r="H71" i="1" l="1"/>
  <c r="E73" i="1"/>
  <c r="G72" i="1"/>
  <c r="H72" i="1" s="1"/>
  <c r="I71" i="1"/>
  <c r="E74" i="1" l="1"/>
  <c r="G73" i="1"/>
  <c r="H73" i="1" s="1"/>
  <c r="I72" i="1"/>
  <c r="E75" i="1" l="1"/>
  <c r="G74" i="1"/>
  <c r="H74" i="1" s="1"/>
  <c r="I73" i="1"/>
  <c r="E76" i="1" l="1"/>
  <c r="G75" i="1"/>
  <c r="H75" i="1" s="1"/>
  <c r="I74" i="1"/>
  <c r="E77" i="1" l="1"/>
  <c r="G76" i="1"/>
  <c r="H76" i="1" s="1"/>
  <c r="I75" i="1"/>
  <c r="E78" i="1" l="1"/>
  <c r="G77" i="1"/>
  <c r="I76" i="1"/>
  <c r="E79" i="1" l="1"/>
  <c r="G78" i="1"/>
  <c r="H77" i="1"/>
  <c r="H78" i="1" l="1"/>
  <c r="E80" i="1"/>
  <c r="G79" i="1"/>
  <c r="I77" i="1"/>
  <c r="H79" i="1" l="1"/>
  <c r="I79" i="1" s="1"/>
  <c r="I78" i="1"/>
  <c r="E81" i="1"/>
  <c r="G80" i="1"/>
  <c r="H80" i="1" l="1"/>
  <c r="I80" i="1" s="1"/>
  <c r="E82" i="1"/>
  <c r="G81" i="1"/>
  <c r="E83" i="1" l="1"/>
  <c r="G82" i="1"/>
  <c r="H81" i="1"/>
  <c r="I81" i="1" s="1"/>
  <c r="H82" i="1" l="1"/>
  <c r="E84" i="1"/>
  <c r="G83" i="1"/>
  <c r="E85" i="1" l="1"/>
  <c r="G84" i="1"/>
  <c r="H83" i="1"/>
  <c r="I83" i="1" s="1"/>
  <c r="I82" i="1"/>
  <c r="H84" i="1" l="1"/>
  <c r="E86" i="1"/>
  <c r="G85" i="1"/>
  <c r="H85" i="1" l="1"/>
  <c r="I85" i="1" s="1"/>
  <c r="E87" i="1"/>
  <c r="G86" i="1"/>
  <c r="I84" i="1"/>
  <c r="H86" i="1" l="1"/>
  <c r="I86" i="1" s="1"/>
  <c r="E88" i="1"/>
  <c r="G87" i="1"/>
  <c r="H87" i="1" l="1"/>
  <c r="I87" i="1" s="1"/>
  <c r="E89" i="1"/>
  <c r="G88" i="1"/>
  <c r="E90" i="1" l="1"/>
  <c r="G89" i="1"/>
  <c r="H88" i="1"/>
  <c r="H89" i="1" s="1"/>
  <c r="I89" i="1" l="1"/>
  <c r="E91" i="1"/>
  <c r="G90" i="1"/>
  <c r="I88" i="1"/>
  <c r="E92" i="1" l="1"/>
  <c r="G91" i="1"/>
  <c r="H90" i="1"/>
  <c r="H91" i="1" s="1"/>
  <c r="I91" i="1" l="1"/>
  <c r="E93" i="1"/>
  <c r="G92" i="1"/>
  <c r="I90" i="1"/>
  <c r="E94" i="1" l="1"/>
  <c r="G93" i="1"/>
  <c r="H92" i="1"/>
  <c r="H93" i="1" s="1"/>
  <c r="I93" i="1" l="1"/>
  <c r="E95" i="1"/>
  <c r="G94" i="1"/>
  <c r="H94" i="1" s="1"/>
  <c r="I92" i="1"/>
  <c r="E96" i="1" l="1"/>
  <c r="G95" i="1"/>
  <c r="H95" i="1" s="1"/>
  <c r="I94" i="1"/>
  <c r="E97" i="1" l="1"/>
  <c r="G96" i="1"/>
  <c r="H96" i="1" s="1"/>
  <c r="I95" i="1"/>
  <c r="E98" i="1" l="1"/>
  <c r="G97" i="1"/>
  <c r="H97" i="1" s="1"/>
  <c r="I96" i="1"/>
  <c r="E99" i="1" l="1"/>
  <c r="G98" i="1"/>
  <c r="I97" i="1"/>
  <c r="H98" i="1" l="1"/>
  <c r="E100" i="1"/>
  <c r="G99" i="1"/>
  <c r="H99" i="1" l="1"/>
  <c r="I99" i="1" s="1"/>
  <c r="E101" i="1"/>
  <c r="G100" i="1"/>
  <c r="I98" i="1"/>
  <c r="H100" i="1" l="1"/>
  <c r="E102" i="1"/>
  <c r="G101" i="1"/>
  <c r="H101" i="1" l="1"/>
  <c r="I101" i="1" s="1"/>
  <c r="I100" i="1"/>
  <c r="E103" i="1"/>
  <c r="G102" i="1"/>
  <c r="H102" i="1" l="1"/>
  <c r="I102" i="1" s="1"/>
  <c r="E104" i="1"/>
  <c r="G103" i="1"/>
  <c r="H103" i="1" l="1"/>
  <c r="I103" i="1" s="1"/>
  <c r="E105" i="1"/>
  <c r="G104" i="1"/>
  <c r="H104" i="1" l="1"/>
  <c r="I104" i="1" s="1"/>
  <c r="E106" i="1"/>
  <c r="G105" i="1"/>
  <c r="H105" i="1" l="1"/>
  <c r="E107" i="1"/>
  <c r="G106" i="1"/>
  <c r="H106" i="1" l="1"/>
  <c r="I106" i="1" s="1"/>
  <c r="E108" i="1"/>
  <c r="G107" i="1"/>
  <c r="I105" i="1"/>
  <c r="H107" i="1" l="1"/>
  <c r="I107" i="1" s="1"/>
  <c r="E109" i="1"/>
  <c r="G108" i="1"/>
  <c r="E110" i="1" l="1"/>
  <c r="G109" i="1"/>
  <c r="H108" i="1"/>
  <c r="H109" i="1" l="1"/>
  <c r="I109" i="1" s="1"/>
  <c r="E111" i="1"/>
  <c r="G110" i="1"/>
  <c r="I108" i="1"/>
  <c r="E112" i="1" l="1"/>
  <c r="G111" i="1"/>
  <c r="H110" i="1"/>
  <c r="H111" i="1" s="1"/>
  <c r="I111" i="1" l="1"/>
  <c r="E113" i="1"/>
  <c r="G112" i="1"/>
  <c r="H112" i="1" s="1"/>
  <c r="I110" i="1"/>
  <c r="I112" i="1" l="1"/>
  <c r="E114" i="1"/>
  <c r="G113" i="1"/>
  <c r="H113" i="1" s="1"/>
  <c r="I113" i="1" l="1"/>
  <c r="E115" i="1"/>
  <c r="G114" i="1"/>
  <c r="H114" i="1" s="1"/>
  <c r="E116" i="1" l="1"/>
  <c r="G115" i="1"/>
  <c r="H115" i="1"/>
  <c r="I114" i="1"/>
  <c r="E117" i="1" l="1"/>
  <c r="G116" i="1"/>
  <c r="I115" i="1"/>
  <c r="H116" i="1" l="1"/>
  <c r="E118" i="1"/>
  <c r="G117" i="1"/>
  <c r="H117" i="1" l="1"/>
  <c r="I117" i="1" s="1"/>
  <c r="I116" i="1"/>
  <c r="E119" i="1"/>
  <c r="G118" i="1"/>
  <c r="H118" i="1" l="1"/>
  <c r="I118" i="1" s="1"/>
  <c r="E120" i="1"/>
  <c r="G119" i="1"/>
  <c r="H119" i="1" l="1"/>
  <c r="E121" i="1"/>
  <c r="G120" i="1"/>
  <c r="H120" i="1" l="1"/>
  <c r="I120" i="1" s="1"/>
  <c r="I119" i="1"/>
  <c r="E122" i="1"/>
  <c r="G121" i="1"/>
  <c r="H121" i="1" s="1"/>
  <c r="I121" i="1" l="1"/>
  <c r="E123" i="1"/>
  <c r="G122" i="1"/>
  <c r="H122" i="1" s="1"/>
  <c r="E124" i="1" l="1"/>
  <c r="G123" i="1"/>
  <c r="I122" i="1"/>
  <c r="E125" i="1" l="1"/>
  <c r="G124" i="1"/>
  <c r="H123" i="1"/>
  <c r="H124" i="1" s="1"/>
  <c r="I124" i="1" l="1"/>
  <c r="E126" i="1"/>
  <c r="G125" i="1"/>
  <c r="I123" i="1"/>
  <c r="E127" i="1" l="1"/>
  <c r="G126" i="1"/>
  <c r="H125" i="1"/>
  <c r="H126" i="1" s="1"/>
  <c r="I125" i="1" l="1"/>
  <c r="I126" i="1"/>
  <c r="E128" i="1"/>
  <c r="G127" i="1"/>
  <c r="H127" i="1" s="1"/>
  <c r="I127" i="1" l="1"/>
  <c r="E129" i="1"/>
  <c r="G128" i="1"/>
  <c r="E130" i="1" l="1"/>
  <c r="G129" i="1"/>
  <c r="H128" i="1"/>
  <c r="H129" i="1" l="1"/>
  <c r="I129" i="1" s="1"/>
  <c r="E131" i="1"/>
  <c r="G130" i="1"/>
  <c r="I128" i="1"/>
  <c r="E132" i="1" l="1"/>
  <c r="G131" i="1"/>
  <c r="H130" i="1"/>
  <c r="H131" i="1" s="1"/>
  <c r="I131" i="1" l="1"/>
  <c r="E133" i="1"/>
  <c r="G132" i="1"/>
  <c r="I130" i="1"/>
  <c r="E134" i="1" l="1"/>
  <c r="G133" i="1"/>
  <c r="H132" i="1"/>
  <c r="H133" i="1" s="1"/>
  <c r="I133" i="1" l="1"/>
  <c r="E135" i="1"/>
  <c r="G134" i="1"/>
  <c r="I132" i="1"/>
  <c r="E136" i="1" l="1"/>
  <c r="G135" i="1"/>
  <c r="H134" i="1"/>
  <c r="H135" i="1" s="1"/>
  <c r="I135" i="1" l="1"/>
  <c r="E137" i="1"/>
  <c r="G136" i="1"/>
  <c r="I134" i="1"/>
  <c r="E138" i="1" l="1"/>
  <c r="G137" i="1"/>
  <c r="H136" i="1"/>
  <c r="H137" i="1" s="1"/>
  <c r="I136" i="1" l="1"/>
  <c r="I137" i="1"/>
  <c r="E139" i="1"/>
  <c r="G138" i="1"/>
  <c r="E140" i="1" l="1"/>
  <c r="G139" i="1"/>
  <c r="H138" i="1"/>
  <c r="H139" i="1" s="1"/>
  <c r="I139" i="1" l="1"/>
  <c r="E141" i="1"/>
  <c r="G140" i="1"/>
  <c r="I138" i="1"/>
  <c r="E142" i="1" l="1"/>
  <c r="G141" i="1"/>
  <c r="H140" i="1"/>
  <c r="H141" i="1" s="1"/>
  <c r="I141" i="1" l="1"/>
  <c r="E143" i="1"/>
  <c r="G142" i="1"/>
  <c r="I140" i="1"/>
  <c r="E144" i="1" l="1"/>
  <c r="G143" i="1"/>
  <c r="H142" i="1"/>
  <c r="H143" i="1" s="1"/>
  <c r="I143" i="1" l="1"/>
  <c r="E145" i="1"/>
  <c r="G144" i="1"/>
  <c r="I142" i="1"/>
  <c r="E146" i="1" l="1"/>
  <c r="G145" i="1"/>
  <c r="H144" i="1"/>
  <c r="H145" i="1" s="1"/>
  <c r="I145" i="1" l="1"/>
  <c r="E147" i="1"/>
  <c r="G146" i="1"/>
  <c r="I144" i="1"/>
  <c r="E148" i="1" l="1"/>
  <c r="G147" i="1"/>
  <c r="H146" i="1"/>
  <c r="H147" i="1" s="1"/>
  <c r="I147" i="1" l="1"/>
  <c r="I146" i="1"/>
  <c r="E149" i="1"/>
  <c r="G148" i="1"/>
  <c r="E150" i="1" l="1"/>
  <c r="G149" i="1"/>
  <c r="H148" i="1"/>
  <c r="H149" i="1" s="1"/>
  <c r="I149" i="1" l="1"/>
  <c r="E151" i="1"/>
  <c r="G150" i="1"/>
  <c r="H150" i="1" s="1"/>
  <c r="I148" i="1"/>
  <c r="I150" i="1" l="1"/>
  <c r="E152" i="1"/>
  <c r="G151" i="1"/>
  <c r="H151" i="1" s="1"/>
  <c r="E153" i="1" l="1"/>
  <c r="G152" i="1"/>
  <c r="H152" i="1" s="1"/>
  <c r="I151" i="1"/>
  <c r="I152" i="1" l="1"/>
  <c r="E154" i="1"/>
  <c r="G153" i="1"/>
  <c r="E155" i="1" l="1"/>
  <c r="G154" i="1"/>
  <c r="H153" i="1"/>
  <c r="H154" i="1" s="1"/>
  <c r="I154" i="1" l="1"/>
  <c r="E156" i="1"/>
  <c r="G155" i="1"/>
  <c r="I153" i="1"/>
  <c r="E157" i="1" l="1"/>
  <c r="G156" i="1"/>
  <c r="H155" i="1"/>
  <c r="H156" i="1" s="1"/>
  <c r="I156" i="1" l="1"/>
  <c r="E158" i="1"/>
  <c r="G157" i="1"/>
  <c r="I155" i="1"/>
  <c r="E159" i="1" l="1"/>
  <c r="G158" i="1"/>
  <c r="H157" i="1"/>
  <c r="H158" i="1" s="1"/>
  <c r="I158" i="1" l="1"/>
  <c r="E160" i="1"/>
  <c r="G159" i="1"/>
  <c r="I157" i="1"/>
  <c r="E161" i="1" l="1"/>
  <c r="G160" i="1"/>
  <c r="H159" i="1"/>
  <c r="H160" i="1" s="1"/>
  <c r="I160" i="1" l="1"/>
  <c r="E162" i="1"/>
  <c r="G161" i="1"/>
  <c r="I159" i="1"/>
  <c r="E163" i="1" l="1"/>
  <c r="G162" i="1"/>
  <c r="H161" i="1"/>
  <c r="H162" i="1" s="1"/>
  <c r="I162" i="1" l="1"/>
  <c r="E164" i="1"/>
  <c r="G163" i="1"/>
  <c r="I161" i="1"/>
  <c r="E165" i="1" l="1"/>
  <c r="G164" i="1"/>
  <c r="H163" i="1"/>
  <c r="H164" i="1" s="1"/>
  <c r="I164" i="1" l="1"/>
  <c r="E166" i="1"/>
  <c r="G165" i="1"/>
  <c r="I163" i="1"/>
  <c r="E167" i="1" l="1"/>
  <c r="G166" i="1"/>
  <c r="H165" i="1"/>
  <c r="H166" i="1" l="1"/>
  <c r="I166" i="1" s="1"/>
  <c r="E168" i="1"/>
  <c r="G167" i="1"/>
  <c r="I165" i="1"/>
  <c r="E169" i="1" l="1"/>
  <c r="G168" i="1"/>
  <c r="H167" i="1"/>
  <c r="H168" i="1" s="1"/>
  <c r="I168" i="1" l="1"/>
  <c r="E170" i="1"/>
  <c r="G169" i="1"/>
  <c r="I167" i="1"/>
  <c r="E171" i="1" l="1"/>
  <c r="G170" i="1"/>
  <c r="H169" i="1"/>
  <c r="H170" i="1" s="1"/>
  <c r="I170" i="1" l="1"/>
  <c r="E172" i="1"/>
  <c r="G171" i="1"/>
  <c r="I169" i="1"/>
  <c r="E173" i="1" l="1"/>
  <c r="G172" i="1"/>
  <c r="H171" i="1"/>
  <c r="H172" i="1" s="1"/>
  <c r="I172" i="1" l="1"/>
  <c r="E174" i="1"/>
  <c r="G173" i="1"/>
  <c r="I171" i="1"/>
  <c r="E175" i="1" l="1"/>
  <c r="G174" i="1"/>
  <c r="H173" i="1"/>
  <c r="H174" i="1" s="1"/>
  <c r="I174" i="1" l="1"/>
  <c r="E176" i="1"/>
  <c r="G175" i="1"/>
  <c r="I173" i="1"/>
  <c r="E177" i="1" l="1"/>
  <c r="G176" i="1"/>
  <c r="H175" i="1"/>
  <c r="H176" i="1" s="1"/>
  <c r="I176" i="1" l="1"/>
  <c r="E178" i="1"/>
  <c r="G177" i="1"/>
  <c r="I175" i="1"/>
  <c r="E179" i="1" l="1"/>
  <c r="G178" i="1"/>
  <c r="H177" i="1"/>
  <c r="H178" i="1" s="1"/>
  <c r="I178" i="1" l="1"/>
  <c r="E180" i="1"/>
  <c r="G179" i="1"/>
  <c r="I177" i="1"/>
  <c r="E181" i="1" l="1"/>
  <c r="G180" i="1"/>
  <c r="H179" i="1"/>
  <c r="H180" i="1" s="1"/>
  <c r="I180" i="1" l="1"/>
  <c r="E182" i="1"/>
  <c r="G181" i="1"/>
  <c r="I179" i="1"/>
  <c r="E183" i="1" l="1"/>
  <c r="G182" i="1"/>
  <c r="H181" i="1"/>
  <c r="H182" i="1" s="1"/>
  <c r="I182" i="1" l="1"/>
  <c r="E184" i="1"/>
  <c r="G183" i="1"/>
  <c r="I181" i="1"/>
  <c r="E185" i="1" l="1"/>
  <c r="G184" i="1"/>
  <c r="H183" i="1"/>
  <c r="H184" i="1" s="1"/>
  <c r="I184" i="1" l="1"/>
  <c r="E186" i="1"/>
  <c r="G185" i="1"/>
  <c r="I183" i="1"/>
  <c r="E187" i="1" l="1"/>
  <c r="G186" i="1"/>
  <c r="H185" i="1"/>
  <c r="H186" i="1" s="1"/>
  <c r="I186" i="1" l="1"/>
  <c r="E188" i="1"/>
  <c r="G187" i="1"/>
  <c r="I185" i="1"/>
  <c r="E189" i="1" l="1"/>
  <c r="G188" i="1"/>
  <c r="H187" i="1"/>
  <c r="H188" i="1" s="1"/>
  <c r="I188" i="1" l="1"/>
  <c r="E190" i="1"/>
  <c r="G189" i="1"/>
  <c r="I187" i="1"/>
  <c r="E191" i="1" l="1"/>
  <c r="G190" i="1"/>
  <c r="H189" i="1"/>
  <c r="H190" i="1" s="1"/>
  <c r="I190" i="1" l="1"/>
  <c r="E192" i="1"/>
  <c r="G191" i="1"/>
  <c r="I189" i="1"/>
  <c r="E193" i="1" l="1"/>
  <c r="G192" i="1"/>
  <c r="H191" i="1"/>
  <c r="H192" i="1" s="1"/>
  <c r="I192" i="1" l="1"/>
  <c r="E194" i="1"/>
  <c r="G193" i="1"/>
  <c r="I191" i="1"/>
  <c r="E195" i="1" l="1"/>
  <c r="G194" i="1"/>
  <c r="H193" i="1"/>
  <c r="H194" i="1" s="1"/>
  <c r="I194" i="1" l="1"/>
  <c r="E196" i="1"/>
  <c r="G195" i="1"/>
  <c r="I193" i="1"/>
  <c r="E197" i="1" l="1"/>
  <c r="G196" i="1"/>
  <c r="H195" i="1"/>
  <c r="H196" i="1" l="1"/>
  <c r="I196" i="1" s="1"/>
  <c r="E198" i="1"/>
  <c r="G197" i="1"/>
  <c r="I195" i="1"/>
  <c r="E199" i="1" l="1"/>
  <c r="G198" i="1"/>
  <c r="H197" i="1"/>
  <c r="H198" i="1" s="1"/>
  <c r="I198" i="1" l="1"/>
  <c r="E200" i="1"/>
  <c r="G199" i="1"/>
  <c r="I197" i="1"/>
  <c r="E201" i="1" l="1"/>
  <c r="G200" i="1"/>
  <c r="H199" i="1"/>
  <c r="H200" i="1" s="1"/>
  <c r="I200" i="1" l="1"/>
  <c r="E202" i="1"/>
  <c r="G201" i="1"/>
  <c r="I199" i="1"/>
  <c r="E203" i="1" l="1"/>
  <c r="G202" i="1"/>
  <c r="H201" i="1"/>
  <c r="H202" i="1" s="1"/>
  <c r="I202" i="1" l="1"/>
  <c r="E204" i="1"/>
  <c r="G203" i="1"/>
  <c r="I201" i="1"/>
  <c r="E205" i="1" l="1"/>
  <c r="G204" i="1"/>
  <c r="H203" i="1"/>
  <c r="H204" i="1" s="1"/>
  <c r="I204" i="1" l="1"/>
  <c r="E206" i="1"/>
  <c r="G205" i="1"/>
  <c r="I203" i="1"/>
  <c r="E207" i="1" l="1"/>
  <c r="G206" i="1"/>
  <c r="H205" i="1"/>
  <c r="H206" i="1" s="1"/>
  <c r="I206" i="1" l="1"/>
  <c r="E208" i="1"/>
  <c r="G207" i="1"/>
  <c r="I205" i="1"/>
  <c r="E209" i="1" l="1"/>
  <c r="G208" i="1"/>
  <c r="H207" i="1"/>
  <c r="H208" i="1" s="1"/>
  <c r="I208" i="1" l="1"/>
  <c r="E210" i="1"/>
  <c r="G209" i="1"/>
  <c r="I207" i="1"/>
  <c r="E211" i="1" l="1"/>
  <c r="G210" i="1"/>
  <c r="H209" i="1"/>
  <c r="H210" i="1" s="1"/>
  <c r="I210" i="1" l="1"/>
  <c r="I209" i="1"/>
  <c r="E212" i="1"/>
  <c r="G211" i="1"/>
  <c r="E213" i="1" l="1"/>
  <c r="G212" i="1"/>
  <c r="H211" i="1"/>
  <c r="H212" i="1" s="1"/>
  <c r="I212" i="1" l="1"/>
  <c r="E214" i="1"/>
  <c r="G213" i="1"/>
  <c r="H213" i="1" s="1"/>
  <c r="I211" i="1"/>
  <c r="I213" i="1" l="1"/>
  <c r="E215" i="1"/>
  <c r="G214" i="1"/>
  <c r="H214" i="1" s="1"/>
  <c r="I214" i="1" l="1"/>
  <c r="E216" i="1"/>
  <c r="G215" i="1"/>
  <c r="E217" i="1" l="1"/>
  <c r="G216" i="1"/>
  <c r="H215" i="1"/>
  <c r="H216" i="1" s="1"/>
  <c r="I215" i="1" l="1"/>
  <c r="I216" i="1"/>
  <c r="E218" i="1"/>
  <c r="G217" i="1"/>
  <c r="H217" i="1" s="1"/>
  <c r="I217" i="1" l="1"/>
  <c r="E219" i="1"/>
  <c r="G218" i="1"/>
  <c r="H218" i="1"/>
  <c r="I218" i="1" l="1"/>
  <c r="E220" i="1"/>
  <c r="G219" i="1"/>
  <c r="H219" i="1" s="1"/>
  <c r="I219" i="1" l="1"/>
  <c r="E221" i="1"/>
  <c r="G220" i="1"/>
  <c r="E222" i="1" l="1"/>
  <c r="G221" i="1"/>
  <c r="H220" i="1"/>
  <c r="H221" i="1" s="1"/>
  <c r="I221" i="1" l="1"/>
  <c r="E223" i="1"/>
  <c r="G222" i="1"/>
  <c r="I220" i="1"/>
  <c r="E224" i="1" l="1"/>
  <c r="G223" i="1"/>
  <c r="H222" i="1"/>
  <c r="H223" i="1" s="1"/>
  <c r="I223" i="1" l="1"/>
  <c r="E225" i="1"/>
  <c r="G224" i="1"/>
  <c r="H224" i="1" s="1"/>
  <c r="I222" i="1"/>
  <c r="E226" i="1" l="1"/>
  <c r="G225" i="1"/>
  <c r="I224" i="1"/>
  <c r="E227" i="1" l="1"/>
  <c r="G226" i="1"/>
  <c r="H225" i="1"/>
  <c r="H226" i="1" s="1"/>
  <c r="I225" i="1" l="1"/>
  <c r="I226" i="1"/>
  <c r="E228" i="1"/>
  <c r="G227" i="1"/>
  <c r="E229" i="1" l="1"/>
  <c r="G228" i="1"/>
  <c r="H227" i="1"/>
  <c r="H228" i="1" s="1"/>
  <c r="I228" i="1" l="1"/>
  <c r="E230" i="1"/>
  <c r="G229" i="1"/>
  <c r="I227" i="1"/>
  <c r="E231" i="1" l="1"/>
  <c r="G230" i="1"/>
  <c r="H229" i="1"/>
  <c r="H230" i="1" s="1"/>
  <c r="I230" i="1" l="1"/>
  <c r="E232" i="1"/>
  <c r="G231" i="1"/>
  <c r="I229" i="1"/>
  <c r="E233" i="1" l="1"/>
  <c r="G232" i="1"/>
  <c r="H231" i="1"/>
  <c r="H232" i="1" s="1"/>
  <c r="I232" i="1" l="1"/>
  <c r="E234" i="1"/>
  <c r="G233" i="1"/>
  <c r="I231" i="1"/>
  <c r="E235" i="1" l="1"/>
  <c r="G234" i="1"/>
  <c r="H233" i="1"/>
  <c r="H234" i="1" s="1"/>
  <c r="I234" i="1" l="1"/>
  <c r="E236" i="1"/>
  <c r="G235" i="1"/>
  <c r="I233" i="1"/>
  <c r="E237" i="1" l="1"/>
  <c r="G236" i="1"/>
  <c r="H235" i="1"/>
  <c r="H236" i="1" s="1"/>
  <c r="I236" i="1" l="1"/>
  <c r="E238" i="1"/>
  <c r="G237" i="1"/>
  <c r="I235" i="1"/>
  <c r="E239" i="1" l="1"/>
  <c r="G238" i="1"/>
  <c r="H237" i="1"/>
  <c r="H238" i="1" s="1"/>
  <c r="I238" i="1" l="1"/>
  <c r="E240" i="1"/>
  <c r="G239" i="1"/>
  <c r="I237" i="1"/>
  <c r="E241" i="1" l="1"/>
  <c r="G240" i="1"/>
  <c r="H239" i="1"/>
  <c r="H240" i="1" s="1"/>
  <c r="I240" i="1" l="1"/>
  <c r="E242" i="1"/>
  <c r="G241" i="1"/>
  <c r="I239" i="1"/>
  <c r="E243" i="1" l="1"/>
  <c r="G242" i="1"/>
  <c r="H241" i="1"/>
  <c r="H242" i="1" s="1"/>
  <c r="I242" i="1" l="1"/>
  <c r="E244" i="1"/>
  <c r="G243" i="1"/>
  <c r="I241" i="1"/>
  <c r="E245" i="1" l="1"/>
  <c r="G244" i="1"/>
  <c r="H243" i="1"/>
  <c r="H244" i="1" l="1"/>
  <c r="I244" i="1" s="1"/>
  <c r="E246" i="1"/>
  <c r="G245" i="1"/>
  <c r="I243" i="1"/>
  <c r="E247" i="1" l="1"/>
  <c r="G246" i="1"/>
  <c r="H245" i="1"/>
  <c r="H246" i="1" s="1"/>
  <c r="I246" i="1" l="1"/>
  <c r="E248" i="1"/>
  <c r="G247" i="1"/>
  <c r="I245" i="1"/>
  <c r="E249" i="1" l="1"/>
  <c r="G248" i="1"/>
  <c r="H247" i="1"/>
  <c r="H248" i="1" s="1"/>
  <c r="I248" i="1" l="1"/>
  <c r="I247" i="1"/>
  <c r="E250" i="1"/>
  <c r="G249" i="1"/>
  <c r="H249" i="1" s="1"/>
  <c r="I249" i="1" l="1"/>
  <c r="E251" i="1"/>
  <c r="G250" i="1"/>
  <c r="H250" i="1" s="1"/>
  <c r="E252" i="1" l="1"/>
  <c r="G251" i="1"/>
  <c r="I250" i="1"/>
  <c r="H251" i="1"/>
  <c r="I251" i="1" l="1"/>
  <c r="E253" i="1"/>
  <c r="G252" i="1"/>
  <c r="E254" i="1" l="1"/>
  <c r="G253" i="1"/>
  <c r="H252" i="1"/>
  <c r="H253" i="1" s="1"/>
  <c r="I253" i="1" l="1"/>
  <c r="G254" i="1"/>
  <c r="H254" i="1" s="1"/>
  <c r="I252" i="1"/>
  <c r="I254" i="1" l="1"/>
</calcChain>
</file>

<file path=xl/sharedStrings.xml><?xml version="1.0" encoding="utf-8"?>
<sst xmlns="http://schemas.openxmlformats.org/spreadsheetml/2006/main" count="72" uniqueCount="57">
  <si>
    <t>Date</t>
  </si>
  <si>
    <t>9-Day EMA</t>
  </si>
  <si>
    <t>12-Day EMA</t>
  </si>
  <si>
    <t>26-Day EMA</t>
  </si>
  <si>
    <t>MACD Line</t>
  </si>
  <si>
    <t>Signal Line</t>
  </si>
  <si>
    <t>Histogram</t>
  </si>
  <si>
    <t>n</t>
  </si>
  <si>
    <t xml:space="preserve">S&amp;P 500 </t>
  </si>
  <si>
    <t>Last Price</t>
  </si>
  <si>
    <t xml:space="preserve">Weight </t>
  </si>
  <si>
    <t xml:space="preserve">QUESTION 3 - MACD </t>
  </si>
  <si>
    <t xml:space="preserve">Netflix </t>
  </si>
  <si>
    <t xml:space="preserve">Log returns </t>
  </si>
  <si>
    <t xml:space="preserve">Daily Returns </t>
  </si>
  <si>
    <t xml:space="preserve">Question 1 </t>
  </si>
  <si>
    <t xml:space="preserve">Annualised returns </t>
  </si>
  <si>
    <t>x</t>
  </si>
  <si>
    <t xml:space="preserve">Annualised Volatility </t>
  </si>
  <si>
    <t xml:space="preserve">Question 2 </t>
  </si>
  <si>
    <t xml:space="preserve">Risk free rate </t>
  </si>
  <si>
    <t>Q2A</t>
  </si>
  <si>
    <t>1-day 95% Value-at-Risk (VaR)</t>
  </si>
  <si>
    <t xml:space="preserve">Mean </t>
  </si>
  <si>
    <t>STDEV</t>
  </si>
  <si>
    <t xml:space="preserve">VaR </t>
  </si>
  <si>
    <t>Q2B</t>
  </si>
  <si>
    <t xml:space="preserve">CAMP Beta </t>
  </si>
  <si>
    <t>Change</t>
    <phoneticPr fontId="18" type="noConversion"/>
  </si>
  <si>
    <t>Gain</t>
    <phoneticPr fontId="18" type="noConversion"/>
  </si>
  <si>
    <t>Loss</t>
    <phoneticPr fontId="18" type="noConversion"/>
  </si>
  <si>
    <t>Avg Gain</t>
    <phoneticPr fontId="18" type="noConversion"/>
  </si>
  <si>
    <t>Avg Loss</t>
    <phoneticPr fontId="18" type="noConversion"/>
  </si>
  <si>
    <t>RS</t>
    <phoneticPr fontId="18" type="noConversion"/>
  </si>
  <si>
    <t>14-Day RSI</t>
    <phoneticPr fontId="18" type="noConversion"/>
  </si>
  <si>
    <t>20 Day MA</t>
    <phoneticPr fontId="18" type="noConversion"/>
  </si>
  <si>
    <t>STD DEV</t>
    <phoneticPr fontId="18" type="noConversion"/>
  </si>
  <si>
    <t>Upper Band</t>
    <phoneticPr fontId="18" type="noConversion"/>
  </si>
  <si>
    <t>Lower Band</t>
    <phoneticPr fontId="18" type="noConversion"/>
  </si>
  <si>
    <t>%K Line</t>
  </si>
  <si>
    <t>%D Line</t>
    <phoneticPr fontId="18" type="noConversion"/>
  </si>
  <si>
    <t>Stock Price</t>
    <phoneticPr fontId="2" type="noConversion"/>
  </si>
  <si>
    <t>d1</t>
    <phoneticPr fontId="2" type="noConversion"/>
  </si>
  <si>
    <t>Strike Price</t>
  </si>
  <si>
    <t>d2</t>
    <phoneticPr fontId="2" type="noConversion"/>
  </si>
  <si>
    <t>Risk-free rate</t>
  </si>
  <si>
    <t>Volatility</t>
  </si>
  <si>
    <t>Time</t>
    <phoneticPr fontId="2" type="noConversion"/>
  </si>
  <si>
    <t>Call/Put</t>
    <phoneticPr fontId="2" type="noConversion"/>
  </si>
  <si>
    <t>Option Price</t>
    <phoneticPr fontId="2" type="noConversion"/>
  </si>
  <si>
    <t>Question 6</t>
  </si>
  <si>
    <t>Asset</t>
  </si>
  <si>
    <t>Time</t>
  </si>
  <si>
    <t>Asset 1</t>
  </si>
  <si>
    <t>Asset 2</t>
  </si>
  <si>
    <t>Drift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</si>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</sst>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_);[Red]\(0.00\)"/>
    <numFmt numFmtId="167" formatCode="0_);[Red]\(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  <xf numFmtId="164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16" fillId="0" borderId="0" xfId="0" applyFont="1"/>
    <xf numFmtId="0" fontId="0" fillId="33" borderId="0" xfId="0" applyFill="1"/>
    <xf numFmtId="14" fontId="0" fillId="0" borderId="0" xfId="0" applyNumberForma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9" fontId="16" fillId="0" borderId="0" xfId="43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9" fontId="0" fillId="0" borderId="0" xfId="43" applyFont="1" applyAlignment="1"/>
    <xf numFmtId="166" fontId="0" fillId="0" borderId="0" xfId="43" applyNumberFormat="1" applyFont="1" applyAlignment="1"/>
    <xf numFmtId="167" fontId="0" fillId="0" borderId="0" xfId="43" applyNumberFormat="1" applyFont="1" applyAlignment="1"/>
    <xf numFmtId="0" fontId="21" fillId="0" borderId="0" xfId="0" applyFont="1"/>
    <xf numFmtId="2" fontId="21" fillId="0" borderId="0" xfId="0" applyNumberFormat="1" applyFont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netflix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 MACD'!$A$4:$A$191</c:f>
              <c:numCache>
                <c:formatCode>m/d/yyyy</c:formatCode>
                <c:ptCount val="188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</c:numCache>
            </c:numRef>
          </c:cat>
          <c:val>
            <c:numRef>
              <c:f>'Q3 MACD'!$B$4:$B$191</c:f>
              <c:numCache>
                <c:formatCode>General</c:formatCode>
                <c:ptCount val="188"/>
                <c:pt idx="0">
                  <c:v>932.53</c:v>
                </c:pt>
                <c:pt idx="1">
                  <c:v>933.85</c:v>
                </c:pt>
                <c:pt idx="2">
                  <c:v>976.72</c:v>
                </c:pt>
                <c:pt idx="3">
                  <c:v>970.65</c:v>
                </c:pt>
                <c:pt idx="4">
                  <c:v>997.28</c:v>
                </c:pt>
                <c:pt idx="5">
                  <c:v>971.99</c:v>
                </c:pt>
                <c:pt idx="6">
                  <c:v>960.29</c:v>
                </c:pt>
                <c:pt idx="7">
                  <c:v>950.84</c:v>
                </c:pt>
                <c:pt idx="8">
                  <c:v>959.49</c:v>
                </c:pt>
                <c:pt idx="9">
                  <c:v>929.98</c:v>
                </c:pt>
                <c:pt idx="10">
                  <c:v>950.02</c:v>
                </c:pt>
                <c:pt idx="11">
                  <c:v>918</c:v>
                </c:pt>
                <c:pt idx="12">
                  <c:v>890.17</c:v>
                </c:pt>
                <c:pt idx="13">
                  <c:v>919.68</c:v>
                </c:pt>
                <c:pt idx="14">
                  <c:v>895.1</c:v>
                </c:pt>
                <c:pt idx="15">
                  <c:v>866.68</c:v>
                </c:pt>
                <c:pt idx="16">
                  <c:v>891.11</c:v>
                </c:pt>
                <c:pt idx="17">
                  <c:v>906.36</c:v>
                </c:pt>
                <c:pt idx="18">
                  <c:v>990.92</c:v>
                </c:pt>
                <c:pt idx="19">
                  <c:v>972.58</c:v>
                </c:pt>
                <c:pt idx="20">
                  <c:v>973.7</c:v>
                </c:pt>
                <c:pt idx="21">
                  <c:v>980.56</c:v>
                </c:pt>
                <c:pt idx="22">
                  <c:v>963.07</c:v>
                </c:pt>
                <c:pt idx="23">
                  <c:v>990.06</c:v>
                </c:pt>
                <c:pt idx="24">
                  <c:v>977.24</c:v>
                </c:pt>
                <c:pt idx="25">
                  <c:v>988.47</c:v>
                </c:pt>
                <c:pt idx="26">
                  <c:v>1003.15</c:v>
                </c:pt>
                <c:pt idx="27">
                  <c:v>1024.54</c:v>
                </c:pt>
                <c:pt idx="28">
                  <c:v>1043.33</c:v>
                </c:pt>
                <c:pt idx="29">
                  <c:v>1035.8499999999999</c:v>
                </c:pt>
                <c:pt idx="30">
                  <c:v>1058.5999999999999</c:v>
                </c:pt>
                <c:pt idx="31">
                  <c:v>1043.69</c:v>
                </c:pt>
                <c:pt idx="32">
                  <c:v>1027.31</c:v>
                </c:pt>
                <c:pt idx="33">
                  <c:v>1008.08</c:v>
                </c:pt>
                <c:pt idx="34">
                  <c:v>1027.5999999999999</c:v>
                </c:pt>
                <c:pt idx="35">
                  <c:v>1013.93</c:v>
                </c:pt>
                <c:pt idx="36">
                  <c:v>1015.68</c:v>
                </c:pt>
                <c:pt idx="37">
                  <c:v>1011.11</c:v>
                </c:pt>
                <c:pt idx="38">
                  <c:v>994.87</c:v>
                </c:pt>
                <c:pt idx="39">
                  <c:v>978.94</c:v>
                </c:pt>
                <c:pt idx="40">
                  <c:v>976.76</c:v>
                </c:pt>
                <c:pt idx="41">
                  <c:v>973.24</c:v>
                </c:pt>
                <c:pt idx="42">
                  <c:v>978.15</c:v>
                </c:pt>
                <c:pt idx="43">
                  <c:v>971.83</c:v>
                </c:pt>
                <c:pt idx="44">
                  <c:v>971.89</c:v>
                </c:pt>
                <c:pt idx="45">
                  <c:v>977.59</c:v>
                </c:pt>
                <c:pt idx="46">
                  <c:v>984.86</c:v>
                </c:pt>
                <c:pt idx="47">
                  <c:v>953.99</c:v>
                </c:pt>
                <c:pt idx="48">
                  <c:v>869.68</c:v>
                </c:pt>
                <c:pt idx="49">
                  <c:v>858.1</c:v>
                </c:pt>
                <c:pt idx="50">
                  <c:v>842.37</c:v>
                </c:pt>
                <c:pt idx="51">
                  <c:v>848.26</c:v>
                </c:pt>
                <c:pt idx="52">
                  <c:v>828.4</c:v>
                </c:pt>
                <c:pt idx="53">
                  <c:v>840.29</c:v>
                </c:pt>
                <c:pt idx="54">
                  <c:v>837.69</c:v>
                </c:pt>
                <c:pt idx="55">
                  <c:v>875</c:v>
                </c:pt>
                <c:pt idx="56">
                  <c:v>879.19</c:v>
                </c:pt>
                <c:pt idx="57">
                  <c:v>881.79</c:v>
                </c:pt>
                <c:pt idx="58">
                  <c:v>881.05</c:v>
                </c:pt>
                <c:pt idx="59">
                  <c:v>886.73</c:v>
                </c:pt>
                <c:pt idx="60">
                  <c:v>891.32</c:v>
                </c:pt>
                <c:pt idx="61">
                  <c:v>900.43</c:v>
                </c:pt>
                <c:pt idx="62">
                  <c:v>907.55</c:v>
                </c:pt>
                <c:pt idx="63">
                  <c:v>924.14</c:v>
                </c:pt>
                <c:pt idx="64">
                  <c:v>932.12</c:v>
                </c:pt>
                <c:pt idx="65">
                  <c:v>911.45</c:v>
                </c:pt>
                <c:pt idx="66">
                  <c:v>909.05</c:v>
                </c:pt>
                <c:pt idx="67">
                  <c:v>902.04</c:v>
                </c:pt>
                <c:pt idx="68">
                  <c:v>889.55</c:v>
                </c:pt>
                <c:pt idx="69">
                  <c:v>919.13</c:v>
                </c:pt>
                <c:pt idx="70">
                  <c:v>921.08</c:v>
                </c:pt>
                <c:pt idx="71">
                  <c:v>918.87</c:v>
                </c:pt>
                <c:pt idx="72">
                  <c:v>925.55</c:v>
                </c:pt>
                <c:pt idx="73">
                  <c:v>936.56</c:v>
                </c:pt>
                <c:pt idx="74">
                  <c:v>913.35</c:v>
                </c:pt>
                <c:pt idx="75">
                  <c:v>913.69</c:v>
                </c:pt>
                <c:pt idx="76">
                  <c:v>934.74</c:v>
                </c:pt>
                <c:pt idx="77">
                  <c:v>917.87</c:v>
                </c:pt>
                <c:pt idx="78">
                  <c:v>911.06</c:v>
                </c:pt>
                <c:pt idx="79">
                  <c:v>902.17</c:v>
                </c:pt>
                <c:pt idx="80">
                  <c:v>897.74</c:v>
                </c:pt>
                <c:pt idx="81">
                  <c:v>886.81</c:v>
                </c:pt>
                <c:pt idx="82">
                  <c:v>877.34</c:v>
                </c:pt>
                <c:pt idx="83">
                  <c:v>872.6</c:v>
                </c:pt>
                <c:pt idx="84">
                  <c:v>865.59</c:v>
                </c:pt>
                <c:pt idx="85">
                  <c:v>897.79</c:v>
                </c:pt>
                <c:pt idx="86">
                  <c:v>897.48</c:v>
                </c:pt>
                <c:pt idx="87">
                  <c:v>883.85</c:v>
                </c:pt>
                <c:pt idx="88">
                  <c:v>871.32</c:v>
                </c:pt>
                <c:pt idx="89">
                  <c:v>847.05</c:v>
                </c:pt>
                <c:pt idx="90">
                  <c:v>823.96</c:v>
                </c:pt>
                <c:pt idx="91">
                  <c:v>837.26</c:v>
                </c:pt>
                <c:pt idx="92">
                  <c:v>830.47</c:v>
                </c:pt>
                <c:pt idx="93">
                  <c:v>819.5</c:v>
                </c:pt>
                <c:pt idx="94">
                  <c:v>805.44</c:v>
                </c:pt>
                <c:pt idx="95">
                  <c:v>795.04</c:v>
                </c:pt>
                <c:pt idx="96">
                  <c:v>796.54</c:v>
                </c:pt>
                <c:pt idx="97">
                  <c:v>780.21</c:v>
                </c:pt>
                <c:pt idx="98">
                  <c:v>763.91</c:v>
                </c:pt>
                <c:pt idx="99">
                  <c:v>755.51</c:v>
                </c:pt>
                <c:pt idx="100">
                  <c:v>756.1</c:v>
                </c:pt>
                <c:pt idx="101">
                  <c:v>756.03</c:v>
                </c:pt>
                <c:pt idx="102">
                  <c:v>753.74</c:v>
                </c:pt>
                <c:pt idx="103">
                  <c:v>759.44</c:v>
                </c:pt>
                <c:pt idx="104">
                  <c:v>749.12</c:v>
                </c:pt>
                <c:pt idx="105">
                  <c:v>754.68</c:v>
                </c:pt>
                <c:pt idx="106">
                  <c:v>754.55</c:v>
                </c:pt>
                <c:pt idx="107">
                  <c:v>749.29</c:v>
                </c:pt>
                <c:pt idx="108">
                  <c:v>764.24</c:v>
                </c:pt>
                <c:pt idx="109">
                  <c:v>772.07</c:v>
                </c:pt>
                <c:pt idx="110">
                  <c:v>763.89</c:v>
                </c:pt>
                <c:pt idx="111">
                  <c:v>687.65</c:v>
                </c:pt>
                <c:pt idx="112">
                  <c:v>702</c:v>
                </c:pt>
                <c:pt idx="113">
                  <c:v>705.98</c:v>
                </c:pt>
                <c:pt idx="114">
                  <c:v>713</c:v>
                </c:pt>
                <c:pt idx="115">
                  <c:v>722.79</c:v>
                </c:pt>
                <c:pt idx="116">
                  <c:v>730.29</c:v>
                </c:pt>
                <c:pt idx="117">
                  <c:v>727.43</c:v>
                </c:pt>
                <c:pt idx="118">
                  <c:v>721.76</c:v>
                </c:pt>
                <c:pt idx="119">
                  <c:v>701.92</c:v>
                </c:pt>
                <c:pt idx="120">
                  <c:v>719.7</c:v>
                </c:pt>
                <c:pt idx="121">
                  <c:v>706.8</c:v>
                </c:pt>
                <c:pt idx="122">
                  <c:v>711.09</c:v>
                </c:pt>
                <c:pt idx="123">
                  <c:v>706.13</c:v>
                </c:pt>
                <c:pt idx="124">
                  <c:v>709.27</c:v>
                </c:pt>
                <c:pt idx="125">
                  <c:v>707.35</c:v>
                </c:pt>
                <c:pt idx="126">
                  <c:v>711.43</c:v>
                </c:pt>
                <c:pt idx="127">
                  <c:v>721.56</c:v>
                </c:pt>
                <c:pt idx="128">
                  <c:v>722.26</c:v>
                </c:pt>
                <c:pt idx="129">
                  <c:v>705.37</c:v>
                </c:pt>
                <c:pt idx="130">
                  <c:v>701.03</c:v>
                </c:pt>
                <c:pt idx="131">
                  <c:v>704.32</c:v>
                </c:pt>
                <c:pt idx="132">
                  <c:v>690.47</c:v>
                </c:pt>
                <c:pt idx="133">
                  <c:v>706.91</c:v>
                </c:pt>
                <c:pt idx="134">
                  <c:v>696.5</c:v>
                </c:pt>
                <c:pt idx="135">
                  <c:v>697.06</c:v>
                </c:pt>
                <c:pt idx="136">
                  <c:v>686.8</c:v>
                </c:pt>
                <c:pt idx="137">
                  <c:v>681.47</c:v>
                </c:pt>
                <c:pt idx="138">
                  <c:v>673.62</c:v>
                </c:pt>
                <c:pt idx="139">
                  <c:v>675.42</c:v>
                </c:pt>
                <c:pt idx="140">
                  <c:v>665.77</c:v>
                </c:pt>
                <c:pt idx="141">
                  <c:v>683.62</c:v>
                </c:pt>
                <c:pt idx="142">
                  <c:v>679.68</c:v>
                </c:pt>
                <c:pt idx="143">
                  <c:v>675.32</c:v>
                </c:pt>
                <c:pt idx="144">
                  <c:v>701.35</c:v>
                </c:pt>
                <c:pt idx="145">
                  <c:v>692.48</c:v>
                </c:pt>
                <c:pt idx="146">
                  <c:v>683.84</c:v>
                </c:pt>
                <c:pt idx="147">
                  <c:v>695.72</c:v>
                </c:pt>
                <c:pt idx="148">
                  <c:v>688.44</c:v>
                </c:pt>
                <c:pt idx="149">
                  <c:v>686.73</c:v>
                </c:pt>
                <c:pt idx="150">
                  <c:v>688.96</c:v>
                </c:pt>
                <c:pt idx="151">
                  <c:v>697.12</c:v>
                </c:pt>
                <c:pt idx="152">
                  <c:v>698.54</c:v>
                </c:pt>
                <c:pt idx="153">
                  <c:v>688.53</c:v>
                </c:pt>
                <c:pt idx="154">
                  <c:v>674.07</c:v>
                </c:pt>
                <c:pt idx="155">
                  <c:v>663.22</c:v>
                </c:pt>
                <c:pt idx="156">
                  <c:v>661.68</c:v>
                </c:pt>
                <c:pt idx="157">
                  <c:v>648.02</c:v>
                </c:pt>
                <c:pt idx="158">
                  <c:v>633.14</c:v>
                </c:pt>
                <c:pt idx="159">
                  <c:v>633.94000000000005</c:v>
                </c:pt>
                <c:pt idx="160">
                  <c:v>630.35</c:v>
                </c:pt>
                <c:pt idx="161">
                  <c:v>611.48</c:v>
                </c:pt>
                <c:pt idx="162">
                  <c:v>609.57000000000005</c:v>
                </c:pt>
                <c:pt idx="163">
                  <c:v>598.54999999999995</c:v>
                </c:pt>
                <c:pt idx="164">
                  <c:v>613.64</c:v>
                </c:pt>
                <c:pt idx="165">
                  <c:v>624.85</c:v>
                </c:pt>
                <c:pt idx="166">
                  <c:v>628.35</c:v>
                </c:pt>
                <c:pt idx="167">
                  <c:v>622.58000000000004</c:v>
                </c:pt>
                <c:pt idx="168">
                  <c:v>626.96</c:v>
                </c:pt>
                <c:pt idx="169">
                  <c:v>631.37</c:v>
                </c:pt>
                <c:pt idx="170">
                  <c:v>634.09</c:v>
                </c:pt>
                <c:pt idx="171">
                  <c:v>635.99</c:v>
                </c:pt>
                <c:pt idx="172">
                  <c:v>642.76</c:v>
                </c:pt>
                <c:pt idx="173">
                  <c:v>647.5</c:v>
                </c:pt>
                <c:pt idx="174">
                  <c:v>633.34</c:v>
                </c:pt>
                <c:pt idx="175">
                  <c:v>643.04</c:v>
                </c:pt>
                <c:pt idx="176">
                  <c:v>647.46</c:v>
                </c:pt>
                <c:pt idx="177">
                  <c:v>656.32</c:v>
                </c:pt>
                <c:pt idx="178">
                  <c:v>656.45</c:v>
                </c:pt>
                <c:pt idx="179">
                  <c:v>647.6</c:v>
                </c:pt>
                <c:pt idx="180">
                  <c:v>652.75</c:v>
                </c:pt>
                <c:pt idx="181">
                  <c:v>677.65</c:v>
                </c:pt>
                <c:pt idx="182">
                  <c:v>685.74</c:v>
                </c:pt>
                <c:pt idx="183">
                  <c:v>685.74</c:v>
                </c:pt>
                <c:pt idx="184">
                  <c:v>690.65</c:v>
                </c:pt>
                <c:pt idx="185">
                  <c:v>682.51</c:v>
                </c:pt>
                <c:pt idx="186">
                  <c:v>679.58</c:v>
                </c:pt>
                <c:pt idx="187">
                  <c:v>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E-42E1-890A-C4F9617EA596}"/>
            </c:ext>
          </c:extLst>
        </c:ser>
        <c:ser>
          <c:idx val="1"/>
          <c:order val="1"/>
          <c:tx>
            <c:v>12 day ema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 MACD'!$A$4:$A$191</c:f>
              <c:numCache>
                <c:formatCode>m/d/yyyy</c:formatCode>
                <c:ptCount val="188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</c:numCache>
            </c:numRef>
          </c:cat>
          <c:val>
            <c:numRef>
              <c:f>'Q3 MACD'!$E$5:$E$254</c:f>
              <c:numCache>
                <c:formatCode>_(* #,##0.00_);_(* \(#,##0.00\);_(* "-"??_);_(@_)</c:formatCode>
                <c:ptCount val="250"/>
                <c:pt idx="0">
                  <c:v>933.85</c:v>
                </c:pt>
                <c:pt idx="1">
                  <c:v>955.28500000000008</c:v>
                </c:pt>
                <c:pt idx="2">
                  <c:v>960.40666666666675</c:v>
                </c:pt>
                <c:pt idx="3">
                  <c:v>969.625</c:v>
                </c:pt>
                <c:pt idx="4">
                  <c:v>970.09799999999996</c:v>
                </c:pt>
                <c:pt idx="5">
                  <c:v>968.46333333333325</c:v>
                </c:pt>
                <c:pt idx="6">
                  <c:v>965.9457142857143</c:v>
                </c:pt>
                <c:pt idx="7">
                  <c:v>965.13874999999996</c:v>
                </c:pt>
                <c:pt idx="8">
                  <c:v>961.23222222222228</c:v>
                </c:pt>
                <c:pt idx="9">
                  <c:v>960.1110000000001</c:v>
                </c:pt>
                <c:pt idx="10">
                  <c:v>956.28272727272736</c:v>
                </c:pt>
                <c:pt idx="11">
                  <c:v>950.77333333333343</c:v>
                </c:pt>
                <c:pt idx="12">
                  <c:v>945.98974358974363</c:v>
                </c:pt>
                <c:pt idx="13">
                  <c:v>938.1605522682446</c:v>
                </c:pt>
                <c:pt idx="14">
                  <c:v>927.16354422697623</c:v>
                </c:pt>
                <c:pt idx="15">
                  <c:v>921.61684511513374</c:v>
                </c:pt>
                <c:pt idx="16">
                  <c:v>919.26963817434398</c:v>
                </c:pt>
                <c:pt idx="17">
                  <c:v>930.29277076290646</c:v>
                </c:pt>
                <c:pt idx="18">
                  <c:v>936.79849833784397</c:v>
                </c:pt>
                <c:pt idx="19">
                  <c:v>942.47565243971417</c:v>
                </c:pt>
                <c:pt idx="20">
                  <c:v>948.33478283360432</c:v>
                </c:pt>
                <c:pt idx="21">
                  <c:v>950.60173932074213</c:v>
                </c:pt>
                <c:pt idx="22">
                  <c:v>956.67224096370489</c:v>
                </c:pt>
                <c:pt idx="23">
                  <c:v>959.83651158467342</c:v>
                </c:pt>
                <c:pt idx="24">
                  <c:v>964.24166364856978</c:v>
                </c:pt>
                <c:pt idx="25">
                  <c:v>970.22756154878982</c:v>
                </c:pt>
                <c:pt idx="26">
                  <c:v>978.58332131051441</c:v>
                </c:pt>
                <c:pt idx="27">
                  <c:v>988.54434880120448</c:v>
                </c:pt>
                <c:pt idx="28">
                  <c:v>995.82214129332681</c:v>
                </c:pt>
                <c:pt idx="29">
                  <c:v>1005.4802734020458</c:v>
                </c:pt>
                <c:pt idx="30">
                  <c:v>1011.3586928786541</c:v>
                </c:pt>
                <c:pt idx="31">
                  <c:v>1013.8127401280919</c:v>
                </c:pt>
                <c:pt idx="32">
                  <c:v>1012.9307801083855</c:v>
                </c:pt>
                <c:pt idx="33">
                  <c:v>1015.1875831686339</c:v>
                </c:pt>
                <c:pt idx="34">
                  <c:v>1014.9941088349979</c:v>
                </c:pt>
                <c:pt idx="35">
                  <c:v>1015.0996305526905</c:v>
                </c:pt>
                <c:pt idx="36">
                  <c:v>1014.485841236892</c:v>
                </c:pt>
                <c:pt idx="37">
                  <c:v>1011.4680195081394</c:v>
                </c:pt>
                <c:pt idx="38">
                  <c:v>1006.4637088145795</c:v>
                </c:pt>
                <c:pt idx="39">
                  <c:v>1001.8939074584904</c:v>
                </c:pt>
                <c:pt idx="40">
                  <c:v>997.48561400333801</c:v>
                </c:pt>
                <c:pt idx="41">
                  <c:v>994.51090415667068</c:v>
                </c:pt>
                <c:pt idx="42">
                  <c:v>991.02153428641361</c:v>
                </c:pt>
                <c:pt idx="43">
                  <c:v>988.0782213192731</c:v>
                </c:pt>
                <c:pt idx="44">
                  <c:v>986.46464880861572</c:v>
                </c:pt>
                <c:pt idx="45">
                  <c:v>986.2177797611364</c:v>
                </c:pt>
                <c:pt idx="46">
                  <c:v>981.25965979788464</c:v>
                </c:pt>
                <c:pt idx="47">
                  <c:v>964.09355829051776</c:v>
                </c:pt>
                <c:pt idx="48">
                  <c:v>947.78685701505344</c:v>
                </c:pt>
                <c:pt idx="49">
                  <c:v>931.56887901273751</c:v>
                </c:pt>
                <c:pt idx="50">
                  <c:v>918.75212839539324</c:v>
                </c:pt>
                <c:pt idx="51">
                  <c:v>904.85180094994814</c:v>
                </c:pt>
                <c:pt idx="52">
                  <c:v>894.91921618841764</c:v>
                </c:pt>
                <c:pt idx="53">
                  <c:v>886.11472139019952</c:v>
                </c:pt>
                <c:pt idx="54">
                  <c:v>884.40476425324573</c:v>
                </c:pt>
                <c:pt idx="55">
                  <c:v>883.60249282966947</c:v>
                </c:pt>
                <c:pt idx="56">
                  <c:v>883.32364777895111</c:v>
                </c:pt>
                <c:pt idx="57">
                  <c:v>882.97385581295862</c:v>
                </c:pt>
                <c:pt idx="58">
                  <c:v>883.55172414942649</c:v>
                </c:pt>
                <c:pt idx="59">
                  <c:v>884.74684351105316</c:v>
                </c:pt>
                <c:pt idx="60">
                  <c:v>887.159636817045</c:v>
                </c:pt>
                <c:pt idx="61">
                  <c:v>890.29661576826879</c:v>
                </c:pt>
                <c:pt idx="62">
                  <c:v>895.50329026545819</c:v>
                </c:pt>
                <c:pt idx="63">
                  <c:v>901.13663022461844</c:v>
                </c:pt>
                <c:pt idx="64">
                  <c:v>902.72330249775405</c:v>
                </c:pt>
                <c:pt idx="65">
                  <c:v>903.69664057502268</c:v>
                </c:pt>
                <c:pt idx="66">
                  <c:v>903.44177279424991</c:v>
                </c:pt>
                <c:pt idx="67">
                  <c:v>901.30457697974987</c:v>
                </c:pt>
                <c:pt idx="68">
                  <c:v>904.046949752096</c:v>
                </c:pt>
                <c:pt idx="69">
                  <c:v>906.66741902100432</c:v>
                </c:pt>
                <c:pt idx="70">
                  <c:v>908.54473917161909</c:v>
                </c:pt>
                <c:pt idx="71">
                  <c:v>911.16093314521618</c:v>
                </c:pt>
                <c:pt idx="72">
                  <c:v>915.06848189210598</c:v>
                </c:pt>
                <c:pt idx="73">
                  <c:v>914.80410006255124</c:v>
                </c:pt>
                <c:pt idx="74">
                  <c:v>914.63270005292793</c:v>
                </c:pt>
                <c:pt idx="75">
                  <c:v>917.72613081401596</c:v>
                </c:pt>
                <c:pt idx="76">
                  <c:v>917.74826453493654</c:v>
                </c:pt>
                <c:pt idx="77">
                  <c:v>916.71930076033095</c:v>
                </c:pt>
                <c:pt idx="78">
                  <c:v>914.48094679720316</c:v>
                </c:pt>
                <c:pt idx="79">
                  <c:v>911.90541652071033</c:v>
                </c:pt>
                <c:pt idx="80">
                  <c:v>908.04458320983179</c:v>
                </c:pt>
                <c:pt idx="81">
                  <c:v>903.32080117754992</c:v>
                </c:pt>
                <c:pt idx="82">
                  <c:v>898.5945240733115</c:v>
                </c:pt>
                <c:pt idx="83">
                  <c:v>893.5169049851097</c:v>
                </c:pt>
                <c:pt idx="84">
                  <c:v>894.17430421816971</c:v>
                </c:pt>
                <c:pt idx="85">
                  <c:v>894.68287279998981</c:v>
                </c:pt>
                <c:pt idx="86">
                  <c:v>893.01627698460675</c:v>
                </c:pt>
                <c:pt idx="87">
                  <c:v>889.67838821774421</c:v>
                </c:pt>
                <c:pt idx="88">
                  <c:v>883.12017464578355</c:v>
                </c:pt>
                <c:pt idx="89">
                  <c:v>874.01860931566296</c:v>
                </c:pt>
                <c:pt idx="90">
                  <c:v>868.36343865171477</c:v>
                </c:pt>
                <c:pt idx="91">
                  <c:v>862.53367885914327</c:v>
                </c:pt>
                <c:pt idx="92">
                  <c:v>855.91311288081351</c:v>
                </c:pt>
                <c:pt idx="93">
                  <c:v>848.14801859145757</c:v>
                </c:pt>
                <c:pt idx="94">
                  <c:v>839.97755419277178</c:v>
                </c:pt>
                <c:pt idx="95">
                  <c:v>833.29485354772999</c:v>
                </c:pt>
                <c:pt idx="96">
                  <c:v>825.12795300192533</c:v>
                </c:pt>
                <c:pt idx="97">
                  <c:v>815.70980638624451</c:v>
                </c:pt>
                <c:pt idx="98">
                  <c:v>806.4482977114377</c:v>
                </c:pt>
                <c:pt idx="99">
                  <c:v>798.70240575583193</c:v>
                </c:pt>
                <c:pt idx="100">
                  <c:v>792.13742025493468</c:v>
                </c:pt>
                <c:pt idx="101">
                  <c:v>786.23012483109858</c:v>
                </c:pt>
                <c:pt idx="102">
                  <c:v>782.10856716477576</c:v>
                </c:pt>
                <c:pt idx="103">
                  <c:v>777.03340298557953</c:v>
                </c:pt>
                <c:pt idx="104">
                  <c:v>773.59441791087499</c:v>
                </c:pt>
                <c:pt idx="105">
                  <c:v>770.66450746304804</c:v>
                </c:pt>
                <c:pt idx="106">
                  <c:v>767.37612169950216</c:v>
                </c:pt>
                <c:pt idx="107">
                  <c:v>766.89364143804028</c:v>
                </c:pt>
                <c:pt idx="108">
                  <c:v>767.69000429372636</c:v>
                </c:pt>
                <c:pt idx="109">
                  <c:v>767.10538824853768</c:v>
                </c:pt>
                <c:pt idx="110">
                  <c:v>754.88148236414725</c:v>
                </c:pt>
                <c:pt idx="111">
                  <c:v>746.74586969274003</c:v>
                </c:pt>
                <c:pt idx="112">
                  <c:v>740.47419743231853</c:v>
                </c:pt>
                <c:pt idx="113">
                  <c:v>736.2473978273465</c:v>
                </c:pt>
                <c:pt idx="114">
                  <c:v>734.17702893083163</c:v>
                </c:pt>
                <c:pt idx="115">
                  <c:v>733.57902447993445</c:v>
                </c:pt>
                <c:pt idx="116">
                  <c:v>732.63302071379064</c:v>
                </c:pt>
                <c:pt idx="117">
                  <c:v>730.96024829628436</c:v>
                </c:pt>
                <c:pt idx="118">
                  <c:v>726.49251778916368</c:v>
                </c:pt>
                <c:pt idx="119">
                  <c:v>725.44751505236923</c:v>
                </c:pt>
                <c:pt idx="120">
                  <c:v>722.57866658277396</c:v>
                </c:pt>
                <c:pt idx="121">
                  <c:v>720.81117941619334</c:v>
                </c:pt>
                <c:pt idx="122">
                  <c:v>718.55253642908667</c:v>
                </c:pt>
                <c:pt idx="123">
                  <c:v>717.12445390153482</c:v>
                </c:pt>
                <c:pt idx="124">
                  <c:v>715.62069176283717</c:v>
                </c:pt>
                <c:pt idx="125">
                  <c:v>714.97596995316985</c:v>
                </c:pt>
                <c:pt idx="126">
                  <c:v>715.98889765268223</c:v>
                </c:pt>
                <c:pt idx="127">
                  <c:v>716.9536826291926</c:v>
                </c:pt>
                <c:pt idx="128">
                  <c:v>715.17157760931684</c:v>
                </c:pt>
                <c:pt idx="129">
                  <c:v>712.99595028480655</c:v>
                </c:pt>
                <c:pt idx="130">
                  <c:v>711.66118870252865</c:v>
                </c:pt>
                <c:pt idx="131">
                  <c:v>708.40100582521654</c:v>
                </c:pt>
                <c:pt idx="132">
                  <c:v>708.17162031364478</c:v>
                </c:pt>
                <c:pt idx="133">
                  <c:v>706.37598641923785</c:v>
                </c:pt>
                <c:pt idx="134">
                  <c:v>704.9427577393551</c:v>
                </c:pt>
                <c:pt idx="135">
                  <c:v>702.1515642409928</c:v>
                </c:pt>
                <c:pt idx="136">
                  <c:v>698.96978512699388</c:v>
                </c:pt>
                <c:pt idx="137">
                  <c:v>695.06981818437941</c:v>
                </c:pt>
                <c:pt idx="138">
                  <c:v>692.04676923293641</c:v>
                </c:pt>
                <c:pt idx="139">
                  <c:v>688.00418935094615</c:v>
                </c:pt>
                <c:pt idx="140">
                  <c:v>687.32969868156977</c:v>
                </c:pt>
                <c:pt idx="141">
                  <c:v>686.1528219613283</c:v>
                </c:pt>
                <c:pt idx="142">
                  <c:v>684.48623396727783</c:v>
                </c:pt>
                <c:pt idx="143">
                  <c:v>687.08065951077356</c:v>
                </c:pt>
                <c:pt idx="144">
                  <c:v>687.9113272783469</c:v>
                </c:pt>
                <c:pt idx="145">
                  <c:v>687.28496923552427</c:v>
                </c:pt>
                <c:pt idx="146">
                  <c:v>688.58266627621288</c:v>
                </c:pt>
                <c:pt idx="147">
                  <c:v>688.56071761833402</c:v>
                </c:pt>
                <c:pt idx="148">
                  <c:v>688.27906875397491</c:v>
                </c:pt>
                <c:pt idx="149">
                  <c:v>688.38382740720954</c:v>
                </c:pt>
                <c:pt idx="150">
                  <c:v>689.72785395994651</c:v>
                </c:pt>
                <c:pt idx="151">
                  <c:v>691.08356873533933</c:v>
                </c:pt>
                <c:pt idx="152">
                  <c:v>690.69071200682561</c:v>
                </c:pt>
                <c:pt idx="153">
                  <c:v>688.13367939039085</c:v>
                </c:pt>
                <c:pt idx="154">
                  <c:v>684.30080563802301</c:v>
                </c:pt>
                <c:pt idx="155">
                  <c:v>680.82068169371178</c:v>
                </c:pt>
                <c:pt idx="156">
                  <c:v>675.77442297160223</c:v>
                </c:pt>
                <c:pt idx="157">
                  <c:v>669.21528097597115</c:v>
                </c:pt>
                <c:pt idx="158">
                  <c:v>663.78831467197563</c:v>
                </c:pt>
                <c:pt idx="159">
                  <c:v>658.64395856859471</c:v>
                </c:pt>
                <c:pt idx="160">
                  <c:v>651.38796494265705</c:v>
                </c:pt>
                <c:pt idx="161">
                  <c:v>644.95443187455601</c:v>
                </c:pt>
                <c:pt idx="162">
                  <c:v>637.81528850923974</c:v>
                </c:pt>
                <c:pt idx="163">
                  <c:v>634.09601335397213</c:v>
                </c:pt>
                <c:pt idx="164">
                  <c:v>632.67354976105332</c:v>
                </c:pt>
                <c:pt idx="165">
                  <c:v>632.00838825935284</c:v>
                </c:pt>
                <c:pt idx="166">
                  <c:v>630.55786698868314</c:v>
                </c:pt>
                <c:pt idx="167">
                  <c:v>630.00434899042421</c:v>
                </c:pt>
                <c:pt idx="168">
                  <c:v>630.21444914574352</c:v>
                </c:pt>
                <c:pt idx="169">
                  <c:v>630.81068773870606</c:v>
                </c:pt>
                <c:pt idx="170">
                  <c:v>631.60750500967436</c:v>
                </c:pt>
                <c:pt idx="171">
                  <c:v>633.32327346972443</c:v>
                </c:pt>
                <c:pt idx="172">
                  <c:v>635.5043083205361</c:v>
                </c:pt>
                <c:pt idx="173">
                  <c:v>635.17133780968436</c:v>
                </c:pt>
                <c:pt idx="174">
                  <c:v>636.38190122357912</c:v>
                </c:pt>
                <c:pt idx="175">
                  <c:v>638.08622411225929</c:v>
                </c:pt>
                <c:pt idx="176">
                  <c:v>640.89142040268098</c:v>
                </c:pt>
                <c:pt idx="177">
                  <c:v>643.28504803303781</c:v>
                </c:pt>
                <c:pt idx="178">
                  <c:v>643.94888679718588</c:v>
                </c:pt>
                <c:pt idx="179">
                  <c:v>645.30290421300344</c:v>
                </c:pt>
                <c:pt idx="180">
                  <c:v>650.27938048792601</c:v>
                </c:pt>
                <c:pt idx="181">
                  <c:v>655.73486041286048</c:v>
                </c:pt>
                <c:pt idx="182">
                  <c:v>660.35103573395884</c:v>
                </c:pt>
                <c:pt idx="183">
                  <c:v>665.01241485181129</c:v>
                </c:pt>
                <c:pt idx="184">
                  <c:v>667.70435102845568</c:v>
                </c:pt>
                <c:pt idx="185">
                  <c:v>669.53137394715486</c:v>
                </c:pt>
                <c:pt idx="186">
                  <c:v>670.15885487836181</c:v>
                </c:pt>
                <c:pt idx="187">
                  <c:v>567.05749258938306</c:v>
                </c:pt>
                <c:pt idx="188">
                  <c:v>479.81787834486261</c:v>
                </c:pt>
                <c:pt idx="189">
                  <c:v>405.99974321488372</c:v>
                </c:pt>
                <c:pt idx="190">
                  <c:v>343.53824425874774</c:v>
                </c:pt>
                <c:pt idx="191">
                  <c:v>290.68620668047885</c:v>
                </c:pt>
                <c:pt idx="192">
                  <c:v>245.96525180655902</c:v>
                </c:pt>
                <c:pt idx="193">
                  <c:v>208.12444383631919</c:v>
                </c:pt>
                <c:pt idx="194">
                  <c:v>176.10529863073162</c:v>
                </c:pt>
                <c:pt idx="195">
                  <c:v>149.01217576446521</c:v>
                </c:pt>
                <c:pt idx="196">
                  <c:v>126.08722564685517</c:v>
                </c:pt>
                <c:pt idx="197">
                  <c:v>106.68919093195439</c:v>
                </c:pt>
                <c:pt idx="198">
                  <c:v>90.27546925011525</c:v>
                </c:pt>
                <c:pt idx="199">
                  <c:v>76.38693551932829</c:v>
                </c:pt>
                <c:pt idx="200">
                  <c:v>64.635099285585483</c:v>
                </c:pt>
                <c:pt idx="201">
                  <c:v>54.691237857033869</c:v>
                </c:pt>
                <c:pt idx="202">
                  <c:v>46.277201263644045</c:v>
                </c:pt>
                <c:pt idx="203">
                  <c:v>39.157631838468035</c:v>
                </c:pt>
                <c:pt idx="204">
                  <c:v>33.133380786396032</c:v>
                </c:pt>
                <c:pt idx="205">
                  <c:v>28.035937588488949</c:v>
                </c:pt>
                <c:pt idx="206">
                  <c:v>23.722716421029112</c:v>
                </c:pt>
                <c:pt idx="207">
                  <c:v>20.073067740870787</c:v>
                </c:pt>
                <c:pt idx="208">
                  <c:v>16.984903473044511</c:v>
                </c:pt>
                <c:pt idx="209">
                  <c:v>14.371841400268433</c:v>
                </c:pt>
                <c:pt idx="210">
                  <c:v>12.160788877150212</c:v>
                </c:pt>
                <c:pt idx="211">
                  <c:v>10.289898280665565</c:v>
                </c:pt>
                <c:pt idx="212">
                  <c:v>8.7068370067170164</c:v>
                </c:pt>
                <c:pt idx="213">
                  <c:v>7.3673236210682447</c:v>
                </c:pt>
                <c:pt idx="214">
                  <c:v>6.2338892178269765</c:v>
                </c:pt>
                <c:pt idx="215">
                  <c:v>5.2748293381612879</c:v>
                </c:pt>
                <c:pt idx="216">
                  <c:v>4.4633171322903209</c:v>
                </c:pt>
                <c:pt idx="217">
                  <c:v>3.7766529580918098</c:v>
                </c:pt>
                <c:pt idx="218">
                  <c:v>3.1956294260776854</c:v>
                </c:pt>
                <c:pt idx="219">
                  <c:v>2.7039941297580414</c:v>
                </c:pt>
                <c:pt idx="220">
                  <c:v>2.287995032872189</c:v>
                </c:pt>
                <c:pt idx="221">
                  <c:v>1.9359957970456985</c:v>
                </c:pt>
                <c:pt idx="222">
                  <c:v>1.6381502898078986</c:v>
                </c:pt>
                <c:pt idx="223">
                  <c:v>1.3861271682989911</c:v>
                </c:pt>
                <c:pt idx="224">
                  <c:v>1.1728768347145309</c:v>
                </c:pt>
                <c:pt idx="225">
                  <c:v>0.99243424475844921</c:v>
                </c:pt>
                <c:pt idx="226">
                  <c:v>0.8397520532571493</c:v>
                </c:pt>
                <c:pt idx="227">
                  <c:v>0.71055942967912633</c:v>
                </c:pt>
                <c:pt idx="228">
                  <c:v>0.60124259434387617</c:v>
                </c:pt>
                <c:pt idx="229">
                  <c:v>0.50874373367558756</c:v>
                </c:pt>
                <c:pt idx="230">
                  <c:v>0.43047546695626637</c:v>
                </c:pt>
                <c:pt idx="231">
                  <c:v>0.36424847203991773</c:v>
                </c:pt>
                <c:pt idx="232">
                  <c:v>0.30821024557223808</c:v>
                </c:pt>
                <c:pt idx="233">
                  <c:v>0.26079328471497071</c:v>
                </c:pt>
                <c:pt idx="234">
                  <c:v>0.22067124091266752</c:v>
                </c:pt>
                <c:pt idx="235">
                  <c:v>0.18672181923379561</c:v>
                </c:pt>
                <c:pt idx="236">
                  <c:v>0.15799538550551936</c:v>
                </c:pt>
                <c:pt idx="237">
                  <c:v>0.13368840312005484</c:v>
                </c:pt>
                <c:pt idx="238">
                  <c:v>0.11312095648620024</c:v>
                </c:pt>
                <c:pt idx="239">
                  <c:v>9.5717732411400205E-2</c:v>
                </c:pt>
                <c:pt idx="240">
                  <c:v>8.0991927425030946E-2</c:v>
                </c:pt>
                <c:pt idx="241">
                  <c:v>6.8531630898103102E-2</c:v>
                </c:pt>
                <c:pt idx="242">
                  <c:v>5.7988303067625702E-2</c:v>
                </c:pt>
                <c:pt idx="243">
                  <c:v>4.906702567260636E-2</c:v>
                </c:pt>
                <c:pt idx="244">
                  <c:v>4.1518252492205379E-2</c:v>
                </c:pt>
                <c:pt idx="245">
                  <c:v>3.5130829031866088E-2</c:v>
                </c:pt>
                <c:pt idx="246">
                  <c:v>2.972608610388669E-2</c:v>
                </c:pt>
                <c:pt idx="247">
                  <c:v>2.5152842087904123E-2</c:v>
                </c:pt>
                <c:pt idx="248">
                  <c:v>2.1283174074380413E-2</c:v>
                </c:pt>
                <c:pt idx="249">
                  <c:v>1.8008839601398811E-2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E-42E1-890A-C4F9617EA596}"/>
            </c:ext>
          </c:extLst>
        </c:ser>
        <c:ser>
          <c:idx val="2"/>
          <c:order val="2"/>
          <c:tx>
            <c:v>26 day EMA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'Q3 MACD'!$A$4:$A$191</c:f>
              <c:numCache>
                <c:formatCode>m/d/yyyy</c:formatCode>
                <c:ptCount val="188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</c:numCache>
            </c:numRef>
          </c:cat>
          <c:val>
            <c:numRef>
              <c:f>'Q3 MACD'!$F$5:$F$254</c:f>
              <c:numCache>
                <c:formatCode>_(* #,##0.00_);_(* \(#,##0.00\);_(* "-"??_);_(@_)</c:formatCode>
                <c:ptCount val="250"/>
                <c:pt idx="0">
                  <c:v>933.85</c:v>
                </c:pt>
                <c:pt idx="1">
                  <c:v>955.28500000000008</c:v>
                </c:pt>
                <c:pt idx="2">
                  <c:v>960.40666666666675</c:v>
                </c:pt>
                <c:pt idx="3">
                  <c:v>969.625</c:v>
                </c:pt>
                <c:pt idx="4">
                  <c:v>970.09799999999996</c:v>
                </c:pt>
                <c:pt idx="5">
                  <c:v>968.46333333333325</c:v>
                </c:pt>
                <c:pt idx="6">
                  <c:v>965.9457142857143</c:v>
                </c:pt>
                <c:pt idx="7">
                  <c:v>965.13874999999996</c:v>
                </c:pt>
                <c:pt idx="8">
                  <c:v>961.23222222222228</c:v>
                </c:pt>
                <c:pt idx="9">
                  <c:v>960.1110000000001</c:v>
                </c:pt>
                <c:pt idx="10">
                  <c:v>956.28272727272736</c:v>
                </c:pt>
                <c:pt idx="11">
                  <c:v>950.77333333333343</c:v>
                </c:pt>
                <c:pt idx="12">
                  <c:v>948.38153846153853</c:v>
                </c:pt>
                <c:pt idx="13">
                  <c:v>944.57571428571441</c:v>
                </c:pt>
                <c:pt idx="14">
                  <c:v>939.38266666666675</c:v>
                </c:pt>
                <c:pt idx="15">
                  <c:v>936.36562500000014</c:v>
                </c:pt>
                <c:pt idx="16">
                  <c:v>934.60058823529425</c:v>
                </c:pt>
                <c:pt idx="17">
                  <c:v>937.72944444444454</c:v>
                </c:pt>
                <c:pt idx="18">
                  <c:v>939.5636842105265</c:v>
                </c:pt>
                <c:pt idx="19">
                  <c:v>941.2705000000002</c:v>
                </c:pt>
                <c:pt idx="20">
                  <c:v>943.14142857142883</c:v>
                </c:pt>
                <c:pt idx="21">
                  <c:v>944.04727272727291</c:v>
                </c:pt>
                <c:pt idx="22">
                  <c:v>946.04782608695677</c:v>
                </c:pt>
                <c:pt idx="23">
                  <c:v>947.34750000000031</c:v>
                </c:pt>
                <c:pt idx="24">
                  <c:v>948.99240000000032</c:v>
                </c:pt>
                <c:pt idx="25">
                  <c:v>951.07538461538502</c:v>
                </c:pt>
                <c:pt idx="26">
                  <c:v>956.51720797720839</c:v>
                </c:pt>
                <c:pt idx="27">
                  <c:v>962.94778516408178</c:v>
                </c:pt>
                <c:pt idx="28">
                  <c:v>968.34794922600167</c:v>
                </c:pt>
                <c:pt idx="29">
                  <c:v>975.03328632037187</c:v>
                </c:pt>
                <c:pt idx="30">
                  <c:v>980.11896881515918</c:v>
                </c:pt>
                <c:pt idx="31">
                  <c:v>983.61460075477703</c:v>
                </c:pt>
                <c:pt idx="32">
                  <c:v>985.42685255071945</c:v>
                </c:pt>
                <c:pt idx="33">
                  <c:v>988.55078939881435</c:v>
                </c:pt>
                <c:pt idx="34">
                  <c:v>990.43073092482814</c:v>
                </c:pt>
                <c:pt idx="35">
                  <c:v>992.30104715261859</c:v>
                </c:pt>
                <c:pt idx="36">
                  <c:v>993.69430291909134</c:v>
                </c:pt>
                <c:pt idx="37">
                  <c:v>993.78139159175123</c:v>
                </c:pt>
                <c:pt idx="38">
                  <c:v>992.68202925162154</c:v>
                </c:pt>
                <c:pt idx="39">
                  <c:v>991.50261967742733</c:v>
                </c:pt>
                <c:pt idx="40">
                  <c:v>990.14983303465499</c:v>
                </c:pt>
                <c:pt idx="41">
                  <c:v>989.26095651356945</c:v>
                </c:pt>
                <c:pt idx="42">
                  <c:v>987.96977454960131</c:v>
                </c:pt>
                <c:pt idx="43">
                  <c:v>986.77868013851969</c:v>
                </c:pt>
                <c:pt idx="44">
                  <c:v>986.09803716529598</c:v>
                </c:pt>
                <c:pt idx="45">
                  <c:v>986.00633070860738</c:v>
                </c:pt>
                <c:pt idx="46">
                  <c:v>983.63475065611794</c:v>
                </c:pt>
                <c:pt idx="47">
                  <c:v>975.19365801492404</c:v>
                </c:pt>
                <c:pt idx="48">
                  <c:v>966.52005371752227</c:v>
                </c:pt>
                <c:pt idx="49">
                  <c:v>957.32375344215029</c:v>
                </c:pt>
                <c:pt idx="50">
                  <c:v>949.24495689087985</c:v>
                </c:pt>
                <c:pt idx="51">
                  <c:v>940.29347860266648</c:v>
                </c:pt>
                <c:pt idx="52">
                  <c:v>932.88581352098743</c:v>
                </c:pt>
                <c:pt idx="53">
                  <c:v>925.83427177869203</c:v>
                </c:pt>
                <c:pt idx="54">
                  <c:v>922.06877016545559</c:v>
                </c:pt>
                <c:pt idx="55">
                  <c:v>918.89256496801443</c:v>
                </c:pt>
                <c:pt idx="56">
                  <c:v>916.14422682223562</c:v>
                </c:pt>
                <c:pt idx="57">
                  <c:v>913.54465446503298</c:v>
                </c:pt>
                <c:pt idx="58">
                  <c:v>911.55838376391944</c:v>
                </c:pt>
                <c:pt idx="59">
                  <c:v>910.05924422585133</c:v>
                </c:pt>
                <c:pt idx="60">
                  <c:v>909.34596687578824</c:v>
                </c:pt>
                <c:pt idx="61">
                  <c:v>909.21293229239654</c:v>
                </c:pt>
                <c:pt idx="62">
                  <c:v>910.31864101147823</c:v>
                </c:pt>
                <c:pt idx="63">
                  <c:v>911.93355649210946</c:v>
                </c:pt>
                <c:pt idx="64">
                  <c:v>911.89773749269398</c:v>
                </c:pt>
                <c:pt idx="65">
                  <c:v>911.68679397471669</c:v>
                </c:pt>
                <c:pt idx="66">
                  <c:v>910.97221664325616</c:v>
                </c:pt>
                <c:pt idx="67">
                  <c:v>909.38538578079272</c:v>
                </c:pt>
                <c:pt idx="68">
                  <c:v>910.10720905628955</c:v>
                </c:pt>
                <c:pt idx="69">
                  <c:v>910.92000838545334</c:v>
                </c:pt>
                <c:pt idx="70">
                  <c:v>911.50889665319755</c:v>
                </c:pt>
                <c:pt idx="71">
                  <c:v>912.54897838259035</c:v>
                </c:pt>
                <c:pt idx="72">
                  <c:v>914.32757257647256</c:v>
                </c:pt>
                <c:pt idx="73">
                  <c:v>914.2551597930302</c:v>
                </c:pt>
                <c:pt idx="74">
                  <c:v>914.21329610465762</c:v>
                </c:pt>
                <c:pt idx="75">
                  <c:v>915.73379268949782</c:v>
                </c:pt>
                <c:pt idx="76">
                  <c:v>915.89203026805353</c:v>
                </c:pt>
                <c:pt idx="77">
                  <c:v>915.53410210004961</c:v>
                </c:pt>
                <c:pt idx="78">
                  <c:v>914.54416861115703</c:v>
                </c:pt>
                <c:pt idx="79">
                  <c:v>913.29941538070091</c:v>
                </c:pt>
                <c:pt idx="80">
                  <c:v>911.33723646361193</c:v>
                </c:pt>
                <c:pt idx="81">
                  <c:v>908.81892265149258</c:v>
                </c:pt>
                <c:pt idx="82">
                  <c:v>906.13603949212279</c:v>
                </c:pt>
                <c:pt idx="83">
                  <c:v>903.13262915937298</c:v>
                </c:pt>
                <c:pt idx="84">
                  <c:v>902.73687885127129</c:v>
                </c:pt>
                <c:pt idx="85">
                  <c:v>902.34748041784383</c:v>
                </c:pt>
                <c:pt idx="86">
                  <c:v>900.97729668318868</c:v>
                </c:pt>
                <c:pt idx="87">
                  <c:v>898.78045989184136</c:v>
                </c:pt>
                <c:pt idx="88">
                  <c:v>894.94857397392718</c:v>
                </c:pt>
                <c:pt idx="89">
                  <c:v>889.69016108696962</c:v>
                </c:pt>
                <c:pt idx="90">
                  <c:v>885.80644545089785</c:v>
                </c:pt>
                <c:pt idx="91">
                  <c:v>881.70744949157211</c:v>
                </c:pt>
                <c:pt idx="92">
                  <c:v>877.09949026997413</c:v>
                </c:pt>
                <c:pt idx="93">
                  <c:v>871.79137987960564</c:v>
                </c:pt>
                <c:pt idx="94">
                  <c:v>866.10609248111632</c:v>
                </c:pt>
                <c:pt idx="95">
                  <c:v>860.95304859362625</c:v>
                </c:pt>
                <c:pt idx="96">
                  <c:v>854.97208203113541</c:v>
                </c:pt>
                <c:pt idx="97">
                  <c:v>848.22674262142164</c:v>
                </c:pt>
                <c:pt idx="98">
                  <c:v>841.35883576057563</c:v>
                </c:pt>
                <c:pt idx="99">
                  <c:v>835.04336644497744</c:v>
                </c:pt>
                <c:pt idx="100">
                  <c:v>829.19052448609023</c:v>
                </c:pt>
                <c:pt idx="101">
                  <c:v>823.60159674637987</c:v>
                </c:pt>
                <c:pt idx="102">
                  <c:v>818.84888587627768</c:v>
                </c:pt>
                <c:pt idx="103">
                  <c:v>813.6837832187756</c:v>
                </c:pt>
                <c:pt idx="104">
                  <c:v>809.3131326099774</c:v>
                </c:pt>
                <c:pt idx="105">
                  <c:v>805.25660426849754</c:v>
                </c:pt>
                <c:pt idx="106">
                  <c:v>801.11092987823849</c:v>
                </c:pt>
                <c:pt idx="107">
                  <c:v>798.37974988725784</c:v>
                </c:pt>
                <c:pt idx="108">
                  <c:v>796.43087952523877</c:v>
                </c:pt>
                <c:pt idx="109">
                  <c:v>794.02044400485067</c:v>
                </c:pt>
                <c:pt idx="110">
                  <c:v>786.14115185634319</c:v>
                </c:pt>
                <c:pt idx="111">
                  <c:v>779.90847394105856</c:v>
                </c:pt>
                <c:pt idx="112">
                  <c:v>774.43229068616529</c:v>
                </c:pt>
                <c:pt idx="113">
                  <c:v>769.88175063533822</c:v>
                </c:pt>
                <c:pt idx="114">
                  <c:v>766.39347281049834</c:v>
                </c:pt>
                <c:pt idx="115">
                  <c:v>763.71914149120221</c:v>
                </c:pt>
                <c:pt idx="116">
                  <c:v>761.03105693629834</c:v>
                </c:pt>
                <c:pt idx="117">
                  <c:v>758.12208975583178</c:v>
                </c:pt>
                <c:pt idx="118">
                  <c:v>753.95897199614058</c:v>
                </c:pt>
                <c:pt idx="119">
                  <c:v>751.42127036679688</c:v>
                </c:pt>
                <c:pt idx="120">
                  <c:v>748.11599108036751</c:v>
                </c:pt>
                <c:pt idx="121">
                  <c:v>745.37332507441431</c:v>
                </c:pt>
                <c:pt idx="122">
                  <c:v>742.46641210593918</c:v>
                </c:pt>
                <c:pt idx="123">
                  <c:v>740.00741861661038</c:v>
                </c:pt>
                <c:pt idx="124">
                  <c:v>737.58835057093552</c:v>
                </c:pt>
                <c:pt idx="125">
                  <c:v>735.65069497308843</c:v>
                </c:pt>
                <c:pt idx="126">
                  <c:v>734.60693978989673</c:v>
                </c:pt>
                <c:pt idx="127">
                  <c:v>733.69235165731175</c:v>
                </c:pt>
                <c:pt idx="128">
                  <c:v>731.59439968269601</c:v>
                </c:pt>
                <c:pt idx="129">
                  <c:v>729.33037007657038</c:v>
                </c:pt>
                <c:pt idx="130">
                  <c:v>727.47775007089854</c:v>
                </c:pt>
                <c:pt idx="131">
                  <c:v>724.73643525083196</c:v>
                </c:pt>
                <c:pt idx="132">
                  <c:v>723.41595856558513</c:v>
                </c:pt>
                <c:pt idx="133">
                  <c:v>721.42218385702324</c:v>
                </c:pt>
                <c:pt idx="134">
                  <c:v>719.61757764539186</c:v>
                </c:pt>
                <c:pt idx="135">
                  <c:v>717.18664596795543</c:v>
                </c:pt>
                <c:pt idx="136">
                  <c:v>714.54096848884762</c:v>
                </c:pt>
                <c:pt idx="137">
                  <c:v>711.50978563782189</c:v>
                </c:pt>
                <c:pt idx="138">
                  <c:v>708.83646818316845</c:v>
                </c:pt>
                <c:pt idx="139">
                  <c:v>705.64635942885968</c:v>
                </c:pt>
                <c:pt idx="140">
                  <c:v>704.01477724894414</c:v>
                </c:pt>
                <c:pt idx="141">
                  <c:v>702.21220115642973</c:v>
                </c:pt>
                <c:pt idx="142">
                  <c:v>700.22018625595342</c:v>
                </c:pt>
                <c:pt idx="143">
                  <c:v>700.30387616291989</c:v>
                </c:pt>
                <c:pt idx="144">
                  <c:v>699.72432978048141</c:v>
                </c:pt>
                <c:pt idx="145">
                  <c:v>698.54771275970506</c:v>
                </c:pt>
                <c:pt idx="146">
                  <c:v>698.33825255528245</c:v>
                </c:pt>
                <c:pt idx="147">
                  <c:v>697.6050486622986</c:v>
                </c:pt>
                <c:pt idx="148">
                  <c:v>696.79948950212838</c:v>
                </c:pt>
                <c:pt idx="149">
                  <c:v>696.21878657604475</c:v>
                </c:pt>
                <c:pt idx="150">
                  <c:v>696.28554312596737</c:v>
                </c:pt>
                <c:pt idx="151">
                  <c:v>696.45253993145127</c:v>
                </c:pt>
                <c:pt idx="152">
                  <c:v>695.86568512171414</c:v>
                </c:pt>
                <c:pt idx="153">
                  <c:v>694.25118992751311</c:v>
                </c:pt>
                <c:pt idx="154">
                  <c:v>691.95258326621581</c:v>
                </c:pt>
                <c:pt idx="155">
                  <c:v>689.71016969094057</c:v>
                </c:pt>
                <c:pt idx="156">
                  <c:v>686.6220089730931</c:v>
                </c:pt>
                <c:pt idx="157">
                  <c:v>682.66037867878993</c:v>
                </c:pt>
                <c:pt idx="158">
                  <c:v>679.05146173962032</c:v>
                </c:pt>
                <c:pt idx="159">
                  <c:v>675.44394605520404</c:v>
                </c:pt>
                <c:pt idx="160">
                  <c:v>670.70587597704082</c:v>
                </c:pt>
                <c:pt idx="161">
                  <c:v>666.17729257133408</c:v>
                </c:pt>
                <c:pt idx="162">
                  <c:v>661.16786349197605</c:v>
                </c:pt>
                <c:pt idx="163">
                  <c:v>657.64728101108892</c:v>
                </c:pt>
                <c:pt idx="164">
                  <c:v>655.21785278804532</c:v>
                </c:pt>
                <c:pt idx="165">
                  <c:v>653.22764147041232</c:v>
                </c:pt>
                <c:pt idx="166">
                  <c:v>650.95744580593737</c:v>
                </c:pt>
                <c:pt idx="167">
                  <c:v>649.17985722771982</c:v>
                </c:pt>
                <c:pt idx="168">
                  <c:v>647.86060854418497</c:v>
                </c:pt>
                <c:pt idx="169">
                  <c:v>646.84056346683792</c:v>
                </c:pt>
                <c:pt idx="170">
                  <c:v>646.03681802484994</c:v>
                </c:pt>
                <c:pt idx="171">
                  <c:v>645.79409076374998</c:v>
                </c:pt>
                <c:pt idx="172">
                  <c:v>645.92045441087964</c:v>
                </c:pt>
                <c:pt idx="173">
                  <c:v>644.98856889896263</c:v>
                </c:pt>
                <c:pt idx="174">
                  <c:v>644.84423046200243</c:v>
                </c:pt>
                <c:pt idx="175">
                  <c:v>645.03799116852076</c:v>
                </c:pt>
                <c:pt idx="176">
                  <c:v>645.87369552640814</c:v>
                </c:pt>
                <c:pt idx="177">
                  <c:v>646.65712548741499</c:v>
                </c:pt>
                <c:pt idx="178">
                  <c:v>646.72696804390273</c:v>
                </c:pt>
                <c:pt idx="179">
                  <c:v>647.17311855916921</c:v>
                </c:pt>
                <c:pt idx="180">
                  <c:v>649.4306653325641</c:v>
                </c:pt>
                <c:pt idx="181">
                  <c:v>652.12024567830008</c:v>
                </c:pt>
                <c:pt idx="182">
                  <c:v>654.61059785027783</c:v>
                </c:pt>
                <c:pt idx="183">
                  <c:v>657.28018319470164</c:v>
                </c:pt>
                <c:pt idx="184">
                  <c:v>659.14905851361266</c:v>
                </c:pt>
                <c:pt idx="185">
                  <c:v>660.66246158667843</c:v>
                </c:pt>
                <c:pt idx="186">
                  <c:v>661.6215385061837</c:v>
                </c:pt>
                <c:pt idx="187">
                  <c:v>612.61253565387381</c:v>
                </c:pt>
                <c:pt idx="188">
                  <c:v>567.23382930914238</c:v>
                </c:pt>
                <c:pt idx="189">
                  <c:v>525.2165086195763</c:v>
                </c:pt>
                <c:pt idx="190">
                  <c:v>486.31158205516323</c:v>
                </c:pt>
                <c:pt idx="191">
                  <c:v>450.28850190292894</c:v>
                </c:pt>
                <c:pt idx="192">
                  <c:v>416.93379805826754</c:v>
                </c:pt>
                <c:pt idx="193">
                  <c:v>386.04981301691441</c:v>
                </c:pt>
                <c:pt idx="194">
                  <c:v>357.45353057121707</c:v>
                </c:pt>
                <c:pt idx="195">
                  <c:v>330.97549126964543</c:v>
                </c:pt>
                <c:pt idx="196">
                  <c:v>306.45878821263466</c:v>
                </c:pt>
                <c:pt idx="197">
                  <c:v>283.75813723392099</c:v>
                </c:pt>
                <c:pt idx="198">
                  <c:v>262.73901595733423</c:v>
                </c:pt>
                <c:pt idx="199">
                  <c:v>243.27686662716133</c:v>
                </c:pt>
                <c:pt idx="200">
                  <c:v>225.25635798811234</c:v>
                </c:pt>
                <c:pt idx="201">
                  <c:v>208.57070184084478</c:v>
                </c:pt>
                <c:pt idx="202">
                  <c:v>193.12102022300442</c:v>
                </c:pt>
                <c:pt idx="203">
                  <c:v>178.81575946574483</c:v>
                </c:pt>
                <c:pt idx="204">
                  <c:v>165.57014765346744</c:v>
                </c:pt>
                <c:pt idx="205">
                  <c:v>153.30569227172913</c:v>
                </c:pt>
                <c:pt idx="206">
                  <c:v>141.94971506641585</c:v>
                </c:pt>
                <c:pt idx="207">
                  <c:v>131.43492135779246</c:v>
                </c:pt>
                <c:pt idx="208">
                  <c:v>121.69900125721524</c:v>
                </c:pt>
                <c:pt idx="209">
                  <c:v>112.68426042334745</c:v>
                </c:pt>
                <c:pt idx="210">
                  <c:v>104.33727816976617</c:v>
                </c:pt>
                <c:pt idx="211">
                  <c:v>96.608590897931634</c:v>
                </c:pt>
                <c:pt idx="212">
                  <c:v>89.452398979566325</c:v>
                </c:pt>
                <c:pt idx="213">
                  <c:v>82.826295351450298</c:v>
                </c:pt>
                <c:pt idx="214">
                  <c:v>76.691014214305838</c:v>
                </c:pt>
                <c:pt idx="215">
                  <c:v>71.010198346579486</c:v>
                </c:pt>
                <c:pt idx="216">
                  <c:v>65.75018365424026</c:v>
                </c:pt>
                <c:pt idx="217">
                  <c:v>60.879799679852091</c:v>
                </c:pt>
                <c:pt idx="218">
                  <c:v>56.370184888751936</c:v>
                </c:pt>
                <c:pt idx="219">
                  <c:v>52.194615637733278</c:v>
                </c:pt>
                <c:pt idx="220">
                  <c:v>48.328347812715997</c:v>
                </c:pt>
                <c:pt idx="221">
                  <c:v>44.748470196959254</c:v>
                </c:pt>
                <c:pt idx="222">
                  <c:v>41.433768700888194</c:v>
                </c:pt>
                <c:pt idx="223">
                  <c:v>38.364600648970551</c:v>
                </c:pt>
                <c:pt idx="224">
                  <c:v>35.522778378676435</c:v>
                </c:pt>
                <c:pt idx="225">
                  <c:v>32.891461461737443</c:v>
                </c:pt>
                <c:pt idx="226">
                  <c:v>30.45505690901615</c:v>
                </c:pt>
                <c:pt idx="227">
                  <c:v>28.199126767607545</c:v>
                </c:pt>
                <c:pt idx="228">
                  <c:v>26.110302562599578</c:v>
                </c:pt>
                <c:pt idx="229">
                  <c:v>24.17620607648109</c:v>
                </c:pt>
                <c:pt idx="230">
                  <c:v>22.38537599674175</c:v>
                </c:pt>
                <c:pt idx="231">
                  <c:v>20.727199996983103</c:v>
                </c:pt>
                <c:pt idx="232">
                  <c:v>19.19185184905843</c:v>
                </c:pt>
                <c:pt idx="233">
                  <c:v>17.770233193572622</c:v>
                </c:pt>
                <c:pt idx="234">
                  <c:v>16.453919623678352</c:v>
                </c:pt>
                <c:pt idx="235">
                  <c:v>15.235110762665141</c:v>
                </c:pt>
                <c:pt idx="236">
                  <c:v>14.10658403950476</c:v>
                </c:pt>
                <c:pt idx="237">
                  <c:v>13.061651888430333</c:v>
                </c:pt>
                <c:pt idx="238">
                  <c:v>12.094122118916975</c:v>
                </c:pt>
                <c:pt idx="239">
                  <c:v>11.19826122121942</c:v>
                </c:pt>
                <c:pt idx="240">
                  <c:v>10.368760390017982</c:v>
                </c:pt>
                <c:pt idx="241">
                  <c:v>9.600704064831465</c:v>
                </c:pt>
                <c:pt idx="242">
                  <c:v>8.8895408007698755</c:v>
                </c:pt>
                <c:pt idx="243">
                  <c:v>8.2310562970091432</c:v>
                </c:pt>
                <c:pt idx="244">
                  <c:v>7.621348423156614</c:v>
                </c:pt>
                <c:pt idx="245">
                  <c:v>7.0568040955153837</c:v>
                </c:pt>
                <c:pt idx="246">
                  <c:v>6.5340778662179479</c:v>
                </c:pt>
                <c:pt idx="247">
                  <c:v>6.0500720983499523</c:v>
                </c:pt>
                <c:pt idx="248">
                  <c:v>5.6019186095832891</c:v>
                </c:pt>
                <c:pt idx="249">
                  <c:v>5.1869616755400827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E-42E1-890A-C4F9617E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0975"/>
        <c:axId val="25658655"/>
      </c:lineChart>
      <c:dateAx>
        <c:axId val="25650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8655"/>
        <c:crosses val="autoZero"/>
        <c:auto val="1"/>
        <c:lblOffset val="100"/>
        <c:baseTimeUnit val="days"/>
      </c:dateAx>
      <c:valAx>
        <c:axId val="256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MACD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 MACD'!$A$4:$A$191</c:f>
              <c:numCache>
                <c:formatCode>m/d/yyyy</c:formatCode>
                <c:ptCount val="188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</c:numCache>
            </c:numRef>
          </c:cat>
          <c:val>
            <c:numRef>
              <c:f>'Q3 MACD'!$G$17:$G$254</c:f>
              <c:numCache>
                <c:formatCode>_(* #,##0.00_);_(* \(#,##0.00\);_(* "-"??_);_(@_)</c:formatCode>
                <c:ptCount val="238"/>
                <c:pt idx="0">
                  <c:v>-2.3917948717949002</c:v>
                </c:pt>
                <c:pt idx="1">
                  <c:v>-6.415162017469811</c:v>
                </c:pt>
                <c:pt idx="2">
                  <c:v>-12.219122439690523</c:v>
                </c:pt>
                <c:pt idx="3">
                  <c:v>-14.748779884866394</c:v>
                </c:pt>
                <c:pt idx="4">
                  <c:v>-15.330950060950272</c:v>
                </c:pt>
                <c:pt idx="5">
                  <c:v>-7.4366736815380818</c:v>
                </c:pt>
                <c:pt idx="6">
                  <c:v>-2.7651858726825367</c:v>
                </c:pt>
                <c:pt idx="7">
                  <c:v>1.2051524397139701</c:v>
                </c:pt>
                <c:pt idx="8">
                  <c:v>5.1933542621754896</c:v>
                </c:pt>
                <c:pt idx="9">
                  <c:v>6.5544665934692148</c:v>
                </c:pt>
                <c:pt idx="10">
                  <c:v>10.624414876748119</c:v>
                </c:pt>
                <c:pt idx="11">
                  <c:v>12.489011584673108</c:v>
                </c:pt>
                <c:pt idx="12">
                  <c:v>15.249263648569467</c:v>
                </c:pt>
                <c:pt idx="13">
                  <c:v>19.152176933404803</c:v>
                </c:pt>
                <c:pt idx="14">
                  <c:v>22.066113333306021</c:v>
                </c:pt>
                <c:pt idx="15">
                  <c:v>25.596563637122699</c:v>
                </c:pt>
                <c:pt idx="16">
                  <c:v>27.474192067325134</c:v>
                </c:pt>
                <c:pt idx="17">
                  <c:v>30.44698708167391</c:v>
                </c:pt>
                <c:pt idx="18">
                  <c:v>31.239724063494918</c:v>
                </c:pt>
                <c:pt idx="19">
                  <c:v>30.198139373314916</c:v>
                </c:pt>
                <c:pt idx="20">
                  <c:v>27.503927557666088</c:v>
                </c:pt>
                <c:pt idx="21">
                  <c:v>26.636793769819519</c:v>
                </c:pt>
                <c:pt idx="22">
                  <c:v>24.56337791016972</c:v>
                </c:pt>
                <c:pt idx="23">
                  <c:v>22.798583400071948</c:v>
                </c:pt>
                <c:pt idx="24">
                  <c:v>20.7915383178007</c:v>
                </c:pt>
                <c:pt idx="25">
                  <c:v>17.686627916388147</c:v>
                </c:pt>
                <c:pt idx="26">
                  <c:v>13.781679562957947</c:v>
                </c:pt>
                <c:pt idx="27">
                  <c:v>10.391287781063056</c:v>
                </c:pt>
                <c:pt idx="28">
                  <c:v>7.3357809686830251</c:v>
                </c:pt>
                <c:pt idx="29">
                  <c:v>5.2499476431012226</c:v>
                </c:pt>
                <c:pt idx="30">
                  <c:v>3.0517597368123006</c:v>
                </c:pt>
                <c:pt idx="31">
                  <c:v>1.2995411807534083</c:v>
                </c:pt>
                <c:pt idx="32">
                  <c:v>0.36661164331974305</c:v>
                </c:pt>
                <c:pt idx="33">
                  <c:v>0.21144905252901935</c:v>
                </c:pt>
                <c:pt idx="34">
                  <c:v>-2.3750908582333068</c:v>
                </c:pt>
                <c:pt idx="35">
                  <c:v>-11.100099724406277</c:v>
                </c:pt>
                <c:pt idx="36">
                  <c:v>-18.733196702468831</c:v>
                </c:pt>
                <c:pt idx="37">
                  <c:v>-25.75487442941278</c:v>
                </c:pt>
                <c:pt idx="38">
                  <c:v>-30.492828495486606</c:v>
                </c:pt>
                <c:pt idx="39">
                  <c:v>-35.44167765271834</c:v>
                </c:pt>
                <c:pt idx="40">
                  <c:v>-37.966597332569791</c:v>
                </c:pt>
                <c:pt idx="41">
                  <c:v>-39.719550388492507</c:v>
                </c:pt>
                <c:pt idx="42">
                  <c:v>-37.664005912209859</c:v>
                </c:pt>
                <c:pt idx="43">
                  <c:v>-35.290072138344954</c:v>
                </c:pt>
                <c:pt idx="44">
                  <c:v>-32.820579043284511</c:v>
                </c:pt>
                <c:pt idx="45">
                  <c:v>-30.570798652074359</c:v>
                </c:pt>
                <c:pt idx="46">
                  <c:v>-28.006659614492946</c:v>
                </c:pt>
                <c:pt idx="47">
                  <c:v>-25.312400714798173</c:v>
                </c:pt>
                <c:pt idx="48">
                  <c:v>-22.186330058743238</c:v>
                </c:pt>
                <c:pt idx="49">
                  <c:v>-18.916316524127751</c:v>
                </c:pt>
                <c:pt idx="50">
                  <c:v>-14.815350746020044</c:v>
                </c:pt>
                <c:pt idx="51">
                  <c:v>-10.796926267491017</c:v>
                </c:pt>
                <c:pt idx="52">
                  <c:v>-9.1744349949399293</c:v>
                </c:pt>
                <c:pt idx="53">
                  <c:v>-7.9901533996940088</c:v>
                </c:pt>
                <c:pt idx="54">
                  <c:v>-7.5304438490062466</c:v>
                </c:pt>
                <c:pt idx="55">
                  <c:v>-8.0808088010428492</c:v>
                </c:pt>
                <c:pt idx="56">
                  <c:v>-6.0602593041935506</c:v>
                </c:pt>
                <c:pt idx="57">
                  <c:v>-4.2525893644490225</c:v>
                </c:pt>
                <c:pt idx="58">
                  <c:v>-2.9641574815784679</c:v>
                </c:pt>
                <c:pt idx="59">
                  <c:v>-1.3880452373741718</c:v>
                </c:pt>
                <c:pt idx="60">
                  <c:v>0.74090931563341655</c:v>
                </c:pt>
                <c:pt idx="61">
                  <c:v>0.54894026952104014</c:v>
                </c:pt>
                <c:pt idx="62">
                  <c:v>0.41940394827031469</c:v>
                </c:pt>
                <c:pt idx="63">
                  <c:v>1.9923381245181417</c:v>
                </c:pt>
                <c:pt idx="64">
                  <c:v>1.856234266883007</c:v>
                </c:pt>
                <c:pt idx="65">
                  <c:v>1.185198660281344</c:v>
                </c:pt>
                <c:pt idx="66">
                  <c:v>-6.3221813953873607E-2</c:v>
                </c:pt>
                <c:pt idx="67">
                  <c:v>-1.3939988599905746</c:v>
                </c:pt>
                <c:pt idx="68">
                  <c:v>-3.292653253780145</c:v>
                </c:pt>
                <c:pt idx="69">
                  <c:v>-5.4981214739426605</c:v>
                </c:pt>
                <c:pt idx="70">
                  <c:v>-7.5415154188112865</c:v>
                </c:pt>
                <c:pt idx="71">
                  <c:v>-9.6157241742632777</c:v>
                </c:pt>
                <c:pt idx="72">
                  <c:v>-8.5625746331015762</c:v>
                </c:pt>
                <c:pt idx="73">
                  <c:v>-7.664607617854017</c:v>
                </c:pt>
                <c:pt idx="74">
                  <c:v>-7.9610196985819357</c:v>
                </c:pt>
                <c:pt idx="75">
                  <c:v>-9.1020716740971466</c:v>
                </c:pt>
                <c:pt idx="76">
                  <c:v>-11.828399328143632</c:v>
                </c:pt>
                <c:pt idx="77">
                  <c:v>-15.671551771306667</c:v>
                </c:pt>
                <c:pt idx="78">
                  <c:v>-17.443006799183081</c:v>
                </c:pt>
                <c:pt idx="79">
                  <c:v>-19.173770632428841</c:v>
                </c:pt>
                <c:pt idx="80">
                  <c:v>-21.186377389160612</c:v>
                </c:pt>
                <c:pt idx="81">
                  <c:v>-23.643361288148071</c:v>
                </c:pt>
                <c:pt idx="82">
                  <c:v>-26.128538288344544</c:v>
                </c:pt>
                <c:pt idx="83">
                  <c:v>-27.658195045896264</c:v>
                </c:pt>
                <c:pt idx="84">
                  <c:v>-29.84412902921008</c:v>
                </c:pt>
                <c:pt idx="85">
                  <c:v>-32.516936235177127</c:v>
                </c:pt>
                <c:pt idx="86">
                  <c:v>-34.910538049137926</c:v>
                </c:pt>
                <c:pt idx="87">
                  <c:v>-36.340960689145504</c:v>
                </c:pt>
                <c:pt idx="88">
                  <c:v>-37.053104231155544</c:v>
                </c:pt>
                <c:pt idx="89">
                  <c:v>-37.37147191528129</c:v>
                </c:pt>
                <c:pt idx="90">
                  <c:v>-36.740318711501914</c:v>
                </c:pt>
                <c:pt idx="91">
                  <c:v>-36.650380233196074</c:v>
                </c:pt>
                <c:pt idx="92">
                  <c:v>-35.718714699102406</c:v>
                </c:pt>
                <c:pt idx="93">
                  <c:v>-34.592096805449501</c:v>
                </c:pt>
                <c:pt idx="94">
                  <c:v>-33.73480817873633</c:v>
                </c:pt>
                <c:pt idx="95">
                  <c:v>-31.486108449217568</c:v>
                </c:pt>
                <c:pt idx="96">
                  <c:v>-28.740875231512405</c:v>
                </c:pt>
                <c:pt idx="97">
                  <c:v>-26.915055756312995</c:v>
                </c:pt>
                <c:pt idx="98">
                  <c:v>-31.25966949219594</c:v>
                </c:pt>
                <c:pt idx="99">
                  <c:v>-33.16260424831853</c:v>
                </c:pt>
                <c:pt idx="100">
                  <c:v>-33.958093253846755</c:v>
                </c:pt>
                <c:pt idx="101">
                  <c:v>-33.634352807991718</c:v>
                </c:pt>
                <c:pt idx="102">
                  <c:v>-32.216443879666713</c:v>
                </c:pt>
                <c:pt idx="103">
                  <c:v>-30.140117011267762</c:v>
                </c:pt>
                <c:pt idx="104">
                  <c:v>-28.398036222507699</c:v>
                </c:pt>
                <c:pt idx="105">
                  <c:v>-27.161841459547418</c:v>
                </c:pt>
                <c:pt idx="106">
                  <c:v>-27.466454206976891</c:v>
                </c:pt>
                <c:pt idx="107">
                  <c:v>-25.973755314427649</c:v>
                </c:pt>
                <c:pt idx="108">
                  <c:v>-25.537324497593545</c:v>
                </c:pt>
                <c:pt idx="109">
                  <c:v>-24.56214565822097</c:v>
                </c:pt>
                <c:pt idx="110">
                  <c:v>-23.913875676852513</c:v>
                </c:pt>
                <c:pt idx="111">
                  <c:v>-22.882964715075559</c:v>
                </c:pt>
                <c:pt idx="112">
                  <c:v>-21.967658808098349</c:v>
                </c:pt>
                <c:pt idx="113">
                  <c:v>-20.674725019918583</c:v>
                </c:pt>
                <c:pt idx="114">
                  <c:v>-18.618042137214502</c:v>
                </c:pt>
                <c:pt idx="115">
                  <c:v>-16.738669028119148</c:v>
                </c:pt>
                <c:pt idx="116">
                  <c:v>-16.422822073379166</c:v>
                </c:pt>
                <c:pt idx="117">
                  <c:v>-16.334419791763821</c:v>
                </c:pt>
                <c:pt idx="118">
                  <c:v>-15.816561368369889</c:v>
                </c:pt>
                <c:pt idx="119">
                  <c:v>-16.335429425615416</c:v>
                </c:pt>
                <c:pt idx="120">
                  <c:v>-15.244338251940349</c:v>
                </c:pt>
                <c:pt idx="121">
                  <c:v>-15.046197437785395</c:v>
                </c:pt>
                <c:pt idx="122">
                  <c:v>-14.67481990603676</c:v>
                </c:pt>
                <c:pt idx="123">
                  <c:v>-15.03508172696263</c:v>
                </c:pt>
                <c:pt idx="124">
                  <c:v>-15.571183361853741</c:v>
                </c:pt>
                <c:pt idx="125">
                  <c:v>-16.439967453442478</c:v>
                </c:pt>
                <c:pt idx="126">
                  <c:v>-16.789698950232037</c:v>
                </c:pt>
                <c:pt idx="127">
                  <c:v>-17.642170077913534</c:v>
                </c:pt>
                <c:pt idx="128">
                  <c:v>-16.685078567374376</c:v>
                </c:pt>
                <c:pt idx="129">
                  <c:v>-16.059379195101428</c:v>
                </c:pt>
                <c:pt idx="130">
                  <c:v>-15.733952288675596</c:v>
                </c:pt>
                <c:pt idx="131">
                  <c:v>-13.223216652146334</c:v>
                </c:pt>
                <c:pt idx="132">
                  <c:v>-11.813002502134509</c:v>
                </c:pt>
                <c:pt idx="133">
                  <c:v>-11.262743524180792</c:v>
                </c:pt>
                <c:pt idx="134">
                  <c:v>-9.7555862790695755</c:v>
                </c:pt>
                <c:pt idx="135">
                  <c:v>-9.0443310439645757</c:v>
                </c:pt>
                <c:pt idx="136">
                  <c:v>-8.5204207481534695</c:v>
                </c:pt>
                <c:pt idx="137">
                  <c:v>-7.834959168835212</c:v>
                </c:pt>
                <c:pt idx="138">
                  <c:v>-6.5576891660208503</c:v>
                </c:pt>
                <c:pt idx="139">
                  <c:v>-5.3689711961119428</c:v>
                </c:pt>
                <c:pt idx="140">
                  <c:v>-5.1749731148885303</c:v>
                </c:pt>
                <c:pt idx="141">
                  <c:v>-6.1175105371222571</c:v>
                </c:pt>
                <c:pt idx="142">
                  <c:v>-7.6517776281928036</c:v>
                </c:pt>
                <c:pt idx="143">
                  <c:v>-8.8894879972287981</c:v>
                </c:pt>
                <c:pt idx="144">
                  <c:v>-10.847586001490868</c:v>
                </c:pt>
                <c:pt idx="145">
                  <c:v>-13.445097702818771</c:v>
                </c:pt>
                <c:pt idx="146">
                  <c:v>-15.263147067644695</c:v>
                </c:pt>
                <c:pt idx="147">
                  <c:v>-16.799987486609325</c:v>
                </c:pt>
                <c:pt idx="148">
                  <c:v>-19.317911034383769</c:v>
                </c:pt>
                <c:pt idx="149">
                  <c:v>-21.222860696778071</c:v>
                </c:pt>
                <c:pt idx="150">
                  <c:v>-23.352574982736314</c:v>
                </c:pt>
                <c:pt idx="151">
                  <c:v>-23.551267657116796</c:v>
                </c:pt>
                <c:pt idx="152">
                  <c:v>-22.544303026991997</c:v>
                </c:pt>
                <c:pt idx="153">
                  <c:v>-21.219253211059481</c:v>
                </c:pt>
                <c:pt idx="154">
                  <c:v>-20.399578817254223</c:v>
                </c:pt>
                <c:pt idx="155">
                  <c:v>-19.175508237295617</c:v>
                </c:pt>
                <c:pt idx="156">
                  <c:v>-17.646159398441455</c:v>
                </c:pt>
                <c:pt idx="157">
                  <c:v>-16.029875728131856</c:v>
                </c:pt>
                <c:pt idx="158">
                  <c:v>-14.42931301517558</c:v>
                </c:pt>
                <c:pt idx="159">
                  <c:v>-12.470817294025551</c:v>
                </c:pt>
                <c:pt idx="160">
                  <c:v>-10.416146090343545</c:v>
                </c:pt>
                <c:pt idx="161">
                  <c:v>-9.8172310892782662</c:v>
                </c:pt>
                <c:pt idx="162">
                  <c:v>-8.4623292384233082</c:v>
                </c:pt>
                <c:pt idx="163">
                  <c:v>-6.951767056261474</c:v>
                </c:pt>
                <c:pt idx="164">
                  <c:v>-4.9822751237271632</c:v>
                </c:pt>
                <c:pt idx="165">
                  <c:v>-3.3720774543771768</c:v>
                </c:pt>
                <c:pt idx="166">
                  <c:v>-2.7780812467168516</c:v>
                </c:pt>
                <c:pt idx="167">
                  <c:v>-1.870214346165767</c:v>
                </c:pt>
                <c:pt idx="168">
                  <c:v>0.84871515536190145</c:v>
                </c:pt>
                <c:pt idx="169">
                  <c:v>3.6146147345604049</c:v>
                </c:pt>
                <c:pt idx="170">
                  <c:v>5.740437883681011</c:v>
                </c:pt>
                <c:pt idx="171">
                  <c:v>7.7322316571096508</c:v>
                </c:pt>
                <c:pt idx="172">
                  <c:v>8.5552925148430177</c:v>
                </c:pt>
                <c:pt idx="173">
                  <c:v>8.8689123604764291</c:v>
                </c:pt>
                <c:pt idx="174">
                  <c:v>8.5373163721781111</c:v>
                </c:pt>
                <c:pt idx="175">
                  <c:v>-45.555043064490746</c:v>
                </c:pt>
                <c:pt idx="176">
                  <c:v>-87.415950964279773</c:v>
                </c:pt>
                <c:pt idx="177">
                  <c:v>-119.21676540469258</c:v>
                </c:pt>
                <c:pt idx="178">
                  <c:v>-142.77333779641549</c:v>
                </c:pt>
                <c:pt idx="179">
                  <c:v>-159.6022952224501</c:v>
                </c:pt>
                <c:pt idx="180">
                  <c:v>-170.96854625170852</c:v>
                </c:pt>
                <c:pt idx="181">
                  <c:v>-177.92536918059523</c:v>
                </c:pt>
                <c:pt idx="182">
                  <c:v>-181.34823194048545</c:v>
                </c:pt>
                <c:pt idx="183">
                  <c:v>-181.96331550518022</c:v>
                </c:pt>
                <c:pt idx="184">
                  <c:v>-180.37156256577947</c:v>
                </c:pt>
                <c:pt idx="185">
                  <c:v>-177.06894630196661</c:v>
                </c:pt>
                <c:pt idx="186">
                  <c:v>-172.463546707219</c:v>
                </c:pt>
                <c:pt idx="187">
                  <c:v>-166.88993110783304</c:v>
                </c:pt>
                <c:pt idx="188">
                  <c:v>-160.62125870252686</c:v>
                </c:pt>
                <c:pt idx="189">
                  <c:v>-153.87946398381092</c:v>
                </c:pt>
                <c:pt idx="190">
                  <c:v>-146.84381895936036</c:v>
                </c:pt>
                <c:pt idx="191">
                  <c:v>-139.6581276272768</c:v>
                </c:pt>
                <c:pt idx="192">
                  <c:v>-132.43676686707141</c:v>
                </c:pt>
                <c:pt idx="193">
                  <c:v>-125.26975468324018</c:v>
                </c:pt>
                <c:pt idx="194">
                  <c:v>-118.22699864538674</c:v>
                </c:pt>
                <c:pt idx="195">
                  <c:v>-111.36185361692168</c:v>
                </c:pt>
                <c:pt idx="196">
                  <c:v>-104.71409778417073</c:v>
                </c:pt>
                <c:pt idx="197">
                  <c:v>-98.312419023079016</c:v>
                </c:pt>
                <c:pt idx="198">
                  <c:v>-92.176489292615955</c:v>
                </c:pt>
                <c:pt idx="199">
                  <c:v>-86.318692617266066</c:v>
                </c:pt>
                <c:pt idx="200">
                  <c:v>-80.745561972849316</c:v>
                </c:pt>
                <c:pt idx="201">
                  <c:v>-75.458971730382046</c:v>
                </c:pt>
                <c:pt idx="202">
                  <c:v>-70.457124996478868</c:v>
                </c:pt>
                <c:pt idx="203">
                  <c:v>-65.735369008418203</c:v>
                </c:pt>
                <c:pt idx="204">
                  <c:v>-61.286866521949939</c:v>
                </c:pt>
                <c:pt idx="205">
                  <c:v>-57.103146721760282</c:v>
                </c:pt>
                <c:pt idx="206">
                  <c:v>-53.174555462674249</c:v>
                </c:pt>
                <c:pt idx="207">
                  <c:v>-49.490621507975234</c:v>
                </c:pt>
                <c:pt idx="208">
                  <c:v>-46.040352779843808</c:v>
                </c:pt>
                <c:pt idx="209">
                  <c:v>-42.812474399913555</c:v>
                </c:pt>
                <c:pt idx="210">
                  <c:v>-39.795618411080298</c:v>
                </c:pt>
                <c:pt idx="211">
                  <c:v>-36.97847348067156</c:v>
                </c:pt>
                <c:pt idx="212">
                  <c:v>-34.349901543961906</c:v>
                </c:pt>
                <c:pt idx="213">
                  <c:v>-31.899027216978993</c:v>
                </c:pt>
                <c:pt idx="214">
                  <c:v>-29.615304855759</c:v>
                </c:pt>
                <c:pt idx="215">
                  <c:v>-27.488567337928419</c:v>
                </c:pt>
                <c:pt idx="216">
                  <c:v>-25.509059968255702</c:v>
                </c:pt>
                <c:pt idx="217">
                  <c:v>-23.667462342805504</c:v>
                </c:pt>
                <c:pt idx="218">
                  <c:v>-21.954900529785483</c:v>
                </c:pt>
                <c:pt idx="219">
                  <c:v>-20.362951524943185</c:v>
                </c:pt>
                <c:pt idx="220">
                  <c:v>-18.883641603486193</c:v>
                </c:pt>
                <c:pt idx="221">
                  <c:v>-17.509439908857651</c:v>
                </c:pt>
                <c:pt idx="222">
                  <c:v>-16.233248382765684</c:v>
                </c:pt>
                <c:pt idx="223">
                  <c:v>-15.048388943431345</c:v>
                </c:pt>
                <c:pt idx="224">
                  <c:v>-13.948588653999241</c:v>
                </c:pt>
                <c:pt idx="225">
                  <c:v>-12.927963485310279</c:v>
                </c:pt>
                <c:pt idx="226">
                  <c:v>-11.981001162430774</c:v>
                </c:pt>
                <c:pt idx="227">
                  <c:v>-11.102543488808021</c:v>
                </c:pt>
                <c:pt idx="228">
                  <c:v>-10.287768462592952</c:v>
                </c:pt>
                <c:pt idx="229">
                  <c:v>-9.5321724339333613</c:v>
                </c:pt>
                <c:pt idx="230">
                  <c:v>-8.8315524977022495</c:v>
                </c:pt>
                <c:pt idx="231">
                  <c:v>-8.181989271336537</c:v>
                </c:pt>
                <c:pt idx="232">
                  <c:v>-7.5798301706644082</c:v>
                </c:pt>
                <c:pt idx="233">
                  <c:v>-7.0216732664835178</c:v>
                </c:pt>
                <c:pt idx="234">
                  <c:v>-6.5043517801140611</c:v>
                </c:pt>
                <c:pt idx="235">
                  <c:v>-6.0249192562620486</c:v>
                </c:pt>
                <c:pt idx="236">
                  <c:v>-5.5806354355089089</c:v>
                </c:pt>
                <c:pt idx="237">
                  <c:v>-5.1689528359386836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9-4FD1-8E5B-3AFB5BA8A408}"/>
            </c:ext>
          </c:extLst>
        </c:ser>
        <c:ser>
          <c:idx val="1"/>
          <c:order val="1"/>
          <c:tx>
            <c:v>SIGNAL LINE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 MACD'!$A$4:$A$191</c:f>
              <c:numCache>
                <c:formatCode>m/d/yyyy</c:formatCode>
                <c:ptCount val="188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</c:numCache>
            </c:numRef>
          </c:cat>
          <c:val>
            <c:numRef>
              <c:f>'Q3 MACD'!$H$17:$H$254</c:f>
              <c:numCache>
                <c:formatCode>_(* #,##0.00_);_(* \(#,##0.00\);_(* "-"??_);_(@_)</c:formatCode>
                <c:ptCount val="238"/>
                <c:pt idx="0">
                  <c:v>-2.3917948717949002</c:v>
                </c:pt>
                <c:pt idx="1">
                  <c:v>-4.4034784446323556</c:v>
                </c:pt>
                <c:pt idx="2">
                  <c:v>-7.0086931096517446</c:v>
                </c:pt>
                <c:pt idx="3">
                  <c:v>-8.943714803455407</c:v>
                </c:pt>
                <c:pt idx="4">
                  <c:v>-10.22116185495438</c:v>
                </c:pt>
                <c:pt idx="5">
                  <c:v>-9.7570804927183303</c:v>
                </c:pt>
                <c:pt idx="6">
                  <c:v>-8.7582384041417889</c:v>
                </c:pt>
                <c:pt idx="7">
                  <c:v>-7.5128145486598186</c:v>
                </c:pt>
                <c:pt idx="8">
                  <c:v>-6.1010180141225625</c:v>
                </c:pt>
                <c:pt idx="9">
                  <c:v>-3.5699210926042069</c:v>
                </c:pt>
                <c:pt idx="10">
                  <c:v>-0.73105389873374138</c:v>
                </c:pt>
                <c:pt idx="11">
                  <c:v>1.9129591979476284</c:v>
                </c:pt>
                <c:pt idx="12">
                  <c:v>4.5802200880719965</c:v>
                </c:pt>
                <c:pt idx="13">
                  <c:v>7.494611457138558</c:v>
                </c:pt>
                <c:pt idx="14">
                  <c:v>10.408911832372052</c:v>
                </c:pt>
                <c:pt idx="15">
                  <c:v>13.446442193322181</c:v>
                </c:pt>
                <c:pt idx="16">
                  <c:v>16.251992168122772</c:v>
                </c:pt>
                <c:pt idx="17">
                  <c:v>19.090991150832998</c:v>
                </c:pt>
                <c:pt idx="18">
                  <c:v>21.520737733365383</c:v>
                </c:pt>
                <c:pt idx="19">
                  <c:v>23.256218061355291</c:v>
                </c:pt>
                <c:pt idx="20">
                  <c:v>24.105759960617451</c:v>
                </c:pt>
                <c:pt idx="21">
                  <c:v>24.611966722457865</c:v>
                </c:pt>
                <c:pt idx="22">
                  <c:v>24.602248960000235</c:v>
                </c:pt>
                <c:pt idx="23">
                  <c:v>24.241515848014579</c:v>
                </c:pt>
                <c:pt idx="24">
                  <c:v>23.551520341971802</c:v>
                </c:pt>
                <c:pt idx="25">
                  <c:v>22.378541856855072</c:v>
                </c:pt>
                <c:pt idx="26">
                  <c:v>20.659169398075647</c:v>
                </c:pt>
                <c:pt idx="27">
                  <c:v>18.605593074673131</c:v>
                </c:pt>
                <c:pt idx="28">
                  <c:v>16.351630653475109</c:v>
                </c:pt>
                <c:pt idx="29">
                  <c:v>14.131294051400332</c:v>
                </c:pt>
                <c:pt idx="30">
                  <c:v>11.915387188482725</c:v>
                </c:pt>
                <c:pt idx="31">
                  <c:v>9.792217986936862</c:v>
                </c:pt>
                <c:pt idx="32">
                  <c:v>7.9070967182134382</c:v>
                </c:pt>
                <c:pt idx="33">
                  <c:v>6.3679671850765542</c:v>
                </c:pt>
                <c:pt idx="34">
                  <c:v>4.6193555764145815</c:v>
                </c:pt>
                <c:pt idx="35">
                  <c:v>1.4754645162504096</c:v>
                </c:pt>
                <c:pt idx="36">
                  <c:v>-2.5662677274934382</c:v>
                </c:pt>
                <c:pt idx="37">
                  <c:v>-7.2039890678773073</c:v>
                </c:pt>
                <c:pt idx="38">
                  <c:v>-11.861756953399166</c:v>
                </c:pt>
                <c:pt idx="39">
                  <c:v>-16.577741093263</c:v>
                </c:pt>
                <c:pt idx="40">
                  <c:v>-20.85551234112436</c:v>
                </c:pt>
                <c:pt idx="41">
                  <c:v>-24.628319950597991</c:v>
                </c:pt>
                <c:pt idx="42">
                  <c:v>-27.235457142920364</c:v>
                </c:pt>
                <c:pt idx="43">
                  <c:v>-28.84638014200528</c:v>
                </c:pt>
                <c:pt idx="44">
                  <c:v>-29.641219922261126</c:v>
                </c:pt>
                <c:pt idx="45">
                  <c:v>-29.827135668223772</c:v>
                </c:pt>
                <c:pt idx="46">
                  <c:v>-29.463040457477607</c:v>
                </c:pt>
                <c:pt idx="47">
                  <c:v>-28.632912508941722</c:v>
                </c:pt>
                <c:pt idx="48">
                  <c:v>-27.343596018902026</c:v>
                </c:pt>
                <c:pt idx="49">
                  <c:v>-25.65814011994717</c:v>
                </c:pt>
                <c:pt idx="50">
                  <c:v>-23.489582245161746</c:v>
                </c:pt>
                <c:pt idx="51">
                  <c:v>-20.951051049627601</c:v>
                </c:pt>
                <c:pt idx="52">
                  <c:v>-18.595727838690067</c:v>
                </c:pt>
                <c:pt idx="53">
                  <c:v>-16.474612950890855</c:v>
                </c:pt>
                <c:pt idx="54">
                  <c:v>-14.685779130513932</c:v>
                </c:pt>
                <c:pt idx="55">
                  <c:v>-13.364785064619715</c:v>
                </c:pt>
                <c:pt idx="56">
                  <c:v>-11.903879912534482</c:v>
                </c:pt>
                <c:pt idx="57">
                  <c:v>-10.373621802917389</c:v>
                </c:pt>
                <c:pt idx="58">
                  <c:v>-8.8917289386496048</c:v>
                </c:pt>
                <c:pt idx="59">
                  <c:v>-7.3909921983945184</c:v>
                </c:pt>
                <c:pt idx="60">
                  <c:v>-5.7646118955889314</c:v>
                </c:pt>
                <c:pt idx="61">
                  <c:v>-4.5019014625669369</c:v>
                </c:pt>
                <c:pt idx="62">
                  <c:v>-3.5176403803994867</c:v>
                </c:pt>
                <c:pt idx="63">
                  <c:v>-2.4156446794159612</c:v>
                </c:pt>
                <c:pt idx="64">
                  <c:v>-1.5612688901561675</c:v>
                </c:pt>
                <c:pt idx="65">
                  <c:v>-1.0119753800686651</c:v>
                </c:pt>
                <c:pt idx="66">
                  <c:v>-0.82222466684570672</c:v>
                </c:pt>
                <c:pt idx="67">
                  <c:v>-0.93657950547468027</c:v>
                </c:pt>
                <c:pt idx="68">
                  <c:v>-1.4077942551357732</c:v>
                </c:pt>
                <c:pt idx="69">
                  <c:v>-2.2258596988971506</c:v>
                </c:pt>
                <c:pt idx="70">
                  <c:v>-3.2889908428799779</c:v>
                </c:pt>
                <c:pt idx="71">
                  <c:v>-4.554337509156638</c:v>
                </c:pt>
                <c:pt idx="72">
                  <c:v>-5.355984933945626</c:v>
                </c:pt>
                <c:pt idx="73">
                  <c:v>-5.817709470727304</c:v>
                </c:pt>
                <c:pt idx="74">
                  <c:v>-6.2463715162982307</c:v>
                </c:pt>
                <c:pt idx="75">
                  <c:v>-6.8175115478580137</c:v>
                </c:pt>
                <c:pt idx="76">
                  <c:v>-7.8196891039151373</c:v>
                </c:pt>
                <c:pt idx="77">
                  <c:v>-9.390061637393444</c:v>
                </c:pt>
                <c:pt idx="78">
                  <c:v>-11.000650669751371</c:v>
                </c:pt>
                <c:pt idx="79">
                  <c:v>-12.635274662286864</c:v>
                </c:pt>
                <c:pt idx="80">
                  <c:v>-14.345495207661614</c:v>
                </c:pt>
                <c:pt idx="81">
                  <c:v>-16.205068423758906</c:v>
                </c:pt>
                <c:pt idx="82">
                  <c:v>-18.189762396676034</c:v>
                </c:pt>
                <c:pt idx="83">
                  <c:v>-20.083448926520081</c:v>
                </c:pt>
                <c:pt idx="84">
                  <c:v>-22.03558494705808</c:v>
                </c:pt>
                <c:pt idx="85">
                  <c:v>-24.131855204681891</c:v>
                </c:pt>
                <c:pt idx="86">
                  <c:v>-26.287591773573098</c:v>
                </c:pt>
                <c:pt idx="87">
                  <c:v>-28.298265556687578</c:v>
                </c:pt>
                <c:pt idx="88">
                  <c:v>-30.049233291581171</c:v>
                </c:pt>
                <c:pt idx="89">
                  <c:v>-31.513681016321193</c:v>
                </c:pt>
                <c:pt idx="90">
                  <c:v>-32.559008555357337</c:v>
                </c:pt>
                <c:pt idx="91">
                  <c:v>-33.377282890925088</c:v>
                </c:pt>
                <c:pt idx="92">
                  <c:v>-33.845569252560551</c:v>
                </c:pt>
                <c:pt idx="93">
                  <c:v>-33.994874763138341</c:v>
                </c:pt>
                <c:pt idx="94">
                  <c:v>-33.942861446257936</c:v>
                </c:pt>
                <c:pt idx="95">
                  <c:v>-33.451510846849864</c:v>
                </c:pt>
                <c:pt idx="96">
                  <c:v>-32.509383723782371</c:v>
                </c:pt>
                <c:pt idx="97">
                  <c:v>-31.390518130288495</c:v>
                </c:pt>
                <c:pt idx="98">
                  <c:v>-31.364348402669982</c:v>
                </c:pt>
                <c:pt idx="99">
                  <c:v>-31.723999571799691</c:v>
                </c:pt>
                <c:pt idx="100">
                  <c:v>-32.170818308209107</c:v>
                </c:pt>
                <c:pt idx="101">
                  <c:v>-32.463525208165628</c:v>
                </c:pt>
                <c:pt idx="102">
                  <c:v>-32.414108942465845</c:v>
                </c:pt>
                <c:pt idx="103">
                  <c:v>-31.959310556226228</c:v>
                </c:pt>
                <c:pt idx="104">
                  <c:v>-31.247055689482522</c:v>
                </c:pt>
                <c:pt idx="105">
                  <c:v>-30.430012843495501</c:v>
                </c:pt>
                <c:pt idx="106">
                  <c:v>-29.837301116191778</c:v>
                </c:pt>
                <c:pt idx="107">
                  <c:v>-29.064591955838953</c:v>
                </c:pt>
                <c:pt idx="108">
                  <c:v>-28.359138464189872</c:v>
                </c:pt>
                <c:pt idx="109">
                  <c:v>-27.599739902996092</c:v>
                </c:pt>
                <c:pt idx="110">
                  <c:v>-26.862567057767375</c:v>
                </c:pt>
                <c:pt idx="111">
                  <c:v>-26.066646589229013</c:v>
                </c:pt>
                <c:pt idx="112">
                  <c:v>-25.246849033002881</c:v>
                </c:pt>
                <c:pt idx="113">
                  <c:v>-24.332424230386021</c:v>
                </c:pt>
                <c:pt idx="114">
                  <c:v>-23.189547811751716</c:v>
                </c:pt>
                <c:pt idx="115">
                  <c:v>-21.899372055025204</c:v>
                </c:pt>
                <c:pt idx="116">
                  <c:v>-20.804062058695997</c:v>
                </c:pt>
                <c:pt idx="117">
                  <c:v>-19.910133605309561</c:v>
                </c:pt>
                <c:pt idx="118">
                  <c:v>-19.091419157921628</c:v>
                </c:pt>
                <c:pt idx="119">
                  <c:v>-18.540221211460384</c:v>
                </c:pt>
                <c:pt idx="120">
                  <c:v>-17.881044619556377</c:v>
                </c:pt>
                <c:pt idx="121">
                  <c:v>-17.314075183202181</c:v>
                </c:pt>
                <c:pt idx="122">
                  <c:v>-16.786224127769096</c:v>
                </c:pt>
                <c:pt idx="123">
                  <c:v>-16.435995647607804</c:v>
                </c:pt>
                <c:pt idx="124">
                  <c:v>-16.263033190456991</c:v>
                </c:pt>
                <c:pt idx="125">
                  <c:v>-16.298420043054087</c:v>
                </c:pt>
                <c:pt idx="126">
                  <c:v>-16.396675824489677</c:v>
                </c:pt>
                <c:pt idx="127">
                  <c:v>-16.645774675174447</c:v>
                </c:pt>
                <c:pt idx="128">
                  <c:v>-16.653635453614434</c:v>
                </c:pt>
                <c:pt idx="129">
                  <c:v>-16.534784201911833</c:v>
                </c:pt>
                <c:pt idx="130">
                  <c:v>-16.374617819264586</c:v>
                </c:pt>
                <c:pt idx="131">
                  <c:v>-15.744337585840935</c:v>
                </c:pt>
                <c:pt idx="132">
                  <c:v>-14.95807056909965</c:v>
                </c:pt>
                <c:pt idx="133">
                  <c:v>-14.219005160115879</c:v>
                </c:pt>
                <c:pt idx="134">
                  <c:v>-13.326321383906619</c:v>
                </c:pt>
                <c:pt idx="135">
                  <c:v>-12.46992331591821</c:v>
                </c:pt>
                <c:pt idx="136">
                  <c:v>-11.680022802365261</c:v>
                </c:pt>
                <c:pt idx="137">
                  <c:v>-10.911010075659252</c:v>
                </c:pt>
                <c:pt idx="138">
                  <c:v>-10.040345893731573</c:v>
                </c:pt>
                <c:pt idx="139">
                  <c:v>-9.106070954207647</c:v>
                </c:pt>
                <c:pt idx="140">
                  <c:v>-8.3198513863438244</c:v>
                </c:pt>
                <c:pt idx="141">
                  <c:v>-7.8793832164995106</c:v>
                </c:pt>
                <c:pt idx="142">
                  <c:v>-7.8338620988381695</c:v>
                </c:pt>
                <c:pt idx="143">
                  <c:v>-8.0449872785162952</c:v>
                </c:pt>
                <c:pt idx="144">
                  <c:v>-8.6055070231112101</c:v>
                </c:pt>
                <c:pt idx="145">
                  <c:v>-9.5734251590527215</c:v>
                </c:pt>
                <c:pt idx="146">
                  <c:v>-10.711369540771116</c:v>
                </c:pt>
                <c:pt idx="147">
                  <c:v>-11.929093129938758</c:v>
                </c:pt>
                <c:pt idx="148">
                  <c:v>-13.406856710827761</c:v>
                </c:pt>
                <c:pt idx="149">
                  <c:v>-14.970057508017822</c:v>
                </c:pt>
                <c:pt idx="150">
                  <c:v>-16.646561002961519</c:v>
                </c:pt>
                <c:pt idx="151">
                  <c:v>-18.027502333792576</c:v>
                </c:pt>
                <c:pt idx="152">
                  <c:v>-18.930862472432459</c:v>
                </c:pt>
                <c:pt idx="153">
                  <c:v>-19.388540620157862</c:v>
                </c:pt>
                <c:pt idx="154">
                  <c:v>-19.590748259577133</c:v>
                </c:pt>
                <c:pt idx="155">
                  <c:v>-19.507700255120831</c:v>
                </c:pt>
                <c:pt idx="156">
                  <c:v>-19.135392083784957</c:v>
                </c:pt>
                <c:pt idx="157">
                  <c:v>-18.514288812654335</c:v>
                </c:pt>
                <c:pt idx="158">
                  <c:v>-17.697293653158585</c:v>
                </c:pt>
                <c:pt idx="159">
                  <c:v>-16.651998381331978</c:v>
                </c:pt>
                <c:pt idx="160">
                  <c:v>-15.404827923134292</c:v>
                </c:pt>
                <c:pt idx="161">
                  <c:v>-14.287308556363087</c:v>
                </c:pt>
                <c:pt idx="162">
                  <c:v>-13.122312692775131</c:v>
                </c:pt>
                <c:pt idx="163">
                  <c:v>-11.888203565472399</c:v>
                </c:pt>
                <c:pt idx="164">
                  <c:v>-10.507017877123351</c:v>
                </c:pt>
                <c:pt idx="165">
                  <c:v>-9.0800297925741162</c:v>
                </c:pt>
                <c:pt idx="166">
                  <c:v>-7.8196400834026631</c:v>
                </c:pt>
                <c:pt idx="167">
                  <c:v>-6.6297549359552841</c:v>
                </c:pt>
                <c:pt idx="168">
                  <c:v>-5.1340609176918468</c:v>
                </c:pt>
                <c:pt idx="169">
                  <c:v>-3.3843257872413961</c:v>
                </c:pt>
                <c:pt idx="170">
                  <c:v>-1.5593730530569145</c:v>
                </c:pt>
                <c:pt idx="171">
                  <c:v>0.29894788897639857</c:v>
                </c:pt>
                <c:pt idx="172">
                  <c:v>1.9502168141497225</c:v>
                </c:pt>
                <c:pt idx="173">
                  <c:v>3.333955923415064</c:v>
                </c:pt>
                <c:pt idx="174">
                  <c:v>4.3746280131676736</c:v>
                </c:pt>
                <c:pt idx="175">
                  <c:v>-5.6113062023640117</c:v>
                </c:pt>
                <c:pt idx="176">
                  <c:v>-21.972235154747167</c:v>
                </c:pt>
                <c:pt idx="177">
                  <c:v>-41.421141204736251</c:v>
                </c:pt>
                <c:pt idx="178">
                  <c:v>-61.691580523072105</c:v>
                </c:pt>
                <c:pt idx="179">
                  <c:v>-81.2737234629477</c:v>
                </c:pt>
                <c:pt idx="180">
                  <c:v>-99.212688020699858</c:v>
                </c:pt>
                <c:pt idx="181">
                  <c:v>-114.95522425267893</c:v>
                </c:pt>
                <c:pt idx="182">
                  <c:v>-128.23382579024025</c:v>
                </c:pt>
                <c:pt idx="183">
                  <c:v>-138.97972373322824</c:v>
                </c:pt>
                <c:pt idx="184">
                  <c:v>-147.2580914997385</c:v>
                </c:pt>
                <c:pt idx="185">
                  <c:v>-153.22026246018413</c:v>
                </c:pt>
                <c:pt idx="186">
                  <c:v>-157.06891930959111</c:v>
                </c:pt>
                <c:pt idx="187">
                  <c:v>-159.03312166923951</c:v>
                </c:pt>
                <c:pt idx="188">
                  <c:v>-159.35074907589697</c:v>
                </c:pt>
                <c:pt idx="189">
                  <c:v>-158.25649205747976</c:v>
                </c:pt>
                <c:pt idx="190">
                  <c:v>-155.97395743785589</c:v>
                </c:pt>
                <c:pt idx="191">
                  <c:v>-152.71079147574008</c:v>
                </c:pt>
                <c:pt idx="192">
                  <c:v>-148.65598655400635</c:v>
                </c:pt>
                <c:pt idx="193">
                  <c:v>-143.97874017985311</c:v>
                </c:pt>
                <c:pt idx="194">
                  <c:v>-138.82839187295983</c:v>
                </c:pt>
                <c:pt idx="195">
                  <c:v>-133.3350842217522</c:v>
                </c:pt>
                <c:pt idx="196">
                  <c:v>-127.61088693423591</c:v>
                </c:pt>
                <c:pt idx="197">
                  <c:v>-121.75119335200453</c:v>
                </c:pt>
                <c:pt idx="198">
                  <c:v>-115.83625254012682</c:v>
                </c:pt>
                <c:pt idx="199">
                  <c:v>-109.93274055555467</c:v>
                </c:pt>
                <c:pt idx="200">
                  <c:v>-104.09530483901361</c:v>
                </c:pt>
                <c:pt idx="201">
                  <c:v>-98.368038217287292</c:v>
                </c:pt>
                <c:pt idx="202">
                  <c:v>-92.785855573125602</c:v>
                </c:pt>
                <c:pt idx="203">
                  <c:v>-87.375758260184128</c:v>
                </c:pt>
                <c:pt idx="204">
                  <c:v>-82.157979912537286</c:v>
                </c:pt>
                <c:pt idx="205">
                  <c:v>-77.147013274381891</c:v>
                </c:pt>
                <c:pt idx="206">
                  <c:v>-72.352521712040357</c:v>
                </c:pt>
                <c:pt idx="207">
                  <c:v>-67.780141671227327</c:v>
                </c:pt>
                <c:pt idx="208">
                  <c:v>-63.432183892950626</c:v>
                </c:pt>
                <c:pt idx="209">
                  <c:v>-59.308241994343213</c:v>
                </c:pt>
                <c:pt idx="210">
                  <c:v>-55.405717277690627</c:v>
                </c:pt>
                <c:pt idx="211">
                  <c:v>-51.720268518286815</c:v>
                </c:pt>
                <c:pt idx="212">
                  <c:v>-48.246195123421835</c:v>
                </c:pt>
                <c:pt idx="213">
                  <c:v>-44.976761542133268</c:v>
                </c:pt>
                <c:pt idx="214">
                  <c:v>-41.904470204858413</c:v>
                </c:pt>
                <c:pt idx="215">
                  <c:v>-39.021289631472413</c:v>
                </c:pt>
                <c:pt idx="216">
                  <c:v>-36.31884369882907</c:v>
                </c:pt>
                <c:pt idx="217">
                  <c:v>-33.788567427624358</c:v>
                </c:pt>
                <c:pt idx="218">
                  <c:v>-31.421834048056581</c:v>
                </c:pt>
                <c:pt idx="219">
                  <c:v>-29.210057543433901</c:v>
                </c:pt>
                <c:pt idx="220">
                  <c:v>-27.144774355444358</c:v>
                </c:pt>
                <c:pt idx="221">
                  <c:v>-25.217707466127017</c:v>
                </c:pt>
                <c:pt idx="222">
                  <c:v>-23.420815649454749</c:v>
                </c:pt>
                <c:pt idx="223">
                  <c:v>-21.746330308250069</c:v>
                </c:pt>
                <c:pt idx="224">
                  <c:v>-20.186781977399903</c:v>
                </c:pt>
                <c:pt idx="225">
                  <c:v>-18.735018278981979</c:v>
                </c:pt>
                <c:pt idx="226">
                  <c:v>-17.384214855671736</c:v>
                </c:pt>
                <c:pt idx="227">
                  <c:v>-16.127880582298992</c:v>
                </c:pt>
                <c:pt idx="228">
                  <c:v>-14.959858158357784</c:v>
                </c:pt>
                <c:pt idx="229">
                  <c:v>-13.874321013472899</c:v>
                </c:pt>
                <c:pt idx="230">
                  <c:v>-12.86576731031877</c:v>
                </c:pt>
                <c:pt idx="231">
                  <c:v>-11.929011702522324</c:v>
                </c:pt>
                <c:pt idx="232">
                  <c:v>-11.05917539615074</c:v>
                </c:pt>
                <c:pt idx="233">
                  <c:v>-10.251674970217296</c:v>
                </c:pt>
                <c:pt idx="234">
                  <c:v>-9.5022103321966487</c:v>
                </c:pt>
                <c:pt idx="235">
                  <c:v>-8.8067521170097294</c:v>
                </c:pt>
                <c:pt idx="236">
                  <c:v>-8.1615287807095651</c:v>
                </c:pt>
                <c:pt idx="237">
                  <c:v>-7.5630135917553885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9-4FD1-8E5B-3AFB5BA8A408}"/>
            </c:ext>
          </c:extLst>
        </c:ser>
        <c:ser>
          <c:idx val="2"/>
          <c:order val="2"/>
          <c:tx>
            <c:v>HISTOGRAM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'Q3 MACD'!$A$4:$A$191</c:f>
              <c:numCache>
                <c:formatCode>m/d/yyyy</c:formatCode>
                <c:ptCount val="188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</c:numCache>
            </c:numRef>
          </c:cat>
          <c:val>
            <c:numRef>
              <c:f>'Q3 MACD'!$I$18:$I$254</c:f>
              <c:numCache>
                <c:formatCode>_(* #,##0.00_);_(* \(#,##0.00\);_(* "-"??_);_(@_)</c:formatCode>
                <c:ptCount val="237"/>
                <c:pt idx="0">
                  <c:v>-2.0116835728374554</c:v>
                </c:pt>
                <c:pt idx="1">
                  <c:v>-5.2104293300387781</c:v>
                </c:pt>
                <c:pt idx="2">
                  <c:v>-5.8050650814109872</c:v>
                </c:pt>
                <c:pt idx="3">
                  <c:v>-5.1097882059958923</c:v>
                </c:pt>
                <c:pt idx="4">
                  <c:v>2.3204068111802485</c:v>
                </c:pt>
                <c:pt idx="5">
                  <c:v>5.9930525314592522</c:v>
                </c:pt>
                <c:pt idx="6">
                  <c:v>8.7179669883737887</c:v>
                </c:pt>
                <c:pt idx="7">
                  <c:v>11.294372276298052</c:v>
                </c:pt>
                <c:pt idx="8">
                  <c:v>10.124387686073423</c:v>
                </c:pt>
                <c:pt idx="9">
                  <c:v>11.35546877548186</c:v>
                </c:pt>
                <c:pt idx="10">
                  <c:v>10.576052386725479</c:v>
                </c:pt>
                <c:pt idx="11">
                  <c:v>10.669043560497471</c:v>
                </c:pt>
                <c:pt idx="12">
                  <c:v>11.657565476266246</c:v>
                </c:pt>
                <c:pt idx="13">
                  <c:v>11.657201500933969</c:v>
                </c:pt>
                <c:pt idx="14">
                  <c:v>12.150121443800519</c:v>
                </c:pt>
                <c:pt idx="15">
                  <c:v>11.222199899202362</c:v>
                </c:pt>
                <c:pt idx="16">
                  <c:v>11.355995930840912</c:v>
                </c:pt>
                <c:pt idx="17">
                  <c:v>9.7189863301295354</c:v>
                </c:pt>
                <c:pt idx="18">
                  <c:v>6.941921311959625</c:v>
                </c:pt>
                <c:pt idx="19">
                  <c:v>3.3981675970486371</c:v>
                </c:pt>
                <c:pt idx="20">
                  <c:v>2.0248270473616543</c:v>
                </c:pt>
                <c:pt idx="21">
                  <c:v>-3.8871049830515148E-2</c:v>
                </c:pt>
                <c:pt idx="22">
                  <c:v>-1.4429324479426313</c:v>
                </c:pt>
                <c:pt idx="23">
                  <c:v>-2.7599820241711015</c:v>
                </c:pt>
                <c:pt idx="24">
                  <c:v>-4.6919139404669252</c:v>
                </c:pt>
                <c:pt idx="25">
                  <c:v>-6.8774898351177001</c:v>
                </c:pt>
                <c:pt idx="26">
                  <c:v>-8.2143052936100744</c:v>
                </c:pt>
                <c:pt idx="27">
                  <c:v>-9.0158496847920837</c:v>
                </c:pt>
                <c:pt idx="28">
                  <c:v>-8.8813464082991089</c:v>
                </c:pt>
                <c:pt idx="29">
                  <c:v>-8.8636274516704248</c:v>
                </c:pt>
                <c:pt idx="30">
                  <c:v>-8.4926768061834537</c:v>
                </c:pt>
                <c:pt idx="31">
                  <c:v>-7.5404850748936951</c:v>
                </c:pt>
                <c:pt idx="32">
                  <c:v>-6.1565181325475349</c:v>
                </c:pt>
                <c:pt idx="33">
                  <c:v>-6.9944464346478883</c:v>
                </c:pt>
                <c:pt idx="34">
                  <c:v>-12.575564240656687</c:v>
                </c:pt>
                <c:pt idx="35">
                  <c:v>-16.166928974975391</c:v>
                </c:pt>
                <c:pt idx="36">
                  <c:v>-18.550885361535471</c:v>
                </c:pt>
                <c:pt idx="37">
                  <c:v>-18.63107154208744</c:v>
                </c:pt>
                <c:pt idx="38">
                  <c:v>-18.86393655945534</c:v>
                </c:pt>
                <c:pt idx="39">
                  <c:v>-17.111084991445431</c:v>
                </c:pt>
                <c:pt idx="40">
                  <c:v>-15.091230437894517</c:v>
                </c:pt>
                <c:pt idx="41">
                  <c:v>-10.428548769289495</c:v>
                </c:pt>
                <c:pt idx="42">
                  <c:v>-6.4436919963396733</c:v>
                </c:pt>
                <c:pt idx="43">
                  <c:v>-3.1793591210233849</c:v>
                </c:pt>
                <c:pt idx="44">
                  <c:v>-0.74366298385058727</c:v>
                </c:pt>
                <c:pt idx="45">
                  <c:v>1.456380842984661</c:v>
                </c:pt>
                <c:pt idx="46">
                  <c:v>3.3205117941435489</c:v>
                </c:pt>
                <c:pt idx="47">
                  <c:v>5.1572659601587887</c:v>
                </c:pt>
                <c:pt idx="48">
                  <c:v>6.7418235958194188</c:v>
                </c:pt>
                <c:pt idx="49">
                  <c:v>8.6742314991417011</c:v>
                </c:pt>
                <c:pt idx="50">
                  <c:v>10.154124782136584</c:v>
                </c:pt>
                <c:pt idx="51">
                  <c:v>9.4212928437501375</c:v>
                </c:pt>
                <c:pt idx="52">
                  <c:v>8.4844595511968457</c:v>
                </c:pt>
                <c:pt idx="53">
                  <c:v>7.1553352815076856</c:v>
                </c:pt>
                <c:pt idx="54">
                  <c:v>5.2839762635768661</c:v>
                </c:pt>
                <c:pt idx="55">
                  <c:v>5.843620608340931</c:v>
                </c:pt>
                <c:pt idx="56">
                  <c:v>6.121032438468367</c:v>
                </c:pt>
                <c:pt idx="57">
                  <c:v>5.9275714570711369</c:v>
                </c:pt>
                <c:pt idx="58">
                  <c:v>6.0029469610203465</c:v>
                </c:pt>
                <c:pt idx="59">
                  <c:v>6.5055212112223479</c:v>
                </c:pt>
                <c:pt idx="60">
                  <c:v>5.050841732087977</c:v>
                </c:pt>
                <c:pt idx="61">
                  <c:v>3.9370443286698014</c:v>
                </c:pt>
                <c:pt idx="62">
                  <c:v>4.4079828039341029</c:v>
                </c:pt>
                <c:pt idx="63">
                  <c:v>3.4175031570391745</c:v>
                </c:pt>
                <c:pt idx="64">
                  <c:v>2.1971740403500091</c:v>
                </c:pt>
                <c:pt idx="65">
                  <c:v>0.75900285289183311</c:v>
                </c:pt>
                <c:pt idx="66">
                  <c:v>-0.45741935451589433</c:v>
                </c:pt>
                <c:pt idx="67">
                  <c:v>-1.8848589986443718</c:v>
                </c:pt>
                <c:pt idx="68">
                  <c:v>-3.2722617750455099</c:v>
                </c:pt>
                <c:pt idx="69">
                  <c:v>-4.2525245759313091</c:v>
                </c:pt>
                <c:pt idx="70">
                  <c:v>-5.0613866651066397</c:v>
                </c:pt>
                <c:pt idx="71">
                  <c:v>-3.2065896991559502</c:v>
                </c:pt>
                <c:pt idx="72">
                  <c:v>-1.846898147126713</c:v>
                </c:pt>
                <c:pt idx="73">
                  <c:v>-1.714648182283705</c:v>
                </c:pt>
                <c:pt idx="74">
                  <c:v>-2.2845601262391328</c:v>
                </c:pt>
                <c:pt idx="75">
                  <c:v>-4.0087102242284951</c:v>
                </c:pt>
                <c:pt idx="76">
                  <c:v>-6.2814901339132234</c:v>
                </c:pt>
                <c:pt idx="77">
                  <c:v>-6.44235612943171</c:v>
                </c:pt>
                <c:pt idx="78">
                  <c:v>-6.5384959701419767</c:v>
                </c:pt>
                <c:pt idx="79">
                  <c:v>-6.8408821814989977</c:v>
                </c:pt>
                <c:pt idx="80">
                  <c:v>-7.4382928643891653</c:v>
                </c:pt>
                <c:pt idx="81">
                  <c:v>-7.9387758916685094</c:v>
                </c:pt>
                <c:pt idx="82">
                  <c:v>-7.5747461193761829</c:v>
                </c:pt>
                <c:pt idx="83">
                  <c:v>-7.8085440821520002</c:v>
                </c:pt>
                <c:pt idx="84">
                  <c:v>-8.3850810304952361</c:v>
                </c:pt>
                <c:pt idx="85">
                  <c:v>-8.6229462755648285</c:v>
                </c:pt>
                <c:pt idx="86">
                  <c:v>-8.0426951324579257</c:v>
                </c:pt>
                <c:pt idx="87">
                  <c:v>-7.003870939574373</c:v>
                </c:pt>
                <c:pt idx="88">
                  <c:v>-5.8577908989600971</c:v>
                </c:pt>
                <c:pt idx="89">
                  <c:v>-4.1813101561445762</c:v>
                </c:pt>
                <c:pt idx="90">
                  <c:v>-3.2730973422709866</c:v>
                </c:pt>
                <c:pt idx="91">
                  <c:v>-1.8731454465418551</c:v>
                </c:pt>
                <c:pt idx="92">
                  <c:v>-0.59722204231115938</c:v>
                </c:pt>
                <c:pt idx="93">
                  <c:v>0.20805326752160624</c:v>
                </c:pt>
                <c:pt idx="94">
                  <c:v>1.9654023976322961</c:v>
                </c:pt>
                <c:pt idx="95">
                  <c:v>3.7685084922699659</c:v>
                </c:pt>
                <c:pt idx="96">
                  <c:v>4.4754623739754997</c:v>
                </c:pt>
                <c:pt idx="97">
                  <c:v>0.10467891047404265</c:v>
                </c:pt>
                <c:pt idx="98">
                  <c:v>-1.4386046765188389</c:v>
                </c:pt>
                <c:pt idx="99">
                  <c:v>-1.7872749456376482</c:v>
                </c:pt>
                <c:pt idx="100">
                  <c:v>-1.1708275998260902</c:v>
                </c:pt>
                <c:pt idx="101">
                  <c:v>0.19766506279913187</c:v>
                </c:pt>
                <c:pt idx="102">
                  <c:v>1.8191935449584662</c:v>
                </c:pt>
                <c:pt idx="103">
                  <c:v>2.8490194669748234</c:v>
                </c:pt>
                <c:pt idx="104">
                  <c:v>3.2681713839480828</c:v>
                </c:pt>
                <c:pt idx="105">
                  <c:v>2.3708469092148867</c:v>
                </c:pt>
                <c:pt idx="106">
                  <c:v>3.090836641411304</c:v>
                </c:pt>
                <c:pt idx="107">
                  <c:v>2.8218139665963271</c:v>
                </c:pt>
                <c:pt idx="108">
                  <c:v>3.0375942447751214</c:v>
                </c:pt>
                <c:pt idx="109">
                  <c:v>2.9486913809148625</c:v>
                </c:pt>
                <c:pt idx="110">
                  <c:v>3.1836818741534536</c:v>
                </c:pt>
                <c:pt idx="111">
                  <c:v>3.2791902249045322</c:v>
                </c:pt>
                <c:pt idx="112">
                  <c:v>3.6576992104674382</c:v>
                </c:pt>
                <c:pt idx="113">
                  <c:v>4.5715056745372138</c:v>
                </c:pt>
                <c:pt idx="114">
                  <c:v>5.1607030269060559</c:v>
                </c:pt>
                <c:pt idx="115">
                  <c:v>4.3812399853168316</c:v>
                </c:pt>
                <c:pt idx="116">
                  <c:v>3.5757138135457396</c:v>
                </c:pt>
                <c:pt idx="117">
                  <c:v>3.2748577895517386</c:v>
                </c:pt>
                <c:pt idx="118">
                  <c:v>2.2047917858449679</c:v>
                </c:pt>
                <c:pt idx="119">
                  <c:v>2.6367063676160285</c:v>
                </c:pt>
                <c:pt idx="120">
                  <c:v>2.2678777454167864</c:v>
                </c:pt>
                <c:pt idx="121">
                  <c:v>2.1114042217323359</c:v>
                </c:pt>
                <c:pt idx="122">
                  <c:v>1.4009139206451735</c:v>
                </c:pt>
                <c:pt idx="123">
                  <c:v>0.69184982860324951</c:v>
                </c:pt>
                <c:pt idx="124">
                  <c:v>-0.14154741038839092</c:v>
                </c:pt>
                <c:pt idx="125">
                  <c:v>-0.39302312574235998</c:v>
                </c:pt>
                <c:pt idx="126">
                  <c:v>-0.99639540273908622</c:v>
                </c:pt>
                <c:pt idx="127">
                  <c:v>-3.1443113759941355E-2</c:v>
                </c:pt>
                <c:pt idx="128">
                  <c:v>0.47540500681040498</c:v>
                </c:pt>
                <c:pt idx="129">
                  <c:v>0.6406655305889899</c:v>
                </c:pt>
                <c:pt idx="130">
                  <c:v>2.5211209336946006</c:v>
                </c:pt>
                <c:pt idx="131">
                  <c:v>3.1450680669651412</c:v>
                </c:pt>
                <c:pt idx="132">
                  <c:v>2.9562616359350873</c:v>
                </c:pt>
                <c:pt idx="133">
                  <c:v>3.570735104837043</c:v>
                </c:pt>
                <c:pt idx="134">
                  <c:v>3.4255922719536347</c:v>
                </c:pt>
                <c:pt idx="135">
                  <c:v>3.159602054211792</c:v>
                </c:pt>
                <c:pt idx="136">
                  <c:v>3.0760509068240403</c:v>
                </c:pt>
                <c:pt idx="137">
                  <c:v>3.4826567277107223</c:v>
                </c:pt>
                <c:pt idx="138">
                  <c:v>3.7370997580957042</c:v>
                </c:pt>
                <c:pt idx="139">
                  <c:v>3.1448782714552941</c:v>
                </c:pt>
                <c:pt idx="140">
                  <c:v>1.7618726793772534</c:v>
                </c:pt>
                <c:pt idx="141">
                  <c:v>0.18208447064536593</c:v>
                </c:pt>
                <c:pt idx="142">
                  <c:v>-0.84450071871250287</c:v>
                </c:pt>
                <c:pt idx="143">
                  <c:v>-2.2420789783796575</c:v>
                </c:pt>
                <c:pt idx="144">
                  <c:v>-3.8716725437660493</c:v>
                </c:pt>
                <c:pt idx="145">
                  <c:v>-4.5517775268735789</c:v>
                </c:pt>
                <c:pt idx="146">
                  <c:v>-4.8708943566705667</c:v>
                </c:pt>
                <c:pt idx="147">
                  <c:v>-5.9110543235560087</c:v>
                </c:pt>
                <c:pt idx="148">
                  <c:v>-6.2528031887602484</c:v>
                </c:pt>
                <c:pt idx="149">
                  <c:v>-6.7060139797747951</c:v>
                </c:pt>
                <c:pt idx="150">
                  <c:v>-5.5237653233242199</c:v>
                </c:pt>
                <c:pt idx="151">
                  <c:v>-3.6134405545595385</c:v>
                </c:pt>
                <c:pt idx="152">
                  <c:v>-1.8307125909016193</c:v>
                </c:pt>
                <c:pt idx="153">
                  <c:v>-0.80883055767709067</c:v>
                </c:pt>
                <c:pt idx="154">
                  <c:v>0.33219201782521424</c:v>
                </c:pt>
                <c:pt idx="155">
                  <c:v>1.4892326853435023</c:v>
                </c:pt>
                <c:pt idx="156">
                  <c:v>2.4844130845224797</c:v>
                </c:pt>
                <c:pt idx="157">
                  <c:v>3.2679806379830048</c:v>
                </c:pt>
                <c:pt idx="158">
                  <c:v>4.1811810873064275</c:v>
                </c:pt>
                <c:pt idx="159">
                  <c:v>4.9886818327907463</c:v>
                </c:pt>
                <c:pt idx="160">
                  <c:v>4.4700774670848205</c:v>
                </c:pt>
                <c:pt idx="161">
                  <c:v>4.6599834543518224</c:v>
                </c:pt>
                <c:pt idx="162">
                  <c:v>4.9364365092109246</c:v>
                </c:pt>
                <c:pt idx="163">
                  <c:v>5.5247427533961879</c:v>
                </c:pt>
                <c:pt idx="164">
                  <c:v>5.7079523381969395</c:v>
                </c:pt>
                <c:pt idx="165">
                  <c:v>5.0415588366858115</c:v>
                </c:pt>
                <c:pt idx="166">
                  <c:v>4.7595405897895171</c:v>
                </c:pt>
                <c:pt idx="167">
                  <c:v>5.9827760730537483</c:v>
                </c:pt>
                <c:pt idx="168">
                  <c:v>6.998940521801801</c:v>
                </c:pt>
                <c:pt idx="169">
                  <c:v>7.2998109367379254</c:v>
                </c:pt>
                <c:pt idx="170">
                  <c:v>7.4332837681332524</c:v>
                </c:pt>
                <c:pt idx="171">
                  <c:v>6.6050757006932947</c:v>
                </c:pt>
                <c:pt idx="172">
                  <c:v>5.5349564370613651</c:v>
                </c:pt>
                <c:pt idx="173">
                  <c:v>4.1626883590104375</c:v>
                </c:pt>
                <c:pt idx="174">
                  <c:v>-39.943736862126734</c:v>
                </c:pt>
                <c:pt idx="175">
                  <c:v>-65.443715809532605</c:v>
                </c:pt>
                <c:pt idx="176">
                  <c:v>-77.795624199956336</c:v>
                </c:pt>
                <c:pt idx="177">
                  <c:v>-81.081757273343385</c:v>
                </c:pt>
                <c:pt idx="178">
                  <c:v>-78.328571759502395</c:v>
                </c:pt>
                <c:pt idx="179">
                  <c:v>-71.755858231008659</c:v>
                </c:pt>
                <c:pt idx="180">
                  <c:v>-62.970144927916294</c:v>
                </c:pt>
                <c:pt idx="181">
                  <c:v>-53.114406150245202</c:v>
                </c:pt>
                <c:pt idx="182">
                  <c:v>-42.983591771951978</c:v>
                </c:pt>
                <c:pt idx="183">
                  <c:v>-33.113471066040972</c:v>
                </c:pt>
                <c:pt idx="184">
                  <c:v>-23.848683841782474</c:v>
                </c:pt>
                <c:pt idx="185">
                  <c:v>-15.394627397627886</c:v>
                </c:pt>
                <c:pt idx="186">
                  <c:v>-7.8568094385935296</c:v>
                </c:pt>
                <c:pt idx="187">
                  <c:v>-1.2705096266298881</c:v>
                </c:pt>
                <c:pt idx="188">
                  <c:v>4.3770280736688392</c:v>
                </c:pt>
                <c:pt idx="189">
                  <c:v>9.1301384784955246</c:v>
                </c:pt>
                <c:pt idx="190">
                  <c:v>13.052663848463283</c:v>
                </c:pt>
                <c:pt idx="191">
                  <c:v>16.219219686934935</c:v>
                </c:pt>
                <c:pt idx="192">
                  <c:v>18.708985496612925</c:v>
                </c:pt>
                <c:pt idx="193">
                  <c:v>20.601393227573084</c:v>
                </c:pt>
                <c:pt idx="194">
                  <c:v>21.973230604830519</c:v>
                </c:pt>
                <c:pt idx="195">
                  <c:v>22.896789150065175</c:v>
                </c:pt>
                <c:pt idx="196">
                  <c:v>23.438774328925518</c:v>
                </c:pt>
                <c:pt idx="197">
                  <c:v>23.659763247510867</c:v>
                </c:pt>
                <c:pt idx="198">
                  <c:v>23.614047938288607</c:v>
                </c:pt>
                <c:pt idx="199">
                  <c:v>23.349742866164291</c:v>
                </c:pt>
                <c:pt idx="200">
                  <c:v>22.909066486905246</c:v>
                </c:pt>
                <c:pt idx="201">
                  <c:v>22.328730576646734</c:v>
                </c:pt>
                <c:pt idx="202">
                  <c:v>21.640389251765924</c:v>
                </c:pt>
                <c:pt idx="203">
                  <c:v>20.871113390587347</c:v>
                </c:pt>
                <c:pt idx="204">
                  <c:v>20.043866552621608</c:v>
                </c:pt>
                <c:pt idx="205">
                  <c:v>19.177966249366108</c:v>
                </c:pt>
                <c:pt idx="206">
                  <c:v>18.289520163252092</c:v>
                </c:pt>
                <c:pt idx="207">
                  <c:v>17.391831113106818</c:v>
                </c:pt>
                <c:pt idx="208">
                  <c:v>16.495767594429658</c:v>
                </c:pt>
                <c:pt idx="209">
                  <c:v>15.610098866610329</c:v>
                </c:pt>
                <c:pt idx="210">
                  <c:v>14.741795037615255</c:v>
                </c:pt>
                <c:pt idx="211">
                  <c:v>13.896293579459929</c:v>
                </c:pt>
                <c:pt idx="212">
                  <c:v>13.077734325154275</c:v>
                </c:pt>
                <c:pt idx="213">
                  <c:v>12.289165349099413</c:v>
                </c:pt>
                <c:pt idx="214">
                  <c:v>11.532722293543994</c:v>
                </c:pt>
                <c:pt idx="215">
                  <c:v>10.809783730573368</c:v>
                </c:pt>
                <c:pt idx="216">
                  <c:v>10.121105084818854</c:v>
                </c:pt>
                <c:pt idx="217">
                  <c:v>9.4669335182710981</c:v>
                </c:pt>
                <c:pt idx="218">
                  <c:v>8.8471060184907167</c:v>
                </c:pt>
                <c:pt idx="219">
                  <c:v>8.261132751958165</c:v>
                </c:pt>
                <c:pt idx="220">
                  <c:v>7.708267557269366</c:v>
                </c:pt>
                <c:pt idx="221">
                  <c:v>7.1875672666890651</c:v>
                </c:pt>
                <c:pt idx="222">
                  <c:v>6.6979413648187247</c:v>
                </c:pt>
                <c:pt idx="223">
                  <c:v>6.2381933234006617</c:v>
                </c:pt>
                <c:pt idx="224">
                  <c:v>5.8070547936716999</c:v>
                </c:pt>
                <c:pt idx="225">
                  <c:v>5.4032136932409625</c:v>
                </c:pt>
                <c:pt idx="226">
                  <c:v>5.0253370934909718</c:v>
                </c:pt>
                <c:pt idx="227">
                  <c:v>4.6720896957648321</c:v>
                </c:pt>
                <c:pt idx="228">
                  <c:v>4.342148579539538</c:v>
                </c:pt>
                <c:pt idx="229">
                  <c:v>4.0342148126165203</c:v>
                </c:pt>
                <c:pt idx="230">
                  <c:v>3.7470224311857869</c:v>
                </c:pt>
                <c:pt idx="231">
                  <c:v>3.4793452254863322</c:v>
                </c:pt>
                <c:pt idx="232">
                  <c:v>3.2300017037337785</c:v>
                </c:pt>
                <c:pt idx="233">
                  <c:v>2.9978585520825876</c:v>
                </c:pt>
                <c:pt idx="234">
                  <c:v>2.7818328607476808</c:v>
                </c:pt>
                <c:pt idx="235">
                  <c:v>2.5808933452006562</c:v>
                </c:pt>
                <c:pt idx="236">
                  <c:v>2.3940607558167049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E9-4FD1-8E5B-3AFB5BA8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7375"/>
        <c:axId val="25617855"/>
      </c:lineChart>
      <c:dateAx>
        <c:axId val="256173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7855"/>
        <c:crosses val="autoZero"/>
        <c:auto val="1"/>
        <c:lblOffset val="100"/>
        <c:baseTimeUnit val="days"/>
      </c:dateAx>
      <c:valAx>
        <c:axId val="256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RSI of Netflix</a:t>
            </a:r>
            <a:r>
              <a:rPr lang="en-US" altLang="zh-CN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[1]RSI!$K$1</c:f>
              <c:strCache>
                <c:ptCount val="1"/>
                <c:pt idx="0">
                  <c:v>14-Day 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[1]RSI!$C$11:$C$246</c:f>
              <c:numCache>
                <c:formatCode>General</c:formatCode>
                <c:ptCount val="236"/>
                <c:pt idx="0">
                  <c:v>45734</c:v>
                </c:pt>
                <c:pt idx="1">
                  <c:v>45733</c:v>
                </c:pt>
                <c:pt idx="2">
                  <c:v>45730</c:v>
                </c:pt>
                <c:pt idx="3">
                  <c:v>45729</c:v>
                </c:pt>
                <c:pt idx="4">
                  <c:v>45728</c:v>
                </c:pt>
                <c:pt idx="5">
                  <c:v>45727</c:v>
                </c:pt>
                <c:pt idx="6">
                  <c:v>45726</c:v>
                </c:pt>
                <c:pt idx="7">
                  <c:v>45723</c:v>
                </c:pt>
                <c:pt idx="8">
                  <c:v>45722</c:v>
                </c:pt>
                <c:pt idx="9">
                  <c:v>45721</c:v>
                </c:pt>
                <c:pt idx="10">
                  <c:v>45720</c:v>
                </c:pt>
                <c:pt idx="11">
                  <c:v>45719</c:v>
                </c:pt>
                <c:pt idx="12">
                  <c:v>45716</c:v>
                </c:pt>
                <c:pt idx="13">
                  <c:v>45715</c:v>
                </c:pt>
                <c:pt idx="14">
                  <c:v>45714</c:v>
                </c:pt>
                <c:pt idx="15">
                  <c:v>45713</c:v>
                </c:pt>
                <c:pt idx="16">
                  <c:v>45712</c:v>
                </c:pt>
                <c:pt idx="17">
                  <c:v>45709</c:v>
                </c:pt>
                <c:pt idx="18">
                  <c:v>45708</c:v>
                </c:pt>
                <c:pt idx="19">
                  <c:v>45707</c:v>
                </c:pt>
                <c:pt idx="20">
                  <c:v>45706</c:v>
                </c:pt>
                <c:pt idx="21">
                  <c:v>45702</c:v>
                </c:pt>
                <c:pt idx="22">
                  <c:v>45701</c:v>
                </c:pt>
                <c:pt idx="23">
                  <c:v>45700</c:v>
                </c:pt>
                <c:pt idx="24">
                  <c:v>45699</c:v>
                </c:pt>
                <c:pt idx="25">
                  <c:v>45698</c:v>
                </c:pt>
                <c:pt idx="26">
                  <c:v>45695</c:v>
                </c:pt>
                <c:pt idx="27">
                  <c:v>45694</c:v>
                </c:pt>
                <c:pt idx="28">
                  <c:v>45693</c:v>
                </c:pt>
                <c:pt idx="29">
                  <c:v>45692</c:v>
                </c:pt>
                <c:pt idx="30">
                  <c:v>45691</c:v>
                </c:pt>
                <c:pt idx="31">
                  <c:v>45688</c:v>
                </c:pt>
                <c:pt idx="32">
                  <c:v>45687</c:v>
                </c:pt>
                <c:pt idx="33">
                  <c:v>45686</c:v>
                </c:pt>
                <c:pt idx="34">
                  <c:v>45685</c:v>
                </c:pt>
                <c:pt idx="35">
                  <c:v>45684</c:v>
                </c:pt>
                <c:pt idx="36">
                  <c:v>45681</c:v>
                </c:pt>
                <c:pt idx="37">
                  <c:v>45680</c:v>
                </c:pt>
                <c:pt idx="38">
                  <c:v>45679</c:v>
                </c:pt>
                <c:pt idx="39">
                  <c:v>45678</c:v>
                </c:pt>
                <c:pt idx="40">
                  <c:v>45674</c:v>
                </c:pt>
                <c:pt idx="41">
                  <c:v>45673</c:v>
                </c:pt>
                <c:pt idx="42">
                  <c:v>45672</c:v>
                </c:pt>
                <c:pt idx="43">
                  <c:v>45671</c:v>
                </c:pt>
                <c:pt idx="44">
                  <c:v>45670</c:v>
                </c:pt>
                <c:pt idx="45">
                  <c:v>45667</c:v>
                </c:pt>
                <c:pt idx="46">
                  <c:v>45665</c:v>
                </c:pt>
                <c:pt idx="47">
                  <c:v>45664</c:v>
                </c:pt>
                <c:pt idx="48">
                  <c:v>45663</c:v>
                </c:pt>
                <c:pt idx="49">
                  <c:v>45660</c:v>
                </c:pt>
                <c:pt idx="50">
                  <c:v>45659</c:v>
                </c:pt>
                <c:pt idx="51">
                  <c:v>45657</c:v>
                </c:pt>
                <c:pt idx="52">
                  <c:v>45656</c:v>
                </c:pt>
                <c:pt idx="53">
                  <c:v>45653</c:v>
                </c:pt>
                <c:pt idx="54">
                  <c:v>45652</c:v>
                </c:pt>
                <c:pt idx="55">
                  <c:v>45650</c:v>
                </c:pt>
                <c:pt idx="56">
                  <c:v>45649</c:v>
                </c:pt>
                <c:pt idx="57">
                  <c:v>45646</c:v>
                </c:pt>
                <c:pt idx="58">
                  <c:v>45645</c:v>
                </c:pt>
                <c:pt idx="59">
                  <c:v>45644</c:v>
                </c:pt>
                <c:pt idx="60">
                  <c:v>45643</c:v>
                </c:pt>
                <c:pt idx="61">
                  <c:v>45642</c:v>
                </c:pt>
                <c:pt idx="62">
                  <c:v>45639</c:v>
                </c:pt>
                <c:pt idx="63">
                  <c:v>45638</c:v>
                </c:pt>
                <c:pt idx="64">
                  <c:v>45637</c:v>
                </c:pt>
                <c:pt idx="65">
                  <c:v>45636</c:v>
                </c:pt>
                <c:pt idx="66">
                  <c:v>45635</c:v>
                </c:pt>
                <c:pt idx="67">
                  <c:v>45632</c:v>
                </c:pt>
                <c:pt idx="68">
                  <c:v>45631</c:v>
                </c:pt>
                <c:pt idx="69">
                  <c:v>45630</c:v>
                </c:pt>
                <c:pt idx="70">
                  <c:v>45629</c:v>
                </c:pt>
                <c:pt idx="71">
                  <c:v>45628</c:v>
                </c:pt>
                <c:pt idx="72">
                  <c:v>45625</c:v>
                </c:pt>
                <c:pt idx="73">
                  <c:v>45623</c:v>
                </c:pt>
                <c:pt idx="74">
                  <c:v>45622</c:v>
                </c:pt>
                <c:pt idx="75">
                  <c:v>45621</c:v>
                </c:pt>
                <c:pt idx="76">
                  <c:v>45618</c:v>
                </c:pt>
                <c:pt idx="77">
                  <c:v>45617</c:v>
                </c:pt>
                <c:pt idx="78">
                  <c:v>45616</c:v>
                </c:pt>
                <c:pt idx="79">
                  <c:v>45615</c:v>
                </c:pt>
                <c:pt idx="80">
                  <c:v>45614</c:v>
                </c:pt>
                <c:pt idx="81">
                  <c:v>45611</c:v>
                </c:pt>
                <c:pt idx="82">
                  <c:v>45610</c:v>
                </c:pt>
                <c:pt idx="83">
                  <c:v>45609</c:v>
                </c:pt>
                <c:pt idx="84">
                  <c:v>45608</c:v>
                </c:pt>
                <c:pt idx="85">
                  <c:v>45607</c:v>
                </c:pt>
                <c:pt idx="86">
                  <c:v>45604</c:v>
                </c:pt>
                <c:pt idx="87">
                  <c:v>45603</c:v>
                </c:pt>
                <c:pt idx="88">
                  <c:v>45602</c:v>
                </c:pt>
                <c:pt idx="89">
                  <c:v>45601</c:v>
                </c:pt>
                <c:pt idx="90">
                  <c:v>45600</c:v>
                </c:pt>
                <c:pt idx="91">
                  <c:v>45597</c:v>
                </c:pt>
                <c:pt idx="92">
                  <c:v>45596</c:v>
                </c:pt>
                <c:pt idx="93">
                  <c:v>45595</c:v>
                </c:pt>
                <c:pt idx="94">
                  <c:v>45594</c:v>
                </c:pt>
                <c:pt idx="95">
                  <c:v>45593</c:v>
                </c:pt>
                <c:pt idx="96">
                  <c:v>45590</c:v>
                </c:pt>
                <c:pt idx="97">
                  <c:v>45589</c:v>
                </c:pt>
                <c:pt idx="98">
                  <c:v>45588</c:v>
                </c:pt>
                <c:pt idx="99">
                  <c:v>45587</c:v>
                </c:pt>
                <c:pt idx="100">
                  <c:v>45586</c:v>
                </c:pt>
                <c:pt idx="101">
                  <c:v>45583</c:v>
                </c:pt>
                <c:pt idx="102">
                  <c:v>45582</c:v>
                </c:pt>
                <c:pt idx="103">
                  <c:v>45581</c:v>
                </c:pt>
                <c:pt idx="104">
                  <c:v>45580</c:v>
                </c:pt>
                <c:pt idx="105">
                  <c:v>45579</c:v>
                </c:pt>
                <c:pt idx="106">
                  <c:v>45576</c:v>
                </c:pt>
                <c:pt idx="107">
                  <c:v>45575</c:v>
                </c:pt>
                <c:pt idx="108">
                  <c:v>45574</c:v>
                </c:pt>
                <c:pt idx="109">
                  <c:v>45573</c:v>
                </c:pt>
                <c:pt idx="110">
                  <c:v>45572</c:v>
                </c:pt>
                <c:pt idx="111">
                  <c:v>45569</c:v>
                </c:pt>
                <c:pt idx="112">
                  <c:v>45568</c:v>
                </c:pt>
                <c:pt idx="113">
                  <c:v>45567</c:v>
                </c:pt>
                <c:pt idx="114">
                  <c:v>45566</c:v>
                </c:pt>
                <c:pt idx="115">
                  <c:v>45565</c:v>
                </c:pt>
                <c:pt idx="116">
                  <c:v>45562</c:v>
                </c:pt>
                <c:pt idx="117">
                  <c:v>45561</c:v>
                </c:pt>
                <c:pt idx="118">
                  <c:v>45560</c:v>
                </c:pt>
                <c:pt idx="119">
                  <c:v>45559</c:v>
                </c:pt>
                <c:pt idx="120">
                  <c:v>45558</c:v>
                </c:pt>
                <c:pt idx="121">
                  <c:v>45555</c:v>
                </c:pt>
                <c:pt idx="122">
                  <c:v>45554</c:v>
                </c:pt>
                <c:pt idx="123">
                  <c:v>45553</c:v>
                </c:pt>
                <c:pt idx="124">
                  <c:v>45552</c:v>
                </c:pt>
                <c:pt idx="125">
                  <c:v>45551</c:v>
                </c:pt>
                <c:pt idx="126">
                  <c:v>45548</c:v>
                </c:pt>
                <c:pt idx="127">
                  <c:v>45547</c:v>
                </c:pt>
                <c:pt idx="128">
                  <c:v>45546</c:v>
                </c:pt>
                <c:pt idx="129">
                  <c:v>45545</c:v>
                </c:pt>
                <c:pt idx="130">
                  <c:v>45544</c:v>
                </c:pt>
                <c:pt idx="131">
                  <c:v>45541</c:v>
                </c:pt>
                <c:pt idx="132">
                  <c:v>45540</c:v>
                </c:pt>
                <c:pt idx="133">
                  <c:v>45539</c:v>
                </c:pt>
                <c:pt idx="134">
                  <c:v>45538</c:v>
                </c:pt>
                <c:pt idx="135">
                  <c:v>45534</c:v>
                </c:pt>
                <c:pt idx="136">
                  <c:v>45533</c:v>
                </c:pt>
                <c:pt idx="137">
                  <c:v>45532</c:v>
                </c:pt>
                <c:pt idx="138">
                  <c:v>45531</c:v>
                </c:pt>
                <c:pt idx="139">
                  <c:v>45530</c:v>
                </c:pt>
                <c:pt idx="140">
                  <c:v>45527</c:v>
                </c:pt>
                <c:pt idx="141">
                  <c:v>45526</c:v>
                </c:pt>
                <c:pt idx="142">
                  <c:v>45525</c:v>
                </c:pt>
                <c:pt idx="143">
                  <c:v>45524</c:v>
                </c:pt>
                <c:pt idx="144">
                  <c:v>45523</c:v>
                </c:pt>
                <c:pt idx="145">
                  <c:v>45520</c:v>
                </c:pt>
                <c:pt idx="146">
                  <c:v>45519</c:v>
                </c:pt>
                <c:pt idx="147">
                  <c:v>45518</c:v>
                </c:pt>
                <c:pt idx="148">
                  <c:v>45517</c:v>
                </c:pt>
                <c:pt idx="149">
                  <c:v>45516</c:v>
                </c:pt>
                <c:pt idx="150">
                  <c:v>45513</c:v>
                </c:pt>
                <c:pt idx="151">
                  <c:v>45512</c:v>
                </c:pt>
                <c:pt idx="152">
                  <c:v>45511</c:v>
                </c:pt>
                <c:pt idx="153">
                  <c:v>45510</c:v>
                </c:pt>
                <c:pt idx="154">
                  <c:v>45509</c:v>
                </c:pt>
                <c:pt idx="155">
                  <c:v>45506</c:v>
                </c:pt>
                <c:pt idx="156">
                  <c:v>45505</c:v>
                </c:pt>
                <c:pt idx="157">
                  <c:v>45504</c:v>
                </c:pt>
                <c:pt idx="158">
                  <c:v>45503</c:v>
                </c:pt>
                <c:pt idx="159">
                  <c:v>45502</c:v>
                </c:pt>
                <c:pt idx="160">
                  <c:v>45499</c:v>
                </c:pt>
                <c:pt idx="161">
                  <c:v>45498</c:v>
                </c:pt>
                <c:pt idx="162">
                  <c:v>45497</c:v>
                </c:pt>
                <c:pt idx="163">
                  <c:v>45496</c:v>
                </c:pt>
                <c:pt idx="164">
                  <c:v>45495</c:v>
                </c:pt>
                <c:pt idx="165">
                  <c:v>45492</c:v>
                </c:pt>
                <c:pt idx="166">
                  <c:v>45491</c:v>
                </c:pt>
                <c:pt idx="167">
                  <c:v>45490</c:v>
                </c:pt>
                <c:pt idx="168">
                  <c:v>45489</c:v>
                </c:pt>
                <c:pt idx="169">
                  <c:v>45488</c:v>
                </c:pt>
                <c:pt idx="170">
                  <c:v>45485</c:v>
                </c:pt>
                <c:pt idx="171">
                  <c:v>45484</c:v>
                </c:pt>
                <c:pt idx="172">
                  <c:v>45483</c:v>
                </c:pt>
                <c:pt idx="173">
                  <c:v>45482</c:v>
                </c:pt>
                <c:pt idx="174">
                  <c:v>45481</c:v>
                </c:pt>
                <c:pt idx="175">
                  <c:v>45478</c:v>
                </c:pt>
                <c:pt idx="176">
                  <c:v>45476</c:v>
                </c:pt>
                <c:pt idx="177">
                  <c:v>45475</c:v>
                </c:pt>
                <c:pt idx="178">
                  <c:v>45474</c:v>
                </c:pt>
                <c:pt idx="179">
                  <c:v>45638</c:v>
                </c:pt>
                <c:pt idx="180">
                  <c:v>45639</c:v>
                </c:pt>
                <c:pt idx="181">
                  <c:v>45642</c:v>
                </c:pt>
                <c:pt idx="182">
                  <c:v>45643</c:v>
                </c:pt>
                <c:pt idx="183">
                  <c:v>45644</c:v>
                </c:pt>
                <c:pt idx="184">
                  <c:v>45645</c:v>
                </c:pt>
                <c:pt idx="185">
                  <c:v>45646</c:v>
                </c:pt>
                <c:pt idx="186">
                  <c:v>45649</c:v>
                </c:pt>
                <c:pt idx="187">
                  <c:v>45650</c:v>
                </c:pt>
                <c:pt idx="188">
                  <c:v>45652</c:v>
                </c:pt>
                <c:pt idx="189">
                  <c:v>45653</c:v>
                </c:pt>
                <c:pt idx="190">
                  <c:v>45656</c:v>
                </c:pt>
                <c:pt idx="191">
                  <c:v>45657</c:v>
                </c:pt>
                <c:pt idx="192">
                  <c:v>45659</c:v>
                </c:pt>
                <c:pt idx="193">
                  <c:v>45660</c:v>
                </c:pt>
                <c:pt idx="194">
                  <c:v>45663</c:v>
                </c:pt>
                <c:pt idx="195">
                  <c:v>45664</c:v>
                </c:pt>
                <c:pt idx="196">
                  <c:v>45665</c:v>
                </c:pt>
                <c:pt idx="197">
                  <c:v>45667</c:v>
                </c:pt>
                <c:pt idx="198">
                  <c:v>45670</c:v>
                </c:pt>
                <c:pt idx="199">
                  <c:v>45671</c:v>
                </c:pt>
                <c:pt idx="200">
                  <c:v>45672</c:v>
                </c:pt>
                <c:pt idx="201">
                  <c:v>45673</c:v>
                </c:pt>
                <c:pt idx="202">
                  <c:v>45674</c:v>
                </c:pt>
                <c:pt idx="203">
                  <c:v>45678</c:v>
                </c:pt>
                <c:pt idx="204">
                  <c:v>45679</c:v>
                </c:pt>
                <c:pt idx="205">
                  <c:v>45680</c:v>
                </c:pt>
                <c:pt idx="206">
                  <c:v>45681</c:v>
                </c:pt>
                <c:pt idx="207">
                  <c:v>45684</c:v>
                </c:pt>
                <c:pt idx="208">
                  <c:v>45685</c:v>
                </c:pt>
                <c:pt idx="209">
                  <c:v>45686</c:v>
                </c:pt>
                <c:pt idx="210">
                  <c:v>45687</c:v>
                </c:pt>
                <c:pt idx="211">
                  <c:v>45688</c:v>
                </c:pt>
                <c:pt idx="212">
                  <c:v>45691</c:v>
                </c:pt>
                <c:pt idx="213">
                  <c:v>45692</c:v>
                </c:pt>
                <c:pt idx="214">
                  <c:v>45693</c:v>
                </c:pt>
                <c:pt idx="215">
                  <c:v>45694</c:v>
                </c:pt>
                <c:pt idx="216">
                  <c:v>45695</c:v>
                </c:pt>
                <c:pt idx="217">
                  <c:v>45698</c:v>
                </c:pt>
                <c:pt idx="218">
                  <c:v>45699</c:v>
                </c:pt>
                <c:pt idx="219">
                  <c:v>45700</c:v>
                </c:pt>
                <c:pt idx="220">
                  <c:v>45701</c:v>
                </c:pt>
                <c:pt idx="221">
                  <c:v>45702</c:v>
                </c:pt>
                <c:pt idx="222">
                  <c:v>45706</c:v>
                </c:pt>
                <c:pt idx="223">
                  <c:v>45707</c:v>
                </c:pt>
                <c:pt idx="224">
                  <c:v>45708</c:v>
                </c:pt>
                <c:pt idx="225">
                  <c:v>45709</c:v>
                </c:pt>
                <c:pt idx="226">
                  <c:v>45712</c:v>
                </c:pt>
                <c:pt idx="227">
                  <c:v>45713</c:v>
                </c:pt>
                <c:pt idx="228">
                  <c:v>45714</c:v>
                </c:pt>
                <c:pt idx="229">
                  <c:v>45715</c:v>
                </c:pt>
                <c:pt idx="230">
                  <c:v>45716</c:v>
                </c:pt>
                <c:pt idx="231">
                  <c:v>45719</c:v>
                </c:pt>
                <c:pt idx="232">
                  <c:v>45720</c:v>
                </c:pt>
                <c:pt idx="233">
                  <c:v>45721</c:v>
                </c:pt>
                <c:pt idx="234">
                  <c:v>45722</c:v>
                </c:pt>
                <c:pt idx="235">
                  <c:v>45723</c:v>
                </c:pt>
              </c:numCache>
            </c:numRef>
          </c:cat>
          <c:val>
            <c:numRef>
              <c:f>[1]RSI!$K$11:$K$246</c:f>
              <c:numCache>
                <c:formatCode>General</c:formatCode>
                <c:ptCount val="236"/>
                <c:pt idx="0">
                  <c:v>49.210477428942987</c:v>
                </c:pt>
                <c:pt idx="1">
                  <c:v>55.197841953334759</c:v>
                </c:pt>
                <c:pt idx="2">
                  <c:v>45.889306492192269</c:v>
                </c:pt>
                <c:pt idx="3">
                  <c:v>39.633314121582799</c:v>
                </c:pt>
                <c:pt idx="4">
                  <c:v>47.765103817711982</c:v>
                </c:pt>
                <c:pt idx="5">
                  <c:v>42.61571234669961</c:v>
                </c:pt>
                <c:pt idx="6">
                  <c:v>37.572142674522773</c:v>
                </c:pt>
                <c:pt idx="7">
                  <c:v>43.736388562530216</c:v>
                </c:pt>
                <c:pt idx="8">
                  <c:v>47.238649410734261</c:v>
                </c:pt>
                <c:pt idx="9">
                  <c:v>61.535989854376815</c:v>
                </c:pt>
                <c:pt idx="10">
                  <c:v>57.873010511520398</c:v>
                </c:pt>
                <c:pt idx="11">
                  <c:v>58.037285794673224</c:v>
                </c:pt>
                <c:pt idx="12">
                  <c:v>59.089578430895983</c:v>
                </c:pt>
                <c:pt idx="13">
                  <c:v>55.283162713157445</c:v>
                </c:pt>
                <c:pt idx="14">
                  <c:v>59.607358415866543</c:v>
                </c:pt>
                <c:pt idx="15">
                  <c:v>56.797815205533276</c:v>
                </c:pt>
                <c:pt idx="16">
                  <c:v>58.636995607640465</c:v>
                </c:pt>
                <c:pt idx="17">
                  <c:v>60.975747723987823</c:v>
                </c:pt>
                <c:pt idx="18">
                  <c:v>64.155975963276688</c:v>
                </c:pt>
                <c:pt idx="19">
                  <c:v>66.721565994165573</c:v>
                </c:pt>
                <c:pt idx="20">
                  <c:v>64.73515019573837</c:v>
                </c:pt>
                <c:pt idx="21">
                  <c:v>67.868437777689493</c:v>
                </c:pt>
                <c:pt idx="22">
                  <c:v>63.86353394794272</c:v>
                </c:pt>
                <c:pt idx="23">
                  <c:v>59.695898979271149</c:v>
                </c:pt>
                <c:pt idx="24">
                  <c:v>55.146009108346355</c:v>
                </c:pt>
                <c:pt idx="25">
                  <c:v>58.595750337561221</c:v>
                </c:pt>
                <c:pt idx="26">
                  <c:v>55.383291468620932</c:v>
                </c:pt>
                <c:pt idx="27">
                  <c:v>55.717989382245854</c:v>
                </c:pt>
                <c:pt idx="28">
                  <c:v>54.566799942489013</c:v>
                </c:pt>
                <c:pt idx="29">
                  <c:v>50.568409819726476</c:v>
                </c:pt>
                <c:pt idx="30">
                  <c:v>46.935360661994082</c:v>
                </c:pt>
                <c:pt idx="31">
                  <c:v>46.443611798640134</c:v>
                </c:pt>
                <c:pt idx="32">
                  <c:v>45.612615602856415</c:v>
                </c:pt>
                <c:pt idx="33">
                  <c:v>47.036175991807177</c:v>
                </c:pt>
                <c:pt idx="34">
                  <c:v>45.389334477375584</c:v>
                </c:pt>
                <c:pt idx="35">
                  <c:v>45.408876103079365</c:v>
                </c:pt>
                <c:pt idx="36">
                  <c:v>47.336837978846589</c:v>
                </c:pt>
                <c:pt idx="37">
                  <c:v>49.773276691656584</c:v>
                </c:pt>
                <c:pt idx="38">
                  <c:v>41.081942783500708</c:v>
                </c:pt>
                <c:pt idx="39">
                  <c:v>27.142038149712945</c:v>
                </c:pt>
                <c:pt idx="40">
                  <c:v>25.844866990547061</c:v>
                </c:pt>
                <c:pt idx="41">
                  <c:v>24.156039080133155</c:v>
                </c:pt>
                <c:pt idx="42">
                  <c:v>26.103226820200007</c:v>
                </c:pt>
                <c:pt idx="43">
                  <c:v>23.877254114203055</c:v>
                </c:pt>
                <c:pt idx="44">
                  <c:v>27.844441584577638</c:v>
                </c:pt>
                <c:pt idx="45">
                  <c:v>27.506854836428786</c:v>
                </c:pt>
                <c:pt idx="46">
                  <c:v>38.946089024854814</c:v>
                </c:pt>
                <c:pt idx="47">
                  <c:v>40.089432969871318</c:v>
                </c:pt>
                <c:pt idx="48">
                  <c:v>40.829906723392718</c:v>
                </c:pt>
                <c:pt idx="49">
                  <c:v>40.675812792410852</c:v>
                </c:pt>
                <c:pt idx="50">
                  <c:v>42.470541189250866</c:v>
                </c:pt>
                <c:pt idx="51">
                  <c:v>43.946316127354834</c:v>
                </c:pt>
                <c:pt idx="52">
                  <c:v>46.859995783033135</c:v>
                </c:pt>
                <c:pt idx="53">
                  <c:v>49.087450024586616</c:v>
                </c:pt>
                <c:pt idx="54">
                  <c:v>53.932849944472636</c:v>
                </c:pt>
                <c:pt idx="55">
                  <c:v>56.097250737691112</c:v>
                </c:pt>
                <c:pt idx="56">
                  <c:v>49.597080638279351</c:v>
                </c:pt>
                <c:pt idx="57">
                  <c:v>48.888731513565034</c:v>
                </c:pt>
                <c:pt idx="58">
                  <c:v>46.786857951067567</c:v>
                </c:pt>
                <c:pt idx="59">
                  <c:v>43.22132086975418</c:v>
                </c:pt>
                <c:pt idx="60">
                  <c:v>52.461260857750844</c:v>
                </c:pt>
                <c:pt idx="61">
                  <c:v>53.0042159245424</c:v>
                </c:pt>
                <c:pt idx="62">
                  <c:v>52.275502461945621</c:v>
                </c:pt>
                <c:pt idx="63">
                  <c:v>54.319796132893195</c:v>
                </c:pt>
                <c:pt idx="64">
                  <c:v>57.547548675969061</c:v>
                </c:pt>
                <c:pt idx="65">
                  <c:v>49.592218011001577</c:v>
                </c:pt>
                <c:pt idx="66">
                  <c:v>49.701909105093243</c:v>
                </c:pt>
                <c:pt idx="67">
                  <c:v>56.074914190862025</c:v>
                </c:pt>
                <c:pt idx="68">
                  <c:v>50.547292325187215</c:v>
                </c:pt>
                <c:pt idx="69">
                  <c:v>48.470175088643678</c:v>
                </c:pt>
                <c:pt idx="70">
                  <c:v>45.822981001293968</c:v>
                </c:pt>
                <c:pt idx="71">
                  <c:v>44.518206374468555</c:v>
                </c:pt>
                <c:pt idx="72">
                  <c:v>41.386962882169037</c:v>
                </c:pt>
                <c:pt idx="73">
                  <c:v>38.838071441598821</c:v>
                </c:pt>
                <c:pt idx="74">
                  <c:v>37.590184375934356</c:v>
                </c:pt>
                <c:pt idx="75">
                  <c:v>35.760221870966731</c:v>
                </c:pt>
                <c:pt idx="76">
                  <c:v>48.227910922590389</c:v>
                </c:pt>
                <c:pt idx="77">
                  <c:v>48.131061313156735</c:v>
                </c:pt>
                <c:pt idx="78">
                  <c:v>43.951840351734496</c:v>
                </c:pt>
                <c:pt idx="79">
                  <c:v>40.472699831948027</c:v>
                </c:pt>
                <c:pt idx="80">
                  <c:v>34.736952533215103</c:v>
                </c:pt>
                <c:pt idx="81">
                  <c:v>30.332651027913641</c:v>
                </c:pt>
                <c:pt idx="82">
                  <c:v>35.412450031854462</c:v>
                </c:pt>
                <c:pt idx="83">
                  <c:v>34.047534641075288</c:v>
                </c:pt>
                <c:pt idx="84">
                  <c:v>31.907761970201932</c:v>
                </c:pt>
                <c:pt idx="85">
                  <c:v>29.360849826071373</c:v>
                </c:pt>
                <c:pt idx="86">
                  <c:v>27.605567415545721</c:v>
                </c:pt>
                <c:pt idx="87">
                  <c:v>28.271625298239442</c:v>
                </c:pt>
                <c:pt idx="88">
                  <c:v>25.51898302032015</c:v>
                </c:pt>
                <c:pt idx="89">
                  <c:v>23.101188310252184</c:v>
                </c:pt>
                <c:pt idx="90">
                  <c:v>21.947174409836336</c:v>
                </c:pt>
                <c:pt idx="91">
                  <c:v>22.240996750201248</c:v>
                </c:pt>
                <c:pt idx="92">
                  <c:v>22.230304421388567</c:v>
                </c:pt>
                <c:pt idx="93">
                  <c:v>21.860057475867833</c:v>
                </c:pt>
                <c:pt idx="94">
                  <c:v>25.199504849652484</c:v>
                </c:pt>
                <c:pt idx="95">
                  <c:v>23.261195573746846</c:v>
                </c:pt>
                <c:pt idx="96">
                  <c:v>26.539611604297534</c:v>
                </c:pt>
                <c:pt idx="97">
                  <c:v>26.511092892032508</c:v>
                </c:pt>
                <c:pt idx="98">
                  <c:v>25.325278664879761</c:v>
                </c:pt>
                <c:pt idx="99">
                  <c:v>34.317715695528321</c:v>
                </c:pt>
                <c:pt idx="100">
                  <c:v>38.495229104931866</c:v>
                </c:pt>
                <c:pt idx="101">
                  <c:v>35.924609113540299</c:v>
                </c:pt>
                <c:pt idx="102">
                  <c:v>21.508354873804379</c:v>
                </c:pt>
                <c:pt idx="103">
                  <c:v>27.412737532795873</c:v>
                </c:pt>
                <c:pt idx="104">
                  <c:v>29.007799488841357</c:v>
                </c:pt>
                <c:pt idx="105">
                  <c:v>31.852306595723149</c:v>
                </c:pt>
                <c:pt idx="106">
                  <c:v>35.720424037008172</c:v>
                </c:pt>
                <c:pt idx="107">
                  <c:v>38.595896042161023</c:v>
                </c:pt>
                <c:pt idx="108">
                  <c:v>37.89965306408687</c:v>
                </c:pt>
                <c:pt idx="109">
                  <c:v>36.494109907468648</c:v>
                </c:pt>
                <c:pt idx="110">
                  <c:v>32.019395056118171</c:v>
                </c:pt>
                <c:pt idx="111">
                  <c:v>39.212725828966697</c:v>
                </c:pt>
                <c:pt idx="112">
                  <c:v>36.218286342101202</c:v>
                </c:pt>
                <c:pt idx="113">
                  <c:v>37.916213178103703</c:v>
                </c:pt>
                <c:pt idx="114">
                  <c:v>36.699760858178351</c:v>
                </c:pt>
                <c:pt idx="115">
                  <c:v>38.054673625260001</c:v>
                </c:pt>
                <c:pt idx="116">
                  <c:v>37.525751605306546</c:v>
                </c:pt>
                <c:pt idx="117">
                  <c:v>39.451633692145045</c:v>
                </c:pt>
                <c:pt idx="118">
                  <c:v>44.062334652234981</c:v>
                </c:pt>
                <c:pt idx="119">
                  <c:v>44.377535972502038</c:v>
                </c:pt>
                <c:pt idx="120">
                  <c:v>38.709671349585079</c:v>
                </c:pt>
                <c:pt idx="121">
                  <c:v>37.38826508802547</c:v>
                </c:pt>
                <c:pt idx="122">
                  <c:v>39.085828741879702</c:v>
                </c:pt>
                <c:pt idx="123">
                  <c:v>34.807433600420723</c:v>
                </c:pt>
                <c:pt idx="124">
                  <c:v>42.80982382335597</c:v>
                </c:pt>
                <c:pt idx="125">
                  <c:v>39.50318079158869</c:v>
                </c:pt>
                <c:pt idx="126">
                  <c:v>39.772681172533858</c:v>
                </c:pt>
                <c:pt idx="127">
                  <c:v>36.559255883285466</c:v>
                </c:pt>
                <c:pt idx="128">
                  <c:v>34.978206596632745</c:v>
                </c:pt>
                <c:pt idx="129">
                  <c:v>32.732977295638435</c:v>
                </c:pt>
                <c:pt idx="130">
                  <c:v>33.782575263124599</c:v>
                </c:pt>
                <c:pt idx="131">
                  <c:v>30.990725700288252</c:v>
                </c:pt>
                <c:pt idx="132">
                  <c:v>40.745479996240583</c:v>
                </c:pt>
                <c:pt idx="133">
                  <c:v>39.420900288230492</c:v>
                </c:pt>
                <c:pt idx="134">
                  <c:v>37.950644930369542</c:v>
                </c:pt>
                <c:pt idx="135">
                  <c:v>49.951889371868184</c:v>
                </c:pt>
                <c:pt idx="136">
                  <c:v>46.641382030636308</c:v>
                </c:pt>
                <c:pt idx="137">
                  <c:v>43.609589749709187</c:v>
                </c:pt>
                <c:pt idx="138">
                  <c:v>48.560781809006073</c:v>
                </c:pt>
                <c:pt idx="139">
                  <c:v>45.901114173933912</c:v>
                </c:pt>
                <c:pt idx="140">
                  <c:v>45.273867013865832</c:v>
                </c:pt>
                <c:pt idx="141">
                  <c:v>46.304366740365516</c:v>
                </c:pt>
                <c:pt idx="142">
                  <c:v>50.013526958840714</c:v>
                </c:pt>
                <c:pt idx="143">
                  <c:v>50.65235783803228</c:v>
                </c:pt>
                <c:pt idx="144">
                  <c:v>46.172660038687781</c:v>
                </c:pt>
                <c:pt idx="145">
                  <c:v>40.588351983125591</c:v>
                </c:pt>
                <c:pt idx="146">
                  <c:v>36.974783869623096</c:v>
                </c:pt>
                <c:pt idx="147">
                  <c:v>36.478367732836126</c:v>
                </c:pt>
                <c:pt idx="148">
                  <c:v>32.331833612099388</c:v>
                </c:pt>
                <c:pt idx="149">
                  <c:v>28.527717326557195</c:v>
                </c:pt>
                <c:pt idx="150">
                  <c:v>29.011315129021057</c:v>
                </c:pt>
                <c:pt idx="151">
                  <c:v>28.092708810148281</c:v>
                </c:pt>
                <c:pt idx="152">
                  <c:v>23.822813744234324</c:v>
                </c:pt>
                <c:pt idx="153">
                  <c:v>23.434550426405195</c:v>
                </c:pt>
                <c:pt idx="154">
                  <c:v>21.279634274398916</c:v>
                </c:pt>
                <c:pt idx="155">
                  <c:v>30.679616556728817</c:v>
                </c:pt>
                <c:pt idx="156">
                  <c:v>36.724355702726385</c:v>
                </c:pt>
                <c:pt idx="157">
                  <c:v>38.526750373007019</c:v>
                </c:pt>
                <c:pt idx="158">
                  <c:v>36.672183330238113</c:v>
                </c:pt>
                <c:pt idx="159">
                  <c:v>39.069884955138384</c:v>
                </c:pt>
                <c:pt idx="160">
                  <c:v>41.472635863667051</c:v>
                </c:pt>
                <c:pt idx="161">
                  <c:v>42.966535774933995</c:v>
                </c:pt>
                <c:pt idx="162">
                  <c:v>44.041024034928164</c:v>
                </c:pt>
                <c:pt idx="163">
                  <c:v>47.813689270191006</c:v>
                </c:pt>
                <c:pt idx="164">
                  <c:v>50.338189510412995</c:v>
                </c:pt>
                <c:pt idx="165">
                  <c:v>43.55915476903666</c:v>
                </c:pt>
                <c:pt idx="166">
                  <c:v>48.659755887296733</c:v>
                </c:pt>
                <c:pt idx="167">
                  <c:v>50.839854943978786</c:v>
                </c:pt>
                <c:pt idx="168">
                  <c:v>54.96783212797623</c:v>
                </c:pt>
                <c:pt idx="169">
                  <c:v>55.027503420317437</c:v>
                </c:pt>
                <c:pt idx="170">
                  <c:v>50.155109692443887</c:v>
                </c:pt>
                <c:pt idx="171">
                  <c:v>52.77557198152379</c:v>
                </c:pt>
                <c:pt idx="172">
                  <c:v>62.924516793917917</c:v>
                </c:pt>
                <c:pt idx="173">
                  <c:v>65.51742827420216</c:v>
                </c:pt>
                <c:pt idx="174">
                  <c:v>65.51742827420216</c:v>
                </c:pt>
                <c:pt idx="175">
                  <c:v>67.13526021677103</c:v>
                </c:pt>
                <c:pt idx="176">
                  <c:v>61.946339862104949</c:v>
                </c:pt>
                <c:pt idx="177">
                  <c:v>60.144363216330753</c:v>
                </c:pt>
                <c:pt idx="178">
                  <c:v>56.535689671924985</c:v>
                </c:pt>
                <c:pt idx="179">
                  <c:v>8.3088722832858508</c:v>
                </c:pt>
                <c:pt idx="180">
                  <c:v>8.2651226044816752</c:v>
                </c:pt>
                <c:pt idx="181">
                  <c:v>8.2311365059881467</c:v>
                </c:pt>
                <c:pt idx="182">
                  <c:v>8.2051369526510882</c:v>
                </c:pt>
                <c:pt idx="183">
                  <c:v>8.179559545080707</c:v>
                </c:pt>
                <c:pt idx="184">
                  <c:v>8.5467286822470783</c:v>
                </c:pt>
                <c:pt idx="185">
                  <c:v>9.4325303659996962</c:v>
                </c:pt>
                <c:pt idx="186">
                  <c:v>10.58561102754571</c:v>
                </c:pt>
                <c:pt idx="187">
                  <c:v>10.721076116172839</c:v>
                </c:pt>
                <c:pt idx="188">
                  <c:v>10.711860913543546</c:v>
                </c:pt>
                <c:pt idx="189">
                  <c:v>10.612943692523075</c:v>
                </c:pt>
                <c:pt idx="190">
                  <c:v>10.758830259759307</c:v>
                </c:pt>
                <c:pt idx="191">
                  <c:v>10.634223989184605</c:v>
                </c:pt>
                <c:pt idx="192">
                  <c:v>12.012876200051394</c:v>
                </c:pt>
                <c:pt idx="193">
                  <c:v>14.197235685881452</c:v>
                </c:pt>
                <c:pt idx="194">
                  <c:v>16.005416758338171</c:v>
                </c:pt>
                <c:pt idx="195">
                  <c:v>15.35281624377437</c:v>
                </c:pt>
                <c:pt idx="196">
                  <c:v>15.350639551062827</c:v>
                </c:pt>
                <c:pt idx="197">
                  <c:v>15.029375069820034</c:v>
                </c:pt>
                <c:pt idx="198">
                  <c:v>14.816293446493205</c:v>
                </c:pt>
                <c:pt idx="199">
                  <c:v>14.69324109906816</c:v>
                </c:pt>
                <c:pt idx="200">
                  <c:v>16.956840442029772</c:v>
                </c:pt>
                <c:pt idx="201">
                  <c:v>16.672888467494758</c:v>
                </c:pt>
                <c:pt idx="202">
                  <c:v>18.939529988747609</c:v>
                </c:pt>
                <c:pt idx="203">
                  <c:v>20.690428810556327</c:v>
                </c:pt>
                <c:pt idx="204">
                  <c:v>24.216113625032293</c:v>
                </c:pt>
                <c:pt idx="205">
                  <c:v>24.303227353054311</c:v>
                </c:pt>
                <c:pt idx="206">
                  <c:v>23.414347540714473</c:v>
                </c:pt>
                <c:pt idx="207">
                  <c:v>19.395340865971704</c:v>
                </c:pt>
                <c:pt idx="208">
                  <c:v>25.417059685980803</c:v>
                </c:pt>
                <c:pt idx="209">
                  <c:v>24.433259059787332</c:v>
                </c:pt>
                <c:pt idx="210">
                  <c:v>24.994728585439006</c:v>
                </c:pt>
                <c:pt idx="211">
                  <c:v>24.066335247259119</c:v>
                </c:pt>
                <c:pt idx="212">
                  <c:v>23.370315206463772</c:v>
                </c:pt>
                <c:pt idx="213">
                  <c:v>24.738262620544972</c:v>
                </c:pt>
                <c:pt idx="214">
                  <c:v>28.978427361954758</c:v>
                </c:pt>
                <c:pt idx="215">
                  <c:v>31.565109162370078</c:v>
                </c:pt>
                <c:pt idx="216">
                  <c:v>32.364409418971377</c:v>
                </c:pt>
                <c:pt idx="217">
                  <c:v>34.993611332218549</c:v>
                </c:pt>
                <c:pt idx="218">
                  <c:v>34.6937869571628</c:v>
                </c:pt>
                <c:pt idx="219">
                  <c:v>34.01711573482622</c:v>
                </c:pt>
                <c:pt idx="220">
                  <c:v>37.309081604748052</c:v>
                </c:pt>
                <c:pt idx="221">
                  <c:v>40.071223737347722</c:v>
                </c:pt>
                <c:pt idx="222">
                  <c:v>40.507339871232872</c:v>
                </c:pt>
                <c:pt idx="223">
                  <c:v>40.409453858126049</c:v>
                </c:pt>
                <c:pt idx="224">
                  <c:v>41.201537996740015</c:v>
                </c:pt>
                <c:pt idx="225">
                  <c:v>37.71673384850601</c:v>
                </c:pt>
                <c:pt idx="226">
                  <c:v>35.363299078587687</c:v>
                </c:pt>
                <c:pt idx="227">
                  <c:v>33.389909710140145</c:v>
                </c:pt>
                <c:pt idx="228">
                  <c:v>38.12694218086056</c:v>
                </c:pt>
                <c:pt idx="229">
                  <c:v>32.220505140246516</c:v>
                </c:pt>
                <c:pt idx="230">
                  <c:v>36.743311109635499</c:v>
                </c:pt>
                <c:pt idx="231">
                  <c:v>31.577040175378926</c:v>
                </c:pt>
                <c:pt idx="232">
                  <c:v>33.370041450034805</c:v>
                </c:pt>
                <c:pt idx="233">
                  <c:v>34.62233690466546</c:v>
                </c:pt>
                <c:pt idx="234">
                  <c:v>31.361272410434267</c:v>
                </c:pt>
                <c:pt idx="235">
                  <c:v>33.486560916886376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B-4DC1-AB5E-9AC1351F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1199"/>
        <c:axId val="30227615"/>
      </c:lineChart>
      <c:catAx>
        <c:axId val="340511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27615"/>
        <c:crosses val="autoZero"/>
        <c:auto val="1"/>
        <c:lblAlgn val="ctr"/>
        <c:lblOffset val="100"/>
        <c:noMultiLvlLbl val="0"/>
      </c:catAx>
      <c:valAx>
        <c:axId val="30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5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 RSI'!$I$1</c:f>
              <c:strCache>
                <c:ptCount val="1"/>
                <c:pt idx="0">
                  <c:v>14-Day RSI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 RSI'!$A$2:$A$251</c:f>
              <c:numCache>
                <c:formatCode>m/d/yyyy</c:formatCode>
                <c:ptCount val="250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  <c:pt idx="188">
                  <c:v>45638</c:v>
                </c:pt>
                <c:pt idx="189">
                  <c:v>45639</c:v>
                </c:pt>
                <c:pt idx="190">
                  <c:v>45642</c:v>
                </c:pt>
                <c:pt idx="191">
                  <c:v>45643</c:v>
                </c:pt>
                <c:pt idx="192">
                  <c:v>45644</c:v>
                </c:pt>
                <c:pt idx="193">
                  <c:v>45645</c:v>
                </c:pt>
                <c:pt idx="194">
                  <c:v>45646</c:v>
                </c:pt>
                <c:pt idx="195">
                  <c:v>45649</c:v>
                </c:pt>
                <c:pt idx="196">
                  <c:v>45650</c:v>
                </c:pt>
                <c:pt idx="197">
                  <c:v>45652</c:v>
                </c:pt>
                <c:pt idx="198">
                  <c:v>45653</c:v>
                </c:pt>
                <c:pt idx="199">
                  <c:v>45656</c:v>
                </c:pt>
                <c:pt idx="200">
                  <c:v>45657</c:v>
                </c:pt>
                <c:pt idx="201">
                  <c:v>45659</c:v>
                </c:pt>
                <c:pt idx="202">
                  <c:v>45660</c:v>
                </c:pt>
                <c:pt idx="203">
                  <c:v>45663</c:v>
                </c:pt>
                <c:pt idx="204">
                  <c:v>45664</c:v>
                </c:pt>
                <c:pt idx="205">
                  <c:v>45665</c:v>
                </c:pt>
                <c:pt idx="206">
                  <c:v>45667</c:v>
                </c:pt>
                <c:pt idx="207">
                  <c:v>45670</c:v>
                </c:pt>
                <c:pt idx="208">
                  <c:v>45671</c:v>
                </c:pt>
                <c:pt idx="209">
                  <c:v>45672</c:v>
                </c:pt>
                <c:pt idx="210">
                  <c:v>45673</c:v>
                </c:pt>
                <c:pt idx="211">
                  <c:v>45674</c:v>
                </c:pt>
                <c:pt idx="212">
                  <c:v>45678</c:v>
                </c:pt>
                <c:pt idx="213">
                  <c:v>45679</c:v>
                </c:pt>
                <c:pt idx="214">
                  <c:v>45680</c:v>
                </c:pt>
                <c:pt idx="215">
                  <c:v>45681</c:v>
                </c:pt>
                <c:pt idx="216">
                  <c:v>45684</c:v>
                </c:pt>
                <c:pt idx="217">
                  <c:v>45685</c:v>
                </c:pt>
                <c:pt idx="218">
                  <c:v>45686</c:v>
                </c:pt>
                <c:pt idx="219">
                  <c:v>45687</c:v>
                </c:pt>
                <c:pt idx="220">
                  <c:v>45688</c:v>
                </c:pt>
                <c:pt idx="221">
                  <c:v>45691</c:v>
                </c:pt>
                <c:pt idx="222">
                  <c:v>45692</c:v>
                </c:pt>
                <c:pt idx="223">
                  <c:v>45693</c:v>
                </c:pt>
                <c:pt idx="224">
                  <c:v>45694</c:v>
                </c:pt>
                <c:pt idx="225">
                  <c:v>45695</c:v>
                </c:pt>
                <c:pt idx="226">
                  <c:v>45698</c:v>
                </c:pt>
                <c:pt idx="227">
                  <c:v>45699</c:v>
                </c:pt>
                <c:pt idx="228">
                  <c:v>45700</c:v>
                </c:pt>
                <c:pt idx="229">
                  <c:v>45701</c:v>
                </c:pt>
                <c:pt idx="230">
                  <c:v>45702</c:v>
                </c:pt>
                <c:pt idx="231">
                  <c:v>45706</c:v>
                </c:pt>
                <c:pt idx="232">
                  <c:v>45707</c:v>
                </c:pt>
                <c:pt idx="233">
                  <c:v>45708</c:v>
                </c:pt>
                <c:pt idx="234">
                  <c:v>45709</c:v>
                </c:pt>
                <c:pt idx="235">
                  <c:v>45712</c:v>
                </c:pt>
                <c:pt idx="236">
                  <c:v>45713</c:v>
                </c:pt>
                <c:pt idx="237">
                  <c:v>45714</c:v>
                </c:pt>
                <c:pt idx="238">
                  <c:v>45715</c:v>
                </c:pt>
                <c:pt idx="239">
                  <c:v>45716</c:v>
                </c:pt>
                <c:pt idx="240">
                  <c:v>45719</c:v>
                </c:pt>
                <c:pt idx="241">
                  <c:v>45720</c:v>
                </c:pt>
                <c:pt idx="242">
                  <c:v>45721</c:v>
                </c:pt>
                <c:pt idx="243">
                  <c:v>45722</c:v>
                </c:pt>
                <c:pt idx="244">
                  <c:v>45723</c:v>
                </c:pt>
                <c:pt idx="245">
                  <c:v>45726</c:v>
                </c:pt>
                <c:pt idx="246">
                  <c:v>45727</c:v>
                </c:pt>
                <c:pt idx="247">
                  <c:v>45728</c:v>
                </c:pt>
                <c:pt idx="248">
                  <c:v>45729</c:v>
                </c:pt>
                <c:pt idx="249">
                  <c:v>45730</c:v>
                </c:pt>
              </c:numCache>
            </c:numRef>
          </c:cat>
          <c:val>
            <c:numRef>
              <c:f>'Q3 RSI'!$I$2:$I$251</c:f>
              <c:numCache>
                <c:formatCode>General</c:formatCode>
                <c:ptCount val="250"/>
                <c:pt idx="9">
                  <c:v>49.210477428942987</c:v>
                </c:pt>
                <c:pt idx="10">
                  <c:v>55.197841953334759</c:v>
                </c:pt>
                <c:pt idx="11">
                  <c:v>45.889306492192269</c:v>
                </c:pt>
                <c:pt idx="12">
                  <c:v>39.633314121582799</c:v>
                </c:pt>
                <c:pt idx="13">
                  <c:v>47.765103817711982</c:v>
                </c:pt>
                <c:pt idx="14">
                  <c:v>42.61571234669961</c:v>
                </c:pt>
                <c:pt idx="15">
                  <c:v>37.572142674522773</c:v>
                </c:pt>
                <c:pt idx="16">
                  <c:v>43.736388562530216</c:v>
                </c:pt>
                <c:pt idx="17">
                  <c:v>47.238649410734261</c:v>
                </c:pt>
                <c:pt idx="18">
                  <c:v>61.535989854376815</c:v>
                </c:pt>
                <c:pt idx="19">
                  <c:v>57.873010511520398</c:v>
                </c:pt>
                <c:pt idx="20">
                  <c:v>58.037285794673224</c:v>
                </c:pt>
                <c:pt idx="21">
                  <c:v>59.089578430895983</c:v>
                </c:pt>
                <c:pt idx="22">
                  <c:v>55.283162713157445</c:v>
                </c:pt>
                <c:pt idx="23">
                  <c:v>59.607358415866543</c:v>
                </c:pt>
                <c:pt idx="24">
                  <c:v>56.797815205533276</c:v>
                </c:pt>
                <c:pt idx="25">
                  <c:v>58.636995607640465</c:v>
                </c:pt>
                <c:pt idx="26">
                  <c:v>60.975747723987823</c:v>
                </c:pt>
                <c:pt idx="27">
                  <c:v>64.155975963276688</c:v>
                </c:pt>
                <c:pt idx="28">
                  <c:v>66.721565994165573</c:v>
                </c:pt>
                <c:pt idx="29">
                  <c:v>64.73515019573837</c:v>
                </c:pt>
                <c:pt idx="30">
                  <c:v>67.868437777689493</c:v>
                </c:pt>
                <c:pt idx="31">
                  <c:v>63.86353394794272</c:v>
                </c:pt>
                <c:pt idx="32">
                  <c:v>59.695898979271149</c:v>
                </c:pt>
                <c:pt idx="33">
                  <c:v>55.146009108346355</c:v>
                </c:pt>
                <c:pt idx="34">
                  <c:v>58.595750337561221</c:v>
                </c:pt>
                <c:pt idx="35">
                  <c:v>55.383291468620932</c:v>
                </c:pt>
                <c:pt idx="36">
                  <c:v>55.717989382245854</c:v>
                </c:pt>
                <c:pt idx="37">
                  <c:v>54.566799942489013</c:v>
                </c:pt>
                <c:pt idx="38">
                  <c:v>50.568409819726476</c:v>
                </c:pt>
                <c:pt idx="39">
                  <c:v>46.935360661994082</c:v>
                </c:pt>
                <c:pt idx="40">
                  <c:v>46.443611798640134</c:v>
                </c:pt>
                <c:pt idx="41">
                  <c:v>45.612615602856415</c:v>
                </c:pt>
                <c:pt idx="42">
                  <c:v>47.036175991807177</c:v>
                </c:pt>
                <c:pt idx="43">
                  <c:v>45.389334477375584</c:v>
                </c:pt>
                <c:pt idx="44">
                  <c:v>45.408876103079365</c:v>
                </c:pt>
                <c:pt idx="45">
                  <c:v>47.336837978846589</c:v>
                </c:pt>
                <c:pt idx="46">
                  <c:v>49.773276691656584</c:v>
                </c:pt>
                <c:pt idx="47">
                  <c:v>41.081942783500708</c:v>
                </c:pt>
                <c:pt idx="48">
                  <c:v>27.142038149712945</c:v>
                </c:pt>
                <c:pt idx="49">
                  <c:v>25.844866990547061</c:v>
                </c:pt>
                <c:pt idx="50">
                  <c:v>24.156039080133155</c:v>
                </c:pt>
                <c:pt idx="51">
                  <c:v>26.103226820200007</c:v>
                </c:pt>
                <c:pt idx="52">
                  <c:v>23.877254114203055</c:v>
                </c:pt>
                <c:pt idx="53">
                  <c:v>27.844441584577638</c:v>
                </c:pt>
                <c:pt idx="54">
                  <c:v>27.506854836428786</c:v>
                </c:pt>
                <c:pt idx="55">
                  <c:v>38.946089024854814</c:v>
                </c:pt>
                <c:pt idx="56">
                  <c:v>40.089432969871318</c:v>
                </c:pt>
                <c:pt idx="57">
                  <c:v>40.829906723392718</c:v>
                </c:pt>
                <c:pt idx="58">
                  <c:v>40.675812792410852</c:v>
                </c:pt>
                <c:pt idx="59">
                  <c:v>42.470541189250866</c:v>
                </c:pt>
                <c:pt idx="60">
                  <c:v>43.946316127354834</c:v>
                </c:pt>
                <c:pt idx="61">
                  <c:v>46.859995783033135</c:v>
                </c:pt>
                <c:pt idx="62">
                  <c:v>49.087450024586616</c:v>
                </c:pt>
                <c:pt idx="63">
                  <c:v>53.932849944472636</c:v>
                </c:pt>
                <c:pt idx="64">
                  <c:v>56.097250737691112</c:v>
                </c:pt>
                <c:pt idx="65">
                  <c:v>49.597080638279351</c:v>
                </c:pt>
                <c:pt idx="66">
                  <c:v>48.888731513565034</c:v>
                </c:pt>
                <c:pt idx="67">
                  <c:v>46.786857951067567</c:v>
                </c:pt>
                <c:pt idx="68">
                  <c:v>43.22132086975418</c:v>
                </c:pt>
                <c:pt idx="69">
                  <c:v>52.461260857750844</c:v>
                </c:pt>
                <c:pt idx="70">
                  <c:v>53.0042159245424</c:v>
                </c:pt>
                <c:pt idx="71">
                  <c:v>52.275502461945621</c:v>
                </c:pt>
                <c:pt idx="72">
                  <c:v>54.319796132893195</c:v>
                </c:pt>
                <c:pt idx="73">
                  <c:v>57.547548675969061</c:v>
                </c:pt>
                <c:pt idx="74">
                  <c:v>49.592218011001577</c:v>
                </c:pt>
                <c:pt idx="75">
                  <c:v>49.701909105093243</c:v>
                </c:pt>
                <c:pt idx="76">
                  <c:v>56.074914190862025</c:v>
                </c:pt>
                <c:pt idx="77">
                  <c:v>50.547292325187215</c:v>
                </c:pt>
                <c:pt idx="78">
                  <c:v>48.470175088643678</c:v>
                </c:pt>
                <c:pt idx="79">
                  <c:v>45.822981001293968</c:v>
                </c:pt>
                <c:pt idx="80">
                  <c:v>44.518206374468555</c:v>
                </c:pt>
                <c:pt idx="81">
                  <c:v>41.386962882169037</c:v>
                </c:pt>
                <c:pt idx="82">
                  <c:v>38.838071441598821</c:v>
                </c:pt>
                <c:pt idx="83">
                  <c:v>37.590184375934356</c:v>
                </c:pt>
                <c:pt idx="84">
                  <c:v>35.760221870966731</c:v>
                </c:pt>
                <c:pt idx="85">
                  <c:v>48.227910922590389</c:v>
                </c:pt>
                <c:pt idx="86">
                  <c:v>48.131061313156735</c:v>
                </c:pt>
                <c:pt idx="87">
                  <c:v>43.951840351734496</c:v>
                </c:pt>
                <c:pt idx="88">
                  <c:v>40.472699831948027</c:v>
                </c:pt>
                <c:pt idx="89">
                  <c:v>34.736952533215103</c:v>
                </c:pt>
                <c:pt idx="90">
                  <c:v>30.332651027913641</c:v>
                </c:pt>
                <c:pt idx="91">
                  <c:v>35.412450031854462</c:v>
                </c:pt>
                <c:pt idx="92">
                  <c:v>34.047534641075288</c:v>
                </c:pt>
                <c:pt idx="93">
                  <c:v>31.907761970201932</c:v>
                </c:pt>
                <c:pt idx="94">
                  <c:v>29.360849826071373</c:v>
                </c:pt>
                <c:pt idx="95">
                  <c:v>27.605567415545721</c:v>
                </c:pt>
                <c:pt idx="96">
                  <c:v>28.271625298239442</c:v>
                </c:pt>
                <c:pt idx="97">
                  <c:v>25.51898302032015</c:v>
                </c:pt>
                <c:pt idx="98">
                  <c:v>23.101188310252184</c:v>
                </c:pt>
                <c:pt idx="99">
                  <c:v>21.947174409836336</c:v>
                </c:pt>
                <c:pt idx="100">
                  <c:v>22.240996750201248</c:v>
                </c:pt>
                <c:pt idx="101">
                  <c:v>22.230304421388567</c:v>
                </c:pt>
                <c:pt idx="102">
                  <c:v>21.860057475867833</c:v>
                </c:pt>
                <c:pt idx="103">
                  <c:v>25.199504849652484</c:v>
                </c:pt>
                <c:pt idx="104">
                  <c:v>23.261195573746846</c:v>
                </c:pt>
                <c:pt idx="105">
                  <c:v>26.539611604297534</c:v>
                </c:pt>
                <c:pt idx="106">
                  <c:v>26.511092892032508</c:v>
                </c:pt>
                <c:pt idx="107">
                  <c:v>25.325278664879761</c:v>
                </c:pt>
                <c:pt idx="108">
                  <c:v>34.317715695528321</c:v>
                </c:pt>
                <c:pt idx="109">
                  <c:v>38.495229104931866</c:v>
                </c:pt>
                <c:pt idx="110">
                  <c:v>35.924609113540299</c:v>
                </c:pt>
                <c:pt idx="111">
                  <c:v>21.508354873804379</c:v>
                </c:pt>
                <c:pt idx="112">
                  <c:v>27.412737532795873</c:v>
                </c:pt>
                <c:pt idx="113">
                  <c:v>29.007799488841357</c:v>
                </c:pt>
                <c:pt idx="114">
                  <c:v>31.852306595723149</c:v>
                </c:pt>
                <c:pt idx="115">
                  <c:v>35.720424037008172</c:v>
                </c:pt>
                <c:pt idx="116">
                  <c:v>38.595896042161023</c:v>
                </c:pt>
                <c:pt idx="117">
                  <c:v>37.89965306408687</c:v>
                </c:pt>
                <c:pt idx="118">
                  <c:v>36.494109907468648</c:v>
                </c:pt>
                <c:pt idx="119">
                  <c:v>32.019395056118171</c:v>
                </c:pt>
                <c:pt idx="120">
                  <c:v>39.212725828966697</c:v>
                </c:pt>
                <c:pt idx="121">
                  <c:v>36.218286342101202</c:v>
                </c:pt>
                <c:pt idx="122">
                  <c:v>37.916213178103703</c:v>
                </c:pt>
                <c:pt idx="123">
                  <c:v>36.699760858178351</c:v>
                </c:pt>
                <c:pt idx="124">
                  <c:v>38.054673625260001</c:v>
                </c:pt>
                <c:pt idx="125">
                  <c:v>37.525751605306546</c:v>
                </c:pt>
                <c:pt idx="126">
                  <c:v>39.451633692145045</c:v>
                </c:pt>
                <c:pt idx="127">
                  <c:v>44.062334652234981</c:v>
                </c:pt>
                <c:pt idx="128">
                  <c:v>44.377535972502038</c:v>
                </c:pt>
                <c:pt idx="129">
                  <c:v>38.709671349585079</c:v>
                </c:pt>
                <c:pt idx="130">
                  <c:v>37.38826508802547</c:v>
                </c:pt>
                <c:pt idx="131">
                  <c:v>39.085828741879702</c:v>
                </c:pt>
                <c:pt idx="132">
                  <c:v>34.807433600420723</c:v>
                </c:pt>
                <c:pt idx="133">
                  <c:v>42.80982382335597</c:v>
                </c:pt>
                <c:pt idx="134">
                  <c:v>39.50318079158869</c:v>
                </c:pt>
                <c:pt idx="135">
                  <c:v>39.772681172533858</c:v>
                </c:pt>
                <c:pt idx="136">
                  <c:v>36.559255883285466</c:v>
                </c:pt>
                <c:pt idx="137">
                  <c:v>34.978206596632745</c:v>
                </c:pt>
                <c:pt idx="138">
                  <c:v>32.732977295638435</c:v>
                </c:pt>
                <c:pt idx="139">
                  <c:v>33.782575263124599</c:v>
                </c:pt>
                <c:pt idx="140">
                  <c:v>30.990725700288252</c:v>
                </c:pt>
                <c:pt idx="141">
                  <c:v>40.745479996240583</c:v>
                </c:pt>
                <c:pt idx="142">
                  <c:v>39.420900288230492</c:v>
                </c:pt>
                <c:pt idx="143">
                  <c:v>37.950644930369542</c:v>
                </c:pt>
                <c:pt idx="144">
                  <c:v>49.951889371868184</c:v>
                </c:pt>
                <c:pt idx="145">
                  <c:v>46.641382030636308</c:v>
                </c:pt>
                <c:pt idx="146">
                  <c:v>43.609589749709187</c:v>
                </c:pt>
                <c:pt idx="147">
                  <c:v>48.560781809006073</c:v>
                </c:pt>
                <c:pt idx="148">
                  <c:v>45.901114173933912</c:v>
                </c:pt>
                <c:pt idx="149">
                  <c:v>45.273867013865832</c:v>
                </c:pt>
                <c:pt idx="150">
                  <c:v>46.304366740365516</c:v>
                </c:pt>
                <c:pt idx="151">
                  <c:v>50.013526958840714</c:v>
                </c:pt>
                <c:pt idx="152">
                  <c:v>50.65235783803228</c:v>
                </c:pt>
                <c:pt idx="153">
                  <c:v>46.172660038687781</c:v>
                </c:pt>
                <c:pt idx="154">
                  <c:v>40.588351983125591</c:v>
                </c:pt>
                <c:pt idx="155">
                  <c:v>36.974783869623096</c:v>
                </c:pt>
                <c:pt idx="156">
                  <c:v>36.478367732836126</c:v>
                </c:pt>
                <c:pt idx="157">
                  <c:v>32.331833612099388</c:v>
                </c:pt>
                <c:pt idx="158">
                  <c:v>28.527717326557195</c:v>
                </c:pt>
                <c:pt idx="159">
                  <c:v>29.011315129021057</c:v>
                </c:pt>
                <c:pt idx="160">
                  <c:v>28.092708810148281</c:v>
                </c:pt>
                <c:pt idx="161">
                  <c:v>23.822813744234324</c:v>
                </c:pt>
                <c:pt idx="162">
                  <c:v>23.434550426405195</c:v>
                </c:pt>
                <c:pt idx="163">
                  <c:v>21.279634274398916</c:v>
                </c:pt>
                <c:pt idx="164">
                  <c:v>30.679616556728817</c:v>
                </c:pt>
                <c:pt idx="165">
                  <c:v>36.724355702726385</c:v>
                </c:pt>
                <c:pt idx="166">
                  <c:v>38.526750373007019</c:v>
                </c:pt>
                <c:pt idx="167">
                  <c:v>36.672183330238113</c:v>
                </c:pt>
                <c:pt idx="168">
                  <c:v>39.069884955138384</c:v>
                </c:pt>
                <c:pt idx="169">
                  <c:v>41.472635863667051</c:v>
                </c:pt>
                <c:pt idx="170">
                  <c:v>42.966535774933995</c:v>
                </c:pt>
                <c:pt idx="171">
                  <c:v>44.041024034928164</c:v>
                </c:pt>
                <c:pt idx="172">
                  <c:v>47.813689270191006</c:v>
                </c:pt>
                <c:pt idx="173">
                  <c:v>50.338189510412995</c:v>
                </c:pt>
                <c:pt idx="174">
                  <c:v>43.55915476903666</c:v>
                </c:pt>
                <c:pt idx="175">
                  <c:v>48.659755887296733</c:v>
                </c:pt>
                <c:pt idx="176">
                  <c:v>50.839854943978786</c:v>
                </c:pt>
                <c:pt idx="177">
                  <c:v>54.96783212797623</c:v>
                </c:pt>
                <c:pt idx="178">
                  <c:v>55.027503420317437</c:v>
                </c:pt>
                <c:pt idx="179">
                  <c:v>50.155109692443887</c:v>
                </c:pt>
                <c:pt idx="180">
                  <c:v>52.77557198152379</c:v>
                </c:pt>
                <c:pt idx="181">
                  <c:v>62.924516793917917</c:v>
                </c:pt>
                <c:pt idx="182">
                  <c:v>65.51742827420216</c:v>
                </c:pt>
                <c:pt idx="183">
                  <c:v>65.51742827420216</c:v>
                </c:pt>
                <c:pt idx="184">
                  <c:v>67.13526021677103</c:v>
                </c:pt>
                <c:pt idx="185">
                  <c:v>61.946339862104949</c:v>
                </c:pt>
                <c:pt idx="186">
                  <c:v>60.144363216330753</c:v>
                </c:pt>
                <c:pt idx="187">
                  <c:v>56.535689671924985</c:v>
                </c:pt>
                <c:pt idx="188">
                  <c:v>8.3088722832858508</c:v>
                </c:pt>
                <c:pt idx="189">
                  <c:v>8.2651226044816752</c:v>
                </c:pt>
                <c:pt idx="190">
                  <c:v>8.2311365059881467</c:v>
                </c:pt>
                <c:pt idx="191">
                  <c:v>8.2051369526510882</c:v>
                </c:pt>
                <c:pt idx="192">
                  <c:v>8.179559545080707</c:v>
                </c:pt>
                <c:pt idx="193">
                  <c:v>8.5467286822470783</c:v>
                </c:pt>
                <c:pt idx="194">
                  <c:v>9.4325303659996962</c:v>
                </c:pt>
                <c:pt idx="195">
                  <c:v>10.58561102754571</c:v>
                </c:pt>
                <c:pt idx="196">
                  <c:v>10.721076116172839</c:v>
                </c:pt>
                <c:pt idx="197">
                  <c:v>10.711860913543546</c:v>
                </c:pt>
                <c:pt idx="198">
                  <c:v>10.612943692523075</c:v>
                </c:pt>
                <c:pt idx="199">
                  <c:v>10.758830259759307</c:v>
                </c:pt>
                <c:pt idx="200">
                  <c:v>10.634223989184605</c:v>
                </c:pt>
                <c:pt idx="201">
                  <c:v>12.012876200051394</c:v>
                </c:pt>
                <c:pt idx="202">
                  <c:v>14.197235685881452</c:v>
                </c:pt>
                <c:pt idx="203">
                  <c:v>16.005416758338171</c:v>
                </c:pt>
                <c:pt idx="204">
                  <c:v>15.35281624377437</c:v>
                </c:pt>
                <c:pt idx="205">
                  <c:v>15.350639551062827</c:v>
                </c:pt>
                <c:pt idx="206">
                  <c:v>15.029375069820034</c:v>
                </c:pt>
                <c:pt idx="207">
                  <c:v>14.816293446493205</c:v>
                </c:pt>
                <c:pt idx="208">
                  <c:v>14.69324109906816</c:v>
                </c:pt>
                <c:pt idx="209">
                  <c:v>16.956840442029772</c:v>
                </c:pt>
                <c:pt idx="210">
                  <c:v>16.672888467494758</c:v>
                </c:pt>
                <c:pt idx="211">
                  <c:v>18.939529988747609</c:v>
                </c:pt>
                <c:pt idx="212">
                  <c:v>20.690428810556327</c:v>
                </c:pt>
                <c:pt idx="213">
                  <c:v>24.216113625032293</c:v>
                </c:pt>
                <c:pt idx="214">
                  <c:v>24.303227353054311</c:v>
                </c:pt>
                <c:pt idx="215">
                  <c:v>23.414347540714473</c:v>
                </c:pt>
                <c:pt idx="216">
                  <c:v>19.395340865971704</c:v>
                </c:pt>
                <c:pt idx="217">
                  <c:v>25.417059685980803</c:v>
                </c:pt>
                <c:pt idx="218">
                  <c:v>24.433259059787332</c:v>
                </c:pt>
                <c:pt idx="219">
                  <c:v>24.994728585439006</c:v>
                </c:pt>
                <c:pt idx="220">
                  <c:v>24.066335247259119</c:v>
                </c:pt>
                <c:pt idx="221">
                  <c:v>23.370315206463772</c:v>
                </c:pt>
                <c:pt idx="222">
                  <c:v>24.738262620544972</c:v>
                </c:pt>
                <c:pt idx="223">
                  <c:v>28.978427361954758</c:v>
                </c:pt>
                <c:pt idx="224">
                  <c:v>31.565109162370078</c:v>
                </c:pt>
                <c:pt idx="225">
                  <c:v>32.364409418971377</c:v>
                </c:pt>
                <c:pt idx="226">
                  <c:v>34.993611332218549</c:v>
                </c:pt>
                <c:pt idx="227">
                  <c:v>34.6937869571628</c:v>
                </c:pt>
                <c:pt idx="228">
                  <c:v>34.01711573482622</c:v>
                </c:pt>
                <c:pt idx="229">
                  <c:v>37.309081604748052</c:v>
                </c:pt>
                <c:pt idx="230">
                  <c:v>40.071223737347722</c:v>
                </c:pt>
                <c:pt idx="231">
                  <c:v>40.507339871232872</c:v>
                </c:pt>
                <c:pt idx="232">
                  <c:v>40.409453858126049</c:v>
                </c:pt>
                <c:pt idx="233">
                  <c:v>41.201537996740015</c:v>
                </c:pt>
                <c:pt idx="234">
                  <c:v>37.71673384850601</c:v>
                </c:pt>
                <c:pt idx="235">
                  <c:v>35.363299078587687</c:v>
                </c:pt>
                <c:pt idx="236">
                  <c:v>33.389909710140145</c:v>
                </c:pt>
                <c:pt idx="237">
                  <c:v>38.12694218086056</c:v>
                </c:pt>
                <c:pt idx="238">
                  <c:v>32.220505140246516</c:v>
                </c:pt>
                <c:pt idx="239">
                  <c:v>36.743311109635499</c:v>
                </c:pt>
                <c:pt idx="240">
                  <c:v>31.577040175378926</c:v>
                </c:pt>
                <c:pt idx="241">
                  <c:v>33.370041450034805</c:v>
                </c:pt>
                <c:pt idx="242">
                  <c:v>34.62233690466546</c:v>
                </c:pt>
                <c:pt idx="243">
                  <c:v>31.361272410434267</c:v>
                </c:pt>
                <c:pt idx="244">
                  <c:v>33.486560916886376</c:v>
                </c:pt>
                <c:pt idx="245">
                  <c:v>30.726919683163672</c:v>
                </c:pt>
                <c:pt idx="246">
                  <c:v>32.591851898790438</c:v>
                </c:pt>
                <c:pt idx="247">
                  <c:v>39.473098152570586</c:v>
                </c:pt>
                <c:pt idx="248">
                  <c:v>39.373875208757873</c:v>
                </c:pt>
                <c:pt idx="249">
                  <c:v>45.037084932499383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0-4F72-ADE9-3F7661BB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26864"/>
        <c:axId val="73220624"/>
      </c:lineChart>
      <c:dateAx>
        <c:axId val="73226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0624"/>
        <c:crosses val="autoZero"/>
        <c:auto val="1"/>
        <c:lblOffset val="100"/>
        <c:baseTimeUnit val="days"/>
      </c:dateAx>
      <c:valAx>
        <c:axId val="732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Bollinger Bands</a:t>
            </a:r>
            <a:r>
              <a:rPr lang="zh-CN" altLang="en-US" baseline="0"/>
              <a:t> </a:t>
            </a:r>
            <a:r>
              <a:rPr lang="en-US" altLang="zh-CN" baseline="0"/>
              <a:t>of netflix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[1]BB!$B$1</c:f>
              <c:strCache>
                <c:ptCount val="1"/>
                <c:pt idx="0">
                  <c:v>Last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[1]BB!$A$2:$A$251</c:f>
              <c:numCache>
                <c:formatCode>General</c:formatCode>
                <c:ptCount val="250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  <c:pt idx="188">
                  <c:v>45638</c:v>
                </c:pt>
                <c:pt idx="189">
                  <c:v>45639</c:v>
                </c:pt>
                <c:pt idx="190">
                  <c:v>45642</c:v>
                </c:pt>
                <c:pt idx="191">
                  <c:v>45643</c:v>
                </c:pt>
                <c:pt idx="192">
                  <c:v>45644</c:v>
                </c:pt>
                <c:pt idx="193">
                  <c:v>45645</c:v>
                </c:pt>
                <c:pt idx="194">
                  <c:v>45646</c:v>
                </c:pt>
                <c:pt idx="195">
                  <c:v>45649</c:v>
                </c:pt>
                <c:pt idx="196">
                  <c:v>45650</c:v>
                </c:pt>
                <c:pt idx="197">
                  <c:v>45652</c:v>
                </c:pt>
                <c:pt idx="198">
                  <c:v>45653</c:v>
                </c:pt>
                <c:pt idx="199">
                  <c:v>45656</c:v>
                </c:pt>
                <c:pt idx="200">
                  <c:v>45657</c:v>
                </c:pt>
                <c:pt idx="201">
                  <c:v>45659</c:v>
                </c:pt>
                <c:pt idx="202">
                  <c:v>45660</c:v>
                </c:pt>
                <c:pt idx="203">
                  <c:v>45663</c:v>
                </c:pt>
                <c:pt idx="204">
                  <c:v>45664</c:v>
                </c:pt>
                <c:pt idx="205">
                  <c:v>45665</c:v>
                </c:pt>
                <c:pt idx="206">
                  <c:v>45667</c:v>
                </c:pt>
                <c:pt idx="207">
                  <c:v>45670</c:v>
                </c:pt>
                <c:pt idx="208">
                  <c:v>45671</c:v>
                </c:pt>
                <c:pt idx="209">
                  <c:v>45672</c:v>
                </c:pt>
                <c:pt idx="210">
                  <c:v>45673</c:v>
                </c:pt>
                <c:pt idx="211">
                  <c:v>45674</c:v>
                </c:pt>
                <c:pt idx="212">
                  <c:v>45678</c:v>
                </c:pt>
                <c:pt idx="213">
                  <c:v>45679</c:v>
                </c:pt>
                <c:pt idx="214">
                  <c:v>45680</c:v>
                </c:pt>
                <c:pt idx="215">
                  <c:v>45681</c:v>
                </c:pt>
                <c:pt idx="216">
                  <c:v>45684</c:v>
                </c:pt>
                <c:pt idx="217">
                  <c:v>45685</c:v>
                </c:pt>
                <c:pt idx="218">
                  <c:v>45686</c:v>
                </c:pt>
                <c:pt idx="219">
                  <c:v>45687</c:v>
                </c:pt>
                <c:pt idx="220">
                  <c:v>45688</c:v>
                </c:pt>
                <c:pt idx="221">
                  <c:v>45691</c:v>
                </c:pt>
                <c:pt idx="222">
                  <c:v>45692</c:v>
                </c:pt>
                <c:pt idx="223">
                  <c:v>45693</c:v>
                </c:pt>
                <c:pt idx="224">
                  <c:v>45694</c:v>
                </c:pt>
                <c:pt idx="225">
                  <c:v>45695</c:v>
                </c:pt>
                <c:pt idx="226">
                  <c:v>45698</c:v>
                </c:pt>
                <c:pt idx="227">
                  <c:v>45699</c:v>
                </c:pt>
                <c:pt idx="228">
                  <c:v>45700</c:v>
                </c:pt>
                <c:pt idx="229">
                  <c:v>45701</c:v>
                </c:pt>
                <c:pt idx="230">
                  <c:v>45702</c:v>
                </c:pt>
                <c:pt idx="231">
                  <c:v>45706</c:v>
                </c:pt>
                <c:pt idx="232">
                  <c:v>45707</c:v>
                </c:pt>
                <c:pt idx="233">
                  <c:v>45708</c:v>
                </c:pt>
                <c:pt idx="234">
                  <c:v>45709</c:v>
                </c:pt>
                <c:pt idx="235">
                  <c:v>45712</c:v>
                </c:pt>
                <c:pt idx="236">
                  <c:v>45713</c:v>
                </c:pt>
                <c:pt idx="237">
                  <c:v>45714</c:v>
                </c:pt>
                <c:pt idx="238">
                  <c:v>45715</c:v>
                </c:pt>
                <c:pt idx="239">
                  <c:v>45716</c:v>
                </c:pt>
                <c:pt idx="240">
                  <c:v>45719</c:v>
                </c:pt>
                <c:pt idx="241">
                  <c:v>45720</c:v>
                </c:pt>
                <c:pt idx="242">
                  <c:v>45721</c:v>
                </c:pt>
                <c:pt idx="243">
                  <c:v>45722</c:v>
                </c:pt>
                <c:pt idx="244">
                  <c:v>45723</c:v>
                </c:pt>
                <c:pt idx="245">
                  <c:v>45726</c:v>
                </c:pt>
                <c:pt idx="246">
                  <c:v>45727</c:v>
                </c:pt>
                <c:pt idx="247">
                  <c:v>45728</c:v>
                </c:pt>
                <c:pt idx="248">
                  <c:v>45729</c:v>
                </c:pt>
                <c:pt idx="249">
                  <c:v>45730</c:v>
                </c:pt>
              </c:numCache>
            </c:numRef>
          </c:cat>
          <c:val>
            <c:numRef>
              <c:f>[1]BB!$B$16:$B$246</c:f>
              <c:numCache>
                <c:formatCode>General</c:formatCode>
                <c:ptCount val="231"/>
                <c:pt idx="0">
                  <c:v>895.1</c:v>
                </c:pt>
                <c:pt idx="1">
                  <c:v>866.68</c:v>
                </c:pt>
                <c:pt idx="2">
                  <c:v>891.11</c:v>
                </c:pt>
                <c:pt idx="3">
                  <c:v>906.36</c:v>
                </c:pt>
                <c:pt idx="4">
                  <c:v>990.92</c:v>
                </c:pt>
                <c:pt idx="5">
                  <c:v>972.58</c:v>
                </c:pt>
                <c:pt idx="6">
                  <c:v>973.7</c:v>
                </c:pt>
                <c:pt idx="7">
                  <c:v>980.56</c:v>
                </c:pt>
                <c:pt idx="8">
                  <c:v>963.07</c:v>
                </c:pt>
                <c:pt idx="9">
                  <c:v>990.06</c:v>
                </c:pt>
                <c:pt idx="10">
                  <c:v>977.24</c:v>
                </c:pt>
                <c:pt idx="11">
                  <c:v>988.47</c:v>
                </c:pt>
                <c:pt idx="12">
                  <c:v>1003.15</c:v>
                </c:pt>
                <c:pt idx="13">
                  <c:v>1024.54</c:v>
                </c:pt>
                <c:pt idx="14">
                  <c:v>1043.33</c:v>
                </c:pt>
                <c:pt idx="15">
                  <c:v>1035.8499999999999</c:v>
                </c:pt>
                <c:pt idx="16">
                  <c:v>1058.5999999999999</c:v>
                </c:pt>
                <c:pt idx="17">
                  <c:v>1043.69</c:v>
                </c:pt>
                <c:pt idx="18">
                  <c:v>1027.31</c:v>
                </c:pt>
                <c:pt idx="19">
                  <c:v>1008.08</c:v>
                </c:pt>
                <c:pt idx="20">
                  <c:v>1027.5999999999999</c:v>
                </c:pt>
                <c:pt idx="21">
                  <c:v>1013.93</c:v>
                </c:pt>
                <c:pt idx="22">
                  <c:v>1015.68</c:v>
                </c:pt>
                <c:pt idx="23">
                  <c:v>1011.11</c:v>
                </c:pt>
                <c:pt idx="24">
                  <c:v>994.87</c:v>
                </c:pt>
                <c:pt idx="25">
                  <c:v>978.94</c:v>
                </c:pt>
                <c:pt idx="26">
                  <c:v>976.76</c:v>
                </c:pt>
                <c:pt idx="27">
                  <c:v>973.24</c:v>
                </c:pt>
                <c:pt idx="28">
                  <c:v>978.15</c:v>
                </c:pt>
                <c:pt idx="29">
                  <c:v>971.83</c:v>
                </c:pt>
                <c:pt idx="30">
                  <c:v>971.89</c:v>
                </c:pt>
                <c:pt idx="31">
                  <c:v>977.59</c:v>
                </c:pt>
                <c:pt idx="32">
                  <c:v>984.86</c:v>
                </c:pt>
                <c:pt idx="33">
                  <c:v>953.99</c:v>
                </c:pt>
                <c:pt idx="34">
                  <c:v>869.68</c:v>
                </c:pt>
                <c:pt idx="35">
                  <c:v>858.1</c:v>
                </c:pt>
                <c:pt idx="36">
                  <c:v>842.37</c:v>
                </c:pt>
                <c:pt idx="37">
                  <c:v>848.26</c:v>
                </c:pt>
                <c:pt idx="38">
                  <c:v>828.4</c:v>
                </c:pt>
                <c:pt idx="39">
                  <c:v>840.29</c:v>
                </c:pt>
                <c:pt idx="40">
                  <c:v>837.69</c:v>
                </c:pt>
                <c:pt idx="41">
                  <c:v>875</c:v>
                </c:pt>
                <c:pt idx="42">
                  <c:v>879.19</c:v>
                </c:pt>
                <c:pt idx="43">
                  <c:v>881.79</c:v>
                </c:pt>
                <c:pt idx="44">
                  <c:v>881.05</c:v>
                </c:pt>
                <c:pt idx="45">
                  <c:v>886.73</c:v>
                </c:pt>
                <c:pt idx="46">
                  <c:v>891.32</c:v>
                </c:pt>
                <c:pt idx="47">
                  <c:v>900.43</c:v>
                </c:pt>
                <c:pt idx="48">
                  <c:v>907.55</c:v>
                </c:pt>
                <c:pt idx="49">
                  <c:v>924.14</c:v>
                </c:pt>
                <c:pt idx="50">
                  <c:v>932.12</c:v>
                </c:pt>
                <c:pt idx="51">
                  <c:v>911.45</c:v>
                </c:pt>
                <c:pt idx="52">
                  <c:v>909.05</c:v>
                </c:pt>
                <c:pt idx="53">
                  <c:v>902.04</c:v>
                </c:pt>
                <c:pt idx="54">
                  <c:v>889.55</c:v>
                </c:pt>
                <c:pt idx="55">
                  <c:v>919.13</c:v>
                </c:pt>
                <c:pt idx="56">
                  <c:v>921.08</c:v>
                </c:pt>
                <c:pt idx="57">
                  <c:v>918.87</c:v>
                </c:pt>
                <c:pt idx="58">
                  <c:v>925.55</c:v>
                </c:pt>
                <c:pt idx="59">
                  <c:v>936.56</c:v>
                </c:pt>
                <c:pt idx="60">
                  <c:v>913.35</c:v>
                </c:pt>
                <c:pt idx="61">
                  <c:v>913.69</c:v>
                </c:pt>
                <c:pt idx="62">
                  <c:v>934.74</c:v>
                </c:pt>
                <c:pt idx="63">
                  <c:v>917.87</c:v>
                </c:pt>
                <c:pt idx="64">
                  <c:v>911.06</c:v>
                </c:pt>
                <c:pt idx="65">
                  <c:v>902.17</c:v>
                </c:pt>
                <c:pt idx="66">
                  <c:v>897.74</c:v>
                </c:pt>
                <c:pt idx="67">
                  <c:v>886.81</c:v>
                </c:pt>
                <c:pt idx="68">
                  <c:v>877.34</c:v>
                </c:pt>
                <c:pt idx="69">
                  <c:v>872.6</c:v>
                </c:pt>
                <c:pt idx="70">
                  <c:v>865.59</c:v>
                </c:pt>
                <c:pt idx="71">
                  <c:v>897.79</c:v>
                </c:pt>
                <c:pt idx="72">
                  <c:v>897.48</c:v>
                </c:pt>
                <c:pt idx="73">
                  <c:v>883.85</c:v>
                </c:pt>
                <c:pt idx="74">
                  <c:v>871.32</c:v>
                </c:pt>
                <c:pt idx="75">
                  <c:v>847.05</c:v>
                </c:pt>
                <c:pt idx="76">
                  <c:v>823.96</c:v>
                </c:pt>
                <c:pt idx="77">
                  <c:v>837.26</c:v>
                </c:pt>
                <c:pt idx="78">
                  <c:v>830.47</c:v>
                </c:pt>
                <c:pt idx="79">
                  <c:v>819.5</c:v>
                </c:pt>
                <c:pt idx="80">
                  <c:v>805.44</c:v>
                </c:pt>
                <c:pt idx="81">
                  <c:v>795.04</c:v>
                </c:pt>
                <c:pt idx="82">
                  <c:v>796.54</c:v>
                </c:pt>
                <c:pt idx="83">
                  <c:v>780.21</c:v>
                </c:pt>
                <c:pt idx="84">
                  <c:v>763.91</c:v>
                </c:pt>
                <c:pt idx="85">
                  <c:v>755.51</c:v>
                </c:pt>
                <c:pt idx="86">
                  <c:v>756.1</c:v>
                </c:pt>
                <c:pt idx="87">
                  <c:v>756.03</c:v>
                </c:pt>
                <c:pt idx="88">
                  <c:v>753.74</c:v>
                </c:pt>
                <c:pt idx="89">
                  <c:v>759.44</c:v>
                </c:pt>
                <c:pt idx="90">
                  <c:v>749.12</c:v>
                </c:pt>
                <c:pt idx="91">
                  <c:v>754.68</c:v>
                </c:pt>
                <c:pt idx="92">
                  <c:v>754.55</c:v>
                </c:pt>
                <c:pt idx="93">
                  <c:v>749.29</c:v>
                </c:pt>
                <c:pt idx="94">
                  <c:v>764.24</c:v>
                </c:pt>
                <c:pt idx="95">
                  <c:v>772.07</c:v>
                </c:pt>
                <c:pt idx="96">
                  <c:v>763.89</c:v>
                </c:pt>
                <c:pt idx="97">
                  <c:v>687.65</c:v>
                </c:pt>
                <c:pt idx="98">
                  <c:v>702</c:v>
                </c:pt>
                <c:pt idx="99">
                  <c:v>705.98</c:v>
                </c:pt>
                <c:pt idx="100">
                  <c:v>713</c:v>
                </c:pt>
                <c:pt idx="101">
                  <c:v>722.79</c:v>
                </c:pt>
                <c:pt idx="102">
                  <c:v>730.29</c:v>
                </c:pt>
                <c:pt idx="103">
                  <c:v>727.43</c:v>
                </c:pt>
                <c:pt idx="104">
                  <c:v>721.76</c:v>
                </c:pt>
                <c:pt idx="105">
                  <c:v>701.92</c:v>
                </c:pt>
                <c:pt idx="106">
                  <c:v>719.7</c:v>
                </c:pt>
                <c:pt idx="107">
                  <c:v>706.8</c:v>
                </c:pt>
                <c:pt idx="108">
                  <c:v>711.09</c:v>
                </c:pt>
                <c:pt idx="109">
                  <c:v>706.13</c:v>
                </c:pt>
                <c:pt idx="110">
                  <c:v>709.27</c:v>
                </c:pt>
                <c:pt idx="111">
                  <c:v>707.35</c:v>
                </c:pt>
                <c:pt idx="112">
                  <c:v>711.43</c:v>
                </c:pt>
                <c:pt idx="113">
                  <c:v>721.56</c:v>
                </c:pt>
                <c:pt idx="114">
                  <c:v>722.26</c:v>
                </c:pt>
                <c:pt idx="115">
                  <c:v>705.37</c:v>
                </c:pt>
                <c:pt idx="116">
                  <c:v>701.03</c:v>
                </c:pt>
                <c:pt idx="117">
                  <c:v>704.32</c:v>
                </c:pt>
                <c:pt idx="118">
                  <c:v>690.47</c:v>
                </c:pt>
                <c:pt idx="119">
                  <c:v>706.91</c:v>
                </c:pt>
                <c:pt idx="120">
                  <c:v>696.5</c:v>
                </c:pt>
                <c:pt idx="121">
                  <c:v>697.06</c:v>
                </c:pt>
                <c:pt idx="122">
                  <c:v>686.8</c:v>
                </c:pt>
                <c:pt idx="123">
                  <c:v>681.47</c:v>
                </c:pt>
                <c:pt idx="124">
                  <c:v>673.62</c:v>
                </c:pt>
                <c:pt idx="125">
                  <c:v>675.42</c:v>
                </c:pt>
                <c:pt idx="126">
                  <c:v>665.77</c:v>
                </c:pt>
                <c:pt idx="127">
                  <c:v>683.62</c:v>
                </c:pt>
                <c:pt idx="128">
                  <c:v>679.68</c:v>
                </c:pt>
                <c:pt idx="129">
                  <c:v>675.32</c:v>
                </c:pt>
                <c:pt idx="130">
                  <c:v>701.35</c:v>
                </c:pt>
                <c:pt idx="131">
                  <c:v>692.48</c:v>
                </c:pt>
                <c:pt idx="132">
                  <c:v>683.84</c:v>
                </c:pt>
                <c:pt idx="133">
                  <c:v>695.72</c:v>
                </c:pt>
                <c:pt idx="134">
                  <c:v>688.44</c:v>
                </c:pt>
                <c:pt idx="135">
                  <c:v>686.73</c:v>
                </c:pt>
                <c:pt idx="136">
                  <c:v>688.96</c:v>
                </c:pt>
                <c:pt idx="137">
                  <c:v>697.12</c:v>
                </c:pt>
                <c:pt idx="138">
                  <c:v>698.54</c:v>
                </c:pt>
                <c:pt idx="139">
                  <c:v>688.53</c:v>
                </c:pt>
                <c:pt idx="140">
                  <c:v>674.07</c:v>
                </c:pt>
                <c:pt idx="141">
                  <c:v>663.22</c:v>
                </c:pt>
                <c:pt idx="142">
                  <c:v>661.68</c:v>
                </c:pt>
                <c:pt idx="143">
                  <c:v>648.02</c:v>
                </c:pt>
                <c:pt idx="144">
                  <c:v>633.14</c:v>
                </c:pt>
                <c:pt idx="145">
                  <c:v>633.94000000000005</c:v>
                </c:pt>
                <c:pt idx="146">
                  <c:v>630.35</c:v>
                </c:pt>
                <c:pt idx="147">
                  <c:v>611.48</c:v>
                </c:pt>
                <c:pt idx="148">
                  <c:v>609.57000000000005</c:v>
                </c:pt>
                <c:pt idx="149">
                  <c:v>598.54999999999995</c:v>
                </c:pt>
                <c:pt idx="150">
                  <c:v>613.64</c:v>
                </c:pt>
                <c:pt idx="151">
                  <c:v>624.85</c:v>
                </c:pt>
                <c:pt idx="152">
                  <c:v>628.35</c:v>
                </c:pt>
                <c:pt idx="153">
                  <c:v>622.58000000000004</c:v>
                </c:pt>
                <c:pt idx="154">
                  <c:v>626.96</c:v>
                </c:pt>
                <c:pt idx="155">
                  <c:v>631.37</c:v>
                </c:pt>
                <c:pt idx="156">
                  <c:v>634.09</c:v>
                </c:pt>
                <c:pt idx="157">
                  <c:v>635.99</c:v>
                </c:pt>
                <c:pt idx="158">
                  <c:v>642.76</c:v>
                </c:pt>
                <c:pt idx="159">
                  <c:v>647.5</c:v>
                </c:pt>
                <c:pt idx="160">
                  <c:v>633.34</c:v>
                </c:pt>
                <c:pt idx="161">
                  <c:v>643.04</c:v>
                </c:pt>
                <c:pt idx="162">
                  <c:v>647.46</c:v>
                </c:pt>
                <c:pt idx="163">
                  <c:v>656.32</c:v>
                </c:pt>
                <c:pt idx="164">
                  <c:v>656.45</c:v>
                </c:pt>
                <c:pt idx="165">
                  <c:v>647.6</c:v>
                </c:pt>
                <c:pt idx="166">
                  <c:v>652.75</c:v>
                </c:pt>
                <c:pt idx="167">
                  <c:v>677.65</c:v>
                </c:pt>
                <c:pt idx="168">
                  <c:v>685.74</c:v>
                </c:pt>
                <c:pt idx="169">
                  <c:v>685.74</c:v>
                </c:pt>
                <c:pt idx="170">
                  <c:v>690.65</c:v>
                </c:pt>
                <c:pt idx="171">
                  <c:v>682.51</c:v>
                </c:pt>
                <c:pt idx="172">
                  <c:v>679.58</c:v>
                </c:pt>
                <c:pt idx="173">
                  <c:v>673.61</c:v>
                </c:pt>
                <c:pt idx="174">
                  <c:v>137.34</c:v>
                </c:pt>
                <c:pt idx="175">
                  <c:v>134.25</c:v>
                </c:pt>
                <c:pt idx="176">
                  <c:v>132</c:v>
                </c:pt>
                <c:pt idx="177">
                  <c:v>130.38999999999999</c:v>
                </c:pt>
                <c:pt idx="178">
                  <c:v>128.91</c:v>
                </c:pt>
                <c:pt idx="179">
                  <c:v>130.68</c:v>
                </c:pt>
                <c:pt idx="180">
                  <c:v>134.69999999999999</c:v>
                </c:pt>
                <c:pt idx="181">
                  <c:v>139.66999999999999</c:v>
                </c:pt>
                <c:pt idx="182">
                  <c:v>140.22</c:v>
                </c:pt>
                <c:pt idx="183">
                  <c:v>139.93</c:v>
                </c:pt>
                <c:pt idx="184">
                  <c:v>137.01</c:v>
                </c:pt>
                <c:pt idx="185">
                  <c:v>137.49</c:v>
                </c:pt>
                <c:pt idx="186">
                  <c:v>134.29</c:v>
                </c:pt>
                <c:pt idx="187">
                  <c:v>138.31</c:v>
                </c:pt>
                <c:pt idx="188">
                  <c:v>144.47</c:v>
                </c:pt>
                <c:pt idx="189">
                  <c:v>149.43</c:v>
                </c:pt>
                <c:pt idx="190">
                  <c:v>140.13999999999999</c:v>
                </c:pt>
                <c:pt idx="191">
                  <c:v>140.11000000000001</c:v>
                </c:pt>
                <c:pt idx="192">
                  <c:v>135.91</c:v>
                </c:pt>
                <c:pt idx="193">
                  <c:v>133.22999999999999</c:v>
                </c:pt>
                <c:pt idx="194">
                  <c:v>131.76</c:v>
                </c:pt>
                <c:pt idx="195">
                  <c:v>136.24</c:v>
                </c:pt>
                <c:pt idx="196">
                  <c:v>133.57</c:v>
                </c:pt>
                <c:pt idx="197">
                  <c:v>137.71</c:v>
                </c:pt>
                <c:pt idx="198">
                  <c:v>140.83000000000001</c:v>
                </c:pt>
                <c:pt idx="199">
                  <c:v>147.07</c:v>
                </c:pt>
                <c:pt idx="200">
                  <c:v>147.22</c:v>
                </c:pt>
                <c:pt idx="201">
                  <c:v>142.62</c:v>
                </c:pt>
                <c:pt idx="202">
                  <c:v>118.42</c:v>
                </c:pt>
                <c:pt idx="203">
                  <c:v>128.99</c:v>
                </c:pt>
                <c:pt idx="204">
                  <c:v>123.7</c:v>
                </c:pt>
                <c:pt idx="205">
                  <c:v>124.65</c:v>
                </c:pt>
                <c:pt idx="206">
                  <c:v>120.07</c:v>
                </c:pt>
                <c:pt idx="207">
                  <c:v>116.66</c:v>
                </c:pt>
                <c:pt idx="208">
                  <c:v>118.65</c:v>
                </c:pt>
                <c:pt idx="209">
                  <c:v>124.83</c:v>
                </c:pt>
                <c:pt idx="210">
                  <c:v>128.68</c:v>
                </c:pt>
                <c:pt idx="211">
                  <c:v>129.84</c:v>
                </c:pt>
                <c:pt idx="212">
                  <c:v>133.57</c:v>
                </c:pt>
                <c:pt idx="213">
                  <c:v>132.80000000000001</c:v>
                </c:pt>
                <c:pt idx="214">
                  <c:v>131.13999999999999</c:v>
                </c:pt>
                <c:pt idx="215">
                  <c:v>135.29</c:v>
                </c:pt>
                <c:pt idx="216">
                  <c:v>138.85</c:v>
                </c:pt>
                <c:pt idx="217">
                  <c:v>139.4</c:v>
                </c:pt>
                <c:pt idx="218">
                  <c:v>139.22999999999999</c:v>
                </c:pt>
                <c:pt idx="219">
                  <c:v>140.11000000000001</c:v>
                </c:pt>
                <c:pt idx="220">
                  <c:v>134.43</c:v>
                </c:pt>
                <c:pt idx="221">
                  <c:v>130.28</c:v>
                </c:pt>
                <c:pt idx="222">
                  <c:v>126.63</c:v>
                </c:pt>
                <c:pt idx="223">
                  <c:v>131.28</c:v>
                </c:pt>
                <c:pt idx="224">
                  <c:v>120.15</c:v>
                </c:pt>
                <c:pt idx="225">
                  <c:v>124.92</c:v>
                </c:pt>
                <c:pt idx="226">
                  <c:v>114.06</c:v>
                </c:pt>
                <c:pt idx="227">
                  <c:v>115.99</c:v>
                </c:pt>
                <c:pt idx="228">
                  <c:v>117.3</c:v>
                </c:pt>
                <c:pt idx="229">
                  <c:v>110.57</c:v>
                </c:pt>
                <c:pt idx="230">
                  <c:v>112.69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B-4B12-9CA1-64557584A6C0}"/>
            </c:ext>
          </c:extLst>
        </c:ser>
        <c:ser>
          <c:idx val="1"/>
          <c:order val="1"/>
          <c:tx>
            <c:strRef>
              <c:f>[1]BB!$C$1</c:f>
              <c:strCache>
                <c:ptCount val="1"/>
                <c:pt idx="0">
                  <c:v>20 Day MA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[1]BB!$A$2:$A$251</c:f>
              <c:numCache>
                <c:formatCode>General</c:formatCode>
                <c:ptCount val="250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  <c:pt idx="188">
                  <c:v>45638</c:v>
                </c:pt>
                <c:pt idx="189">
                  <c:v>45639</c:v>
                </c:pt>
                <c:pt idx="190">
                  <c:v>45642</c:v>
                </c:pt>
                <c:pt idx="191">
                  <c:v>45643</c:v>
                </c:pt>
                <c:pt idx="192">
                  <c:v>45644</c:v>
                </c:pt>
                <c:pt idx="193">
                  <c:v>45645</c:v>
                </c:pt>
                <c:pt idx="194">
                  <c:v>45646</c:v>
                </c:pt>
                <c:pt idx="195">
                  <c:v>45649</c:v>
                </c:pt>
                <c:pt idx="196">
                  <c:v>45650</c:v>
                </c:pt>
                <c:pt idx="197">
                  <c:v>45652</c:v>
                </c:pt>
                <c:pt idx="198">
                  <c:v>45653</c:v>
                </c:pt>
                <c:pt idx="199">
                  <c:v>45656</c:v>
                </c:pt>
                <c:pt idx="200">
                  <c:v>45657</c:v>
                </c:pt>
                <c:pt idx="201">
                  <c:v>45659</c:v>
                </c:pt>
                <c:pt idx="202">
                  <c:v>45660</c:v>
                </c:pt>
                <c:pt idx="203">
                  <c:v>45663</c:v>
                </c:pt>
                <c:pt idx="204">
                  <c:v>45664</c:v>
                </c:pt>
                <c:pt idx="205">
                  <c:v>45665</c:v>
                </c:pt>
                <c:pt idx="206">
                  <c:v>45667</c:v>
                </c:pt>
                <c:pt idx="207">
                  <c:v>45670</c:v>
                </c:pt>
                <c:pt idx="208">
                  <c:v>45671</c:v>
                </c:pt>
                <c:pt idx="209">
                  <c:v>45672</c:v>
                </c:pt>
                <c:pt idx="210">
                  <c:v>45673</c:v>
                </c:pt>
                <c:pt idx="211">
                  <c:v>45674</c:v>
                </c:pt>
                <c:pt idx="212">
                  <c:v>45678</c:v>
                </c:pt>
                <c:pt idx="213">
                  <c:v>45679</c:v>
                </c:pt>
                <c:pt idx="214">
                  <c:v>45680</c:v>
                </c:pt>
                <c:pt idx="215">
                  <c:v>45681</c:v>
                </c:pt>
                <c:pt idx="216">
                  <c:v>45684</c:v>
                </c:pt>
                <c:pt idx="217">
                  <c:v>45685</c:v>
                </c:pt>
                <c:pt idx="218">
                  <c:v>45686</c:v>
                </c:pt>
                <c:pt idx="219">
                  <c:v>45687</c:v>
                </c:pt>
                <c:pt idx="220">
                  <c:v>45688</c:v>
                </c:pt>
                <c:pt idx="221">
                  <c:v>45691</c:v>
                </c:pt>
                <c:pt idx="222">
                  <c:v>45692</c:v>
                </c:pt>
                <c:pt idx="223">
                  <c:v>45693</c:v>
                </c:pt>
                <c:pt idx="224">
                  <c:v>45694</c:v>
                </c:pt>
                <c:pt idx="225">
                  <c:v>45695</c:v>
                </c:pt>
                <c:pt idx="226">
                  <c:v>45698</c:v>
                </c:pt>
                <c:pt idx="227">
                  <c:v>45699</c:v>
                </c:pt>
                <c:pt idx="228">
                  <c:v>45700</c:v>
                </c:pt>
                <c:pt idx="229">
                  <c:v>45701</c:v>
                </c:pt>
                <c:pt idx="230">
                  <c:v>45702</c:v>
                </c:pt>
                <c:pt idx="231">
                  <c:v>45706</c:v>
                </c:pt>
                <c:pt idx="232">
                  <c:v>45707</c:v>
                </c:pt>
                <c:pt idx="233">
                  <c:v>45708</c:v>
                </c:pt>
                <c:pt idx="234">
                  <c:v>45709</c:v>
                </c:pt>
                <c:pt idx="235">
                  <c:v>45712</c:v>
                </c:pt>
                <c:pt idx="236">
                  <c:v>45713</c:v>
                </c:pt>
                <c:pt idx="237">
                  <c:v>45714</c:v>
                </c:pt>
                <c:pt idx="238">
                  <c:v>45715</c:v>
                </c:pt>
                <c:pt idx="239">
                  <c:v>45716</c:v>
                </c:pt>
                <c:pt idx="240">
                  <c:v>45719</c:v>
                </c:pt>
                <c:pt idx="241">
                  <c:v>45720</c:v>
                </c:pt>
                <c:pt idx="242">
                  <c:v>45721</c:v>
                </c:pt>
                <c:pt idx="243">
                  <c:v>45722</c:v>
                </c:pt>
                <c:pt idx="244">
                  <c:v>45723</c:v>
                </c:pt>
                <c:pt idx="245">
                  <c:v>45726</c:v>
                </c:pt>
                <c:pt idx="246">
                  <c:v>45727</c:v>
                </c:pt>
                <c:pt idx="247">
                  <c:v>45728</c:v>
                </c:pt>
                <c:pt idx="248">
                  <c:v>45729</c:v>
                </c:pt>
                <c:pt idx="249">
                  <c:v>45730</c:v>
                </c:pt>
              </c:numCache>
            </c:numRef>
          </c:cat>
          <c:val>
            <c:numRef>
              <c:f>[1]BB!$C$16:$C$246</c:f>
              <c:numCache>
                <c:formatCode>General</c:formatCode>
                <c:ptCount val="231"/>
                <c:pt idx="5">
                  <c:v>939.2120000000001</c:v>
                </c:pt>
                <c:pt idx="6">
                  <c:v>941.2705000000002</c:v>
                </c:pt>
                <c:pt idx="7">
                  <c:v>943.60600000000034</c:v>
                </c:pt>
                <c:pt idx="8">
                  <c:v>942.92350000000022</c:v>
                </c:pt>
                <c:pt idx="9">
                  <c:v>943.89400000000023</c:v>
                </c:pt>
                <c:pt idx="10">
                  <c:v>942.89200000000039</c:v>
                </c:pt>
                <c:pt idx="11">
                  <c:v>943.71600000000012</c:v>
                </c:pt>
                <c:pt idx="12">
                  <c:v>945.85900000000015</c:v>
                </c:pt>
                <c:pt idx="13">
                  <c:v>949.54400000000021</c:v>
                </c:pt>
                <c:pt idx="14">
                  <c:v>953.7360000000001</c:v>
                </c:pt>
                <c:pt idx="15">
                  <c:v>959.02949999999987</c:v>
                </c:pt>
                <c:pt idx="16">
                  <c:v>964.45849999999996</c:v>
                </c:pt>
                <c:pt idx="17">
                  <c:v>970.74299999999971</c:v>
                </c:pt>
                <c:pt idx="18">
                  <c:v>977.5999999999998</c:v>
                </c:pt>
                <c:pt idx="19">
                  <c:v>982.01999999999987</c:v>
                </c:pt>
                <c:pt idx="20">
                  <c:v>988.6450000000001</c:v>
                </c:pt>
                <c:pt idx="21">
                  <c:v>996.00750000000005</c:v>
                </c:pt>
                <c:pt idx="22">
                  <c:v>1002.2359999999999</c:v>
                </c:pt>
                <c:pt idx="23">
                  <c:v>1007.4735000000001</c:v>
                </c:pt>
                <c:pt idx="24">
                  <c:v>1007.6709999999999</c:v>
                </c:pt>
                <c:pt idx="25">
                  <c:v>1007.9889999999999</c:v>
                </c:pt>
                <c:pt idx="26">
                  <c:v>1008.1419999999998</c:v>
                </c:pt>
                <c:pt idx="27">
                  <c:v>1007.7760000000001</c:v>
                </c:pt>
                <c:pt idx="28">
                  <c:v>1008.5300000000001</c:v>
                </c:pt>
                <c:pt idx="29">
                  <c:v>1007.6185000000003</c:v>
                </c:pt>
                <c:pt idx="30">
                  <c:v>1007.3510000000003</c:v>
                </c:pt>
                <c:pt idx="31">
                  <c:v>1006.8070000000001</c:v>
                </c:pt>
                <c:pt idx="32">
                  <c:v>1005.8925000000002</c:v>
                </c:pt>
                <c:pt idx="33">
                  <c:v>1002.3650000000001</c:v>
                </c:pt>
                <c:pt idx="34">
                  <c:v>993.68250000000012</c:v>
                </c:pt>
                <c:pt idx="35">
                  <c:v>984.79500000000007</c:v>
                </c:pt>
                <c:pt idx="36">
                  <c:v>973.98349999999994</c:v>
                </c:pt>
                <c:pt idx="37">
                  <c:v>964.21199999999976</c:v>
                </c:pt>
                <c:pt idx="38">
                  <c:v>954.26649999999995</c:v>
                </c:pt>
                <c:pt idx="39">
                  <c:v>945.87700000000007</c:v>
                </c:pt>
                <c:pt idx="40">
                  <c:v>936.38150000000007</c:v>
                </c:pt>
                <c:pt idx="41">
                  <c:v>929.43500000000006</c:v>
                </c:pt>
                <c:pt idx="42">
                  <c:v>922.6105</c:v>
                </c:pt>
                <c:pt idx="43">
                  <c:v>916.14450000000011</c:v>
                </c:pt>
                <c:pt idx="44">
                  <c:v>910.45350000000019</c:v>
                </c:pt>
                <c:pt idx="45">
                  <c:v>905.84300000000007</c:v>
                </c:pt>
                <c:pt idx="46">
                  <c:v>901.57100000000014</c:v>
                </c:pt>
                <c:pt idx="47">
                  <c:v>897.93050000000005</c:v>
                </c:pt>
                <c:pt idx="48">
                  <c:v>894.40049999999997</c:v>
                </c:pt>
                <c:pt idx="49">
                  <c:v>892.01599999999996</c:v>
                </c:pt>
                <c:pt idx="50">
                  <c:v>890.0274999999998</c:v>
                </c:pt>
                <c:pt idx="51">
                  <c:v>886.72049999999979</c:v>
                </c:pt>
                <c:pt idx="52">
                  <c:v>882.92999999999972</c:v>
                </c:pt>
                <c:pt idx="53">
                  <c:v>880.3325000000001</c:v>
                </c:pt>
                <c:pt idx="54">
                  <c:v>881.32600000000002</c:v>
                </c:pt>
                <c:pt idx="55">
                  <c:v>884.37749999999994</c:v>
                </c:pt>
                <c:pt idx="56">
                  <c:v>888.3130000000001</c:v>
                </c:pt>
                <c:pt idx="57">
                  <c:v>891.84349999999972</c:v>
                </c:pt>
                <c:pt idx="58">
                  <c:v>896.70099999999979</c:v>
                </c:pt>
                <c:pt idx="59">
                  <c:v>901.51450000000023</c:v>
                </c:pt>
                <c:pt idx="60">
                  <c:v>905.2974999999999</c:v>
                </c:pt>
                <c:pt idx="61">
                  <c:v>907.23199999999974</c:v>
                </c:pt>
                <c:pt idx="62">
                  <c:v>910.00949999999989</c:v>
                </c:pt>
                <c:pt idx="63">
                  <c:v>911.81349999999998</c:v>
                </c:pt>
                <c:pt idx="64">
                  <c:v>913.31399999999996</c:v>
                </c:pt>
                <c:pt idx="65">
                  <c:v>914.08600000000001</c:v>
                </c:pt>
                <c:pt idx="66">
                  <c:v>914.40699999999993</c:v>
                </c:pt>
                <c:pt idx="67">
                  <c:v>913.72600000000023</c:v>
                </c:pt>
                <c:pt idx="68">
                  <c:v>912.21550000000002</c:v>
                </c:pt>
                <c:pt idx="69">
                  <c:v>909.63850000000002</c:v>
                </c:pt>
                <c:pt idx="70">
                  <c:v>906.3119999999999</c:v>
                </c:pt>
                <c:pt idx="71">
                  <c:v>905.62900000000013</c:v>
                </c:pt>
                <c:pt idx="72">
                  <c:v>905.05050000000006</c:v>
                </c:pt>
                <c:pt idx="73">
                  <c:v>904.14099999999996</c:v>
                </c:pt>
                <c:pt idx="74">
                  <c:v>903.22950000000003</c:v>
                </c:pt>
                <c:pt idx="75">
                  <c:v>899.6255000000001</c:v>
                </c:pt>
                <c:pt idx="76">
                  <c:v>894.76949999999999</c:v>
                </c:pt>
                <c:pt idx="77">
                  <c:v>890.68899999999996</c:v>
                </c:pt>
                <c:pt idx="78">
                  <c:v>885.93500000000006</c:v>
                </c:pt>
                <c:pt idx="79">
                  <c:v>880.08199999999999</c:v>
                </c:pt>
                <c:pt idx="80">
                  <c:v>874.68650000000002</c:v>
                </c:pt>
                <c:pt idx="81">
                  <c:v>868.75399999999991</c:v>
                </c:pt>
                <c:pt idx="82">
                  <c:v>861.84400000000005</c:v>
                </c:pt>
                <c:pt idx="83">
                  <c:v>854.9609999999999</c:v>
                </c:pt>
                <c:pt idx="84">
                  <c:v>847.60349999999994</c:v>
                </c:pt>
                <c:pt idx="85">
                  <c:v>840.27049999999986</c:v>
                </c:pt>
                <c:pt idx="86">
                  <c:v>833.18849999999998</c:v>
                </c:pt>
                <c:pt idx="87">
                  <c:v>826.64949999999988</c:v>
                </c:pt>
                <c:pt idx="88">
                  <c:v>820.46950000000015</c:v>
                </c:pt>
                <c:pt idx="89">
                  <c:v>814.81150000000002</c:v>
                </c:pt>
                <c:pt idx="90">
                  <c:v>808.98800000000006</c:v>
                </c:pt>
                <c:pt idx="91">
                  <c:v>801.8325000000001</c:v>
                </c:pt>
                <c:pt idx="92">
                  <c:v>794.68600000000004</c:v>
                </c:pt>
                <c:pt idx="93">
                  <c:v>787.9580000000002</c:v>
                </c:pt>
                <c:pt idx="94">
                  <c:v>782.60400000000004</c:v>
                </c:pt>
                <c:pt idx="95">
                  <c:v>778.85500000000002</c:v>
                </c:pt>
                <c:pt idx="96">
                  <c:v>775.85149999999999</c:v>
                </c:pt>
                <c:pt idx="97">
                  <c:v>768.37099999999987</c:v>
                </c:pt>
                <c:pt idx="98">
                  <c:v>761.94749999999999</c:v>
                </c:pt>
                <c:pt idx="99">
                  <c:v>756.27149999999983</c:v>
                </c:pt>
                <c:pt idx="100">
                  <c:v>751.64949999999988</c:v>
                </c:pt>
                <c:pt idx="101">
                  <c:v>748.03699999999992</c:v>
                </c:pt>
                <c:pt idx="102">
                  <c:v>744.72450000000003</c:v>
                </c:pt>
                <c:pt idx="103">
                  <c:v>742.08549999999991</c:v>
                </c:pt>
                <c:pt idx="104">
                  <c:v>739.97799999999995</c:v>
                </c:pt>
                <c:pt idx="105">
                  <c:v>737.2985000000001</c:v>
                </c:pt>
                <c:pt idx="106">
                  <c:v>735.47849999999994</c:v>
                </c:pt>
                <c:pt idx="107">
                  <c:v>733.01700000000005</c:v>
                </c:pt>
                <c:pt idx="108">
                  <c:v>730.88450000000012</c:v>
                </c:pt>
                <c:pt idx="109">
                  <c:v>728.21899999999994</c:v>
                </c:pt>
                <c:pt idx="110">
                  <c:v>726.22649999999999</c:v>
                </c:pt>
                <c:pt idx="111">
                  <c:v>723.86</c:v>
                </c:pt>
                <c:pt idx="112">
                  <c:v>721.70399999999995</c:v>
                </c:pt>
                <c:pt idx="113">
                  <c:v>720.3175</c:v>
                </c:pt>
                <c:pt idx="114">
                  <c:v>718.21850000000006</c:v>
                </c:pt>
                <c:pt idx="115">
                  <c:v>714.88350000000003</c:v>
                </c:pt>
                <c:pt idx="116">
                  <c:v>711.74050000000011</c:v>
                </c:pt>
                <c:pt idx="117">
                  <c:v>712.57400000000007</c:v>
                </c:pt>
                <c:pt idx="118">
                  <c:v>711.99750000000006</c:v>
                </c:pt>
                <c:pt idx="119">
                  <c:v>712.0440000000001</c:v>
                </c:pt>
                <c:pt idx="120">
                  <c:v>711.21900000000005</c:v>
                </c:pt>
                <c:pt idx="121">
                  <c:v>709.9325</c:v>
                </c:pt>
                <c:pt idx="122">
                  <c:v>707.75800000000004</c:v>
                </c:pt>
                <c:pt idx="123">
                  <c:v>705.45999999999992</c:v>
                </c:pt>
                <c:pt idx="124">
                  <c:v>703.05299999999988</c:v>
                </c:pt>
                <c:pt idx="125">
                  <c:v>701.72799999999984</c:v>
                </c:pt>
                <c:pt idx="126">
                  <c:v>699.03149999999982</c:v>
                </c:pt>
                <c:pt idx="127">
                  <c:v>697.87250000000006</c:v>
                </c:pt>
                <c:pt idx="128">
                  <c:v>696.30199999999991</c:v>
                </c:pt>
                <c:pt idx="129">
                  <c:v>694.76149999999996</c:v>
                </c:pt>
                <c:pt idx="130">
                  <c:v>694.36550000000011</c:v>
                </c:pt>
                <c:pt idx="131">
                  <c:v>693.62200000000007</c:v>
                </c:pt>
                <c:pt idx="132">
                  <c:v>692.24250000000006</c:v>
                </c:pt>
                <c:pt idx="133">
                  <c:v>690.95050000000003</c:v>
                </c:pt>
                <c:pt idx="134">
                  <c:v>689.2595</c:v>
                </c:pt>
                <c:pt idx="135">
                  <c:v>688.32749999999999</c:v>
                </c:pt>
                <c:pt idx="136">
                  <c:v>687.72399999999993</c:v>
                </c:pt>
                <c:pt idx="137">
                  <c:v>687.36400000000003</c:v>
                </c:pt>
                <c:pt idx="138">
                  <c:v>687.76749999999993</c:v>
                </c:pt>
                <c:pt idx="139">
                  <c:v>686.84849999999994</c:v>
                </c:pt>
                <c:pt idx="140">
                  <c:v>685.72699999999998</c:v>
                </c:pt>
                <c:pt idx="141">
                  <c:v>684.03500000000008</c:v>
                </c:pt>
                <c:pt idx="142">
                  <c:v>682.77899999999988</c:v>
                </c:pt>
                <c:pt idx="143">
                  <c:v>681.1065000000001</c:v>
                </c:pt>
                <c:pt idx="144">
                  <c:v>679.08249999999987</c:v>
                </c:pt>
                <c:pt idx="145">
                  <c:v>677.00850000000003</c:v>
                </c:pt>
                <c:pt idx="146">
                  <c:v>675.23749999999995</c:v>
                </c:pt>
                <c:pt idx="147">
                  <c:v>671.63049999999998</c:v>
                </c:pt>
                <c:pt idx="148">
                  <c:v>668.12499999999989</c:v>
                </c:pt>
                <c:pt idx="149">
                  <c:v>664.28649999999993</c:v>
                </c:pt>
                <c:pt idx="150">
                  <c:v>659.90099999999995</c:v>
                </c:pt>
                <c:pt idx="151">
                  <c:v>656.51949999999999</c:v>
                </c:pt>
                <c:pt idx="152">
                  <c:v>653.745</c:v>
                </c:pt>
                <c:pt idx="153">
                  <c:v>650.08799999999997</c:v>
                </c:pt>
                <c:pt idx="154">
                  <c:v>647.0139999999999</c:v>
                </c:pt>
                <c:pt idx="155">
                  <c:v>644.24599999999998</c:v>
                </c:pt>
                <c:pt idx="156">
                  <c:v>641.50250000000005</c:v>
                </c:pt>
                <c:pt idx="157">
                  <c:v>638.44600000000014</c:v>
                </c:pt>
                <c:pt idx="158">
                  <c:v>635.65700000000004</c:v>
                </c:pt>
                <c:pt idx="159">
                  <c:v>633.60550000000012</c:v>
                </c:pt>
                <c:pt idx="160">
                  <c:v>631.56900000000019</c:v>
                </c:pt>
                <c:pt idx="161">
                  <c:v>630.56000000000006</c:v>
                </c:pt>
                <c:pt idx="162">
                  <c:v>629.84899999999993</c:v>
                </c:pt>
                <c:pt idx="163">
                  <c:v>630.2639999999999</c:v>
                </c:pt>
                <c:pt idx="164">
                  <c:v>631.42949999999996</c:v>
                </c:pt>
                <c:pt idx="165">
                  <c:v>632.11250000000007</c:v>
                </c:pt>
                <c:pt idx="166">
                  <c:v>633.23249999999996</c:v>
                </c:pt>
                <c:pt idx="167">
                  <c:v>636.54099999999994</c:v>
                </c:pt>
                <c:pt idx="168">
                  <c:v>640.34950000000003</c:v>
                </c:pt>
                <c:pt idx="169">
                  <c:v>644.70900000000006</c:v>
                </c:pt>
                <c:pt idx="170">
                  <c:v>648.55950000000007</c:v>
                </c:pt>
                <c:pt idx="171">
                  <c:v>651.4425</c:v>
                </c:pt>
                <c:pt idx="172">
                  <c:v>654.00399999999991</c:v>
                </c:pt>
                <c:pt idx="173">
                  <c:v>656.55550000000005</c:v>
                </c:pt>
                <c:pt idx="174">
                  <c:v>632.07449999999994</c:v>
                </c:pt>
                <c:pt idx="175">
                  <c:v>607.21850000000006</c:v>
                </c:pt>
                <c:pt idx="176">
                  <c:v>582.11400000000003</c:v>
                </c:pt>
                <c:pt idx="177">
                  <c:v>556.83400000000006</c:v>
                </c:pt>
                <c:pt idx="178">
                  <c:v>531.14149999999995</c:v>
                </c:pt>
                <c:pt idx="179">
                  <c:v>505.3005</c:v>
                </c:pt>
                <c:pt idx="180">
                  <c:v>480.36850000000004</c:v>
                </c:pt>
                <c:pt idx="181">
                  <c:v>455.2</c:v>
                </c:pt>
                <c:pt idx="182">
                  <c:v>429.83800000000002</c:v>
                </c:pt>
                <c:pt idx="183">
                  <c:v>404.01850000000002</c:v>
                </c:pt>
                <c:pt idx="184">
                  <c:v>378.04650000000004</c:v>
                </c:pt>
                <c:pt idx="185">
                  <c:v>352.54100000000005</c:v>
                </c:pt>
                <c:pt idx="186">
                  <c:v>326.61800000000005</c:v>
                </c:pt>
                <c:pt idx="187">
                  <c:v>299.65100000000007</c:v>
                </c:pt>
                <c:pt idx="188">
                  <c:v>272.58750000000003</c:v>
                </c:pt>
                <c:pt idx="189">
                  <c:v>245.77199999999999</c:v>
                </c:pt>
                <c:pt idx="190">
                  <c:v>218.24649999999997</c:v>
                </c:pt>
                <c:pt idx="191">
                  <c:v>191.12649999999996</c:v>
                </c:pt>
                <c:pt idx="192">
                  <c:v>163.94300000000001</c:v>
                </c:pt>
                <c:pt idx="193">
                  <c:v>136.92400000000001</c:v>
                </c:pt>
                <c:pt idx="194">
                  <c:v>136.64499999999998</c:v>
                </c:pt>
                <c:pt idx="195">
                  <c:v>136.74449999999996</c:v>
                </c:pt>
                <c:pt idx="196">
                  <c:v>136.82299999999998</c:v>
                </c:pt>
                <c:pt idx="197">
                  <c:v>137.18900000000002</c:v>
                </c:pt>
                <c:pt idx="198">
                  <c:v>137.78500000000003</c:v>
                </c:pt>
                <c:pt idx="199">
                  <c:v>138.6045</c:v>
                </c:pt>
                <c:pt idx="200">
                  <c:v>139.23050000000001</c:v>
                </c:pt>
                <c:pt idx="201">
                  <c:v>139.37799999999999</c:v>
                </c:pt>
                <c:pt idx="202">
                  <c:v>138.28800000000001</c:v>
                </c:pt>
                <c:pt idx="203">
                  <c:v>137.74099999999999</c:v>
                </c:pt>
                <c:pt idx="204">
                  <c:v>137.07549999999998</c:v>
                </c:pt>
                <c:pt idx="205">
                  <c:v>136.43349999999998</c:v>
                </c:pt>
                <c:pt idx="206">
                  <c:v>135.7225</c:v>
                </c:pt>
                <c:pt idx="207">
                  <c:v>134.64000000000001</c:v>
                </c:pt>
                <c:pt idx="208">
                  <c:v>133.34899999999999</c:v>
                </c:pt>
                <c:pt idx="209">
                  <c:v>132.119</c:v>
                </c:pt>
                <c:pt idx="210">
                  <c:v>131.54599999999999</c:v>
                </c:pt>
                <c:pt idx="211">
                  <c:v>131.03250000000003</c:v>
                </c:pt>
                <c:pt idx="212">
                  <c:v>130.91550000000001</c:v>
                </c:pt>
                <c:pt idx="213">
                  <c:v>130.89400000000003</c:v>
                </c:pt>
                <c:pt idx="214">
                  <c:v>130.86300000000003</c:v>
                </c:pt>
                <c:pt idx="215">
                  <c:v>130.81550000000001</c:v>
                </c:pt>
                <c:pt idx="216">
                  <c:v>131.0795</c:v>
                </c:pt>
                <c:pt idx="217">
                  <c:v>131.16399999999999</c:v>
                </c:pt>
                <c:pt idx="218">
                  <c:v>131.084</c:v>
                </c:pt>
                <c:pt idx="219">
                  <c:v>130.73599999999999</c:v>
                </c:pt>
                <c:pt idx="220">
                  <c:v>130.09649999999999</c:v>
                </c:pt>
                <c:pt idx="221">
                  <c:v>129.47949999999997</c:v>
                </c:pt>
                <c:pt idx="222">
                  <c:v>129.89000000000001</c:v>
                </c:pt>
                <c:pt idx="223">
                  <c:v>130.00450000000004</c:v>
                </c:pt>
                <c:pt idx="224">
                  <c:v>129.82700000000003</c:v>
                </c:pt>
                <c:pt idx="225">
                  <c:v>129.84050000000002</c:v>
                </c:pt>
                <c:pt idx="226">
                  <c:v>129.54000000000002</c:v>
                </c:pt>
                <c:pt idx="227">
                  <c:v>129.50650000000002</c:v>
                </c:pt>
                <c:pt idx="228">
                  <c:v>129.43900000000002</c:v>
                </c:pt>
                <c:pt idx="229">
                  <c:v>128.726</c:v>
                </c:pt>
                <c:pt idx="230">
                  <c:v>127.92650000000003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B-4B12-9CA1-64557584A6C0}"/>
            </c:ext>
          </c:extLst>
        </c:ser>
        <c:ser>
          <c:idx val="2"/>
          <c:order val="2"/>
          <c:tx>
            <c:strRef>
              <c:f>[1]BB!$E$1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[1]BB!$A$2:$A$251</c:f>
              <c:numCache>
                <c:formatCode>General</c:formatCode>
                <c:ptCount val="250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  <c:pt idx="188">
                  <c:v>45638</c:v>
                </c:pt>
                <c:pt idx="189">
                  <c:v>45639</c:v>
                </c:pt>
                <c:pt idx="190">
                  <c:v>45642</c:v>
                </c:pt>
                <c:pt idx="191">
                  <c:v>45643</c:v>
                </c:pt>
                <c:pt idx="192">
                  <c:v>45644</c:v>
                </c:pt>
                <c:pt idx="193">
                  <c:v>45645</c:v>
                </c:pt>
                <c:pt idx="194">
                  <c:v>45646</c:v>
                </c:pt>
                <c:pt idx="195">
                  <c:v>45649</c:v>
                </c:pt>
                <c:pt idx="196">
                  <c:v>45650</c:v>
                </c:pt>
                <c:pt idx="197">
                  <c:v>45652</c:v>
                </c:pt>
                <c:pt idx="198">
                  <c:v>45653</c:v>
                </c:pt>
                <c:pt idx="199">
                  <c:v>45656</c:v>
                </c:pt>
                <c:pt idx="200">
                  <c:v>45657</c:v>
                </c:pt>
                <c:pt idx="201">
                  <c:v>45659</c:v>
                </c:pt>
                <c:pt idx="202">
                  <c:v>45660</c:v>
                </c:pt>
                <c:pt idx="203">
                  <c:v>45663</c:v>
                </c:pt>
                <c:pt idx="204">
                  <c:v>45664</c:v>
                </c:pt>
                <c:pt idx="205">
                  <c:v>45665</c:v>
                </c:pt>
                <c:pt idx="206">
                  <c:v>45667</c:v>
                </c:pt>
                <c:pt idx="207">
                  <c:v>45670</c:v>
                </c:pt>
                <c:pt idx="208">
                  <c:v>45671</c:v>
                </c:pt>
                <c:pt idx="209">
                  <c:v>45672</c:v>
                </c:pt>
                <c:pt idx="210">
                  <c:v>45673</c:v>
                </c:pt>
                <c:pt idx="211">
                  <c:v>45674</c:v>
                </c:pt>
                <c:pt idx="212">
                  <c:v>45678</c:v>
                </c:pt>
                <c:pt idx="213">
                  <c:v>45679</c:v>
                </c:pt>
                <c:pt idx="214">
                  <c:v>45680</c:v>
                </c:pt>
                <c:pt idx="215">
                  <c:v>45681</c:v>
                </c:pt>
                <c:pt idx="216">
                  <c:v>45684</c:v>
                </c:pt>
                <c:pt idx="217">
                  <c:v>45685</c:v>
                </c:pt>
                <c:pt idx="218">
                  <c:v>45686</c:v>
                </c:pt>
                <c:pt idx="219">
                  <c:v>45687</c:v>
                </c:pt>
                <c:pt idx="220">
                  <c:v>45688</c:v>
                </c:pt>
                <c:pt idx="221">
                  <c:v>45691</c:v>
                </c:pt>
                <c:pt idx="222">
                  <c:v>45692</c:v>
                </c:pt>
                <c:pt idx="223">
                  <c:v>45693</c:v>
                </c:pt>
                <c:pt idx="224">
                  <c:v>45694</c:v>
                </c:pt>
                <c:pt idx="225">
                  <c:v>45695</c:v>
                </c:pt>
                <c:pt idx="226">
                  <c:v>45698</c:v>
                </c:pt>
                <c:pt idx="227">
                  <c:v>45699</c:v>
                </c:pt>
                <c:pt idx="228">
                  <c:v>45700</c:v>
                </c:pt>
                <c:pt idx="229">
                  <c:v>45701</c:v>
                </c:pt>
                <c:pt idx="230">
                  <c:v>45702</c:v>
                </c:pt>
                <c:pt idx="231">
                  <c:v>45706</c:v>
                </c:pt>
                <c:pt idx="232">
                  <c:v>45707</c:v>
                </c:pt>
                <c:pt idx="233">
                  <c:v>45708</c:v>
                </c:pt>
                <c:pt idx="234">
                  <c:v>45709</c:v>
                </c:pt>
                <c:pt idx="235">
                  <c:v>45712</c:v>
                </c:pt>
                <c:pt idx="236">
                  <c:v>45713</c:v>
                </c:pt>
                <c:pt idx="237">
                  <c:v>45714</c:v>
                </c:pt>
                <c:pt idx="238">
                  <c:v>45715</c:v>
                </c:pt>
                <c:pt idx="239">
                  <c:v>45716</c:v>
                </c:pt>
                <c:pt idx="240">
                  <c:v>45719</c:v>
                </c:pt>
                <c:pt idx="241">
                  <c:v>45720</c:v>
                </c:pt>
                <c:pt idx="242">
                  <c:v>45721</c:v>
                </c:pt>
                <c:pt idx="243">
                  <c:v>45722</c:v>
                </c:pt>
                <c:pt idx="244">
                  <c:v>45723</c:v>
                </c:pt>
                <c:pt idx="245">
                  <c:v>45726</c:v>
                </c:pt>
                <c:pt idx="246">
                  <c:v>45727</c:v>
                </c:pt>
                <c:pt idx="247">
                  <c:v>45728</c:v>
                </c:pt>
                <c:pt idx="248">
                  <c:v>45729</c:v>
                </c:pt>
                <c:pt idx="249">
                  <c:v>45730</c:v>
                </c:pt>
              </c:numCache>
            </c:numRef>
          </c:cat>
          <c:val>
            <c:numRef>
              <c:f>[1]BB!$E$16:$E$246</c:f>
              <c:numCache>
                <c:formatCode>General</c:formatCode>
                <c:ptCount val="231"/>
                <c:pt idx="5">
                  <c:v>1012.8128334048926</c:v>
                </c:pt>
                <c:pt idx="6">
                  <c:v>1016.372069532972</c:v>
                </c:pt>
                <c:pt idx="7">
                  <c:v>1020.6168359839537</c:v>
                </c:pt>
                <c:pt idx="8">
                  <c:v>1018.9341242643268</c:v>
                </c:pt>
                <c:pt idx="9">
                  <c:v>1021.8655530852525</c:v>
                </c:pt>
                <c:pt idx="10">
                  <c:v>1018.4526905878005</c:v>
                </c:pt>
                <c:pt idx="11">
                  <c:v>1020.9535914476338</c:v>
                </c:pt>
                <c:pt idx="12">
                  <c:v>1027.2969585360927</c:v>
                </c:pt>
                <c:pt idx="13">
                  <c:v>1038.2741943267522</c:v>
                </c:pt>
                <c:pt idx="14">
                  <c:v>1051.868465447154</c:v>
                </c:pt>
                <c:pt idx="15">
                  <c:v>1063.0136559742839</c:v>
                </c:pt>
                <c:pt idx="16">
                  <c:v>1077.4130598949091</c:v>
                </c:pt>
                <c:pt idx="17">
                  <c:v>1086.7587152875599</c:v>
                </c:pt>
                <c:pt idx="18">
                  <c:v>1089.7096902708749</c:v>
                </c:pt>
                <c:pt idx="19">
                  <c:v>1091.4533188942494</c:v>
                </c:pt>
                <c:pt idx="20">
                  <c:v>1091.7841304577412</c:v>
                </c:pt>
                <c:pt idx="21">
                  <c:v>1082.1025796014437</c:v>
                </c:pt>
                <c:pt idx="22">
                  <c:v>1073.0453964623932</c:v>
                </c:pt>
                <c:pt idx="23">
                  <c:v>1062.0614741045783</c:v>
                </c:pt>
                <c:pt idx="24">
                  <c:v>1062.0349249193025</c:v>
                </c:pt>
                <c:pt idx="25">
                  <c:v>1061.5572391760363</c:v>
                </c:pt>
                <c:pt idx="26">
                  <c:v>1061.3138938815173</c:v>
                </c:pt>
                <c:pt idx="27">
                  <c:v>1061.8405670131167</c:v>
                </c:pt>
                <c:pt idx="28">
                  <c:v>1060.3431172174526</c:v>
                </c:pt>
                <c:pt idx="29">
                  <c:v>1061.403605069791</c:v>
                </c:pt>
                <c:pt idx="30">
                  <c:v>1061.8211165391585</c:v>
                </c:pt>
                <c:pt idx="31">
                  <c:v>1062.2791851969644</c:v>
                </c:pt>
                <c:pt idx="32">
                  <c:v>1062.2150611988661</c:v>
                </c:pt>
                <c:pt idx="33">
                  <c:v>1062.4795781426033</c:v>
                </c:pt>
                <c:pt idx="34">
                  <c:v>1075.2265904632193</c:v>
                </c:pt>
                <c:pt idx="35">
                  <c:v>1083.8532995805474</c:v>
                </c:pt>
                <c:pt idx="36">
                  <c:v>1085.536677175259</c:v>
                </c:pt>
                <c:pt idx="37">
                  <c:v>1083.9901167255343</c:v>
                </c:pt>
                <c:pt idx="38">
                  <c:v>1084.5557080638098</c:v>
                </c:pt>
                <c:pt idx="39">
                  <c:v>1083.0051727129</c:v>
                </c:pt>
                <c:pt idx="40">
                  <c:v>1075.9614206302895</c:v>
                </c:pt>
                <c:pt idx="41">
                  <c:v>1066.5718690876306</c:v>
                </c:pt>
                <c:pt idx="42">
                  <c:v>1055.1848946818659</c:v>
                </c:pt>
                <c:pt idx="43">
                  <c:v>1043.0375977302508</c:v>
                </c:pt>
                <c:pt idx="44">
                  <c:v>1032.6009489941953</c:v>
                </c:pt>
                <c:pt idx="45">
                  <c:v>1024.0019172704554</c:v>
                </c:pt>
                <c:pt idx="46">
                  <c:v>1015.0183800397998</c:v>
                </c:pt>
                <c:pt idx="47">
                  <c:v>1006.2514215297425</c:v>
                </c:pt>
                <c:pt idx="48">
                  <c:v>996.11413650749557</c:v>
                </c:pt>
                <c:pt idx="49">
                  <c:v>988.17080597234303</c:v>
                </c:pt>
                <c:pt idx="50">
                  <c:v>980.71689376853965</c:v>
                </c:pt>
                <c:pt idx="51">
                  <c:v>968.33538034472747</c:v>
                </c:pt>
                <c:pt idx="52">
                  <c:v>951.32449593120907</c:v>
                </c:pt>
                <c:pt idx="53">
                  <c:v>940.85706999999434</c:v>
                </c:pt>
                <c:pt idx="54">
                  <c:v>941.76658880203638</c:v>
                </c:pt>
                <c:pt idx="55">
                  <c:v>946.03106518482923</c:v>
                </c:pt>
                <c:pt idx="56">
                  <c:v>948.71202442572201</c:v>
                </c:pt>
                <c:pt idx="57">
                  <c:v>950.61764228257698</c:v>
                </c:pt>
                <c:pt idx="58">
                  <c:v>949.11141154097834</c:v>
                </c:pt>
                <c:pt idx="59">
                  <c:v>949.6167741447299</c:v>
                </c:pt>
                <c:pt idx="60">
                  <c:v>943.05288211894242</c:v>
                </c:pt>
                <c:pt idx="61">
                  <c:v>942.32174035091623</c:v>
                </c:pt>
                <c:pt idx="62">
                  <c:v>944.5430019487178</c:v>
                </c:pt>
                <c:pt idx="63">
                  <c:v>943.81689473769688</c:v>
                </c:pt>
                <c:pt idx="64">
                  <c:v>941.87299482235244</c:v>
                </c:pt>
                <c:pt idx="65">
                  <c:v>940.36281339328013</c:v>
                </c:pt>
                <c:pt idx="66">
                  <c:v>939.64930792684538</c:v>
                </c:pt>
                <c:pt idx="67">
                  <c:v>941.19287835040234</c:v>
                </c:pt>
                <c:pt idx="68">
                  <c:v>944.08267662918684</c:v>
                </c:pt>
                <c:pt idx="69">
                  <c:v>945.52745462688381</c:v>
                </c:pt>
                <c:pt idx="70">
                  <c:v>945.59939323712399</c:v>
                </c:pt>
                <c:pt idx="71">
                  <c:v>945.01512413956027</c:v>
                </c:pt>
                <c:pt idx="72">
                  <c:v>944.56472633885039</c:v>
                </c:pt>
                <c:pt idx="73">
                  <c:v>944.76865762643126</c:v>
                </c:pt>
                <c:pt idx="74">
                  <c:v>945.99713482379002</c:v>
                </c:pt>
                <c:pt idx="75">
                  <c:v>948.46814593677607</c:v>
                </c:pt>
                <c:pt idx="76">
                  <c:v>953.03382852007076</c:v>
                </c:pt>
                <c:pt idx="77">
                  <c:v>953.12798205448257</c:v>
                </c:pt>
                <c:pt idx="78">
                  <c:v>951.5936132562731</c:v>
                </c:pt>
                <c:pt idx="79">
                  <c:v>947.58337701519406</c:v>
                </c:pt>
                <c:pt idx="80">
                  <c:v>947.99265031998914</c:v>
                </c:pt>
                <c:pt idx="81">
                  <c:v>947.75288244379408</c:v>
                </c:pt>
                <c:pt idx="82">
                  <c:v>940.71719453934975</c:v>
                </c:pt>
                <c:pt idx="83">
                  <c:v>937.20241917165822</c:v>
                </c:pt>
                <c:pt idx="84">
                  <c:v>934.88751681021733</c:v>
                </c:pt>
                <c:pt idx="85">
                  <c:v>932.74083674587064</c:v>
                </c:pt>
                <c:pt idx="86">
                  <c:v>928.76978010398159</c:v>
                </c:pt>
                <c:pt idx="87">
                  <c:v>924.64838151348829</c:v>
                </c:pt>
                <c:pt idx="88">
                  <c:v>920.57510644166075</c:v>
                </c:pt>
                <c:pt idx="89">
                  <c:v>915.302013461667</c:v>
                </c:pt>
                <c:pt idx="90">
                  <c:v>910.58139464645069</c:v>
                </c:pt>
                <c:pt idx="91">
                  <c:v>897.05006226221042</c:v>
                </c:pt>
                <c:pt idx="92">
                  <c:v>880.68608088123494</c:v>
                </c:pt>
                <c:pt idx="93">
                  <c:v>865.19492097763407</c:v>
                </c:pt>
                <c:pt idx="94">
                  <c:v>849.68813959546003</c:v>
                </c:pt>
                <c:pt idx="95">
                  <c:v>838.77234078141146</c:v>
                </c:pt>
                <c:pt idx="96">
                  <c:v>832.16264062907419</c:v>
                </c:pt>
                <c:pt idx="97">
                  <c:v>829.8464204711546</c:v>
                </c:pt>
                <c:pt idx="98">
                  <c:v>822.94780470156854</c:v>
                </c:pt>
                <c:pt idx="99">
                  <c:v>815.83245127549662</c:v>
                </c:pt>
                <c:pt idx="100">
                  <c:v>809.46641884051337</c:v>
                </c:pt>
                <c:pt idx="101">
                  <c:v>803.41591223200396</c:v>
                </c:pt>
                <c:pt idx="102">
                  <c:v>795.63282936708265</c:v>
                </c:pt>
                <c:pt idx="103">
                  <c:v>790.66742883648897</c:v>
                </c:pt>
                <c:pt idx="104">
                  <c:v>788.22943383743552</c:v>
                </c:pt>
                <c:pt idx="105">
                  <c:v>787.81692405968045</c:v>
                </c:pt>
                <c:pt idx="106">
                  <c:v>785.76712140840505</c:v>
                </c:pt>
                <c:pt idx="107">
                  <c:v>783.88608567975984</c:v>
                </c:pt>
                <c:pt idx="108">
                  <c:v>781.6715743916518</c:v>
                </c:pt>
                <c:pt idx="109">
                  <c:v>778.28647821427433</c:v>
                </c:pt>
                <c:pt idx="110">
                  <c:v>775.96240348821937</c:v>
                </c:pt>
                <c:pt idx="111">
                  <c:v>772.38476220826249</c:v>
                </c:pt>
                <c:pt idx="112">
                  <c:v>768.2799406606141</c:v>
                </c:pt>
                <c:pt idx="113">
                  <c:v>765.05026763179319</c:v>
                </c:pt>
                <c:pt idx="114">
                  <c:v>757.93146660842797</c:v>
                </c:pt>
                <c:pt idx="115">
                  <c:v>745.778820902755</c:v>
                </c:pt>
                <c:pt idx="116">
                  <c:v>732.89998210986982</c:v>
                </c:pt>
                <c:pt idx="117">
                  <c:v>730.8554526659932</c:v>
                </c:pt>
                <c:pt idx="118">
                  <c:v>732.29857580763564</c:v>
                </c:pt>
                <c:pt idx="119">
                  <c:v>732.29123024592707</c:v>
                </c:pt>
                <c:pt idx="120">
                  <c:v>732.61429500663769</c:v>
                </c:pt>
                <c:pt idx="121">
                  <c:v>731.4919218016405</c:v>
                </c:pt>
                <c:pt idx="122">
                  <c:v>729.44455620424787</c:v>
                </c:pt>
                <c:pt idx="123">
                  <c:v>728.0893344786665</c:v>
                </c:pt>
                <c:pt idx="124">
                  <c:v>728.45351727612513</c:v>
                </c:pt>
                <c:pt idx="125">
                  <c:v>729.98181695685685</c:v>
                </c:pt>
                <c:pt idx="126">
                  <c:v>730.20633484107668</c:v>
                </c:pt>
                <c:pt idx="127">
                  <c:v>729.5507614322255</c:v>
                </c:pt>
                <c:pt idx="128">
                  <c:v>728.33362424197287</c:v>
                </c:pt>
                <c:pt idx="129">
                  <c:v>727.75212212843292</c:v>
                </c:pt>
                <c:pt idx="130">
                  <c:v>726.80844066430132</c:v>
                </c:pt>
                <c:pt idx="131">
                  <c:v>725.48845793075589</c:v>
                </c:pt>
                <c:pt idx="132">
                  <c:v>723.23991984169174</c:v>
                </c:pt>
                <c:pt idx="133">
                  <c:v>718.79662642437199</c:v>
                </c:pt>
                <c:pt idx="134">
                  <c:v>712.88825275680256</c:v>
                </c:pt>
                <c:pt idx="135">
                  <c:v>710.71870116192258</c:v>
                </c:pt>
                <c:pt idx="136">
                  <c:v>709.30981542051211</c:v>
                </c:pt>
                <c:pt idx="137">
                  <c:v>708.00384842865606</c:v>
                </c:pt>
                <c:pt idx="138">
                  <c:v>708.97085313601417</c:v>
                </c:pt>
                <c:pt idx="139">
                  <c:v>706.05798370494438</c:v>
                </c:pt>
                <c:pt idx="140">
                  <c:v>705.18141971161788</c:v>
                </c:pt>
                <c:pt idx="141">
                  <c:v>705.15433262502199</c:v>
                </c:pt>
                <c:pt idx="142">
                  <c:v>706.08101970013024</c:v>
                </c:pt>
                <c:pt idx="143">
                  <c:v>709.12793561069304</c:v>
                </c:pt>
                <c:pt idx="144">
                  <c:v>714.30363592417859</c:v>
                </c:pt>
                <c:pt idx="145">
                  <c:v>717.61161591621101</c:v>
                </c:pt>
                <c:pt idx="146">
                  <c:v>720.70326450589232</c:v>
                </c:pt>
                <c:pt idx="147">
                  <c:v>725.04730850187809</c:v>
                </c:pt>
                <c:pt idx="148">
                  <c:v>728.1151376104965</c:v>
                </c:pt>
                <c:pt idx="149">
                  <c:v>731.70289634235473</c:v>
                </c:pt>
                <c:pt idx="150">
                  <c:v>728.56543587246756</c:v>
                </c:pt>
                <c:pt idx="151">
                  <c:v>725.08957647962086</c:v>
                </c:pt>
                <c:pt idx="152">
                  <c:v>722.1508586287523</c:v>
                </c:pt>
                <c:pt idx="153">
                  <c:v>716.84577221851362</c:v>
                </c:pt>
                <c:pt idx="154">
                  <c:v>711.97372789675956</c:v>
                </c:pt>
                <c:pt idx="155">
                  <c:v>706.75162463953905</c:v>
                </c:pt>
                <c:pt idx="156">
                  <c:v>700.4606367537483</c:v>
                </c:pt>
                <c:pt idx="157">
                  <c:v>691.2844458913255</c:v>
                </c:pt>
                <c:pt idx="158">
                  <c:v>680.40961314334504</c:v>
                </c:pt>
                <c:pt idx="159">
                  <c:v>671.36878569279691</c:v>
                </c:pt>
                <c:pt idx="160">
                  <c:v>664.18659415439868</c:v>
                </c:pt>
                <c:pt idx="161">
                  <c:v>660.16439796630516</c:v>
                </c:pt>
                <c:pt idx="162">
                  <c:v>656.8774138210922</c:v>
                </c:pt>
                <c:pt idx="163">
                  <c:v>658.68610437040331</c:v>
                </c:pt>
                <c:pt idx="164">
                  <c:v>662.16570698785063</c:v>
                </c:pt>
                <c:pt idx="165">
                  <c:v>663.67945865849879</c:v>
                </c:pt>
                <c:pt idx="166">
                  <c:v>666.09892239509236</c:v>
                </c:pt>
                <c:pt idx="167">
                  <c:v>673.28127699520246</c:v>
                </c:pt>
                <c:pt idx="168">
                  <c:v>680.91080148176638</c:v>
                </c:pt>
                <c:pt idx="169">
                  <c:v>685.09603695103442</c:v>
                </c:pt>
                <c:pt idx="170">
                  <c:v>691.10124740924005</c:v>
                </c:pt>
                <c:pt idx="171">
                  <c:v>695.02137845468746</c:v>
                </c:pt>
                <c:pt idx="172">
                  <c:v>697.88912103687358</c:v>
                </c:pt>
                <c:pt idx="173">
                  <c:v>698.64504788368049</c:v>
                </c:pt>
                <c:pt idx="174">
                  <c:v>868.33360054095499</c:v>
                </c:pt>
                <c:pt idx="175">
                  <c:v>931.85904423153522</c:v>
                </c:pt>
                <c:pt idx="176">
                  <c:v>969.57954913206208</c:v>
                </c:pt>
                <c:pt idx="177">
                  <c:v>992.47889442422593</c:v>
                </c:pt>
                <c:pt idx="178">
                  <c:v>1004.4321824296637</c:v>
                </c:pt>
                <c:pt idx="179">
                  <c:v>1007.400154544478</c:v>
                </c:pt>
                <c:pt idx="180">
                  <c:v>1004.7253138817406</c:v>
                </c:pt>
                <c:pt idx="181">
                  <c:v>994.78213996426985</c:v>
                </c:pt>
                <c:pt idx="182">
                  <c:v>978.96957838823823</c:v>
                </c:pt>
                <c:pt idx="183">
                  <c:v>956.8600971581925</c:v>
                </c:pt>
                <c:pt idx="184">
                  <c:v>929.75994222102167</c:v>
                </c:pt>
                <c:pt idx="185">
                  <c:v>898.92421057275283</c:v>
                </c:pt>
                <c:pt idx="186">
                  <c:v>862.1172609007624</c:v>
                </c:pt>
                <c:pt idx="187">
                  <c:v>814.64706203502044</c:v>
                </c:pt>
                <c:pt idx="188">
                  <c:v>758.20533756690565</c:v>
                </c:pt>
                <c:pt idx="189">
                  <c:v>693.04646195820305</c:v>
                </c:pt>
                <c:pt idx="190">
                  <c:v>615.16813671912564</c:v>
                </c:pt>
                <c:pt idx="191">
                  <c:v>523.32874000480581</c:v>
                </c:pt>
                <c:pt idx="192">
                  <c:v>404.0680753121884</c:v>
                </c:pt>
                <c:pt idx="193">
                  <c:v>146.84533564862272</c:v>
                </c:pt>
                <c:pt idx="194">
                  <c:v>146.82747514114322</c:v>
                </c:pt>
                <c:pt idx="195">
                  <c:v>146.86715094257735</c:v>
                </c:pt>
                <c:pt idx="196">
                  <c:v>146.81423004913492</c:v>
                </c:pt>
                <c:pt idx="197">
                  <c:v>146.71338841799528</c:v>
                </c:pt>
                <c:pt idx="198">
                  <c:v>146.59291629579238</c:v>
                </c:pt>
                <c:pt idx="199">
                  <c:v>147.67499229790292</c:v>
                </c:pt>
                <c:pt idx="200">
                  <c:v>148.87627786009588</c:v>
                </c:pt>
                <c:pt idx="201">
                  <c:v>149.14157699767219</c:v>
                </c:pt>
                <c:pt idx="202">
                  <c:v>151.80268690370826</c:v>
                </c:pt>
                <c:pt idx="203">
                  <c:v>151.8484417092167</c:v>
                </c:pt>
                <c:pt idx="204">
                  <c:v>152.52049302277874</c:v>
                </c:pt>
                <c:pt idx="205">
                  <c:v>152.84325355021966</c:v>
                </c:pt>
                <c:pt idx="206">
                  <c:v>153.68233340093872</c:v>
                </c:pt>
                <c:pt idx="207">
                  <c:v>154.45698792769267</c:v>
                </c:pt>
                <c:pt idx="208">
                  <c:v>153.82288261844059</c:v>
                </c:pt>
                <c:pt idx="209">
                  <c:v>151.44893958114008</c:v>
                </c:pt>
                <c:pt idx="210">
                  <c:v>150.5515110013136</c:v>
                </c:pt>
                <c:pt idx="211">
                  <c:v>149.61398243477052</c:v>
                </c:pt>
                <c:pt idx="212">
                  <c:v>149.39686868365146</c:v>
                </c:pt>
                <c:pt idx="213">
                  <c:v>149.36502926491278</c:v>
                </c:pt>
                <c:pt idx="214">
                  <c:v>149.32999029420648</c:v>
                </c:pt>
                <c:pt idx="215">
                  <c:v>149.22906648035129</c:v>
                </c:pt>
                <c:pt idx="216">
                  <c:v>149.80805570906011</c:v>
                </c:pt>
                <c:pt idx="217">
                  <c:v>150.03323801211627</c:v>
                </c:pt>
                <c:pt idx="218">
                  <c:v>149.79357807057517</c:v>
                </c:pt>
                <c:pt idx="219">
                  <c:v>148.42467541379898</c:v>
                </c:pt>
                <c:pt idx="220">
                  <c:v>146.1225843626882</c:v>
                </c:pt>
                <c:pt idx="221">
                  <c:v>144.38657987924915</c:v>
                </c:pt>
                <c:pt idx="222">
                  <c:v>143.94243414014662</c:v>
                </c:pt>
                <c:pt idx="223">
                  <c:v>144.06337391612411</c:v>
                </c:pt>
                <c:pt idx="224">
                  <c:v>144.30443085669992</c:v>
                </c:pt>
                <c:pt idx="225">
                  <c:v>144.29809458044915</c:v>
                </c:pt>
                <c:pt idx="226">
                  <c:v>145.06322673998719</c:v>
                </c:pt>
                <c:pt idx="227">
                  <c:v>145.14919363666394</c:v>
                </c:pt>
                <c:pt idx="228">
                  <c:v>145.28921852746586</c:v>
                </c:pt>
                <c:pt idx="229">
                  <c:v>146.60258674591464</c:v>
                </c:pt>
                <c:pt idx="230">
                  <c:v>147.18832947533394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B-4B12-9CA1-64557584A6C0}"/>
            </c:ext>
          </c:extLst>
        </c:ser>
        <c:ser>
          <c:idx val="3"/>
          <c:order val="3"/>
          <c:tx>
            <c:strRef>
              <c:f>[1]BB!$F$1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[1]BB!$A$2:$A$251</c:f>
              <c:numCache>
                <c:formatCode>General</c:formatCode>
                <c:ptCount val="250"/>
                <c:pt idx="0">
                  <c:v>45747</c:v>
                </c:pt>
                <c:pt idx="1">
                  <c:v>45744</c:v>
                </c:pt>
                <c:pt idx="2">
                  <c:v>45743</c:v>
                </c:pt>
                <c:pt idx="3">
                  <c:v>45742</c:v>
                </c:pt>
                <c:pt idx="4">
                  <c:v>45741</c:v>
                </c:pt>
                <c:pt idx="5">
                  <c:v>45740</c:v>
                </c:pt>
                <c:pt idx="6">
                  <c:v>45737</c:v>
                </c:pt>
                <c:pt idx="7">
                  <c:v>45736</c:v>
                </c:pt>
                <c:pt idx="8">
                  <c:v>45735</c:v>
                </c:pt>
                <c:pt idx="9">
                  <c:v>45734</c:v>
                </c:pt>
                <c:pt idx="10">
                  <c:v>45733</c:v>
                </c:pt>
                <c:pt idx="11">
                  <c:v>45730</c:v>
                </c:pt>
                <c:pt idx="12">
                  <c:v>45729</c:v>
                </c:pt>
                <c:pt idx="13">
                  <c:v>45728</c:v>
                </c:pt>
                <c:pt idx="14">
                  <c:v>45727</c:v>
                </c:pt>
                <c:pt idx="15">
                  <c:v>45726</c:v>
                </c:pt>
                <c:pt idx="16">
                  <c:v>45723</c:v>
                </c:pt>
                <c:pt idx="17">
                  <c:v>45722</c:v>
                </c:pt>
                <c:pt idx="18">
                  <c:v>45721</c:v>
                </c:pt>
                <c:pt idx="19">
                  <c:v>45720</c:v>
                </c:pt>
                <c:pt idx="20">
                  <c:v>45719</c:v>
                </c:pt>
                <c:pt idx="21">
                  <c:v>45716</c:v>
                </c:pt>
                <c:pt idx="22">
                  <c:v>45715</c:v>
                </c:pt>
                <c:pt idx="23">
                  <c:v>45714</c:v>
                </c:pt>
                <c:pt idx="24">
                  <c:v>45713</c:v>
                </c:pt>
                <c:pt idx="25">
                  <c:v>45712</c:v>
                </c:pt>
                <c:pt idx="26">
                  <c:v>45709</c:v>
                </c:pt>
                <c:pt idx="27">
                  <c:v>45708</c:v>
                </c:pt>
                <c:pt idx="28">
                  <c:v>45707</c:v>
                </c:pt>
                <c:pt idx="29">
                  <c:v>45706</c:v>
                </c:pt>
                <c:pt idx="30">
                  <c:v>45702</c:v>
                </c:pt>
                <c:pt idx="31">
                  <c:v>45701</c:v>
                </c:pt>
                <c:pt idx="32">
                  <c:v>45700</c:v>
                </c:pt>
                <c:pt idx="33">
                  <c:v>45699</c:v>
                </c:pt>
                <c:pt idx="34">
                  <c:v>45698</c:v>
                </c:pt>
                <c:pt idx="35">
                  <c:v>45695</c:v>
                </c:pt>
                <c:pt idx="36">
                  <c:v>45694</c:v>
                </c:pt>
                <c:pt idx="37">
                  <c:v>45693</c:v>
                </c:pt>
                <c:pt idx="38">
                  <c:v>45692</c:v>
                </c:pt>
                <c:pt idx="39">
                  <c:v>45691</c:v>
                </c:pt>
                <c:pt idx="40">
                  <c:v>45688</c:v>
                </c:pt>
                <c:pt idx="41">
                  <c:v>45687</c:v>
                </c:pt>
                <c:pt idx="42">
                  <c:v>45686</c:v>
                </c:pt>
                <c:pt idx="43">
                  <c:v>45685</c:v>
                </c:pt>
                <c:pt idx="44">
                  <c:v>45684</c:v>
                </c:pt>
                <c:pt idx="45">
                  <c:v>45681</c:v>
                </c:pt>
                <c:pt idx="46">
                  <c:v>45680</c:v>
                </c:pt>
                <c:pt idx="47">
                  <c:v>45679</c:v>
                </c:pt>
                <c:pt idx="48">
                  <c:v>45678</c:v>
                </c:pt>
                <c:pt idx="49">
                  <c:v>45674</c:v>
                </c:pt>
                <c:pt idx="50">
                  <c:v>45673</c:v>
                </c:pt>
                <c:pt idx="51">
                  <c:v>45672</c:v>
                </c:pt>
                <c:pt idx="52">
                  <c:v>45671</c:v>
                </c:pt>
                <c:pt idx="53">
                  <c:v>45670</c:v>
                </c:pt>
                <c:pt idx="54">
                  <c:v>45667</c:v>
                </c:pt>
                <c:pt idx="55">
                  <c:v>45665</c:v>
                </c:pt>
                <c:pt idx="56">
                  <c:v>45664</c:v>
                </c:pt>
                <c:pt idx="57">
                  <c:v>45663</c:v>
                </c:pt>
                <c:pt idx="58">
                  <c:v>45660</c:v>
                </c:pt>
                <c:pt idx="59">
                  <c:v>45659</c:v>
                </c:pt>
                <c:pt idx="60">
                  <c:v>45657</c:v>
                </c:pt>
                <c:pt idx="61">
                  <c:v>45656</c:v>
                </c:pt>
                <c:pt idx="62">
                  <c:v>45653</c:v>
                </c:pt>
                <c:pt idx="63">
                  <c:v>45652</c:v>
                </c:pt>
                <c:pt idx="64">
                  <c:v>45650</c:v>
                </c:pt>
                <c:pt idx="65">
                  <c:v>45649</c:v>
                </c:pt>
                <c:pt idx="66">
                  <c:v>45646</c:v>
                </c:pt>
                <c:pt idx="67">
                  <c:v>45645</c:v>
                </c:pt>
                <c:pt idx="68">
                  <c:v>45644</c:v>
                </c:pt>
                <c:pt idx="69">
                  <c:v>45643</c:v>
                </c:pt>
                <c:pt idx="70">
                  <c:v>45642</c:v>
                </c:pt>
                <c:pt idx="71">
                  <c:v>45639</c:v>
                </c:pt>
                <c:pt idx="72">
                  <c:v>45638</c:v>
                </c:pt>
                <c:pt idx="73">
                  <c:v>45637</c:v>
                </c:pt>
                <c:pt idx="74">
                  <c:v>45636</c:v>
                </c:pt>
                <c:pt idx="75">
                  <c:v>45635</c:v>
                </c:pt>
                <c:pt idx="76">
                  <c:v>45632</c:v>
                </c:pt>
                <c:pt idx="77">
                  <c:v>45631</c:v>
                </c:pt>
                <c:pt idx="78">
                  <c:v>45630</c:v>
                </c:pt>
                <c:pt idx="79">
                  <c:v>45629</c:v>
                </c:pt>
                <c:pt idx="80">
                  <c:v>45628</c:v>
                </c:pt>
                <c:pt idx="81">
                  <c:v>45625</c:v>
                </c:pt>
                <c:pt idx="82">
                  <c:v>45623</c:v>
                </c:pt>
                <c:pt idx="83">
                  <c:v>45622</c:v>
                </c:pt>
                <c:pt idx="84">
                  <c:v>45621</c:v>
                </c:pt>
                <c:pt idx="85">
                  <c:v>45618</c:v>
                </c:pt>
                <c:pt idx="86">
                  <c:v>45617</c:v>
                </c:pt>
                <c:pt idx="87">
                  <c:v>45616</c:v>
                </c:pt>
                <c:pt idx="88">
                  <c:v>45615</c:v>
                </c:pt>
                <c:pt idx="89">
                  <c:v>45614</c:v>
                </c:pt>
                <c:pt idx="90">
                  <c:v>45611</c:v>
                </c:pt>
                <c:pt idx="91">
                  <c:v>45610</c:v>
                </c:pt>
                <c:pt idx="92">
                  <c:v>45609</c:v>
                </c:pt>
                <c:pt idx="93">
                  <c:v>45608</c:v>
                </c:pt>
                <c:pt idx="94">
                  <c:v>45607</c:v>
                </c:pt>
                <c:pt idx="95">
                  <c:v>45604</c:v>
                </c:pt>
                <c:pt idx="96">
                  <c:v>45603</c:v>
                </c:pt>
                <c:pt idx="97">
                  <c:v>45602</c:v>
                </c:pt>
                <c:pt idx="98">
                  <c:v>45601</c:v>
                </c:pt>
                <c:pt idx="99">
                  <c:v>45600</c:v>
                </c:pt>
                <c:pt idx="100">
                  <c:v>45597</c:v>
                </c:pt>
                <c:pt idx="101">
                  <c:v>45596</c:v>
                </c:pt>
                <c:pt idx="102">
                  <c:v>45595</c:v>
                </c:pt>
                <c:pt idx="103">
                  <c:v>45594</c:v>
                </c:pt>
                <c:pt idx="104">
                  <c:v>45593</c:v>
                </c:pt>
                <c:pt idx="105">
                  <c:v>45590</c:v>
                </c:pt>
                <c:pt idx="106">
                  <c:v>45589</c:v>
                </c:pt>
                <c:pt idx="107">
                  <c:v>45588</c:v>
                </c:pt>
                <c:pt idx="108">
                  <c:v>45587</c:v>
                </c:pt>
                <c:pt idx="109">
                  <c:v>45586</c:v>
                </c:pt>
                <c:pt idx="110">
                  <c:v>45583</c:v>
                </c:pt>
                <c:pt idx="111">
                  <c:v>45582</c:v>
                </c:pt>
                <c:pt idx="112">
                  <c:v>45581</c:v>
                </c:pt>
                <c:pt idx="113">
                  <c:v>45580</c:v>
                </c:pt>
                <c:pt idx="114">
                  <c:v>45579</c:v>
                </c:pt>
                <c:pt idx="115">
                  <c:v>45576</c:v>
                </c:pt>
                <c:pt idx="116">
                  <c:v>45575</c:v>
                </c:pt>
                <c:pt idx="117">
                  <c:v>45574</c:v>
                </c:pt>
                <c:pt idx="118">
                  <c:v>45573</c:v>
                </c:pt>
                <c:pt idx="119">
                  <c:v>45572</c:v>
                </c:pt>
                <c:pt idx="120">
                  <c:v>45569</c:v>
                </c:pt>
                <c:pt idx="121">
                  <c:v>45568</c:v>
                </c:pt>
                <c:pt idx="122">
                  <c:v>45567</c:v>
                </c:pt>
                <c:pt idx="123">
                  <c:v>45566</c:v>
                </c:pt>
                <c:pt idx="124">
                  <c:v>45565</c:v>
                </c:pt>
                <c:pt idx="125">
                  <c:v>45562</c:v>
                </c:pt>
                <c:pt idx="126">
                  <c:v>45561</c:v>
                </c:pt>
                <c:pt idx="127">
                  <c:v>45560</c:v>
                </c:pt>
                <c:pt idx="128">
                  <c:v>45559</c:v>
                </c:pt>
                <c:pt idx="129">
                  <c:v>45558</c:v>
                </c:pt>
                <c:pt idx="130">
                  <c:v>45555</c:v>
                </c:pt>
                <c:pt idx="131">
                  <c:v>45554</c:v>
                </c:pt>
                <c:pt idx="132">
                  <c:v>45553</c:v>
                </c:pt>
                <c:pt idx="133">
                  <c:v>45552</c:v>
                </c:pt>
                <c:pt idx="134">
                  <c:v>45551</c:v>
                </c:pt>
                <c:pt idx="135">
                  <c:v>45548</c:v>
                </c:pt>
                <c:pt idx="136">
                  <c:v>45547</c:v>
                </c:pt>
                <c:pt idx="137">
                  <c:v>45546</c:v>
                </c:pt>
                <c:pt idx="138">
                  <c:v>45545</c:v>
                </c:pt>
                <c:pt idx="139">
                  <c:v>45544</c:v>
                </c:pt>
                <c:pt idx="140">
                  <c:v>45541</c:v>
                </c:pt>
                <c:pt idx="141">
                  <c:v>45540</c:v>
                </c:pt>
                <c:pt idx="142">
                  <c:v>45539</c:v>
                </c:pt>
                <c:pt idx="143">
                  <c:v>45538</c:v>
                </c:pt>
                <c:pt idx="144">
                  <c:v>45534</c:v>
                </c:pt>
                <c:pt idx="145">
                  <c:v>45533</c:v>
                </c:pt>
                <c:pt idx="146">
                  <c:v>45532</c:v>
                </c:pt>
                <c:pt idx="147">
                  <c:v>45531</c:v>
                </c:pt>
                <c:pt idx="148">
                  <c:v>45530</c:v>
                </c:pt>
                <c:pt idx="149">
                  <c:v>45527</c:v>
                </c:pt>
                <c:pt idx="150">
                  <c:v>45526</c:v>
                </c:pt>
                <c:pt idx="151">
                  <c:v>45525</c:v>
                </c:pt>
                <c:pt idx="152">
                  <c:v>45524</c:v>
                </c:pt>
                <c:pt idx="153">
                  <c:v>45523</c:v>
                </c:pt>
                <c:pt idx="154">
                  <c:v>45520</c:v>
                </c:pt>
                <c:pt idx="155">
                  <c:v>45519</c:v>
                </c:pt>
                <c:pt idx="156">
                  <c:v>45518</c:v>
                </c:pt>
                <c:pt idx="157">
                  <c:v>45517</c:v>
                </c:pt>
                <c:pt idx="158">
                  <c:v>45516</c:v>
                </c:pt>
                <c:pt idx="159">
                  <c:v>45513</c:v>
                </c:pt>
                <c:pt idx="160">
                  <c:v>45512</c:v>
                </c:pt>
                <c:pt idx="161">
                  <c:v>45511</c:v>
                </c:pt>
                <c:pt idx="162">
                  <c:v>45510</c:v>
                </c:pt>
                <c:pt idx="163">
                  <c:v>45509</c:v>
                </c:pt>
                <c:pt idx="164">
                  <c:v>45506</c:v>
                </c:pt>
                <c:pt idx="165">
                  <c:v>45505</c:v>
                </c:pt>
                <c:pt idx="166">
                  <c:v>45504</c:v>
                </c:pt>
                <c:pt idx="167">
                  <c:v>45503</c:v>
                </c:pt>
                <c:pt idx="168">
                  <c:v>45502</c:v>
                </c:pt>
                <c:pt idx="169">
                  <c:v>45499</c:v>
                </c:pt>
                <c:pt idx="170">
                  <c:v>45498</c:v>
                </c:pt>
                <c:pt idx="171">
                  <c:v>45497</c:v>
                </c:pt>
                <c:pt idx="172">
                  <c:v>45496</c:v>
                </c:pt>
                <c:pt idx="173">
                  <c:v>45495</c:v>
                </c:pt>
                <c:pt idx="174">
                  <c:v>45492</c:v>
                </c:pt>
                <c:pt idx="175">
                  <c:v>45491</c:v>
                </c:pt>
                <c:pt idx="176">
                  <c:v>45490</c:v>
                </c:pt>
                <c:pt idx="177">
                  <c:v>45489</c:v>
                </c:pt>
                <c:pt idx="178">
                  <c:v>45488</c:v>
                </c:pt>
                <c:pt idx="179">
                  <c:v>45485</c:v>
                </c:pt>
                <c:pt idx="180">
                  <c:v>45484</c:v>
                </c:pt>
                <c:pt idx="181">
                  <c:v>45483</c:v>
                </c:pt>
                <c:pt idx="182">
                  <c:v>45482</c:v>
                </c:pt>
                <c:pt idx="183">
                  <c:v>45481</c:v>
                </c:pt>
                <c:pt idx="184">
                  <c:v>45478</c:v>
                </c:pt>
                <c:pt idx="185">
                  <c:v>45476</c:v>
                </c:pt>
                <c:pt idx="186">
                  <c:v>45475</c:v>
                </c:pt>
                <c:pt idx="187">
                  <c:v>45474</c:v>
                </c:pt>
                <c:pt idx="188">
                  <c:v>45638</c:v>
                </c:pt>
                <c:pt idx="189">
                  <c:v>45639</c:v>
                </c:pt>
                <c:pt idx="190">
                  <c:v>45642</c:v>
                </c:pt>
                <c:pt idx="191">
                  <c:v>45643</c:v>
                </c:pt>
                <c:pt idx="192">
                  <c:v>45644</c:v>
                </c:pt>
                <c:pt idx="193">
                  <c:v>45645</c:v>
                </c:pt>
                <c:pt idx="194">
                  <c:v>45646</c:v>
                </c:pt>
                <c:pt idx="195">
                  <c:v>45649</c:v>
                </c:pt>
                <c:pt idx="196">
                  <c:v>45650</c:v>
                </c:pt>
                <c:pt idx="197">
                  <c:v>45652</c:v>
                </c:pt>
                <c:pt idx="198">
                  <c:v>45653</c:v>
                </c:pt>
                <c:pt idx="199">
                  <c:v>45656</c:v>
                </c:pt>
                <c:pt idx="200">
                  <c:v>45657</c:v>
                </c:pt>
                <c:pt idx="201">
                  <c:v>45659</c:v>
                </c:pt>
                <c:pt idx="202">
                  <c:v>45660</c:v>
                </c:pt>
                <c:pt idx="203">
                  <c:v>45663</c:v>
                </c:pt>
                <c:pt idx="204">
                  <c:v>45664</c:v>
                </c:pt>
                <c:pt idx="205">
                  <c:v>45665</c:v>
                </c:pt>
                <c:pt idx="206">
                  <c:v>45667</c:v>
                </c:pt>
                <c:pt idx="207">
                  <c:v>45670</c:v>
                </c:pt>
                <c:pt idx="208">
                  <c:v>45671</c:v>
                </c:pt>
                <c:pt idx="209">
                  <c:v>45672</c:v>
                </c:pt>
                <c:pt idx="210">
                  <c:v>45673</c:v>
                </c:pt>
                <c:pt idx="211">
                  <c:v>45674</c:v>
                </c:pt>
                <c:pt idx="212">
                  <c:v>45678</c:v>
                </c:pt>
                <c:pt idx="213">
                  <c:v>45679</c:v>
                </c:pt>
                <c:pt idx="214">
                  <c:v>45680</c:v>
                </c:pt>
                <c:pt idx="215">
                  <c:v>45681</c:v>
                </c:pt>
                <c:pt idx="216">
                  <c:v>45684</c:v>
                </c:pt>
                <c:pt idx="217">
                  <c:v>45685</c:v>
                </c:pt>
                <c:pt idx="218">
                  <c:v>45686</c:v>
                </c:pt>
                <c:pt idx="219">
                  <c:v>45687</c:v>
                </c:pt>
                <c:pt idx="220">
                  <c:v>45688</c:v>
                </c:pt>
                <c:pt idx="221">
                  <c:v>45691</c:v>
                </c:pt>
                <c:pt idx="222">
                  <c:v>45692</c:v>
                </c:pt>
                <c:pt idx="223">
                  <c:v>45693</c:v>
                </c:pt>
                <c:pt idx="224">
                  <c:v>45694</c:v>
                </c:pt>
                <c:pt idx="225">
                  <c:v>45695</c:v>
                </c:pt>
                <c:pt idx="226">
                  <c:v>45698</c:v>
                </c:pt>
                <c:pt idx="227">
                  <c:v>45699</c:v>
                </c:pt>
                <c:pt idx="228">
                  <c:v>45700</c:v>
                </c:pt>
                <c:pt idx="229">
                  <c:v>45701</c:v>
                </c:pt>
                <c:pt idx="230">
                  <c:v>45702</c:v>
                </c:pt>
                <c:pt idx="231">
                  <c:v>45706</c:v>
                </c:pt>
                <c:pt idx="232">
                  <c:v>45707</c:v>
                </c:pt>
                <c:pt idx="233">
                  <c:v>45708</c:v>
                </c:pt>
                <c:pt idx="234">
                  <c:v>45709</c:v>
                </c:pt>
                <c:pt idx="235">
                  <c:v>45712</c:v>
                </c:pt>
                <c:pt idx="236">
                  <c:v>45713</c:v>
                </c:pt>
                <c:pt idx="237">
                  <c:v>45714</c:v>
                </c:pt>
                <c:pt idx="238">
                  <c:v>45715</c:v>
                </c:pt>
                <c:pt idx="239">
                  <c:v>45716</c:v>
                </c:pt>
                <c:pt idx="240">
                  <c:v>45719</c:v>
                </c:pt>
                <c:pt idx="241">
                  <c:v>45720</c:v>
                </c:pt>
                <c:pt idx="242">
                  <c:v>45721</c:v>
                </c:pt>
                <c:pt idx="243">
                  <c:v>45722</c:v>
                </c:pt>
                <c:pt idx="244">
                  <c:v>45723</c:v>
                </c:pt>
                <c:pt idx="245">
                  <c:v>45726</c:v>
                </c:pt>
                <c:pt idx="246">
                  <c:v>45727</c:v>
                </c:pt>
                <c:pt idx="247">
                  <c:v>45728</c:v>
                </c:pt>
                <c:pt idx="248">
                  <c:v>45729</c:v>
                </c:pt>
                <c:pt idx="249">
                  <c:v>45730</c:v>
                </c:pt>
              </c:numCache>
            </c:numRef>
          </c:cat>
          <c:val>
            <c:numRef>
              <c:f>[1]BB!$F$16:$F$246</c:f>
              <c:numCache>
                <c:formatCode>General</c:formatCode>
                <c:ptCount val="231"/>
                <c:pt idx="5">
                  <c:v>865.61116659510765</c:v>
                </c:pt>
                <c:pt idx="6">
                  <c:v>866.16893046702842</c:v>
                </c:pt>
                <c:pt idx="7">
                  <c:v>866.59516401604697</c:v>
                </c:pt>
                <c:pt idx="8">
                  <c:v>866.91287573567365</c:v>
                </c:pt>
                <c:pt idx="9">
                  <c:v>865.92244691474798</c:v>
                </c:pt>
                <c:pt idx="10">
                  <c:v>867.33130941220031</c:v>
                </c:pt>
                <c:pt idx="11">
                  <c:v>866.47840855236643</c:v>
                </c:pt>
                <c:pt idx="12">
                  <c:v>864.42104146390773</c:v>
                </c:pt>
                <c:pt idx="13">
                  <c:v>860.81380567324834</c:v>
                </c:pt>
                <c:pt idx="14">
                  <c:v>855.60353455284633</c:v>
                </c:pt>
                <c:pt idx="15">
                  <c:v>855.04534402571596</c:v>
                </c:pt>
                <c:pt idx="16">
                  <c:v>851.50394010509081</c:v>
                </c:pt>
                <c:pt idx="17">
                  <c:v>854.72728471243965</c:v>
                </c:pt>
                <c:pt idx="18">
                  <c:v>865.49030972912465</c:v>
                </c:pt>
                <c:pt idx="19">
                  <c:v>872.58668110575036</c:v>
                </c:pt>
                <c:pt idx="20">
                  <c:v>885.50586954225901</c:v>
                </c:pt>
                <c:pt idx="21">
                  <c:v>909.91242039855626</c:v>
                </c:pt>
                <c:pt idx="22">
                  <c:v>931.42660353760641</c:v>
                </c:pt>
                <c:pt idx="23">
                  <c:v>952.88552589542189</c:v>
                </c:pt>
                <c:pt idx="24">
                  <c:v>953.30707508069736</c:v>
                </c:pt>
                <c:pt idx="25">
                  <c:v>954.42076082396352</c:v>
                </c:pt>
                <c:pt idx="26">
                  <c:v>954.97010611848225</c:v>
                </c:pt>
                <c:pt idx="27">
                  <c:v>953.71143298688344</c:v>
                </c:pt>
                <c:pt idx="28">
                  <c:v>956.7168827825476</c:v>
                </c:pt>
                <c:pt idx="29">
                  <c:v>953.83339493020969</c:v>
                </c:pt>
                <c:pt idx="30">
                  <c:v>952.88088346084226</c:v>
                </c:pt>
                <c:pt idx="31">
                  <c:v>951.33481480303578</c:v>
                </c:pt>
                <c:pt idx="32">
                  <c:v>949.5699388011343</c:v>
                </c:pt>
                <c:pt idx="33">
                  <c:v>942.25042185739687</c:v>
                </c:pt>
                <c:pt idx="34">
                  <c:v>912.13840953678096</c:v>
                </c:pt>
                <c:pt idx="35">
                  <c:v>885.73670041945275</c:v>
                </c:pt>
                <c:pt idx="36">
                  <c:v>862.43032282474087</c:v>
                </c:pt>
                <c:pt idx="37">
                  <c:v>844.43388327446519</c:v>
                </c:pt>
                <c:pt idx="38">
                  <c:v>823.97729193619011</c:v>
                </c:pt>
                <c:pt idx="39">
                  <c:v>808.74882728709997</c:v>
                </c:pt>
                <c:pt idx="40">
                  <c:v>796.80157936971068</c:v>
                </c:pt>
                <c:pt idx="41">
                  <c:v>792.29813091236963</c:v>
                </c:pt>
                <c:pt idx="42">
                  <c:v>790.0361053181341</c:v>
                </c:pt>
                <c:pt idx="43">
                  <c:v>789.25140226974941</c:v>
                </c:pt>
                <c:pt idx="44">
                  <c:v>788.3060510058051</c:v>
                </c:pt>
                <c:pt idx="45">
                  <c:v>787.68408272954468</c:v>
                </c:pt>
                <c:pt idx="46">
                  <c:v>788.12361996020047</c:v>
                </c:pt>
                <c:pt idx="47">
                  <c:v>789.60957847025759</c:v>
                </c:pt>
                <c:pt idx="48">
                  <c:v>792.68686349250436</c:v>
                </c:pt>
                <c:pt idx="49">
                  <c:v>795.86119402765689</c:v>
                </c:pt>
                <c:pt idx="50">
                  <c:v>799.33810623145996</c:v>
                </c:pt>
                <c:pt idx="51">
                  <c:v>805.10561965527211</c:v>
                </c:pt>
                <c:pt idx="52">
                  <c:v>814.53550406879037</c:v>
                </c:pt>
                <c:pt idx="53">
                  <c:v>819.80793000000585</c:v>
                </c:pt>
                <c:pt idx="54">
                  <c:v>820.88541119796366</c:v>
                </c:pt>
                <c:pt idx="55">
                  <c:v>822.72393481517065</c:v>
                </c:pt>
                <c:pt idx="56">
                  <c:v>827.9139755742782</c:v>
                </c:pt>
                <c:pt idx="57">
                  <c:v>833.06935771742246</c:v>
                </c:pt>
                <c:pt idx="58">
                  <c:v>844.29058845902125</c:v>
                </c:pt>
                <c:pt idx="59">
                  <c:v>853.41222585527055</c:v>
                </c:pt>
                <c:pt idx="60">
                  <c:v>867.54211788105738</c:v>
                </c:pt>
                <c:pt idx="61">
                  <c:v>872.14225964908326</c:v>
                </c:pt>
                <c:pt idx="62">
                  <c:v>875.47599805128198</c:v>
                </c:pt>
                <c:pt idx="63">
                  <c:v>879.81010526230307</c:v>
                </c:pt>
                <c:pt idx="64">
                  <c:v>884.75500517764749</c:v>
                </c:pt>
                <c:pt idx="65">
                  <c:v>887.80918660671989</c:v>
                </c:pt>
                <c:pt idx="66">
                  <c:v>889.16469207315447</c:v>
                </c:pt>
                <c:pt idx="67">
                  <c:v>886.25912164959811</c:v>
                </c:pt>
                <c:pt idx="68">
                  <c:v>880.3483233708132</c:v>
                </c:pt>
                <c:pt idx="69">
                  <c:v>873.74954537311623</c:v>
                </c:pt>
                <c:pt idx="70">
                  <c:v>867.02460676287581</c:v>
                </c:pt>
                <c:pt idx="71">
                  <c:v>866.24287586043999</c:v>
                </c:pt>
                <c:pt idx="72">
                  <c:v>865.53627366114972</c:v>
                </c:pt>
                <c:pt idx="73">
                  <c:v>863.51334237356866</c:v>
                </c:pt>
                <c:pt idx="74">
                  <c:v>860.46186517621004</c:v>
                </c:pt>
                <c:pt idx="75">
                  <c:v>850.78285406322414</c:v>
                </c:pt>
                <c:pt idx="76">
                  <c:v>836.50517147992923</c:v>
                </c:pt>
                <c:pt idx="77">
                  <c:v>828.25001794551736</c:v>
                </c:pt>
                <c:pt idx="78">
                  <c:v>820.27638674372702</c:v>
                </c:pt>
                <c:pt idx="79">
                  <c:v>812.58062298480593</c:v>
                </c:pt>
                <c:pt idx="80">
                  <c:v>801.38034968001091</c:v>
                </c:pt>
                <c:pt idx="81">
                  <c:v>789.75511755620573</c:v>
                </c:pt>
                <c:pt idx="82">
                  <c:v>782.97080546065035</c:v>
                </c:pt>
                <c:pt idx="83">
                  <c:v>772.71958082834158</c:v>
                </c:pt>
                <c:pt idx="84">
                  <c:v>760.31948318978255</c:v>
                </c:pt>
                <c:pt idx="85">
                  <c:v>747.80016325412907</c:v>
                </c:pt>
                <c:pt idx="86">
                  <c:v>737.60721989601836</c:v>
                </c:pt>
                <c:pt idx="87">
                  <c:v>728.65061848651146</c:v>
                </c:pt>
                <c:pt idx="88">
                  <c:v>720.36389355833956</c:v>
                </c:pt>
                <c:pt idx="89">
                  <c:v>714.32098653833305</c:v>
                </c:pt>
                <c:pt idx="90">
                  <c:v>707.39460535354942</c:v>
                </c:pt>
                <c:pt idx="91">
                  <c:v>706.61493773778977</c:v>
                </c:pt>
                <c:pt idx="92">
                  <c:v>708.68591911876513</c:v>
                </c:pt>
                <c:pt idx="93">
                  <c:v>710.72107902236633</c:v>
                </c:pt>
                <c:pt idx="94">
                  <c:v>715.51986040454005</c:v>
                </c:pt>
                <c:pt idx="95">
                  <c:v>718.93765921858858</c:v>
                </c:pt>
                <c:pt idx="96">
                  <c:v>719.54035937092578</c:v>
                </c:pt>
                <c:pt idx="97">
                  <c:v>706.89557952884513</c:v>
                </c:pt>
                <c:pt idx="98">
                  <c:v>700.94719529843144</c:v>
                </c:pt>
                <c:pt idx="99">
                  <c:v>696.71054872450304</c:v>
                </c:pt>
                <c:pt idx="100">
                  <c:v>693.83258115948638</c:v>
                </c:pt>
                <c:pt idx="101">
                  <c:v>692.65808776799588</c:v>
                </c:pt>
                <c:pt idx="102">
                  <c:v>693.81617063291742</c:v>
                </c:pt>
                <c:pt idx="103">
                  <c:v>693.50357116351086</c:v>
                </c:pt>
                <c:pt idx="104">
                  <c:v>691.72656616256438</c:v>
                </c:pt>
                <c:pt idx="105">
                  <c:v>686.78007594031976</c:v>
                </c:pt>
                <c:pt idx="106">
                  <c:v>685.18987859159483</c:v>
                </c:pt>
                <c:pt idx="107">
                  <c:v>682.14791432024026</c:v>
                </c:pt>
                <c:pt idx="108">
                  <c:v>680.09742560834843</c:v>
                </c:pt>
                <c:pt idx="109">
                  <c:v>678.15152178572555</c:v>
                </c:pt>
                <c:pt idx="110">
                  <c:v>676.49059651178061</c:v>
                </c:pt>
                <c:pt idx="111">
                  <c:v>675.33523779173754</c:v>
                </c:pt>
                <c:pt idx="112">
                  <c:v>675.1280593393858</c:v>
                </c:pt>
                <c:pt idx="113">
                  <c:v>675.5847323682068</c:v>
                </c:pt>
                <c:pt idx="114">
                  <c:v>678.50553339157216</c:v>
                </c:pt>
                <c:pt idx="115">
                  <c:v>683.98817909724505</c:v>
                </c:pt>
                <c:pt idx="116">
                  <c:v>690.5810178901304</c:v>
                </c:pt>
                <c:pt idx="117">
                  <c:v>694.29254733400694</c:v>
                </c:pt>
                <c:pt idx="118">
                  <c:v>691.69642419236447</c:v>
                </c:pt>
                <c:pt idx="119">
                  <c:v>691.79676975407313</c:v>
                </c:pt>
                <c:pt idx="120">
                  <c:v>689.82370499336241</c:v>
                </c:pt>
                <c:pt idx="121">
                  <c:v>688.37307819835951</c:v>
                </c:pt>
                <c:pt idx="122">
                  <c:v>686.0714437957522</c:v>
                </c:pt>
                <c:pt idx="123">
                  <c:v>682.83066552133334</c:v>
                </c:pt>
                <c:pt idx="124">
                  <c:v>677.65248272387464</c:v>
                </c:pt>
                <c:pt idx="125">
                  <c:v>673.47418304314283</c:v>
                </c:pt>
                <c:pt idx="126">
                  <c:v>667.85666515892297</c:v>
                </c:pt>
                <c:pt idx="127">
                  <c:v>666.19423856777462</c:v>
                </c:pt>
                <c:pt idx="128">
                  <c:v>664.27037575802694</c:v>
                </c:pt>
                <c:pt idx="129">
                  <c:v>661.770877871567</c:v>
                </c:pt>
                <c:pt idx="130">
                  <c:v>661.92255933569891</c:v>
                </c:pt>
                <c:pt idx="131">
                  <c:v>661.75554206924426</c:v>
                </c:pt>
                <c:pt idx="132">
                  <c:v>661.24508015830838</c:v>
                </c:pt>
                <c:pt idx="133">
                  <c:v>663.10437357562807</c:v>
                </c:pt>
                <c:pt idx="134">
                  <c:v>665.63074724319745</c:v>
                </c:pt>
                <c:pt idx="135">
                  <c:v>665.93629883807739</c:v>
                </c:pt>
                <c:pt idx="136">
                  <c:v>666.13818457948776</c:v>
                </c:pt>
                <c:pt idx="137">
                  <c:v>666.72415157134401</c:v>
                </c:pt>
                <c:pt idx="138">
                  <c:v>666.56414686398568</c:v>
                </c:pt>
                <c:pt idx="139">
                  <c:v>667.63901629505551</c:v>
                </c:pt>
                <c:pt idx="140">
                  <c:v>666.27258028838207</c:v>
                </c:pt>
                <c:pt idx="141">
                  <c:v>662.91566737497817</c:v>
                </c:pt>
                <c:pt idx="142">
                  <c:v>659.47698029986952</c:v>
                </c:pt>
                <c:pt idx="143">
                  <c:v>653.08506438930715</c:v>
                </c:pt>
                <c:pt idx="144">
                  <c:v>643.86136407582114</c:v>
                </c:pt>
                <c:pt idx="145">
                  <c:v>636.40538408378904</c:v>
                </c:pt>
                <c:pt idx="146">
                  <c:v>629.77173549410759</c:v>
                </c:pt>
                <c:pt idx="147">
                  <c:v>618.21369149812188</c:v>
                </c:pt>
                <c:pt idx="148">
                  <c:v>608.13486238950327</c:v>
                </c:pt>
                <c:pt idx="149">
                  <c:v>596.87010365764513</c:v>
                </c:pt>
                <c:pt idx="150">
                  <c:v>591.23656412753235</c:v>
                </c:pt>
                <c:pt idx="151">
                  <c:v>587.94942352037913</c:v>
                </c:pt>
                <c:pt idx="152">
                  <c:v>585.33914137124771</c:v>
                </c:pt>
                <c:pt idx="153">
                  <c:v>583.33022778148631</c:v>
                </c:pt>
                <c:pt idx="154">
                  <c:v>582.05427210324024</c:v>
                </c:pt>
                <c:pt idx="155">
                  <c:v>581.74037536046092</c:v>
                </c:pt>
                <c:pt idx="156">
                  <c:v>582.54436324625181</c:v>
                </c:pt>
                <c:pt idx="157">
                  <c:v>585.60755410867478</c:v>
                </c:pt>
                <c:pt idx="158">
                  <c:v>590.90438685665504</c:v>
                </c:pt>
                <c:pt idx="159">
                  <c:v>595.84221430720334</c:v>
                </c:pt>
                <c:pt idx="160">
                  <c:v>598.9514058456017</c:v>
                </c:pt>
                <c:pt idx="161">
                  <c:v>600.95560203369496</c:v>
                </c:pt>
                <c:pt idx="162">
                  <c:v>602.82058617890766</c:v>
                </c:pt>
                <c:pt idx="163">
                  <c:v>601.84189562959648</c:v>
                </c:pt>
                <c:pt idx="164">
                  <c:v>600.6932930121493</c:v>
                </c:pt>
                <c:pt idx="165">
                  <c:v>600.54554134150135</c:v>
                </c:pt>
                <c:pt idx="166">
                  <c:v>600.36607760490756</c:v>
                </c:pt>
                <c:pt idx="167">
                  <c:v>599.80072300479742</c:v>
                </c:pt>
                <c:pt idx="168">
                  <c:v>599.78819851823368</c:v>
                </c:pt>
                <c:pt idx="169">
                  <c:v>604.3219630489657</c:v>
                </c:pt>
                <c:pt idx="170">
                  <c:v>606.0177525907601</c:v>
                </c:pt>
                <c:pt idx="171">
                  <c:v>607.86362154531253</c:v>
                </c:pt>
                <c:pt idx="172">
                  <c:v>610.11887896312624</c:v>
                </c:pt>
                <c:pt idx="173">
                  <c:v>614.46595211631961</c:v>
                </c:pt>
                <c:pt idx="174">
                  <c:v>395.8153994590449</c:v>
                </c:pt>
                <c:pt idx="175">
                  <c:v>282.5779557684649</c:v>
                </c:pt>
                <c:pt idx="176">
                  <c:v>194.64845086793798</c:v>
                </c:pt>
                <c:pt idx="177">
                  <c:v>121.18910557577419</c:v>
                </c:pt>
                <c:pt idx="178">
                  <c:v>57.850817570336176</c:v>
                </c:pt>
                <c:pt idx="179">
                  <c:v>3.2008454555219146</c:v>
                </c:pt>
                <c:pt idx="180">
                  <c:v>-43.98831388174051</c:v>
                </c:pt>
                <c:pt idx="181">
                  <c:v>-84.382139964269925</c:v>
                </c:pt>
                <c:pt idx="182">
                  <c:v>-119.29357838823813</c:v>
                </c:pt>
                <c:pt idx="183">
                  <c:v>-148.82309715819247</c:v>
                </c:pt>
                <c:pt idx="184">
                  <c:v>-173.6669422210216</c:v>
                </c:pt>
                <c:pt idx="185">
                  <c:v>-193.84221057275272</c:v>
                </c:pt>
                <c:pt idx="186">
                  <c:v>-208.8812609007623</c:v>
                </c:pt>
                <c:pt idx="187">
                  <c:v>-215.34506203502031</c:v>
                </c:pt>
                <c:pt idx="188">
                  <c:v>-213.03033756690553</c:v>
                </c:pt>
                <c:pt idx="189">
                  <c:v>-201.50246195820313</c:v>
                </c:pt>
                <c:pt idx="190">
                  <c:v>-178.67513671912565</c:v>
                </c:pt>
                <c:pt idx="191">
                  <c:v>-141.07574000480588</c:v>
                </c:pt>
                <c:pt idx="192">
                  <c:v>-76.182075312188346</c:v>
                </c:pt>
                <c:pt idx="193">
                  <c:v>127.00266435137731</c:v>
                </c:pt>
                <c:pt idx="194">
                  <c:v>126.46252485885674</c:v>
                </c:pt>
                <c:pt idx="195">
                  <c:v>126.62184905742255</c:v>
                </c:pt>
                <c:pt idx="196">
                  <c:v>126.83176995086504</c:v>
                </c:pt>
                <c:pt idx="197">
                  <c:v>127.66461158200477</c:v>
                </c:pt>
                <c:pt idx="198">
                  <c:v>128.97708370420767</c:v>
                </c:pt>
                <c:pt idx="199">
                  <c:v>129.53400770209709</c:v>
                </c:pt>
                <c:pt idx="200">
                  <c:v>129.58472213990413</c:v>
                </c:pt>
                <c:pt idx="201">
                  <c:v>129.61442300232778</c:v>
                </c:pt>
                <c:pt idx="202">
                  <c:v>124.77331309629176</c:v>
                </c:pt>
                <c:pt idx="203">
                  <c:v>123.63355829078327</c:v>
                </c:pt>
                <c:pt idx="204">
                  <c:v>121.63050697722123</c:v>
                </c:pt>
                <c:pt idx="205">
                  <c:v>120.0237464497803</c:v>
                </c:pt>
                <c:pt idx="206">
                  <c:v>117.76266659906129</c:v>
                </c:pt>
                <c:pt idx="207">
                  <c:v>114.82301207230738</c:v>
                </c:pt>
                <c:pt idx="208">
                  <c:v>112.87511738155939</c:v>
                </c:pt>
                <c:pt idx="209">
                  <c:v>112.78906041885992</c:v>
                </c:pt>
                <c:pt idx="210">
                  <c:v>112.54048899868639</c:v>
                </c:pt>
                <c:pt idx="211">
                  <c:v>112.45101756522953</c:v>
                </c:pt>
                <c:pt idx="212">
                  <c:v>112.43413131634856</c:v>
                </c:pt>
                <c:pt idx="213">
                  <c:v>112.42297073508729</c:v>
                </c:pt>
                <c:pt idx="214">
                  <c:v>112.39600970579357</c:v>
                </c:pt>
                <c:pt idx="215">
                  <c:v>112.40193351964874</c:v>
                </c:pt>
                <c:pt idx="216">
                  <c:v>112.35094429093988</c:v>
                </c:pt>
                <c:pt idx="217">
                  <c:v>112.29476198788369</c:v>
                </c:pt>
                <c:pt idx="218">
                  <c:v>112.37442192942484</c:v>
                </c:pt>
                <c:pt idx="219">
                  <c:v>113.047324586201</c:v>
                </c:pt>
                <c:pt idx="220">
                  <c:v>114.07041563731177</c:v>
                </c:pt>
                <c:pt idx="221">
                  <c:v>114.57242012075079</c:v>
                </c:pt>
                <c:pt idx="222">
                  <c:v>115.83756585985341</c:v>
                </c:pt>
                <c:pt idx="223">
                  <c:v>115.94562608387596</c:v>
                </c:pt>
                <c:pt idx="224">
                  <c:v>115.34956914330013</c:v>
                </c:pt>
                <c:pt idx="225">
                  <c:v>115.38290541955091</c:v>
                </c:pt>
                <c:pt idx="226">
                  <c:v>114.01677326001285</c:v>
                </c:pt>
                <c:pt idx="227">
                  <c:v>113.86380636333608</c:v>
                </c:pt>
                <c:pt idx="228">
                  <c:v>113.58878147253419</c:v>
                </c:pt>
                <c:pt idx="229">
                  <c:v>110.84941325408536</c:v>
                </c:pt>
                <c:pt idx="230">
                  <c:v>108.66467052466612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B-4B12-9CA1-64557584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87359"/>
        <c:axId val="183685919"/>
      </c:lineChart>
      <c:catAx>
        <c:axId val="183687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85919"/>
        <c:crosses val="autoZero"/>
        <c:auto val="1"/>
        <c:lblAlgn val="ctr"/>
        <c:lblOffset val="100"/>
        <c:noMultiLvlLbl val="0"/>
      </c:catAx>
      <c:valAx>
        <c:axId val="18368591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6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KD</a:t>
            </a:r>
            <a:r>
              <a:rPr lang="en-US" altLang="zh-CN" baseline="0"/>
              <a:t> Oscillator of Netflix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[1]KD!$C$1</c:f>
              <c:strCache>
                <c:ptCount val="1"/>
                <c:pt idx="0">
                  <c:v>%K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[1]KD!$A$12:$A$1048576</c:f>
              <c:numCache>
                <c:formatCode>General</c:formatCode>
                <c:ptCount val="1048565"/>
                <c:pt idx="0">
                  <c:v>45733</c:v>
                </c:pt>
                <c:pt idx="1">
                  <c:v>45730</c:v>
                </c:pt>
                <c:pt idx="2">
                  <c:v>45729</c:v>
                </c:pt>
                <c:pt idx="3">
                  <c:v>45728</c:v>
                </c:pt>
                <c:pt idx="4">
                  <c:v>45727</c:v>
                </c:pt>
                <c:pt idx="5">
                  <c:v>45726</c:v>
                </c:pt>
                <c:pt idx="6">
                  <c:v>45723</c:v>
                </c:pt>
                <c:pt idx="7">
                  <c:v>45722</c:v>
                </c:pt>
                <c:pt idx="8">
                  <c:v>45721</c:v>
                </c:pt>
                <c:pt idx="9">
                  <c:v>45720</c:v>
                </c:pt>
                <c:pt idx="10">
                  <c:v>45719</c:v>
                </c:pt>
                <c:pt idx="11">
                  <c:v>45716</c:v>
                </c:pt>
                <c:pt idx="12">
                  <c:v>45715</c:v>
                </c:pt>
                <c:pt idx="13">
                  <c:v>45714</c:v>
                </c:pt>
                <c:pt idx="14">
                  <c:v>45713</c:v>
                </c:pt>
                <c:pt idx="15">
                  <c:v>45712</c:v>
                </c:pt>
                <c:pt idx="16">
                  <c:v>45709</c:v>
                </c:pt>
                <c:pt idx="17">
                  <c:v>45708</c:v>
                </c:pt>
                <c:pt idx="18">
                  <c:v>45707</c:v>
                </c:pt>
                <c:pt idx="19">
                  <c:v>45706</c:v>
                </c:pt>
                <c:pt idx="20">
                  <c:v>45702</c:v>
                </c:pt>
                <c:pt idx="21">
                  <c:v>45701</c:v>
                </c:pt>
                <c:pt idx="22">
                  <c:v>45700</c:v>
                </c:pt>
                <c:pt idx="23">
                  <c:v>45699</c:v>
                </c:pt>
                <c:pt idx="24">
                  <c:v>45698</c:v>
                </c:pt>
                <c:pt idx="25">
                  <c:v>45695</c:v>
                </c:pt>
                <c:pt idx="26">
                  <c:v>45694</c:v>
                </c:pt>
                <c:pt idx="27">
                  <c:v>45693</c:v>
                </c:pt>
                <c:pt idx="28">
                  <c:v>45692</c:v>
                </c:pt>
                <c:pt idx="29">
                  <c:v>45691</c:v>
                </c:pt>
                <c:pt idx="30">
                  <c:v>45688</c:v>
                </c:pt>
                <c:pt idx="31">
                  <c:v>45687</c:v>
                </c:pt>
                <c:pt idx="32">
                  <c:v>45686</c:v>
                </c:pt>
                <c:pt idx="33">
                  <c:v>45685</c:v>
                </c:pt>
                <c:pt idx="34">
                  <c:v>45684</c:v>
                </c:pt>
                <c:pt idx="35">
                  <c:v>45681</c:v>
                </c:pt>
                <c:pt idx="36">
                  <c:v>45680</c:v>
                </c:pt>
                <c:pt idx="37">
                  <c:v>45679</c:v>
                </c:pt>
                <c:pt idx="38">
                  <c:v>45678</c:v>
                </c:pt>
                <c:pt idx="39">
                  <c:v>45674</c:v>
                </c:pt>
                <c:pt idx="40">
                  <c:v>45673</c:v>
                </c:pt>
                <c:pt idx="41">
                  <c:v>45672</c:v>
                </c:pt>
                <c:pt idx="42">
                  <c:v>45671</c:v>
                </c:pt>
                <c:pt idx="43">
                  <c:v>45670</c:v>
                </c:pt>
                <c:pt idx="44">
                  <c:v>45667</c:v>
                </c:pt>
                <c:pt idx="45">
                  <c:v>45665</c:v>
                </c:pt>
                <c:pt idx="46">
                  <c:v>45664</c:v>
                </c:pt>
                <c:pt idx="47">
                  <c:v>45663</c:v>
                </c:pt>
                <c:pt idx="48">
                  <c:v>45660</c:v>
                </c:pt>
                <c:pt idx="49">
                  <c:v>45659</c:v>
                </c:pt>
                <c:pt idx="50">
                  <c:v>45657</c:v>
                </c:pt>
                <c:pt idx="51">
                  <c:v>45656</c:v>
                </c:pt>
                <c:pt idx="52">
                  <c:v>45653</c:v>
                </c:pt>
                <c:pt idx="53">
                  <c:v>45652</c:v>
                </c:pt>
                <c:pt idx="54">
                  <c:v>45650</c:v>
                </c:pt>
                <c:pt idx="55">
                  <c:v>45649</c:v>
                </c:pt>
                <c:pt idx="56">
                  <c:v>45646</c:v>
                </c:pt>
                <c:pt idx="57">
                  <c:v>45645</c:v>
                </c:pt>
                <c:pt idx="58">
                  <c:v>45644</c:v>
                </c:pt>
                <c:pt idx="59">
                  <c:v>45643</c:v>
                </c:pt>
                <c:pt idx="60">
                  <c:v>45642</c:v>
                </c:pt>
                <c:pt idx="61">
                  <c:v>45639</c:v>
                </c:pt>
                <c:pt idx="62">
                  <c:v>45638</c:v>
                </c:pt>
                <c:pt idx="63">
                  <c:v>45637</c:v>
                </c:pt>
                <c:pt idx="64">
                  <c:v>45636</c:v>
                </c:pt>
                <c:pt idx="65">
                  <c:v>45635</c:v>
                </c:pt>
                <c:pt idx="66">
                  <c:v>45632</c:v>
                </c:pt>
                <c:pt idx="67">
                  <c:v>45631</c:v>
                </c:pt>
                <c:pt idx="68">
                  <c:v>45630</c:v>
                </c:pt>
                <c:pt idx="69">
                  <c:v>45629</c:v>
                </c:pt>
                <c:pt idx="70">
                  <c:v>45628</c:v>
                </c:pt>
                <c:pt idx="71">
                  <c:v>45625</c:v>
                </c:pt>
                <c:pt idx="72">
                  <c:v>45623</c:v>
                </c:pt>
                <c:pt idx="73">
                  <c:v>45622</c:v>
                </c:pt>
                <c:pt idx="74">
                  <c:v>45621</c:v>
                </c:pt>
                <c:pt idx="75">
                  <c:v>45618</c:v>
                </c:pt>
                <c:pt idx="76">
                  <c:v>45617</c:v>
                </c:pt>
                <c:pt idx="77">
                  <c:v>45616</c:v>
                </c:pt>
                <c:pt idx="78">
                  <c:v>45615</c:v>
                </c:pt>
                <c:pt idx="79">
                  <c:v>45614</c:v>
                </c:pt>
                <c:pt idx="80">
                  <c:v>45611</c:v>
                </c:pt>
                <c:pt idx="81">
                  <c:v>45610</c:v>
                </c:pt>
                <c:pt idx="82">
                  <c:v>45609</c:v>
                </c:pt>
                <c:pt idx="83">
                  <c:v>45608</c:v>
                </c:pt>
                <c:pt idx="84">
                  <c:v>45607</c:v>
                </c:pt>
                <c:pt idx="85">
                  <c:v>45604</c:v>
                </c:pt>
                <c:pt idx="86">
                  <c:v>45603</c:v>
                </c:pt>
                <c:pt idx="87">
                  <c:v>45602</c:v>
                </c:pt>
                <c:pt idx="88">
                  <c:v>45601</c:v>
                </c:pt>
                <c:pt idx="89">
                  <c:v>45600</c:v>
                </c:pt>
                <c:pt idx="90">
                  <c:v>45597</c:v>
                </c:pt>
                <c:pt idx="91">
                  <c:v>45596</c:v>
                </c:pt>
                <c:pt idx="92">
                  <c:v>45595</c:v>
                </c:pt>
                <c:pt idx="93">
                  <c:v>45594</c:v>
                </c:pt>
                <c:pt idx="94">
                  <c:v>45593</c:v>
                </c:pt>
                <c:pt idx="95">
                  <c:v>45590</c:v>
                </c:pt>
                <c:pt idx="96">
                  <c:v>45589</c:v>
                </c:pt>
                <c:pt idx="97">
                  <c:v>45588</c:v>
                </c:pt>
                <c:pt idx="98">
                  <c:v>45587</c:v>
                </c:pt>
                <c:pt idx="99">
                  <c:v>45586</c:v>
                </c:pt>
                <c:pt idx="100">
                  <c:v>45583</c:v>
                </c:pt>
                <c:pt idx="101">
                  <c:v>45582</c:v>
                </c:pt>
                <c:pt idx="102">
                  <c:v>45581</c:v>
                </c:pt>
                <c:pt idx="103">
                  <c:v>45580</c:v>
                </c:pt>
                <c:pt idx="104">
                  <c:v>45579</c:v>
                </c:pt>
                <c:pt idx="105">
                  <c:v>45576</c:v>
                </c:pt>
                <c:pt idx="106">
                  <c:v>45575</c:v>
                </c:pt>
                <c:pt idx="107">
                  <c:v>45574</c:v>
                </c:pt>
                <c:pt idx="108">
                  <c:v>45573</c:v>
                </c:pt>
                <c:pt idx="109">
                  <c:v>45572</c:v>
                </c:pt>
                <c:pt idx="110">
                  <c:v>45569</c:v>
                </c:pt>
                <c:pt idx="111">
                  <c:v>45568</c:v>
                </c:pt>
                <c:pt idx="112">
                  <c:v>45567</c:v>
                </c:pt>
                <c:pt idx="113">
                  <c:v>45566</c:v>
                </c:pt>
                <c:pt idx="114">
                  <c:v>45565</c:v>
                </c:pt>
                <c:pt idx="115">
                  <c:v>45562</c:v>
                </c:pt>
                <c:pt idx="116">
                  <c:v>45561</c:v>
                </c:pt>
                <c:pt idx="117">
                  <c:v>45560</c:v>
                </c:pt>
                <c:pt idx="118">
                  <c:v>45559</c:v>
                </c:pt>
                <c:pt idx="119">
                  <c:v>45558</c:v>
                </c:pt>
                <c:pt idx="120">
                  <c:v>45555</c:v>
                </c:pt>
                <c:pt idx="121">
                  <c:v>45554</c:v>
                </c:pt>
                <c:pt idx="122">
                  <c:v>45553</c:v>
                </c:pt>
                <c:pt idx="123">
                  <c:v>45552</c:v>
                </c:pt>
                <c:pt idx="124">
                  <c:v>45551</c:v>
                </c:pt>
                <c:pt idx="125">
                  <c:v>45548</c:v>
                </c:pt>
                <c:pt idx="126">
                  <c:v>45547</c:v>
                </c:pt>
                <c:pt idx="127">
                  <c:v>45546</c:v>
                </c:pt>
                <c:pt idx="128">
                  <c:v>45545</c:v>
                </c:pt>
                <c:pt idx="129">
                  <c:v>45544</c:v>
                </c:pt>
                <c:pt idx="130">
                  <c:v>45541</c:v>
                </c:pt>
                <c:pt idx="131">
                  <c:v>45540</c:v>
                </c:pt>
                <c:pt idx="132">
                  <c:v>45539</c:v>
                </c:pt>
                <c:pt idx="133">
                  <c:v>45538</c:v>
                </c:pt>
                <c:pt idx="134">
                  <c:v>45534</c:v>
                </c:pt>
                <c:pt idx="135">
                  <c:v>45533</c:v>
                </c:pt>
                <c:pt idx="136">
                  <c:v>45532</c:v>
                </c:pt>
                <c:pt idx="137">
                  <c:v>45531</c:v>
                </c:pt>
                <c:pt idx="138">
                  <c:v>45530</c:v>
                </c:pt>
                <c:pt idx="139">
                  <c:v>45527</c:v>
                </c:pt>
                <c:pt idx="140">
                  <c:v>45526</c:v>
                </c:pt>
                <c:pt idx="141">
                  <c:v>45525</c:v>
                </c:pt>
                <c:pt idx="142">
                  <c:v>45524</c:v>
                </c:pt>
                <c:pt idx="143">
                  <c:v>45523</c:v>
                </c:pt>
                <c:pt idx="144">
                  <c:v>45520</c:v>
                </c:pt>
                <c:pt idx="145">
                  <c:v>45519</c:v>
                </c:pt>
                <c:pt idx="146">
                  <c:v>45518</c:v>
                </c:pt>
                <c:pt idx="147">
                  <c:v>45517</c:v>
                </c:pt>
                <c:pt idx="148">
                  <c:v>45516</c:v>
                </c:pt>
                <c:pt idx="149">
                  <c:v>45513</c:v>
                </c:pt>
                <c:pt idx="150">
                  <c:v>45512</c:v>
                </c:pt>
                <c:pt idx="151">
                  <c:v>45511</c:v>
                </c:pt>
                <c:pt idx="152">
                  <c:v>45510</c:v>
                </c:pt>
                <c:pt idx="153">
                  <c:v>45509</c:v>
                </c:pt>
                <c:pt idx="154">
                  <c:v>45506</c:v>
                </c:pt>
                <c:pt idx="155">
                  <c:v>45505</c:v>
                </c:pt>
                <c:pt idx="156">
                  <c:v>45504</c:v>
                </c:pt>
                <c:pt idx="157">
                  <c:v>45503</c:v>
                </c:pt>
                <c:pt idx="158">
                  <c:v>45502</c:v>
                </c:pt>
                <c:pt idx="159">
                  <c:v>45499</c:v>
                </c:pt>
                <c:pt idx="160">
                  <c:v>45498</c:v>
                </c:pt>
                <c:pt idx="161">
                  <c:v>45497</c:v>
                </c:pt>
                <c:pt idx="162">
                  <c:v>45496</c:v>
                </c:pt>
                <c:pt idx="163">
                  <c:v>45495</c:v>
                </c:pt>
                <c:pt idx="164">
                  <c:v>45492</c:v>
                </c:pt>
                <c:pt idx="165">
                  <c:v>45491</c:v>
                </c:pt>
                <c:pt idx="166">
                  <c:v>45490</c:v>
                </c:pt>
                <c:pt idx="167">
                  <c:v>45489</c:v>
                </c:pt>
                <c:pt idx="168">
                  <c:v>45488</c:v>
                </c:pt>
                <c:pt idx="169">
                  <c:v>45485</c:v>
                </c:pt>
                <c:pt idx="170">
                  <c:v>45484</c:v>
                </c:pt>
                <c:pt idx="171">
                  <c:v>45483</c:v>
                </c:pt>
                <c:pt idx="172">
                  <c:v>45482</c:v>
                </c:pt>
                <c:pt idx="173">
                  <c:v>45481</c:v>
                </c:pt>
                <c:pt idx="174">
                  <c:v>45478</c:v>
                </c:pt>
                <c:pt idx="175">
                  <c:v>45476</c:v>
                </c:pt>
                <c:pt idx="176">
                  <c:v>45475</c:v>
                </c:pt>
                <c:pt idx="177">
                  <c:v>45474</c:v>
                </c:pt>
                <c:pt idx="178">
                  <c:v>45638</c:v>
                </c:pt>
                <c:pt idx="179">
                  <c:v>45639</c:v>
                </c:pt>
                <c:pt idx="180">
                  <c:v>45642</c:v>
                </c:pt>
                <c:pt idx="181">
                  <c:v>45643</c:v>
                </c:pt>
                <c:pt idx="182">
                  <c:v>45644</c:v>
                </c:pt>
                <c:pt idx="183">
                  <c:v>45645</c:v>
                </c:pt>
                <c:pt idx="184">
                  <c:v>45646</c:v>
                </c:pt>
                <c:pt idx="185">
                  <c:v>45649</c:v>
                </c:pt>
                <c:pt idx="186">
                  <c:v>45650</c:v>
                </c:pt>
                <c:pt idx="187">
                  <c:v>45652</c:v>
                </c:pt>
                <c:pt idx="188">
                  <c:v>45653</c:v>
                </c:pt>
                <c:pt idx="189">
                  <c:v>45656</c:v>
                </c:pt>
                <c:pt idx="190">
                  <c:v>45657</c:v>
                </c:pt>
                <c:pt idx="191">
                  <c:v>45659</c:v>
                </c:pt>
                <c:pt idx="192">
                  <c:v>45660</c:v>
                </c:pt>
                <c:pt idx="193">
                  <c:v>45663</c:v>
                </c:pt>
                <c:pt idx="194">
                  <c:v>45664</c:v>
                </c:pt>
                <c:pt idx="195">
                  <c:v>45665</c:v>
                </c:pt>
                <c:pt idx="196">
                  <c:v>45667</c:v>
                </c:pt>
                <c:pt idx="197">
                  <c:v>45670</c:v>
                </c:pt>
                <c:pt idx="198">
                  <c:v>45671</c:v>
                </c:pt>
                <c:pt idx="199">
                  <c:v>45672</c:v>
                </c:pt>
                <c:pt idx="200">
                  <c:v>45673</c:v>
                </c:pt>
                <c:pt idx="201">
                  <c:v>45674</c:v>
                </c:pt>
                <c:pt idx="202">
                  <c:v>45678</c:v>
                </c:pt>
                <c:pt idx="203">
                  <c:v>45679</c:v>
                </c:pt>
                <c:pt idx="204">
                  <c:v>45680</c:v>
                </c:pt>
                <c:pt idx="205">
                  <c:v>45681</c:v>
                </c:pt>
                <c:pt idx="206">
                  <c:v>45684</c:v>
                </c:pt>
                <c:pt idx="207">
                  <c:v>45685</c:v>
                </c:pt>
                <c:pt idx="208">
                  <c:v>45686</c:v>
                </c:pt>
                <c:pt idx="209">
                  <c:v>45687</c:v>
                </c:pt>
                <c:pt idx="210">
                  <c:v>45688</c:v>
                </c:pt>
                <c:pt idx="211">
                  <c:v>45691</c:v>
                </c:pt>
                <c:pt idx="212">
                  <c:v>45692</c:v>
                </c:pt>
                <c:pt idx="213">
                  <c:v>45693</c:v>
                </c:pt>
                <c:pt idx="214">
                  <c:v>45694</c:v>
                </c:pt>
                <c:pt idx="215">
                  <c:v>45695</c:v>
                </c:pt>
                <c:pt idx="216">
                  <c:v>45698</c:v>
                </c:pt>
                <c:pt idx="217">
                  <c:v>45699</c:v>
                </c:pt>
                <c:pt idx="218">
                  <c:v>45700</c:v>
                </c:pt>
                <c:pt idx="219">
                  <c:v>45701</c:v>
                </c:pt>
                <c:pt idx="220">
                  <c:v>45702</c:v>
                </c:pt>
                <c:pt idx="221">
                  <c:v>45706</c:v>
                </c:pt>
                <c:pt idx="222">
                  <c:v>45707</c:v>
                </c:pt>
                <c:pt idx="223">
                  <c:v>45708</c:v>
                </c:pt>
                <c:pt idx="224">
                  <c:v>45709</c:v>
                </c:pt>
                <c:pt idx="225">
                  <c:v>45712</c:v>
                </c:pt>
                <c:pt idx="226">
                  <c:v>45713</c:v>
                </c:pt>
                <c:pt idx="227">
                  <c:v>45714</c:v>
                </c:pt>
                <c:pt idx="228">
                  <c:v>45715</c:v>
                </c:pt>
                <c:pt idx="229">
                  <c:v>45716</c:v>
                </c:pt>
                <c:pt idx="230">
                  <c:v>45719</c:v>
                </c:pt>
                <c:pt idx="231">
                  <c:v>45720</c:v>
                </c:pt>
                <c:pt idx="232">
                  <c:v>45721</c:v>
                </c:pt>
                <c:pt idx="233">
                  <c:v>45722</c:v>
                </c:pt>
                <c:pt idx="234">
                  <c:v>45723</c:v>
                </c:pt>
                <c:pt idx="235">
                  <c:v>45726</c:v>
                </c:pt>
                <c:pt idx="236">
                  <c:v>45727</c:v>
                </c:pt>
                <c:pt idx="237">
                  <c:v>45728</c:v>
                </c:pt>
                <c:pt idx="238">
                  <c:v>45729</c:v>
                </c:pt>
                <c:pt idx="239">
                  <c:v>45730</c:v>
                </c:pt>
              </c:numCache>
            </c:numRef>
          </c:cat>
          <c:val>
            <c:numRef>
              <c:f>[1]KD!$C$12:$C$1048576</c:f>
              <c:numCache>
                <c:formatCode>General</c:formatCode>
                <c:ptCount val="1048565"/>
                <c:pt idx="3">
                  <c:v>27.551115675473799</c:v>
                </c:pt>
                <c:pt idx="4">
                  <c:v>4.6027448417515293</c:v>
                </c:pt>
                <c:pt idx="5">
                  <c:v>0</c:v>
                </c:pt>
                <c:pt idx="6">
                  <c:v>18.705972434915818</c:v>
                </c:pt>
                <c:pt idx="7">
                  <c:v>30.382848392036799</c:v>
                </c:pt>
                <c:pt idx="8">
                  <c:v>100</c:v>
                </c:pt>
                <c:pt idx="9">
                  <c:v>85.238248551191305</c:v>
                </c:pt>
                <c:pt idx="10">
                  <c:v>86.139729555698722</c:v>
                </c:pt>
                <c:pt idx="11">
                  <c:v>91.661300708306499</c:v>
                </c:pt>
                <c:pt idx="12">
                  <c:v>77.583708950418611</c:v>
                </c:pt>
                <c:pt idx="13">
                  <c:v>99.30779137153894</c:v>
                </c:pt>
                <c:pt idx="14">
                  <c:v>88.989053444945313</c:v>
                </c:pt>
                <c:pt idx="15">
                  <c:v>98.028010302640112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95.086059650505831</c:v>
                </c:pt>
                <c:pt idx="20">
                  <c:v>100</c:v>
                </c:pt>
                <c:pt idx="21">
                  <c:v>84.392337485606745</c:v>
                </c:pt>
                <c:pt idx="22">
                  <c:v>67.245891343033591</c:v>
                </c:pt>
                <c:pt idx="23">
                  <c:v>47.116089186643002</c:v>
                </c:pt>
                <c:pt idx="24">
                  <c:v>67.549460902334303</c:v>
                </c:pt>
                <c:pt idx="25">
                  <c:v>53.239819951847558</c:v>
                </c:pt>
                <c:pt idx="26">
                  <c:v>47.246804326450331</c:v>
                </c:pt>
                <c:pt idx="27">
                  <c:v>41.629793510324539</c:v>
                </c:pt>
                <c:pt idx="28">
                  <c:v>9.12590902609438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5.7521087160262114</c:v>
                </c:pt>
                <c:pt idx="33">
                  <c:v>0</c:v>
                </c:pt>
                <c:pt idx="34">
                  <c:v>8.3495686056144477E-2</c:v>
                </c:pt>
                <c:pt idx="35">
                  <c:v>10.328133405056491</c:v>
                </c:pt>
                <c:pt idx="36">
                  <c:v>23.363815671507986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3.8622950819672042</c:v>
                </c:pt>
                <c:pt idx="42">
                  <c:v>0</c:v>
                </c:pt>
                <c:pt idx="43">
                  <c:v>7.5993864246452656</c:v>
                </c:pt>
                <c:pt idx="44">
                  <c:v>5.9376198389365173</c:v>
                </c:pt>
                <c:pt idx="45">
                  <c:v>29.783970343857863</c:v>
                </c:pt>
                <c:pt idx="46">
                  <c:v>32.461971110827093</c:v>
                </c:pt>
                <c:pt idx="47">
                  <c:v>34.123737696535841</c:v>
                </c:pt>
                <c:pt idx="48">
                  <c:v>33.650773360603324</c:v>
                </c:pt>
                <c:pt idx="49">
                  <c:v>37.281094209382609</c:v>
                </c:pt>
                <c:pt idx="50">
                  <c:v>50.099530217374046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80.07134593135369</c:v>
                </c:pt>
                <c:pt idx="56">
                  <c:v>75.569204701895515</c:v>
                </c:pt>
                <c:pt idx="57">
                  <c:v>68.145716403685213</c:v>
                </c:pt>
                <c:pt idx="58">
                  <c:v>25.472689075630171</c:v>
                </c:pt>
                <c:pt idx="59">
                  <c:v>75.45815227659169</c:v>
                </c:pt>
                <c:pt idx="60">
                  <c:v>78.382612101037878</c:v>
                </c:pt>
                <c:pt idx="61">
                  <c:v>74.055218327785425</c:v>
                </c:pt>
                <c:pt idx="62">
                  <c:v>85.525446133509462</c:v>
                </c:pt>
                <c:pt idx="63">
                  <c:v>100</c:v>
                </c:pt>
                <c:pt idx="64">
                  <c:v>50.627526058285625</c:v>
                </c:pt>
                <c:pt idx="65">
                  <c:v>51.350776430546915</c:v>
                </c:pt>
                <c:pt idx="66">
                  <c:v>96.128483301425362</c:v>
                </c:pt>
                <c:pt idx="67">
                  <c:v>60.242501595405351</c:v>
                </c:pt>
                <c:pt idx="68">
                  <c:v>45.756222080408413</c:v>
                </c:pt>
                <c:pt idx="69">
                  <c:v>26.845352052754752</c:v>
                </c:pt>
                <c:pt idx="70">
                  <c:v>17.421825143586592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45.371283640975015</c:v>
                </c:pt>
                <c:pt idx="76">
                  <c:v>44.934479357475027</c:v>
                </c:pt>
                <c:pt idx="77">
                  <c:v>26.406362979031091</c:v>
                </c:pt>
                <c:pt idx="78">
                  <c:v>8.286334056399161</c:v>
                </c:pt>
                <c:pt idx="79">
                  <c:v>0</c:v>
                </c:pt>
                <c:pt idx="80">
                  <c:v>0</c:v>
                </c:pt>
                <c:pt idx="81">
                  <c:v>15.269804822043593</c:v>
                </c:pt>
                <c:pt idx="82">
                  <c:v>8.3237437667817389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1.4598540145985401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0.45971637836997947</c:v>
                </c:pt>
                <c:pt idx="91">
                  <c:v>0.44901131163110403</c:v>
                </c:pt>
                <c:pt idx="92">
                  <c:v>0</c:v>
                </c:pt>
                <c:pt idx="93">
                  <c:v>6.8247126436782173</c:v>
                </c:pt>
                <c:pt idx="94">
                  <c:v>0</c:v>
                </c:pt>
                <c:pt idx="95">
                  <c:v>6.8346650276581977</c:v>
                </c:pt>
                <c:pt idx="96">
                  <c:v>7.7152600170502277</c:v>
                </c:pt>
                <c:pt idx="97">
                  <c:v>0.30184659090901794</c:v>
                </c:pt>
                <c:pt idx="98">
                  <c:v>31.885280472374561</c:v>
                </c:pt>
                <c:pt idx="99">
                  <c:v>48.397300716997186</c:v>
                </c:pt>
                <c:pt idx="100">
                  <c:v>47.50723705371491</c:v>
                </c:pt>
                <c:pt idx="101">
                  <c:v>0</c:v>
                </c:pt>
                <c:pt idx="102">
                  <c:v>16.99834162520731</c:v>
                </c:pt>
                <c:pt idx="103">
                  <c:v>21.712864250177713</c:v>
                </c:pt>
                <c:pt idx="104">
                  <c:v>30.02842928216063</c:v>
                </c:pt>
                <c:pt idx="105">
                  <c:v>41.625207296849034</c:v>
                </c:pt>
                <c:pt idx="106">
                  <c:v>50.509357972044477</c:v>
                </c:pt>
                <c:pt idx="107">
                  <c:v>47.121535181236602</c:v>
                </c:pt>
                <c:pt idx="108">
                  <c:v>40.405117270788892</c:v>
                </c:pt>
                <c:pt idx="109">
                  <c:v>16.903577351338509</c:v>
                </c:pt>
                <c:pt idx="110">
                  <c:v>37.964937218668609</c:v>
                </c:pt>
                <c:pt idx="111">
                  <c:v>22.684198057332338</c:v>
                </c:pt>
                <c:pt idx="112">
                  <c:v>27.765932243544221</c:v>
                </c:pt>
                <c:pt idx="113">
                  <c:v>24.239244491080818</c:v>
                </c:pt>
                <c:pt idx="114">
                  <c:v>50.703564727954998</c:v>
                </c:pt>
                <c:pt idx="115">
                  <c:v>19.139936552696732</c:v>
                </c:pt>
                <c:pt idx="116">
                  <c:v>33.521325343672856</c:v>
                </c:pt>
                <c:pt idx="117">
                  <c:v>69.228057807543124</c:v>
                </c:pt>
                <c:pt idx="118">
                  <c:v>71.695452943250018</c:v>
                </c:pt>
                <c:pt idx="119">
                  <c:v>12.160733168840483</c:v>
                </c:pt>
                <c:pt idx="120">
                  <c:v>0</c:v>
                </c:pt>
                <c:pt idx="121">
                  <c:v>15.496938294866105</c:v>
                </c:pt>
                <c:pt idx="122">
                  <c:v>0</c:v>
                </c:pt>
                <c:pt idx="123">
                  <c:v>51.714375589807993</c:v>
                </c:pt>
                <c:pt idx="124">
                  <c:v>18.968229002831013</c:v>
                </c:pt>
                <c:pt idx="125">
                  <c:v>20.729789241899734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3.7006578947367497</c:v>
                </c:pt>
                <c:pt idx="130">
                  <c:v>0</c:v>
                </c:pt>
                <c:pt idx="131">
                  <c:v>31.598513011152452</c:v>
                </c:pt>
                <c:pt idx="132">
                  <c:v>33.811375789985348</c:v>
                </c:pt>
                <c:pt idx="133">
                  <c:v>23.213417598444511</c:v>
                </c:pt>
                <c:pt idx="134">
                  <c:v>86.485172581429396</c:v>
                </c:pt>
                <c:pt idx="135">
                  <c:v>64.924647544968508</c:v>
                </c:pt>
                <c:pt idx="136">
                  <c:v>43.923189110355018</c:v>
                </c:pt>
                <c:pt idx="137">
                  <c:v>84.176503653738095</c:v>
                </c:pt>
                <c:pt idx="138">
                  <c:v>63.715570545250266</c:v>
                </c:pt>
                <c:pt idx="139">
                  <c:v>58.909499718943259</c:v>
                </c:pt>
                <c:pt idx="140">
                  <c:v>65.177065767285072</c:v>
                </c:pt>
                <c:pt idx="141">
                  <c:v>88.111298482293392</c:v>
                </c:pt>
                <c:pt idx="142">
                  <c:v>92.102304665542277</c:v>
                </c:pt>
                <c:pt idx="143">
                  <c:v>63.968521641371453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1.223241590214172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15.091509150915122</c:v>
                </c:pt>
                <c:pt idx="155">
                  <c:v>26.302630263026366</c:v>
                </c:pt>
                <c:pt idx="156">
                  <c:v>33.118470771282574</c:v>
                </c:pt>
                <c:pt idx="157">
                  <c:v>31.81938559322041</c:v>
                </c:pt>
                <c:pt idx="158">
                  <c:v>43.930725220349544</c:v>
                </c:pt>
                <c:pt idx="159">
                  <c:v>51.987961349596155</c:v>
                </c:pt>
                <c:pt idx="160">
                  <c:v>71.841520113200033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71.072522982635434</c:v>
                </c:pt>
                <c:pt idx="165">
                  <c:v>90.888661899897798</c:v>
                </c:pt>
                <c:pt idx="166">
                  <c:v>99.918283963227864</c:v>
                </c:pt>
                <c:pt idx="167">
                  <c:v>100</c:v>
                </c:pt>
                <c:pt idx="168">
                  <c:v>100</c:v>
                </c:pt>
                <c:pt idx="169">
                  <c:v>73.87068201948621</c:v>
                </c:pt>
                <c:pt idx="170">
                  <c:v>89.075878358429151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85.796545105566224</c:v>
                </c:pt>
                <c:pt idx="176">
                  <c:v>80.683999302041627</c:v>
                </c:pt>
                <c:pt idx="177">
                  <c:v>70.266969115337673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0.31509239149784779</c:v>
                </c:pt>
                <c:pt idx="184">
                  <c:v>1.0307259586285455</c:v>
                </c:pt>
                <c:pt idx="185">
                  <c:v>1.9154769110264518</c:v>
                </c:pt>
                <c:pt idx="186">
                  <c:v>2.013386976181152</c:v>
                </c:pt>
                <c:pt idx="187">
                  <c:v>1.9617616690995852</c:v>
                </c:pt>
                <c:pt idx="188">
                  <c:v>1.46315028901734</c:v>
                </c:pt>
                <c:pt idx="189">
                  <c:v>1.5581019485354226</c:v>
                </c:pt>
                <c:pt idx="190">
                  <c:v>0.98769965118413716</c:v>
                </c:pt>
                <c:pt idx="191">
                  <c:v>83.112290008841768</c:v>
                </c:pt>
                <c:pt idx="192">
                  <c:v>100</c:v>
                </c:pt>
                <c:pt idx="193">
                  <c:v>100</c:v>
                </c:pt>
                <c:pt idx="194">
                  <c:v>54.727095516569122</c:v>
                </c:pt>
                <c:pt idx="195">
                  <c:v>54.580896686159896</c:v>
                </c:pt>
                <c:pt idx="196">
                  <c:v>27.893333333333281</c:v>
                </c:pt>
                <c:pt idx="197">
                  <c:v>0</c:v>
                </c:pt>
                <c:pt idx="198">
                  <c:v>0</c:v>
                </c:pt>
                <c:pt idx="199">
                  <c:v>25.353706847764652</c:v>
                </c:pt>
                <c:pt idx="200">
                  <c:v>10.243350311262029</c:v>
                </c:pt>
                <c:pt idx="201">
                  <c:v>33.672891907187392</c:v>
                </c:pt>
                <c:pt idx="202">
                  <c:v>51.329937747594869</c:v>
                </c:pt>
                <c:pt idx="203">
                  <c:v>86.644029428409667</c:v>
                </c:pt>
                <c:pt idx="204">
                  <c:v>87.492925863044675</c:v>
                </c:pt>
                <c:pt idx="205">
                  <c:v>61.460101867572178</c:v>
                </c:pt>
                <c:pt idx="206">
                  <c:v>0</c:v>
                </c:pt>
                <c:pt idx="207">
                  <c:v>36.701388888888921</c:v>
                </c:pt>
                <c:pt idx="208">
                  <c:v>18.333333333333339</c:v>
                </c:pt>
                <c:pt idx="209">
                  <c:v>21.631944444444461</c:v>
                </c:pt>
                <c:pt idx="210">
                  <c:v>5.7291666666666377</c:v>
                </c:pt>
                <c:pt idx="211">
                  <c:v>0</c:v>
                </c:pt>
                <c:pt idx="212">
                  <c:v>6.5117801047120709</c:v>
                </c:pt>
                <c:pt idx="213">
                  <c:v>26.734293193717278</c:v>
                </c:pt>
                <c:pt idx="214">
                  <c:v>39.332460732984323</c:v>
                </c:pt>
                <c:pt idx="215">
                  <c:v>43.128272251308921</c:v>
                </c:pt>
                <c:pt idx="216">
                  <c:v>55.333769633507835</c:v>
                </c:pt>
                <c:pt idx="217">
                  <c:v>52.8141361256545</c:v>
                </c:pt>
                <c:pt idx="218">
                  <c:v>55.778120184899791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99.252418645558421</c:v>
                </c:pt>
                <c:pt idx="223">
                  <c:v>100</c:v>
                </c:pt>
                <c:pt idx="224">
                  <c:v>75.778251599147112</c:v>
                </c:pt>
                <c:pt idx="225">
                  <c:v>54.193849021435192</c:v>
                </c:pt>
                <c:pt idx="226">
                  <c:v>11.780104712041854</c:v>
                </c:pt>
                <c:pt idx="227">
                  <c:v>34.495548961424326</c:v>
                </c:pt>
                <c:pt idx="228">
                  <c:v>0</c:v>
                </c:pt>
                <c:pt idx="229">
                  <c:v>23.897795591182337</c:v>
                </c:pt>
                <c:pt idx="230">
                  <c:v>0</c:v>
                </c:pt>
                <c:pt idx="231">
                  <c:v>7.408829174664076</c:v>
                </c:pt>
                <c:pt idx="232">
                  <c:v>12.43761996161226</c:v>
                </c:pt>
                <c:pt idx="233">
                  <c:v>0</c:v>
                </c:pt>
                <c:pt idx="234">
                  <c:v>7.1767095463778032</c:v>
                </c:pt>
                <c:pt idx="235">
                  <c:v>0</c:v>
                </c:pt>
                <c:pt idx="236">
                  <c:v>5.3727739209175995</c:v>
                </c:pt>
                <c:pt idx="237">
                  <c:v>31.91256830601089</c:v>
                </c:pt>
                <c:pt idx="238">
                  <c:v>35.390946502057595</c:v>
                </c:pt>
                <c:pt idx="239">
                  <c:v>60.452674897119337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F-4E96-A1AB-8A1375BA7C21}"/>
            </c:ext>
          </c:extLst>
        </c:ser>
        <c:ser>
          <c:idx val="1"/>
          <c:order val="1"/>
          <c:tx>
            <c:strRef>
              <c:f>[1]KD!$D$1</c:f>
              <c:strCache>
                <c:ptCount val="1"/>
                <c:pt idx="0">
                  <c:v>%D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[1]KD!$A$12:$A$1048576</c:f>
              <c:numCache>
                <c:formatCode>General</c:formatCode>
                <c:ptCount val="1048565"/>
                <c:pt idx="0">
                  <c:v>45733</c:v>
                </c:pt>
                <c:pt idx="1">
                  <c:v>45730</c:v>
                </c:pt>
                <c:pt idx="2">
                  <c:v>45729</c:v>
                </c:pt>
                <c:pt idx="3">
                  <c:v>45728</c:v>
                </c:pt>
                <c:pt idx="4">
                  <c:v>45727</c:v>
                </c:pt>
                <c:pt idx="5">
                  <c:v>45726</c:v>
                </c:pt>
                <c:pt idx="6">
                  <c:v>45723</c:v>
                </c:pt>
                <c:pt idx="7">
                  <c:v>45722</c:v>
                </c:pt>
                <c:pt idx="8">
                  <c:v>45721</c:v>
                </c:pt>
                <c:pt idx="9">
                  <c:v>45720</c:v>
                </c:pt>
                <c:pt idx="10">
                  <c:v>45719</c:v>
                </c:pt>
                <c:pt idx="11">
                  <c:v>45716</c:v>
                </c:pt>
                <c:pt idx="12">
                  <c:v>45715</c:v>
                </c:pt>
                <c:pt idx="13">
                  <c:v>45714</c:v>
                </c:pt>
                <c:pt idx="14">
                  <c:v>45713</c:v>
                </c:pt>
                <c:pt idx="15">
                  <c:v>45712</c:v>
                </c:pt>
                <c:pt idx="16">
                  <c:v>45709</c:v>
                </c:pt>
                <c:pt idx="17">
                  <c:v>45708</c:v>
                </c:pt>
                <c:pt idx="18">
                  <c:v>45707</c:v>
                </c:pt>
                <c:pt idx="19">
                  <c:v>45706</c:v>
                </c:pt>
                <c:pt idx="20">
                  <c:v>45702</c:v>
                </c:pt>
                <c:pt idx="21">
                  <c:v>45701</c:v>
                </c:pt>
                <c:pt idx="22">
                  <c:v>45700</c:v>
                </c:pt>
                <c:pt idx="23">
                  <c:v>45699</c:v>
                </c:pt>
                <c:pt idx="24">
                  <c:v>45698</c:v>
                </c:pt>
                <c:pt idx="25">
                  <c:v>45695</c:v>
                </c:pt>
                <c:pt idx="26">
                  <c:v>45694</c:v>
                </c:pt>
                <c:pt idx="27">
                  <c:v>45693</c:v>
                </c:pt>
                <c:pt idx="28">
                  <c:v>45692</c:v>
                </c:pt>
                <c:pt idx="29">
                  <c:v>45691</c:v>
                </c:pt>
                <c:pt idx="30">
                  <c:v>45688</c:v>
                </c:pt>
                <c:pt idx="31">
                  <c:v>45687</c:v>
                </c:pt>
                <c:pt idx="32">
                  <c:v>45686</c:v>
                </c:pt>
                <c:pt idx="33">
                  <c:v>45685</c:v>
                </c:pt>
                <c:pt idx="34">
                  <c:v>45684</c:v>
                </c:pt>
                <c:pt idx="35">
                  <c:v>45681</c:v>
                </c:pt>
                <c:pt idx="36">
                  <c:v>45680</c:v>
                </c:pt>
                <c:pt idx="37">
                  <c:v>45679</c:v>
                </c:pt>
                <c:pt idx="38">
                  <c:v>45678</c:v>
                </c:pt>
                <c:pt idx="39">
                  <c:v>45674</c:v>
                </c:pt>
                <c:pt idx="40">
                  <c:v>45673</c:v>
                </c:pt>
                <c:pt idx="41">
                  <c:v>45672</c:v>
                </c:pt>
                <c:pt idx="42">
                  <c:v>45671</c:v>
                </c:pt>
                <c:pt idx="43">
                  <c:v>45670</c:v>
                </c:pt>
                <c:pt idx="44">
                  <c:v>45667</c:v>
                </c:pt>
                <c:pt idx="45">
                  <c:v>45665</c:v>
                </c:pt>
                <c:pt idx="46">
                  <c:v>45664</c:v>
                </c:pt>
                <c:pt idx="47">
                  <c:v>45663</c:v>
                </c:pt>
                <c:pt idx="48">
                  <c:v>45660</c:v>
                </c:pt>
                <c:pt idx="49">
                  <c:v>45659</c:v>
                </c:pt>
                <c:pt idx="50">
                  <c:v>45657</c:v>
                </c:pt>
                <c:pt idx="51">
                  <c:v>45656</c:v>
                </c:pt>
                <c:pt idx="52">
                  <c:v>45653</c:v>
                </c:pt>
                <c:pt idx="53">
                  <c:v>45652</c:v>
                </c:pt>
                <c:pt idx="54">
                  <c:v>45650</c:v>
                </c:pt>
                <c:pt idx="55">
                  <c:v>45649</c:v>
                </c:pt>
                <c:pt idx="56">
                  <c:v>45646</c:v>
                </c:pt>
                <c:pt idx="57">
                  <c:v>45645</c:v>
                </c:pt>
                <c:pt idx="58">
                  <c:v>45644</c:v>
                </c:pt>
                <c:pt idx="59">
                  <c:v>45643</c:v>
                </c:pt>
                <c:pt idx="60">
                  <c:v>45642</c:v>
                </c:pt>
                <c:pt idx="61">
                  <c:v>45639</c:v>
                </c:pt>
                <c:pt idx="62">
                  <c:v>45638</c:v>
                </c:pt>
                <c:pt idx="63">
                  <c:v>45637</c:v>
                </c:pt>
                <c:pt idx="64">
                  <c:v>45636</c:v>
                </c:pt>
                <c:pt idx="65">
                  <c:v>45635</c:v>
                </c:pt>
                <c:pt idx="66">
                  <c:v>45632</c:v>
                </c:pt>
                <c:pt idx="67">
                  <c:v>45631</c:v>
                </c:pt>
                <c:pt idx="68">
                  <c:v>45630</c:v>
                </c:pt>
                <c:pt idx="69">
                  <c:v>45629</c:v>
                </c:pt>
                <c:pt idx="70">
                  <c:v>45628</c:v>
                </c:pt>
                <c:pt idx="71">
                  <c:v>45625</c:v>
                </c:pt>
                <c:pt idx="72">
                  <c:v>45623</c:v>
                </c:pt>
                <c:pt idx="73">
                  <c:v>45622</c:v>
                </c:pt>
                <c:pt idx="74">
                  <c:v>45621</c:v>
                </c:pt>
                <c:pt idx="75">
                  <c:v>45618</c:v>
                </c:pt>
                <c:pt idx="76">
                  <c:v>45617</c:v>
                </c:pt>
                <c:pt idx="77">
                  <c:v>45616</c:v>
                </c:pt>
                <c:pt idx="78">
                  <c:v>45615</c:v>
                </c:pt>
                <c:pt idx="79">
                  <c:v>45614</c:v>
                </c:pt>
                <c:pt idx="80">
                  <c:v>45611</c:v>
                </c:pt>
                <c:pt idx="81">
                  <c:v>45610</c:v>
                </c:pt>
                <c:pt idx="82">
                  <c:v>45609</c:v>
                </c:pt>
                <c:pt idx="83">
                  <c:v>45608</c:v>
                </c:pt>
                <c:pt idx="84">
                  <c:v>45607</c:v>
                </c:pt>
                <c:pt idx="85">
                  <c:v>45604</c:v>
                </c:pt>
                <c:pt idx="86">
                  <c:v>45603</c:v>
                </c:pt>
                <c:pt idx="87">
                  <c:v>45602</c:v>
                </c:pt>
                <c:pt idx="88">
                  <c:v>45601</c:v>
                </c:pt>
                <c:pt idx="89">
                  <c:v>45600</c:v>
                </c:pt>
                <c:pt idx="90">
                  <c:v>45597</c:v>
                </c:pt>
                <c:pt idx="91">
                  <c:v>45596</c:v>
                </c:pt>
                <c:pt idx="92">
                  <c:v>45595</c:v>
                </c:pt>
                <c:pt idx="93">
                  <c:v>45594</c:v>
                </c:pt>
                <c:pt idx="94">
                  <c:v>45593</c:v>
                </c:pt>
                <c:pt idx="95">
                  <c:v>45590</c:v>
                </c:pt>
                <c:pt idx="96">
                  <c:v>45589</c:v>
                </c:pt>
                <c:pt idx="97">
                  <c:v>45588</c:v>
                </c:pt>
                <c:pt idx="98">
                  <c:v>45587</c:v>
                </c:pt>
                <c:pt idx="99">
                  <c:v>45586</c:v>
                </c:pt>
                <c:pt idx="100">
                  <c:v>45583</c:v>
                </c:pt>
                <c:pt idx="101">
                  <c:v>45582</c:v>
                </c:pt>
                <c:pt idx="102">
                  <c:v>45581</c:v>
                </c:pt>
                <c:pt idx="103">
                  <c:v>45580</c:v>
                </c:pt>
                <c:pt idx="104">
                  <c:v>45579</c:v>
                </c:pt>
                <c:pt idx="105">
                  <c:v>45576</c:v>
                </c:pt>
                <c:pt idx="106">
                  <c:v>45575</c:v>
                </c:pt>
                <c:pt idx="107">
                  <c:v>45574</c:v>
                </c:pt>
                <c:pt idx="108">
                  <c:v>45573</c:v>
                </c:pt>
                <c:pt idx="109">
                  <c:v>45572</c:v>
                </c:pt>
                <c:pt idx="110">
                  <c:v>45569</c:v>
                </c:pt>
                <c:pt idx="111">
                  <c:v>45568</c:v>
                </c:pt>
                <c:pt idx="112">
                  <c:v>45567</c:v>
                </c:pt>
                <c:pt idx="113">
                  <c:v>45566</c:v>
                </c:pt>
                <c:pt idx="114">
                  <c:v>45565</c:v>
                </c:pt>
                <c:pt idx="115">
                  <c:v>45562</c:v>
                </c:pt>
                <c:pt idx="116">
                  <c:v>45561</c:v>
                </c:pt>
                <c:pt idx="117">
                  <c:v>45560</c:v>
                </c:pt>
                <c:pt idx="118">
                  <c:v>45559</c:v>
                </c:pt>
                <c:pt idx="119">
                  <c:v>45558</c:v>
                </c:pt>
                <c:pt idx="120">
                  <c:v>45555</c:v>
                </c:pt>
                <c:pt idx="121">
                  <c:v>45554</c:v>
                </c:pt>
                <c:pt idx="122">
                  <c:v>45553</c:v>
                </c:pt>
                <c:pt idx="123">
                  <c:v>45552</c:v>
                </c:pt>
                <c:pt idx="124">
                  <c:v>45551</c:v>
                </c:pt>
                <c:pt idx="125">
                  <c:v>45548</c:v>
                </c:pt>
                <c:pt idx="126">
                  <c:v>45547</c:v>
                </c:pt>
                <c:pt idx="127">
                  <c:v>45546</c:v>
                </c:pt>
                <c:pt idx="128">
                  <c:v>45545</c:v>
                </c:pt>
                <c:pt idx="129">
                  <c:v>45544</c:v>
                </c:pt>
                <c:pt idx="130">
                  <c:v>45541</c:v>
                </c:pt>
                <c:pt idx="131">
                  <c:v>45540</c:v>
                </c:pt>
                <c:pt idx="132">
                  <c:v>45539</c:v>
                </c:pt>
                <c:pt idx="133">
                  <c:v>45538</c:v>
                </c:pt>
                <c:pt idx="134">
                  <c:v>45534</c:v>
                </c:pt>
                <c:pt idx="135">
                  <c:v>45533</c:v>
                </c:pt>
                <c:pt idx="136">
                  <c:v>45532</c:v>
                </c:pt>
                <c:pt idx="137">
                  <c:v>45531</c:v>
                </c:pt>
                <c:pt idx="138">
                  <c:v>45530</c:v>
                </c:pt>
                <c:pt idx="139">
                  <c:v>45527</c:v>
                </c:pt>
                <c:pt idx="140">
                  <c:v>45526</c:v>
                </c:pt>
                <c:pt idx="141">
                  <c:v>45525</c:v>
                </c:pt>
                <c:pt idx="142">
                  <c:v>45524</c:v>
                </c:pt>
                <c:pt idx="143">
                  <c:v>45523</c:v>
                </c:pt>
                <c:pt idx="144">
                  <c:v>45520</c:v>
                </c:pt>
                <c:pt idx="145">
                  <c:v>45519</c:v>
                </c:pt>
                <c:pt idx="146">
                  <c:v>45518</c:v>
                </c:pt>
                <c:pt idx="147">
                  <c:v>45517</c:v>
                </c:pt>
                <c:pt idx="148">
                  <c:v>45516</c:v>
                </c:pt>
                <c:pt idx="149">
                  <c:v>45513</c:v>
                </c:pt>
                <c:pt idx="150">
                  <c:v>45512</c:v>
                </c:pt>
                <c:pt idx="151">
                  <c:v>45511</c:v>
                </c:pt>
                <c:pt idx="152">
                  <c:v>45510</c:v>
                </c:pt>
                <c:pt idx="153">
                  <c:v>45509</c:v>
                </c:pt>
                <c:pt idx="154">
                  <c:v>45506</c:v>
                </c:pt>
                <c:pt idx="155">
                  <c:v>45505</c:v>
                </c:pt>
                <c:pt idx="156">
                  <c:v>45504</c:v>
                </c:pt>
                <c:pt idx="157">
                  <c:v>45503</c:v>
                </c:pt>
                <c:pt idx="158">
                  <c:v>45502</c:v>
                </c:pt>
                <c:pt idx="159">
                  <c:v>45499</c:v>
                </c:pt>
                <c:pt idx="160">
                  <c:v>45498</c:v>
                </c:pt>
                <c:pt idx="161">
                  <c:v>45497</c:v>
                </c:pt>
                <c:pt idx="162">
                  <c:v>45496</c:v>
                </c:pt>
                <c:pt idx="163">
                  <c:v>45495</c:v>
                </c:pt>
                <c:pt idx="164">
                  <c:v>45492</c:v>
                </c:pt>
                <c:pt idx="165">
                  <c:v>45491</c:v>
                </c:pt>
                <c:pt idx="166">
                  <c:v>45490</c:v>
                </c:pt>
                <c:pt idx="167">
                  <c:v>45489</c:v>
                </c:pt>
                <c:pt idx="168">
                  <c:v>45488</c:v>
                </c:pt>
                <c:pt idx="169">
                  <c:v>45485</c:v>
                </c:pt>
                <c:pt idx="170">
                  <c:v>45484</c:v>
                </c:pt>
                <c:pt idx="171">
                  <c:v>45483</c:v>
                </c:pt>
                <c:pt idx="172">
                  <c:v>45482</c:v>
                </c:pt>
                <c:pt idx="173">
                  <c:v>45481</c:v>
                </c:pt>
                <c:pt idx="174">
                  <c:v>45478</c:v>
                </c:pt>
                <c:pt idx="175">
                  <c:v>45476</c:v>
                </c:pt>
                <c:pt idx="176">
                  <c:v>45475</c:v>
                </c:pt>
                <c:pt idx="177">
                  <c:v>45474</c:v>
                </c:pt>
                <c:pt idx="178">
                  <c:v>45638</c:v>
                </c:pt>
                <c:pt idx="179">
                  <c:v>45639</c:v>
                </c:pt>
                <c:pt idx="180">
                  <c:v>45642</c:v>
                </c:pt>
                <c:pt idx="181">
                  <c:v>45643</c:v>
                </c:pt>
                <c:pt idx="182">
                  <c:v>45644</c:v>
                </c:pt>
                <c:pt idx="183">
                  <c:v>45645</c:v>
                </c:pt>
                <c:pt idx="184">
                  <c:v>45646</c:v>
                </c:pt>
                <c:pt idx="185">
                  <c:v>45649</c:v>
                </c:pt>
                <c:pt idx="186">
                  <c:v>45650</c:v>
                </c:pt>
                <c:pt idx="187">
                  <c:v>45652</c:v>
                </c:pt>
                <c:pt idx="188">
                  <c:v>45653</c:v>
                </c:pt>
                <c:pt idx="189">
                  <c:v>45656</c:v>
                </c:pt>
                <c:pt idx="190">
                  <c:v>45657</c:v>
                </c:pt>
                <c:pt idx="191">
                  <c:v>45659</c:v>
                </c:pt>
                <c:pt idx="192">
                  <c:v>45660</c:v>
                </c:pt>
                <c:pt idx="193">
                  <c:v>45663</c:v>
                </c:pt>
                <c:pt idx="194">
                  <c:v>45664</c:v>
                </c:pt>
                <c:pt idx="195">
                  <c:v>45665</c:v>
                </c:pt>
                <c:pt idx="196">
                  <c:v>45667</c:v>
                </c:pt>
                <c:pt idx="197">
                  <c:v>45670</c:v>
                </c:pt>
                <c:pt idx="198">
                  <c:v>45671</c:v>
                </c:pt>
                <c:pt idx="199">
                  <c:v>45672</c:v>
                </c:pt>
                <c:pt idx="200">
                  <c:v>45673</c:v>
                </c:pt>
                <c:pt idx="201">
                  <c:v>45674</c:v>
                </c:pt>
                <c:pt idx="202">
                  <c:v>45678</c:v>
                </c:pt>
                <c:pt idx="203">
                  <c:v>45679</c:v>
                </c:pt>
                <c:pt idx="204">
                  <c:v>45680</c:v>
                </c:pt>
                <c:pt idx="205">
                  <c:v>45681</c:v>
                </c:pt>
                <c:pt idx="206">
                  <c:v>45684</c:v>
                </c:pt>
                <c:pt idx="207">
                  <c:v>45685</c:v>
                </c:pt>
                <c:pt idx="208">
                  <c:v>45686</c:v>
                </c:pt>
                <c:pt idx="209">
                  <c:v>45687</c:v>
                </c:pt>
                <c:pt idx="210">
                  <c:v>45688</c:v>
                </c:pt>
                <c:pt idx="211">
                  <c:v>45691</c:v>
                </c:pt>
                <c:pt idx="212">
                  <c:v>45692</c:v>
                </c:pt>
                <c:pt idx="213">
                  <c:v>45693</c:v>
                </c:pt>
                <c:pt idx="214">
                  <c:v>45694</c:v>
                </c:pt>
                <c:pt idx="215">
                  <c:v>45695</c:v>
                </c:pt>
                <c:pt idx="216">
                  <c:v>45698</c:v>
                </c:pt>
                <c:pt idx="217">
                  <c:v>45699</c:v>
                </c:pt>
                <c:pt idx="218">
                  <c:v>45700</c:v>
                </c:pt>
                <c:pt idx="219">
                  <c:v>45701</c:v>
                </c:pt>
                <c:pt idx="220">
                  <c:v>45702</c:v>
                </c:pt>
                <c:pt idx="221">
                  <c:v>45706</c:v>
                </c:pt>
                <c:pt idx="222">
                  <c:v>45707</c:v>
                </c:pt>
                <c:pt idx="223">
                  <c:v>45708</c:v>
                </c:pt>
                <c:pt idx="224">
                  <c:v>45709</c:v>
                </c:pt>
                <c:pt idx="225">
                  <c:v>45712</c:v>
                </c:pt>
                <c:pt idx="226">
                  <c:v>45713</c:v>
                </c:pt>
                <c:pt idx="227">
                  <c:v>45714</c:v>
                </c:pt>
                <c:pt idx="228">
                  <c:v>45715</c:v>
                </c:pt>
                <c:pt idx="229">
                  <c:v>45716</c:v>
                </c:pt>
                <c:pt idx="230">
                  <c:v>45719</c:v>
                </c:pt>
                <c:pt idx="231">
                  <c:v>45720</c:v>
                </c:pt>
                <c:pt idx="232">
                  <c:v>45721</c:v>
                </c:pt>
                <c:pt idx="233">
                  <c:v>45722</c:v>
                </c:pt>
                <c:pt idx="234">
                  <c:v>45723</c:v>
                </c:pt>
                <c:pt idx="235">
                  <c:v>45726</c:v>
                </c:pt>
                <c:pt idx="236">
                  <c:v>45727</c:v>
                </c:pt>
                <c:pt idx="237">
                  <c:v>45728</c:v>
                </c:pt>
                <c:pt idx="238">
                  <c:v>45729</c:v>
                </c:pt>
                <c:pt idx="239">
                  <c:v>45730</c:v>
                </c:pt>
              </c:numCache>
            </c:numRef>
          </c:cat>
          <c:val>
            <c:numRef>
              <c:f>[1]KD!$D$12:$D$1048576</c:f>
              <c:numCache>
                <c:formatCode>General</c:formatCode>
                <c:ptCount val="1048565"/>
                <c:pt idx="5">
                  <c:v>10.717953505741775</c:v>
                </c:pt>
                <c:pt idx="6">
                  <c:v>7.7695724255557828</c:v>
                </c:pt>
                <c:pt idx="7">
                  <c:v>16.362940275650871</c:v>
                </c:pt>
                <c:pt idx="8">
                  <c:v>49.6962736089842</c:v>
                </c:pt>
                <c:pt idx="9">
                  <c:v>71.873698981076032</c:v>
                </c:pt>
                <c:pt idx="10">
                  <c:v>90.459326035630014</c:v>
                </c:pt>
                <c:pt idx="11">
                  <c:v>87.679759605065513</c:v>
                </c:pt>
                <c:pt idx="12">
                  <c:v>85.128246404807939</c:v>
                </c:pt>
                <c:pt idx="13">
                  <c:v>89.51760034342135</c:v>
                </c:pt>
                <c:pt idx="14">
                  <c:v>88.626851255634278</c:v>
                </c:pt>
                <c:pt idx="15">
                  <c:v>95.441618373041464</c:v>
                </c:pt>
                <c:pt idx="16">
                  <c:v>95.672354582528484</c:v>
                </c:pt>
                <c:pt idx="17">
                  <c:v>99.342670100880028</c:v>
                </c:pt>
                <c:pt idx="18">
                  <c:v>100</c:v>
                </c:pt>
                <c:pt idx="19">
                  <c:v>98.362019883501944</c:v>
                </c:pt>
                <c:pt idx="20">
                  <c:v>98.362019883501944</c:v>
                </c:pt>
                <c:pt idx="21">
                  <c:v>93.159465712037516</c:v>
                </c:pt>
                <c:pt idx="22">
                  <c:v>83.879409609546769</c:v>
                </c:pt>
                <c:pt idx="23">
                  <c:v>66.251439338427772</c:v>
                </c:pt>
                <c:pt idx="24">
                  <c:v>60.637147144003642</c:v>
                </c:pt>
                <c:pt idx="25">
                  <c:v>55.968456680274954</c:v>
                </c:pt>
                <c:pt idx="26">
                  <c:v>56.012028393544064</c:v>
                </c:pt>
                <c:pt idx="27">
                  <c:v>47.372139262874136</c:v>
                </c:pt>
                <c:pt idx="28">
                  <c:v>32.66750228762308</c:v>
                </c:pt>
                <c:pt idx="29">
                  <c:v>16.918567512139642</c:v>
                </c:pt>
                <c:pt idx="30">
                  <c:v>3.0419696753647933</c:v>
                </c:pt>
                <c:pt idx="31">
                  <c:v>0</c:v>
                </c:pt>
                <c:pt idx="32">
                  <c:v>1.9173695720087371</c:v>
                </c:pt>
                <c:pt idx="33">
                  <c:v>1.9173695720087371</c:v>
                </c:pt>
                <c:pt idx="34">
                  <c:v>1.9452014673607854</c:v>
                </c:pt>
                <c:pt idx="35">
                  <c:v>3.4705430303708784</c:v>
                </c:pt>
                <c:pt idx="36">
                  <c:v>11.258481587540208</c:v>
                </c:pt>
                <c:pt idx="37">
                  <c:v>11.230649692188159</c:v>
                </c:pt>
                <c:pt idx="38">
                  <c:v>7.7879385571693289</c:v>
                </c:pt>
                <c:pt idx="39">
                  <c:v>0</c:v>
                </c:pt>
                <c:pt idx="40">
                  <c:v>0</c:v>
                </c:pt>
                <c:pt idx="41">
                  <c:v>1.287431693989068</c:v>
                </c:pt>
                <c:pt idx="42">
                  <c:v>1.287431693989068</c:v>
                </c:pt>
                <c:pt idx="43">
                  <c:v>3.8205605022041564</c:v>
                </c:pt>
                <c:pt idx="44">
                  <c:v>4.5123354211939279</c:v>
                </c:pt>
                <c:pt idx="45">
                  <c:v>14.440325535813216</c:v>
                </c:pt>
                <c:pt idx="46">
                  <c:v>22.727853764540487</c:v>
                </c:pt>
                <c:pt idx="47">
                  <c:v>32.123226383740267</c:v>
                </c:pt>
                <c:pt idx="48">
                  <c:v>33.412160722655422</c:v>
                </c:pt>
                <c:pt idx="49">
                  <c:v>35.018535088840594</c:v>
                </c:pt>
                <c:pt idx="50">
                  <c:v>40.343799262453331</c:v>
                </c:pt>
                <c:pt idx="51">
                  <c:v>62.460208142252213</c:v>
                </c:pt>
                <c:pt idx="52">
                  <c:v>83.366510072458013</c:v>
                </c:pt>
                <c:pt idx="53">
                  <c:v>100</c:v>
                </c:pt>
                <c:pt idx="54">
                  <c:v>100</c:v>
                </c:pt>
                <c:pt idx="55">
                  <c:v>93.357115310451221</c:v>
                </c:pt>
                <c:pt idx="56">
                  <c:v>85.213516877749726</c:v>
                </c:pt>
                <c:pt idx="57">
                  <c:v>74.595422345644806</c:v>
                </c:pt>
                <c:pt idx="58">
                  <c:v>56.395870060403638</c:v>
                </c:pt>
                <c:pt idx="59">
                  <c:v>56.358852585302351</c:v>
                </c:pt>
                <c:pt idx="60">
                  <c:v>59.771151151086578</c:v>
                </c:pt>
                <c:pt idx="61">
                  <c:v>75.965327568471665</c:v>
                </c:pt>
                <c:pt idx="62">
                  <c:v>79.32109218744425</c:v>
                </c:pt>
                <c:pt idx="63">
                  <c:v>86.526888153764958</c:v>
                </c:pt>
                <c:pt idx="64">
                  <c:v>78.717657397265029</c:v>
                </c:pt>
                <c:pt idx="65">
                  <c:v>67.326100829610851</c:v>
                </c:pt>
                <c:pt idx="66">
                  <c:v>66.035595263419296</c:v>
                </c:pt>
                <c:pt idx="67">
                  <c:v>69.240587109125869</c:v>
                </c:pt>
                <c:pt idx="68">
                  <c:v>67.375735659079709</c:v>
                </c:pt>
                <c:pt idx="69">
                  <c:v>44.281358576189511</c:v>
                </c:pt>
                <c:pt idx="70">
                  <c:v>30.007799758916587</c:v>
                </c:pt>
                <c:pt idx="71">
                  <c:v>14.755725732113781</c:v>
                </c:pt>
                <c:pt idx="72">
                  <c:v>5.8072750478621975</c:v>
                </c:pt>
                <c:pt idx="73">
                  <c:v>0</c:v>
                </c:pt>
                <c:pt idx="74">
                  <c:v>0</c:v>
                </c:pt>
                <c:pt idx="75">
                  <c:v>15.123761213658339</c:v>
                </c:pt>
                <c:pt idx="76">
                  <c:v>30.101920999483344</c:v>
                </c:pt>
                <c:pt idx="77">
                  <c:v>38.90404199249371</c:v>
                </c:pt>
                <c:pt idx="78">
                  <c:v>26.542392130968423</c:v>
                </c:pt>
                <c:pt idx="79">
                  <c:v>11.564232345143417</c:v>
                </c:pt>
                <c:pt idx="80">
                  <c:v>2.7621113521330538</c:v>
                </c:pt>
                <c:pt idx="81">
                  <c:v>5.0899349406811973</c:v>
                </c:pt>
                <c:pt idx="82">
                  <c:v>7.8645161962751109</c:v>
                </c:pt>
                <c:pt idx="83">
                  <c:v>7.8645161962751109</c:v>
                </c:pt>
                <c:pt idx="84">
                  <c:v>2.7745812555939131</c:v>
                </c:pt>
                <c:pt idx="85">
                  <c:v>0</c:v>
                </c:pt>
                <c:pt idx="86">
                  <c:v>0.48661800486618007</c:v>
                </c:pt>
                <c:pt idx="87">
                  <c:v>0.48661800486618007</c:v>
                </c:pt>
                <c:pt idx="88">
                  <c:v>0.48661800486618007</c:v>
                </c:pt>
                <c:pt idx="89">
                  <c:v>0</c:v>
                </c:pt>
                <c:pt idx="90">
                  <c:v>0.15323879278999317</c:v>
                </c:pt>
                <c:pt idx="91">
                  <c:v>0.30290923000036113</c:v>
                </c:pt>
                <c:pt idx="92">
                  <c:v>0.30290923000036113</c:v>
                </c:pt>
                <c:pt idx="93">
                  <c:v>2.4245746517697735</c:v>
                </c:pt>
                <c:pt idx="94">
                  <c:v>2.2749042145594056</c:v>
                </c:pt>
                <c:pt idx="95">
                  <c:v>4.5531258904454717</c:v>
                </c:pt>
                <c:pt idx="96">
                  <c:v>4.8499750149028085</c:v>
                </c:pt>
                <c:pt idx="97">
                  <c:v>4.9505905452058139</c:v>
                </c:pt>
                <c:pt idx="98">
                  <c:v>13.300795693444604</c:v>
                </c:pt>
                <c:pt idx="99">
                  <c:v>26.861475926760253</c:v>
                </c:pt>
                <c:pt idx="100">
                  <c:v>42.596606081028881</c:v>
                </c:pt>
                <c:pt idx="101">
                  <c:v>31.968179256904033</c:v>
                </c:pt>
                <c:pt idx="102">
                  <c:v>21.501859559640739</c:v>
                </c:pt>
                <c:pt idx="103">
                  <c:v>12.903735291795007</c:v>
                </c:pt>
                <c:pt idx="104">
                  <c:v>22.913211719181884</c:v>
                </c:pt>
                <c:pt idx="105">
                  <c:v>31.122166943062457</c:v>
                </c:pt>
                <c:pt idx="106">
                  <c:v>40.720998183684713</c:v>
                </c:pt>
                <c:pt idx="107">
                  <c:v>46.418700150043371</c:v>
                </c:pt>
                <c:pt idx="108">
                  <c:v>46.012003474689983</c:v>
                </c:pt>
                <c:pt idx="109">
                  <c:v>34.810076601121338</c:v>
                </c:pt>
                <c:pt idx="110">
                  <c:v>31.757877280265337</c:v>
                </c:pt>
                <c:pt idx="111">
                  <c:v>25.850904209113153</c:v>
                </c:pt>
                <c:pt idx="112">
                  <c:v>29.471689173181726</c:v>
                </c:pt>
                <c:pt idx="113">
                  <c:v>24.896458263985792</c:v>
                </c:pt>
                <c:pt idx="114">
                  <c:v>34.236247154193343</c:v>
                </c:pt>
                <c:pt idx="115">
                  <c:v>31.360915257244177</c:v>
                </c:pt>
                <c:pt idx="116">
                  <c:v>34.4549422081082</c:v>
                </c:pt>
                <c:pt idx="117">
                  <c:v>40.629773234637575</c:v>
                </c:pt>
                <c:pt idx="118">
                  <c:v>58.14827869815533</c:v>
                </c:pt>
                <c:pt idx="119">
                  <c:v>51.028081306544543</c:v>
                </c:pt>
                <c:pt idx="120">
                  <c:v>27.9520620373635</c:v>
                </c:pt>
                <c:pt idx="121">
                  <c:v>9.2192238212355289</c:v>
                </c:pt>
                <c:pt idx="122">
                  <c:v>5.1656460982887014</c:v>
                </c:pt>
                <c:pt idx="123">
                  <c:v>22.403771294891367</c:v>
                </c:pt>
                <c:pt idx="124">
                  <c:v>23.560868197546338</c:v>
                </c:pt>
                <c:pt idx="125">
                  <c:v>30.47079794484625</c:v>
                </c:pt>
                <c:pt idx="126">
                  <c:v>13.232672748243582</c:v>
                </c:pt>
                <c:pt idx="127">
                  <c:v>6.9099297472999117</c:v>
                </c:pt>
                <c:pt idx="128">
                  <c:v>0</c:v>
                </c:pt>
                <c:pt idx="129">
                  <c:v>1.2335526315789165</c:v>
                </c:pt>
                <c:pt idx="130">
                  <c:v>1.2335526315789165</c:v>
                </c:pt>
                <c:pt idx="131">
                  <c:v>11.766390301963066</c:v>
                </c:pt>
                <c:pt idx="132">
                  <c:v>21.803296267045933</c:v>
                </c:pt>
                <c:pt idx="133">
                  <c:v>29.541102133194101</c:v>
                </c:pt>
                <c:pt idx="134">
                  <c:v>47.836655323286415</c:v>
                </c:pt>
                <c:pt idx="135">
                  <c:v>58.207745908280799</c:v>
                </c:pt>
                <c:pt idx="136">
                  <c:v>65.111003078917648</c:v>
                </c:pt>
                <c:pt idx="137">
                  <c:v>64.341446769687209</c:v>
                </c:pt>
                <c:pt idx="138">
                  <c:v>63.938421103114457</c:v>
                </c:pt>
                <c:pt idx="139">
                  <c:v>68.933857972643878</c:v>
                </c:pt>
                <c:pt idx="140">
                  <c:v>62.600712010492863</c:v>
                </c:pt>
                <c:pt idx="141">
                  <c:v>70.732621322840572</c:v>
                </c:pt>
                <c:pt idx="142">
                  <c:v>81.796889638373585</c:v>
                </c:pt>
                <c:pt idx="143">
                  <c:v>81.394041596402374</c:v>
                </c:pt>
                <c:pt idx="144">
                  <c:v>52.023608768971236</c:v>
                </c:pt>
                <c:pt idx="145">
                  <c:v>21.322840547123818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0.40774719673805732</c:v>
                </c:pt>
                <c:pt idx="150">
                  <c:v>0.40774719673805732</c:v>
                </c:pt>
                <c:pt idx="151">
                  <c:v>0.40774719673805732</c:v>
                </c:pt>
                <c:pt idx="152">
                  <c:v>0</c:v>
                </c:pt>
                <c:pt idx="153">
                  <c:v>0</c:v>
                </c:pt>
                <c:pt idx="154">
                  <c:v>5.0305030503050405</c:v>
                </c:pt>
                <c:pt idx="155">
                  <c:v>13.79804647131383</c:v>
                </c:pt>
                <c:pt idx="156">
                  <c:v>24.837536728408022</c:v>
                </c:pt>
                <c:pt idx="157">
                  <c:v>30.413495542509782</c:v>
                </c:pt>
                <c:pt idx="158">
                  <c:v>36.289527194950843</c:v>
                </c:pt>
                <c:pt idx="159">
                  <c:v>42.579357387722041</c:v>
                </c:pt>
                <c:pt idx="160">
                  <c:v>55.920068894381906</c:v>
                </c:pt>
                <c:pt idx="161">
                  <c:v>74.609827154265403</c:v>
                </c:pt>
                <c:pt idx="162">
                  <c:v>90.61384003773334</c:v>
                </c:pt>
                <c:pt idx="163">
                  <c:v>100</c:v>
                </c:pt>
                <c:pt idx="164">
                  <c:v>90.357507660878468</c:v>
                </c:pt>
                <c:pt idx="165">
                  <c:v>87.320394960844411</c:v>
                </c:pt>
                <c:pt idx="166">
                  <c:v>87.293156281920361</c:v>
                </c:pt>
                <c:pt idx="167">
                  <c:v>96.935648621041878</c:v>
                </c:pt>
                <c:pt idx="168">
                  <c:v>99.97276132107595</c:v>
                </c:pt>
                <c:pt idx="169">
                  <c:v>91.290227339828732</c:v>
                </c:pt>
                <c:pt idx="170">
                  <c:v>87.64885345930513</c:v>
                </c:pt>
                <c:pt idx="171">
                  <c:v>87.64885345930513</c:v>
                </c:pt>
                <c:pt idx="172">
                  <c:v>96.358626119476369</c:v>
                </c:pt>
                <c:pt idx="173">
                  <c:v>100</c:v>
                </c:pt>
                <c:pt idx="174">
                  <c:v>100</c:v>
                </c:pt>
                <c:pt idx="175">
                  <c:v>95.265515035188741</c:v>
                </c:pt>
                <c:pt idx="176">
                  <c:v>88.826848135869284</c:v>
                </c:pt>
                <c:pt idx="177">
                  <c:v>78.915837840981837</c:v>
                </c:pt>
                <c:pt idx="178">
                  <c:v>50.316989472459767</c:v>
                </c:pt>
                <c:pt idx="179">
                  <c:v>23.422323038445892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0.10503079716594926</c:v>
                </c:pt>
                <c:pt idx="184">
                  <c:v>0.4486061167087978</c:v>
                </c:pt>
                <c:pt idx="185">
                  <c:v>1.0870984203842817</c:v>
                </c:pt>
                <c:pt idx="186">
                  <c:v>1.6531966152787163</c:v>
                </c:pt>
                <c:pt idx="187">
                  <c:v>1.9635418521023962</c:v>
                </c:pt>
                <c:pt idx="188">
                  <c:v>1.8127663114326922</c:v>
                </c:pt>
                <c:pt idx="189">
                  <c:v>1.6610046355507826</c:v>
                </c:pt>
                <c:pt idx="190">
                  <c:v>1.3363172962456333</c:v>
                </c:pt>
                <c:pt idx="191">
                  <c:v>28.552697202853775</c:v>
                </c:pt>
                <c:pt idx="192">
                  <c:v>61.36666322000864</c:v>
                </c:pt>
                <c:pt idx="193">
                  <c:v>94.370763336280604</c:v>
                </c:pt>
                <c:pt idx="194">
                  <c:v>84.909031838856379</c:v>
                </c:pt>
                <c:pt idx="195">
                  <c:v>69.769330734243013</c:v>
                </c:pt>
                <c:pt idx="196">
                  <c:v>45.733775178687438</c:v>
                </c:pt>
                <c:pt idx="197">
                  <c:v>27.491410006497727</c:v>
                </c:pt>
                <c:pt idx="198">
                  <c:v>9.2977777777777604</c:v>
                </c:pt>
                <c:pt idx="199">
                  <c:v>8.4512356159215507</c:v>
                </c:pt>
                <c:pt idx="200">
                  <c:v>11.865685719675561</c:v>
                </c:pt>
                <c:pt idx="201">
                  <c:v>23.089983022071362</c:v>
                </c:pt>
                <c:pt idx="202">
                  <c:v>31.748726655348094</c:v>
                </c:pt>
                <c:pt idx="203">
                  <c:v>57.215619694397311</c:v>
                </c:pt>
                <c:pt idx="204">
                  <c:v>75.155631013016389</c:v>
                </c:pt>
                <c:pt idx="205">
                  <c:v>78.532352386342168</c:v>
                </c:pt>
                <c:pt idx="206">
                  <c:v>49.651009243538944</c:v>
                </c:pt>
                <c:pt idx="207">
                  <c:v>32.720496918820366</c:v>
                </c:pt>
                <c:pt idx="208">
                  <c:v>18.344907407407419</c:v>
                </c:pt>
                <c:pt idx="209">
                  <c:v>25.555555555555571</c:v>
                </c:pt>
                <c:pt idx="210">
                  <c:v>15.231481481481479</c:v>
                </c:pt>
                <c:pt idx="211">
                  <c:v>9.1203703703703667</c:v>
                </c:pt>
                <c:pt idx="212">
                  <c:v>4.0803155904595698</c:v>
                </c:pt>
                <c:pt idx="213">
                  <c:v>11.082024432809783</c:v>
                </c:pt>
                <c:pt idx="214">
                  <c:v>24.192844677137895</c:v>
                </c:pt>
                <c:pt idx="215">
                  <c:v>36.398342059336841</c:v>
                </c:pt>
                <c:pt idx="216">
                  <c:v>45.93150087260036</c:v>
                </c:pt>
                <c:pt idx="217">
                  <c:v>50.425392670157088</c:v>
                </c:pt>
                <c:pt idx="218">
                  <c:v>54.642008648020713</c:v>
                </c:pt>
                <c:pt idx="219">
                  <c:v>69.530752103518097</c:v>
                </c:pt>
                <c:pt idx="220">
                  <c:v>85.259373394966602</c:v>
                </c:pt>
                <c:pt idx="221">
                  <c:v>100</c:v>
                </c:pt>
                <c:pt idx="222">
                  <c:v>99.750806215186131</c:v>
                </c:pt>
                <c:pt idx="223">
                  <c:v>99.750806215186131</c:v>
                </c:pt>
                <c:pt idx="224">
                  <c:v>91.676890081568502</c:v>
                </c:pt>
                <c:pt idx="225">
                  <c:v>76.657366873527437</c:v>
                </c:pt>
                <c:pt idx="226">
                  <c:v>47.250735110874722</c:v>
                </c:pt>
                <c:pt idx="227">
                  <c:v>33.489834231633786</c:v>
                </c:pt>
                <c:pt idx="228">
                  <c:v>15.425217891155393</c:v>
                </c:pt>
                <c:pt idx="229">
                  <c:v>19.464448184202222</c:v>
                </c:pt>
                <c:pt idx="230">
                  <c:v>7.9659318637274454</c:v>
                </c:pt>
                <c:pt idx="231">
                  <c:v>10.435541588615472</c:v>
                </c:pt>
                <c:pt idx="232">
                  <c:v>6.615483045425445</c:v>
                </c:pt>
                <c:pt idx="233">
                  <c:v>6.615483045425445</c:v>
                </c:pt>
                <c:pt idx="234">
                  <c:v>6.5381098359966883</c:v>
                </c:pt>
                <c:pt idx="235">
                  <c:v>2.3922365154592677</c:v>
                </c:pt>
                <c:pt idx="236">
                  <c:v>4.1831611557651343</c:v>
                </c:pt>
                <c:pt idx="237">
                  <c:v>12.428447408976163</c:v>
                </c:pt>
                <c:pt idx="238">
                  <c:v>24.225429576328697</c:v>
                </c:pt>
                <c:pt idx="239">
                  <c:v>42.585396568395943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4F-4E96-A1AB-8A1375BA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11871"/>
        <c:axId val="239310911"/>
      </c:lineChart>
      <c:catAx>
        <c:axId val="23931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310911"/>
        <c:crosses val="autoZero"/>
        <c:auto val="1"/>
        <c:lblAlgn val="ctr"/>
        <c:lblOffset val="100"/>
        <c:noMultiLvlLbl val="0"/>
      </c:catAx>
      <c:valAx>
        <c:axId val="2393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3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'Q7'!$E$1</c:f>
              <c:strCache>
                <c:ptCount val="1"/>
                <c:pt idx="0">
                  <c:v>Asset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'Q7'!$D$2:$D$102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'Q7'!$E$2:$E$102</c:f>
              <c:numCache>
                <c:formatCode>General</c:formatCode>
                <c:ptCount val="101"/>
                <c:pt idx="0">
                  <c:v>100</c:v>
                </c:pt>
                <c:pt idx="1">
                  <c:v>97.280162314691125</c:v>
                </c:pt>
                <c:pt idx="2">
                  <c:v>102.31731548324589</c:v>
                </c:pt>
                <c:pt idx="3">
                  <c:v>96.831680660098073</c:v>
                </c:pt>
                <c:pt idx="4">
                  <c:v>89.609208255097428</c:v>
                </c:pt>
                <c:pt idx="5">
                  <c:v>87.633008059391528</c:v>
                </c:pt>
                <c:pt idx="6">
                  <c:v>86.378412857367323</c:v>
                </c:pt>
                <c:pt idx="7">
                  <c:v>86.235367139068899</c:v>
                </c:pt>
                <c:pt idx="8">
                  <c:v>90.630822645752147</c:v>
                </c:pt>
                <c:pt idx="9">
                  <c:v>87.12630554099961</c:v>
                </c:pt>
                <c:pt idx="10">
                  <c:v>88.751371687915025</c:v>
                </c:pt>
                <c:pt idx="11">
                  <c:v>82.187965217209282</c:v>
                </c:pt>
                <c:pt idx="12">
                  <c:v>77.399704439641226</c:v>
                </c:pt>
                <c:pt idx="13">
                  <c:v>74.073152146946484</c:v>
                </c:pt>
                <c:pt idx="14">
                  <c:v>67.753123946865458</c:v>
                </c:pt>
                <c:pt idx="15">
                  <c:v>73.856113969247446</c:v>
                </c:pt>
                <c:pt idx="16">
                  <c:v>75.179138590225406</c:v>
                </c:pt>
                <c:pt idx="17">
                  <c:v>68.937136163838858</c:v>
                </c:pt>
                <c:pt idx="18">
                  <c:v>67.762156383638768</c:v>
                </c:pt>
                <c:pt idx="19">
                  <c:v>69.607932412761627</c:v>
                </c:pt>
                <c:pt idx="20">
                  <c:v>70.178825411620309</c:v>
                </c:pt>
                <c:pt idx="21">
                  <c:v>68.179479663049094</c:v>
                </c:pt>
                <c:pt idx="22">
                  <c:v>68.690299882600371</c:v>
                </c:pt>
                <c:pt idx="23">
                  <c:v>65.771711440665953</c:v>
                </c:pt>
                <c:pt idx="24">
                  <c:v>66.111302203667364</c:v>
                </c:pt>
                <c:pt idx="25">
                  <c:v>63.694556865337105</c:v>
                </c:pt>
                <c:pt idx="26">
                  <c:v>67.357607706741646</c:v>
                </c:pt>
                <c:pt idx="27">
                  <c:v>61.199717659691984</c:v>
                </c:pt>
                <c:pt idx="28">
                  <c:v>57.962363836434029</c:v>
                </c:pt>
                <c:pt idx="29">
                  <c:v>52.664351600427054</c:v>
                </c:pt>
                <c:pt idx="30">
                  <c:v>53.921686339864692</c:v>
                </c:pt>
                <c:pt idx="31">
                  <c:v>55.160369393642299</c:v>
                </c:pt>
                <c:pt idx="32">
                  <c:v>57.070769185841783</c:v>
                </c:pt>
                <c:pt idx="33">
                  <c:v>53.113660050515023</c:v>
                </c:pt>
                <c:pt idx="34">
                  <c:v>52.695690679083917</c:v>
                </c:pt>
                <c:pt idx="35">
                  <c:v>53.801785844887412</c:v>
                </c:pt>
                <c:pt idx="36">
                  <c:v>52.426868183316579</c:v>
                </c:pt>
                <c:pt idx="37">
                  <c:v>47.810162871654406</c:v>
                </c:pt>
                <c:pt idx="38">
                  <c:v>49.345481823919357</c:v>
                </c:pt>
                <c:pt idx="39">
                  <c:v>47.179272292902589</c:v>
                </c:pt>
                <c:pt idx="40">
                  <c:v>47.623075922003437</c:v>
                </c:pt>
                <c:pt idx="41">
                  <c:v>46.066397783443584</c:v>
                </c:pt>
                <c:pt idx="42">
                  <c:v>47.820827809603742</c:v>
                </c:pt>
                <c:pt idx="43">
                  <c:v>42.829961541804543</c:v>
                </c:pt>
                <c:pt idx="44">
                  <c:v>44.258166126750631</c:v>
                </c:pt>
                <c:pt idx="45">
                  <c:v>45.327440899657887</c:v>
                </c:pt>
                <c:pt idx="46">
                  <c:v>48.152820620530804</c:v>
                </c:pt>
                <c:pt idx="47">
                  <c:v>47.465379539690296</c:v>
                </c:pt>
                <c:pt idx="48">
                  <c:v>48.048980991743171</c:v>
                </c:pt>
                <c:pt idx="49">
                  <c:v>50.482550729277719</c:v>
                </c:pt>
                <c:pt idx="50">
                  <c:v>47.056375927893832</c:v>
                </c:pt>
                <c:pt idx="51">
                  <c:v>46.252064363521612</c:v>
                </c:pt>
                <c:pt idx="52">
                  <c:v>41.961267433319222</c:v>
                </c:pt>
                <c:pt idx="53">
                  <c:v>44.007287234180104</c:v>
                </c:pt>
                <c:pt idx="54">
                  <c:v>42.108943366639693</c:v>
                </c:pt>
                <c:pt idx="55">
                  <c:v>40.621268118898499</c:v>
                </c:pt>
                <c:pt idx="56">
                  <c:v>42.723741238717437</c:v>
                </c:pt>
                <c:pt idx="57">
                  <c:v>39.29934441500383</c:v>
                </c:pt>
                <c:pt idx="58">
                  <c:v>43.426957457871445</c:v>
                </c:pt>
                <c:pt idx="59">
                  <c:v>47.167887330754894</c:v>
                </c:pt>
                <c:pt idx="60">
                  <c:v>47.757498984278108</c:v>
                </c:pt>
                <c:pt idx="61">
                  <c:v>48.337474437582884</c:v>
                </c:pt>
                <c:pt idx="62">
                  <c:v>50.186367765826894</c:v>
                </c:pt>
                <c:pt idx="63">
                  <c:v>49.662977609226587</c:v>
                </c:pt>
                <c:pt idx="64">
                  <c:v>50.707030408212837</c:v>
                </c:pt>
                <c:pt idx="65">
                  <c:v>48.453459554041316</c:v>
                </c:pt>
                <c:pt idx="66">
                  <c:v>51.340224204167811</c:v>
                </c:pt>
                <c:pt idx="67">
                  <c:v>53.772165984637709</c:v>
                </c:pt>
                <c:pt idx="68">
                  <c:v>51.888272837642276</c:v>
                </c:pt>
                <c:pt idx="69">
                  <c:v>51.774201746764284</c:v>
                </c:pt>
                <c:pt idx="70">
                  <c:v>57.185480330324943</c:v>
                </c:pt>
                <c:pt idx="71">
                  <c:v>56.578670478918802</c:v>
                </c:pt>
                <c:pt idx="72">
                  <c:v>55.079557999310786</c:v>
                </c:pt>
                <c:pt idx="73">
                  <c:v>51.400520619052656</c:v>
                </c:pt>
                <c:pt idx="74">
                  <c:v>55.072043621209843</c:v>
                </c:pt>
                <c:pt idx="75">
                  <c:v>54.62484706760474</c:v>
                </c:pt>
                <c:pt idx="76">
                  <c:v>51.797450246076984</c:v>
                </c:pt>
                <c:pt idx="77">
                  <c:v>49.990978852156282</c:v>
                </c:pt>
                <c:pt idx="78">
                  <c:v>44.304465373214605</c:v>
                </c:pt>
                <c:pt idx="79">
                  <c:v>41.056298422627655</c:v>
                </c:pt>
                <c:pt idx="80">
                  <c:v>42.461363111934368</c:v>
                </c:pt>
                <c:pt idx="81">
                  <c:v>39.719012605043844</c:v>
                </c:pt>
                <c:pt idx="82">
                  <c:v>36.771005789480341</c:v>
                </c:pt>
                <c:pt idx="83">
                  <c:v>37.956430813782376</c:v>
                </c:pt>
                <c:pt idx="84">
                  <c:v>33.585836419052235</c:v>
                </c:pt>
                <c:pt idx="85">
                  <c:v>27.440632895580848</c:v>
                </c:pt>
                <c:pt idx="86">
                  <c:v>31.29015592405673</c:v>
                </c:pt>
                <c:pt idx="87">
                  <c:v>31.14495187638726</c:v>
                </c:pt>
                <c:pt idx="88">
                  <c:v>31.658584336861473</c:v>
                </c:pt>
                <c:pt idx="89">
                  <c:v>32.419944336774201</c:v>
                </c:pt>
                <c:pt idx="90">
                  <c:v>32.800715193709742</c:v>
                </c:pt>
                <c:pt idx="91">
                  <c:v>31.867131742209175</c:v>
                </c:pt>
                <c:pt idx="92">
                  <c:v>33.685999839618169</c:v>
                </c:pt>
                <c:pt idx="93">
                  <c:v>33.157137580206886</c:v>
                </c:pt>
                <c:pt idx="94">
                  <c:v>30.813431663611595</c:v>
                </c:pt>
                <c:pt idx="95">
                  <c:v>30.184390634115726</c:v>
                </c:pt>
                <c:pt idx="96">
                  <c:v>32.207389813627898</c:v>
                </c:pt>
                <c:pt idx="97">
                  <c:v>30.828122040929561</c:v>
                </c:pt>
                <c:pt idx="98">
                  <c:v>31.504901140906561</c:v>
                </c:pt>
                <c:pt idx="99">
                  <c:v>30.449760749519875</c:v>
                </c:pt>
                <c:pt idx="100">
                  <c:v>30.15176697011325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E-4EAC-85EF-2A354814E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793824"/>
        <c:axId val="1700791424"/>
      </c:lineChart>
      <c:catAx>
        <c:axId val="17007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91424"/>
        <c:crosses val="autoZero"/>
        <c:auto val="1"/>
        <c:lblAlgn val="ctr"/>
        <c:lblOffset val="100"/>
        <c:noMultiLvlLbl val="0"/>
      </c:catAx>
      <c:valAx>
        <c:axId val="17007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7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266700</xdr:colOff>
      <xdr:row>5</xdr:row>
      <xdr:rowOff>114300</xdr:rowOff>
    </xdr:from>
    <xdr:to>
      <xdr:col>18</xdr:col>
      <xdr:colOff>179573</xdr:colOff>
      <xdr:row>9</xdr:row>
      <xdr:rowOff>170227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E9ACC3-3E46-473B-9F1A-48079C0DB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0" y="1076325"/>
          <a:ext cx="1132073" cy="817927"/>
        </a:xfrm>
        <a:prstGeom prst="rect">
          <a:avLst/>
        </a:prstGeom>
      </xdr:spPr>
    </xdr:pic>
    <xdr:clientData/>
  </xdr:twoCellAnchor>
  <xdr:twoCellAnchor editAs="oneCell">
    <xdr:from>
      <xdr:col>16</xdr:col>
      <xdr:colOff>276225</xdr:colOff>
      <xdr:row>1</xdr:row>
      <xdr:rowOff>9525</xdr:rowOff>
    </xdr:from>
    <xdr:to>
      <xdr:col>18</xdr:col>
      <xdr:colOff>84533</xdr:colOff>
      <xdr:row>5</xdr:row>
      <xdr:rowOff>16087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EE2192-C15D-4D10-80E4-6B27B01CF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44275" y="209550"/>
          <a:ext cx="1027508" cy="768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66454</xdr:colOff>
      <xdr:row>1</xdr:row>
      <xdr:rowOff>57147</xdr:rowOff>
    </xdr:from>
    <xdr:to>
      <xdr:col>35</xdr:col>
      <xdr:colOff>586154</xdr:colOff>
      <xdr:row>42</xdr:row>
      <xdr:rowOff>146538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E4A7A0-1700-4B12-8620-EF042107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6514</xdr:colOff>
      <xdr:row>44</xdr:row>
      <xdr:rowOff>122116</xdr:rowOff>
    </xdr:from>
    <xdr:to>
      <xdr:col>36</xdr:col>
      <xdr:colOff>0</xdr:colOff>
      <xdr:row>93</xdr:row>
      <xdr:rowOff>73270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ABC091-5EA3-6769-158A-59D30534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267890</xdr:colOff>
      <xdr:row>1</xdr:row>
      <xdr:rowOff>44647</xdr:rowOff>
    </xdr:from>
    <xdr:to>
      <xdr:col>26</xdr:col>
      <xdr:colOff>41164</xdr:colOff>
      <xdr:row>23</xdr:row>
      <xdr:rowOff>21248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E0FF88-C6D2-46B0-9187-B8FEBA12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217714</xdr:colOff>
      <xdr:row>29</xdr:row>
      <xdr:rowOff>84363</xdr:rowOff>
    </xdr:from>
    <xdr:to>
      <xdr:col>26</xdr:col>
      <xdr:colOff>272143</xdr:colOff>
      <xdr:row>49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5DC8D-08CB-50C6-EFEB-AF281C17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0.06634</cdr:x>
      <cdr:y>0.28033</cdr:y>
    </cdr:from>
    <cdr:to>
      <cdr:x>0.9696</cdr:x>
      <cdr:y>0.28247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DE32C513-8DE0-E13C-8E68-B9101F42E63B}"/>
            </a:ext>
          </a:extLst>
        </cdr:cNvPr>
        <cdr:cNvCxnSpPr/>
      </cdr:nvCxnSpPr>
      <cdr:spPr>
        <a:xfrm xmlns:a="http://schemas.openxmlformats.org/drawingml/2006/main">
          <a:off x="469004" y="1083366"/>
          <a:ext cx="6385891" cy="828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123825</xdr:rowOff>
    </xdr:from>
    <xdr:to>
      <xdr:col>26</xdr:col>
      <xdr:colOff>13971</xdr:colOff>
      <xdr:row>24</xdr:row>
      <xdr:rowOff>67719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446047-950F-4CCB-A8FE-D41A6B9D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35719</xdr:rowOff>
    </xdr:from>
    <xdr:to>
      <xdr:col>19</xdr:col>
      <xdr:colOff>220907</xdr:colOff>
      <xdr:row>26</xdr:row>
      <xdr:rowOff>130236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A9D7B1-A008-479E-9DE5-7210123DD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0.03332</cdr:x>
      <cdr:y>0.38194</cdr:y>
    </cdr:from>
    <cdr:to>
      <cdr:x>0.98362</cdr:x>
      <cdr:y>0.38194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6D7AB4C8-9193-D952-8595-9CC9933E100E}"/>
            </a:ext>
          </a:extLst>
        </cdr:cNvPr>
        <cdr:cNvCxnSpPr/>
      </cdr:nvCxnSpPr>
      <cdr:spPr>
        <a:xfrm xmlns:a="http://schemas.openxmlformats.org/drawingml/2006/main">
          <a:off x="290513" y="2095500"/>
          <a:ext cx="828675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0.03696</cdr:x>
      <cdr:y>0.76273</cdr:y>
    </cdr:from>
    <cdr:to>
      <cdr:x>0.97925</cdr:x>
      <cdr:y>0.76389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2EE8CCC-DA8D-B846-DB51-C231EEF1CDCA}"/>
            </a:ext>
          </a:extLst>
        </cdr:cNvPr>
        <cdr:cNvCxnSpPr/>
      </cdr:nvCxnSpPr>
      <cdr:spPr>
        <a:xfrm xmlns:a="http://schemas.openxmlformats.org/drawingml/2006/main">
          <a:off x="322263" y="4184650"/>
          <a:ext cx="8216900" cy="63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361263</xdr:colOff>
      <xdr:row>3</xdr:row>
      <xdr:rowOff>1374</xdr:rowOff>
    </xdr:from>
    <xdr:to>
      <xdr:col>17</xdr:col>
      <xdr:colOff>59209</xdr:colOff>
      <xdr:row>17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CB384-CE8E-3E94-B077-585E5015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westminster-my.sharepoint.com/personal/w2045788_westminster_ac_uk/Documents/question%203.xlsx" TargetMode="External"/><Relationship Id="rId1" Type="http://schemas.openxmlformats.org/officeDocument/2006/relationships/externalLinkPath" Target="question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SI"/>
      <sheetName val="BB"/>
      <sheetName val="KD"/>
    </sheetNames>
    <sheetDataSet>
      <sheetData sheetId="0">
        <row r="1">
          <cell r="K1" t="str">
            <v>14-Day RSI</v>
          </cell>
        </row>
        <row r="11">
          <cell r="C11">
            <v>45734</v>
          </cell>
          <cell r="K11">
            <v>49.210477428942987</v>
          </cell>
        </row>
        <row r="12">
          <cell r="C12">
            <v>45733</v>
          </cell>
          <cell r="K12">
            <v>55.197841953334759</v>
          </cell>
        </row>
        <row r="13">
          <cell r="C13">
            <v>45730</v>
          </cell>
          <cell r="K13">
            <v>45.889306492192269</v>
          </cell>
        </row>
        <row r="14">
          <cell r="C14">
            <v>45729</v>
          </cell>
          <cell r="K14">
            <v>39.633314121582799</v>
          </cell>
        </row>
        <row r="15">
          <cell r="C15">
            <v>45728</v>
          </cell>
          <cell r="K15">
            <v>47.765103817711982</v>
          </cell>
        </row>
        <row r="16">
          <cell r="C16">
            <v>45727</v>
          </cell>
          <cell r="K16">
            <v>42.61571234669961</v>
          </cell>
        </row>
        <row r="17">
          <cell r="C17">
            <v>45726</v>
          </cell>
          <cell r="K17">
            <v>37.572142674522773</v>
          </cell>
        </row>
        <row r="18">
          <cell r="C18">
            <v>45723</v>
          </cell>
          <cell r="K18">
            <v>43.736388562530216</v>
          </cell>
        </row>
        <row r="19">
          <cell r="C19">
            <v>45722</v>
          </cell>
          <cell r="K19">
            <v>47.238649410734261</v>
          </cell>
        </row>
        <row r="20">
          <cell r="C20">
            <v>45721</v>
          </cell>
          <cell r="K20">
            <v>61.535989854376815</v>
          </cell>
        </row>
        <row r="21">
          <cell r="C21">
            <v>45720</v>
          </cell>
          <cell r="K21">
            <v>57.873010511520398</v>
          </cell>
        </row>
        <row r="22">
          <cell r="C22">
            <v>45719</v>
          </cell>
          <cell r="K22">
            <v>58.037285794673224</v>
          </cell>
        </row>
        <row r="23">
          <cell r="C23">
            <v>45716</v>
          </cell>
          <cell r="K23">
            <v>59.089578430895983</v>
          </cell>
        </row>
        <row r="24">
          <cell r="C24">
            <v>45715</v>
          </cell>
          <cell r="K24">
            <v>55.283162713157445</v>
          </cell>
        </row>
        <row r="25">
          <cell r="C25">
            <v>45714</v>
          </cell>
          <cell r="K25">
            <v>59.607358415866543</v>
          </cell>
        </row>
        <row r="26">
          <cell r="C26">
            <v>45713</v>
          </cell>
          <cell r="K26">
            <v>56.797815205533276</v>
          </cell>
        </row>
        <row r="27">
          <cell r="C27">
            <v>45712</v>
          </cell>
          <cell r="K27">
            <v>58.636995607640465</v>
          </cell>
        </row>
        <row r="28">
          <cell r="C28">
            <v>45709</v>
          </cell>
          <cell r="K28">
            <v>60.975747723987823</v>
          </cell>
        </row>
        <row r="29">
          <cell r="C29">
            <v>45708</v>
          </cell>
          <cell r="K29">
            <v>64.155975963276688</v>
          </cell>
        </row>
        <row r="30">
          <cell r="C30">
            <v>45707</v>
          </cell>
          <cell r="K30">
            <v>66.721565994165573</v>
          </cell>
        </row>
        <row r="31">
          <cell r="C31">
            <v>45706</v>
          </cell>
          <cell r="K31">
            <v>64.73515019573837</v>
          </cell>
        </row>
        <row r="32">
          <cell r="C32">
            <v>45702</v>
          </cell>
          <cell r="K32">
            <v>67.868437777689493</v>
          </cell>
        </row>
        <row r="33">
          <cell r="C33">
            <v>45701</v>
          </cell>
          <cell r="K33">
            <v>63.86353394794272</v>
          </cell>
        </row>
        <row r="34">
          <cell r="C34">
            <v>45700</v>
          </cell>
          <cell r="K34">
            <v>59.695898979271149</v>
          </cell>
        </row>
        <row r="35">
          <cell r="C35">
            <v>45699</v>
          </cell>
          <cell r="K35">
            <v>55.146009108346355</v>
          </cell>
        </row>
        <row r="36">
          <cell r="C36">
            <v>45698</v>
          </cell>
          <cell r="K36">
            <v>58.595750337561221</v>
          </cell>
        </row>
        <row r="37">
          <cell r="C37">
            <v>45695</v>
          </cell>
          <cell r="K37">
            <v>55.383291468620932</v>
          </cell>
        </row>
        <row r="38">
          <cell r="C38">
            <v>45694</v>
          </cell>
          <cell r="K38">
            <v>55.717989382245854</v>
          </cell>
        </row>
        <row r="39">
          <cell r="C39">
            <v>45693</v>
          </cell>
          <cell r="K39">
            <v>54.566799942489013</v>
          </cell>
        </row>
        <row r="40">
          <cell r="C40">
            <v>45692</v>
          </cell>
          <cell r="K40">
            <v>50.568409819726476</v>
          </cell>
        </row>
        <row r="41">
          <cell r="C41">
            <v>45691</v>
          </cell>
          <cell r="K41">
            <v>46.935360661994082</v>
          </cell>
        </row>
        <row r="42">
          <cell r="C42">
            <v>45688</v>
          </cell>
          <cell r="K42">
            <v>46.443611798640134</v>
          </cell>
        </row>
        <row r="43">
          <cell r="C43">
            <v>45687</v>
          </cell>
          <cell r="K43">
            <v>45.612615602856415</v>
          </cell>
        </row>
        <row r="44">
          <cell r="C44">
            <v>45686</v>
          </cell>
          <cell r="K44">
            <v>47.036175991807177</v>
          </cell>
        </row>
        <row r="45">
          <cell r="C45">
            <v>45685</v>
          </cell>
          <cell r="K45">
            <v>45.389334477375584</v>
          </cell>
        </row>
        <row r="46">
          <cell r="C46">
            <v>45684</v>
          </cell>
          <cell r="K46">
            <v>45.408876103079365</v>
          </cell>
        </row>
        <row r="47">
          <cell r="C47">
            <v>45681</v>
          </cell>
          <cell r="K47">
            <v>47.336837978846589</v>
          </cell>
        </row>
        <row r="48">
          <cell r="C48">
            <v>45680</v>
          </cell>
          <cell r="K48">
            <v>49.773276691656584</v>
          </cell>
        </row>
        <row r="49">
          <cell r="C49">
            <v>45679</v>
          </cell>
          <cell r="K49">
            <v>41.081942783500708</v>
          </cell>
        </row>
        <row r="50">
          <cell r="C50">
            <v>45678</v>
          </cell>
          <cell r="K50">
            <v>27.142038149712945</v>
          </cell>
        </row>
        <row r="51">
          <cell r="C51">
            <v>45674</v>
          </cell>
          <cell r="K51">
            <v>25.844866990547061</v>
          </cell>
        </row>
        <row r="52">
          <cell r="C52">
            <v>45673</v>
          </cell>
          <cell r="K52">
            <v>24.156039080133155</v>
          </cell>
        </row>
        <row r="53">
          <cell r="C53">
            <v>45672</v>
          </cell>
          <cell r="K53">
            <v>26.103226820200007</v>
          </cell>
        </row>
        <row r="54">
          <cell r="C54">
            <v>45671</v>
          </cell>
          <cell r="K54">
            <v>23.877254114203055</v>
          </cell>
        </row>
        <row r="55">
          <cell r="C55">
            <v>45670</v>
          </cell>
          <cell r="K55">
            <v>27.844441584577638</v>
          </cell>
        </row>
        <row r="56">
          <cell r="C56">
            <v>45667</v>
          </cell>
          <cell r="K56">
            <v>27.506854836428786</v>
          </cell>
        </row>
        <row r="57">
          <cell r="C57">
            <v>45665</v>
          </cell>
          <cell r="K57">
            <v>38.946089024854814</v>
          </cell>
        </row>
        <row r="58">
          <cell r="C58">
            <v>45664</v>
          </cell>
          <cell r="K58">
            <v>40.089432969871318</v>
          </cell>
        </row>
        <row r="59">
          <cell r="C59">
            <v>45663</v>
          </cell>
          <cell r="K59">
            <v>40.829906723392718</v>
          </cell>
        </row>
        <row r="60">
          <cell r="C60">
            <v>45660</v>
          </cell>
          <cell r="K60">
            <v>40.675812792410852</v>
          </cell>
        </row>
        <row r="61">
          <cell r="C61">
            <v>45659</v>
          </cell>
          <cell r="K61">
            <v>42.470541189250866</v>
          </cell>
        </row>
        <row r="62">
          <cell r="C62">
            <v>45657</v>
          </cell>
          <cell r="K62">
            <v>43.946316127354834</v>
          </cell>
        </row>
        <row r="63">
          <cell r="C63">
            <v>45656</v>
          </cell>
          <cell r="K63">
            <v>46.859995783033135</v>
          </cell>
        </row>
        <row r="64">
          <cell r="C64">
            <v>45653</v>
          </cell>
          <cell r="K64">
            <v>49.087450024586616</v>
          </cell>
        </row>
        <row r="65">
          <cell r="C65">
            <v>45652</v>
          </cell>
          <cell r="K65">
            <v>53.932849944472636</v>
          </cell>
        </row>
        <row r="66">
          <cell r="C66">
            <v>45650</v>
          </cell>
          <cell r="K66">
            <v>56.097250737691112</v>
          </cell>
        </row>
        <row r="67">
          <cell r="C67">
            <v>45649</v>
          </cell>
          <cell r="K67">
            <v>49.597080638279351</v>
          </cell>
        </row>
        <row r="68">
          <cell r="C68">
            <v>45646</v>
          </cell>
          <cell r="K68">
            <v>48.888731513565034</v>
          </cell>
        </row>
        <row r="69">
          <cell r="C69">
            <v>45645</v>
          </cell>
          <cell r="K69">
            <v>46.786857951067567</v>
          </cell>
        </row>
        <row r="70">
          <cell r="C70">
            <v>45644</v>
          </cell>
          <cell r="K70">
            <v>43.22132086975418</v>
          </cell>
        </row>
        <row r="71">
          <cell r="C71">
            <v>45643</v>
          </cell>
          <cell r="K71">
            <v>52.461260857750844</v>
          </cell>
        </row>
        <row r="72">
          <cell r="C72">
            <v>45642</v>
          </cell>
          <cell r="K72">
            <v>53.0042159245424</v>
          </cell>
        </row>
        <row r="73">
          <cell r="C73">
            <v>45639</v>
          </cell>
          <cell r="K73">
            <v>52.275502461945621</v>
          </cell>
        </row>
        <row r="74">
          <cell r="C74">
            <v>45638</v>
          </cell>
          <cell r="K74">
            <v>54.319796132893195</v>
          </cell>
        </row>
        <row r="75">
          <cell r="C75">
            <v>45637</v>
          </cell>
          <cell r="K75">
            <v>57.547548675969061</v>
          </cell>
        </row>
        <row r="76">
          <cell r="C76">
            <v>45636</v>
          </cell>
          <cell r="K76">
            <v>49.592218011001577</v>
          </cell>
        </row>
        <row r="77">
          <cell r="C77">
            <v>45635</v>
          </cell>
          <cell r="K77">
            <v>49.701909105093243</v>
          </cell>
        </row>
        <row r="78">
          <cell r="C78">
            <v>45632</v>
          </cell>
          <cell r="K78">
            <v>56.074914190862025</v>
          </cell>
        </row>
        <row r="79">
          <cell r="C79">
            <v>45631</v>
          </cell>
          <cell r="K79">
            <v>50.547292325187215</v>
          </cell>
        </row>
        <row r="80">
          <cell r="C80">
            <v>45630</v>
          </cell>
          <cell r="K80">
            <v>48.470175088643678</v>
          </cell>
        </row>
        <row r="81">
          <cell r="C81">
            <v>45629</v>
          </cell>
          <cell r="K81">
            <v>45.822981001293968</v>
          </cell>
        </row>
        <row r="82">
          <cell r="C82">
            <v>45628</v>
          </cell>
          <cell r="K82">
            <v>44.518206374468555</v>
          </cell>
        </row>
        <row r="83">
          <cell r="C83">
            <v>45625</v>
          </cell>
          <cell r="K83">
            <v>41.386962882169037</v>
          </cell>
        </row>
        <row r="84">
          <cell r="C84">
            <v>45623</v>
          </cell>
          <cell r="K84">
            <v>38.838071441598821</v>
          </cell>
        </row>
        <row r="85">
          <cell r="C85">
            <v>45622</v>
          </cell>
          <cell r="K85">
            <v>37.590184375934356</v>
          </cell>
        </row>
        <row r="86">
          <cell r="C86">
            <v>45621</v>
          </cell>
          <cell r="K86">
            <v>35.760221870966731</v>
          </cell>
        </row>
        <row r="87">
          <cell r="C87">
            <v>45618</v>
          </cell>
          <cell r="K87">
            <v>48.227910922590389</v>
          </cell>
        </row>
        <row r="88">
          <cell r="C88">
            <v>45617</v>
          </cell>
          <cell r="K88">
            <v>48.131061313156735</v>
          </cell>
        </row>
        <row r="89">
          <cell r="C89">
            <v>45616</v>
          </cell>
          <cell r="K89">
            <v>43.951840351734496</v>
          </cell>
        </row>
        <row r="90">
          <cell r="C90">
            <v>45615</v>
          </cell>
          <cell r="K90">
            <v>40.472699831948027</v>
          </cell>
        </row>
        <row r="91">
          <cell r="C91">
            <v>45614</v>
          </cell>
          <cell r="K91">
            <v>34.736952533215103</v>
          </cell>
        </row>
        <row r="92">
          <cell r="C92">
            <v>45611</v>
          </cell>
          <cell r="K92">
            <v>30.332651027913641</v>
          </cell>
        </row>
        <row r="93">
          <cell r="C93">
            <v>45610</v>
          </cell>
          <cell r="K93">
            <v>35.412450031854462</v>
          </cell>
        </row>
        <row r="94">
          <cell r="C94">
            <v>45609</v>
          </cell>
          <cell r="K94">
            <v>34.047534641075288</v>
          </cell>
        </row>
        <row r="95">
          <cell r="C95">
            <v>45608</v>
          </cell>
          <cell r="K95">
            <v>31.907761970201932</v>
          </cell>
        </row>
        <row r="96">
          <cell r="C96">
            <v>45607</v>
          </cell>
          <cell r="K96">
            <v>29.360849826071373</v>
          </cell>
        </row>
        <row r="97">
          <cell r="C97">
            <v>45604</v>
          </cell>
          <cell r="K97">
            <v>27.605567415545721</v>
          </cell>
        </row>
        <row r="98">
          <cell r="C98">
            <v>45603</v>
          </cell>
          <cell r="K98">
            <v>28.271625298239442</v>
          </cell>
        </row>
        <row r="99">
          <cell r="C99">
            <v>45602</v>
          </cell>
          <cell r="K99">
            <v>25.51898302032015</v>
          </cell>
        </row>
        <row r="100">
          <cell r="C100">
            <v>45601</v>
          </cell>
          <cell r="K100">
            <v>23.101188310252184</v>
          </cell>
        </row>
        <row r="101">
          <cell r="C101">
            <v>45600</v>
          </cell>
          <cell r="K101">
            <v>21.947174409836336</v>
          </cell>
        </row>
        <row r="102">
          <cell r="C102">
            <v>45597</v>
          </cell>
          <cell r="K102">
            <v>22.240996750201248</v>
          </cell>
        </row>
        <row r="103">
          <cell r="C103">
            <v>45596</v>
          </cell>
          <cell r="K103">
            <v>22.230304421388567</v>
          </cell>
        </row>
        <row r="104">
          <cell r="C104">
            <v>45595</v>
          </cell>
          <cell r="K104">
            <v>21.860057475867833</v>
          </cell>
        </row>
        <row r="105">
          <cell r="C105">
            <v>45594</v>
          </cell>
          <cell r="K105">
            <v>25.199504849652484</v>
          </cell>
        </row>
        <row r="106">
          <cell r="C106">
            <v>45593</v>
          </cell>
          <cell r="K106">
            <v>23.261195573746846</v>
          </cell>
        </row>
        <row r="107">
          <cell r="C107">
            <v>45590</v>
          </cell>
          <cell r="K107">
            <v>26.539611604297534</v>
          </cell>
        </row>
        <row r="108">
          <cell r="C108">
            <v>45589</v>
          </cell>
          <cell r="K108">
            <v>26.511092892032508</v>
          </cell>
        </row>
        <row r="109">
          <cell r="C109">
            <v>45588</v>
          </cell>
          <cell r="K109">
            <v>25.325278664879761</v>
          </cell>
        </row>
        <row r="110">
          <cell r="C110">
            <v>45587</v>
          </cell>
          <cell r="K110">
            <v>34.317715695528321</v>
          </cell>
        </row>
        <row r="111">
          <cell r="C111">
            <v>45586</v>
          </cell>
          <cell r="K111">
            <v>38.495229104931866</v>
          </cell>
        </row>
        <row r="112">
          <cell r="C112">
            <v>45583</v>
          </cell>
          <cell r="K112">
            <v>35.924609113540299</v>
          </cell>
        </row>
        <row r="113">
          <cell r="C113">
            <v>45582</v>
          </cell>
          <cell r="K113">
            <v>21.508354873804379</v>
          </cell>
        </row>
        <row r="114">
          <cell r="C114">
            <v>45581</v>
          </cell>
          <cell r="K114">
            <v>27.412737532795873</v>
          </cell>
        </row>
        <row r="115">
          <cell r="C115">
            <v>45580</v>
          </cell>
          <cell r="K115">
            <v>29.007799488841357</v>
          </cell>
        </row>
        <row r="116">
          <cell r="C116">
            <v>45579</v>
          </cell>
          <cell r="K116">
            <v>31.852306595723149</v>
          </cell>
        </row>
        <row r="117">
          <cell r="C117">
            <v>45576</v>
          </cell>
          <cell r="K117">
            <v>35.720424037008172</v>
          </cell>
        </row>
        <row r="118">
          <cell r="C118">
            <v>45575</v>
          </cell>
          <cell r="K118">
            <v>38.595896042161023</v>
          </cell>
        </row>
        <row r="119">
          <cell r="C119">
            <v>45574</v>
          </cell>
          <cell r="K119">
            <v>37.89965306408687</v>
          </cell>
        </row>
        <row r="120">
          <cell r="C120">
            <v>45573</v>
          </cell>
          <cell r="K120">
            <v>36.494109907468648</v>
          </cell>
        </row>
        <row r="121">
          <cell r="C121">
            <v>45572</v>
          </cell>
          <cell r="K121">
            <v>32.019395056118171</v>
          </cell>
        </row>
        <row r="122">
          <cell r="C122">
            <v>45569</v>
          </cell>
          <cell r="K122">
            <v>39.212725828966697</v>
          </cell>
        </row>
        <row r="123">
          <cell r="C123">
            <v>45568</v>
          </cell>
          <cell r="K123">
            <v>36.218286342101202</v>
          </cell>
        </row>
        <row r="124">
          <cell r="C124">
            <v>45567</v>
          </cell>
          <cell r="K124">
            <v>37.916213178103703</v>
          </cell>
        </row>
        <row r="125">
          <cell r="C125">
            <v>45566</v>
          </cell>
          <cell r="K125">
            <v>36.699760858178351</v>
          </cell>
        </row>
        <row r="126">
          <cell r="C126">
            <v>45565</v>
          </cell>
          <cell r="K126">
            <v>38.054673625260001</v>
          </cell>
        </row>
        <row r="127">
          <cell r="C127">
            <v>45562</v>
          </cell>
          <cell r="K127">
            <v>37.525751605306546</v>
          </cell>
        </row>
        <row r="128">
          <cell r="C128">
            <v>45561</v>
          </cell>
          <cell r="K128">
            <v>39.451633692145045</v>
          </cell>
        </row>
        <row r="129">
          <cell r="C129">
            <v>45560</v>
          </cell>
          <cell r="K129">
            <v>44.062334652234981</v>
          </cell>
        </row>
        <row r="130">
          <cell r="C130">
            <v>45559</v>
          </cell>
          <cell r="K130">
            <v>44.377535972502038</v>
          </cell>
        </row>
        <row r="131">
          <cell r="C131">
            <v>45558</v>
          </cell>
          <cell r="K131">
            <v>38.709671349585079</v>
          </cell>
        </row>
        <row r="132">
          <cell r="C132">
            <v>45555</v>
          </cell>
          <cell r="K132">
            <v>37.38826508802547</v>
          </cell>
        </row>
        <row r="133">
          <cell r="C133">
            <v>45554</v>
          </cell>
          <cell r="K133">
            <v>39.085828741879702</v>
          </cell>
        </row>
        <row r="134">
          <cell r="C134">
            <v>45553</v>
          </cell>
          <cell r="K134">
            <v>34.807433600420723</v>
          </cell>
        </row>
        <row r="135">
          <cell r="C135">
            <v>45552</v>
          </cell>
          <cell r="K135">
            <v>42.80982382335597</v>
          </cell>
        </row>
        <row r="136">
          <cell r="C136">
            <v>45551</v>
          </cell>
          <cell r="K136">
            <v>39.50318079158869</v>
          </cell>
        </row>
        <row r="137">
          <cell r="C137">
            <v>45548</v>
          </cell>
          <cell r="K137">
            <v>39.772681172533858</v>
          </cell>
        </row>
        <row r="138">
          <cell r="C138">
            <v>45547</v>
          </cell>
          <cell r="K138">
            <v>36.559255883285466</v>
          </cell>
        </row>
        <row r="139">
          <cell r="C139">
            <v>45546</v>
          </cell>
          <cell r="K139">
            <v>34.978206596632745</v>
          </cell>
        </row>
        <row r="140">
          <cell r="C140">
            <v>45545</v>
          </cell>
          <cell r="K140">
            <v>32.732977295638435</v>
          </cell>
        </row>
        <row r="141">
          <cell r="C141">
            <v>45544</v>
          </cell>
          <cell r="K141">
            <v>33.782575263124599</v>
          </cell>
        </row>
        <row r="142">
          <cell r="C142">
            <v>45541</v>
          </cell>
          <cell r="K142">
            <v>30.990725700288252</v>
          </cell>
        </row>
        <row r="143">
          <cell r="C143">
            <v>45540</v>
          </cell>
          <cell r="K143">
            <v>40.745479996240583</v>
          </cell>
        </row>
        <row r="144">
          <cell r="C144">
            <v>45539</v>
          </cell>
          <cell r="K144">
            <v>39.420900288230492</v>
          </cell>
        </row>
        <row r="145">
          <cell r="C145">
            <v>45538</v>
          </cell>
          <cell r="K145">
            <v>37.950644930369542</v>
          </cell>
        </row>
        <row r="146">
          <cell r="C146">
            <v>45534</v>
          </cell>
          <cell r="K146">
            <v>49.951889371868184</v>
          </cell>
        </row>
        <row r="147">
          <cell r="C147">
            <v>45533</v>
          </cell>
          <cell r="K147">
            <v>46.641382030636308</v>
          </cell>
        </row>
        <row r="148">
          <cell r="C148">
            <v>45532</v>
          </cell>
          <cell r="K148">
            <v>43.609589749709187</v>
          </cell>
        </row>
        <row r="149">
          <cell r="C149">
            <v>45531</v>
          </cell>
          <cell r="K149">
            <v>48.560781809006073</v>
          </cell>
        </row>
        <row r="150">
          <cell r="C150">
            <v>45530</v>
          </cell>
          <cell r="K150">
            <v>45.901114173933912</v>
          </cell>
        </row>
        <row r="151">
          <cell r="C151">
            <v>45527</v>
          </cell>
          <cell r="K151">
            <v>45.273867013865832</v>
          </cell>
        </row>
        <row r="152">
          <cell r="C152">
            <v>45526</v>
          </cell>
          <cell r="K152">
            <v>46.304366740365516</v>
          </cell>
        </row>
        <row r="153">
          <cell r="C153">
            <v>45525</v>
          </cell>
          <cell r="K153">
            <v>50.013526958840714</v>
          </cell>
        </row>
        <row r="154">
          <cell r="C154">
            <v>45524</v>
          </cell>
          <cell r="K154">
            <v>50.65235783803228</v>
          </cell>
        </row>
        <row r="155">
          <cell r="C155">
            <v>45523</v>
          </cell>
          <cell r="K155">
            <v>46.172660038687781</v>
          </cell>
        </row>
        <row r="156">
          <cell r="C156">
            <v>45520</v>
          </cell>
          <cell r="K156">
            <v>40.588351983125591</v>
          </cell>
        </row>
        <row r="157">
          <cell r="C157">
            <v>45519</v>
          </cell>
          <cell r="K157">
            <v>36.974783869623096</v>
          </cell>
        </row>
        <row r="158">
          <cell r="C158">
            <v>45518</v>
          </cell>
          <cell r="K158">
            <v>36.478367732836126</v>
          </cell>
        </row>
        <row r="159">
          <cell r="C159">
            <v>45517</v>
          </cell>
          <cell r="K159">
            <v>32.331833612099388</v>
          </cell>
        </row>
        <row r="160">
          <cell r="C160">
            <v>45516</v>
          </cell>
          <cell r="K160">
            <v>28.527717326557195</v>
          </cell>
        </row>
        <row r="161">
          <cell r="C161">
            <v>45513</v>
          </cell>
          <cell r="K161">
            <v>29.011315129021057</v>
          </cell>
        </row>
        <row r="162">
          <cell r="C162">
            <v>45512</v>
          </cell>
          <cell r="K162">
            <v>28.092708810148281</v>
          </cell>
        </row>
        <row r="163">
          <cell r="C163">
            <v>45511</v>
          </cell>
          <cell r="K163">
            <v>23.822813744234324</v>
          </cell>
        </row>
        <row r="164">
          <cell r="C164">
            <v>45510</v>
          </cell>
          <cell r="K164">
            <v>23.434550426405195</v>
          </cell>
        </row>
        <row r="165">
          <cell r="C165">
            <v>45509</v>
          </cell>
          <cell r="K165">
            <v>21.279634274398916</v>
          </cell>
        </row>
        <row r="166">
          <cell r="C166">
            <v>45506</v>
          </cell>
          <cell r="K166">
            <v>30.679616556728817</v>
          </cell>
        </row>
        <row r="167">
          <cell r="C167">
            <v>45505</v>
          </cell>
          <cell r="K167">
            <v>36.724355702726385</v>
          </cell>
        </row>
        <row r="168">
          <cell r="C168">
            <v>45504</v>
          </cell>
          <cell r="K168">
            <v>38.526750373007019</v>
          </cell>
        </row>
        <row r="169">
          <cell r="C169">
            <v>45503</v>
          </cell>
          <cell r="K169">
            <v>36.672183330238113</v>
          </cell>
        </row>
        <row r="170">
          <cell r="C170">
            <v>45502</v>
          </cell>
          <cell r="K170">
            <v>39.069884955138384</v>
          </cell>
        </row>
        <row r="171">
          <cell r="C171">
            <v>45499</v>
          </cell>
          <cell r="K171">
            <v>41.472635863667051</v>
          </cell>
        </row>
        <row r="172">
          <cell r="C172">
            <v>45498</v>
          </cell>
          <cell r="K172">
            <v>42.966535774933995</v>
          </cell>
        </row>
        <row r="173">
          <cell r="C173">
            <v>45497</v>
          </cell>
          <cell r="K173">
            <v>44.041024034928164</v>
          </cell>
        </row>
        <row r="174">
          <cell r="C174">
            <v>45496</v>
          </cell>
          <cell r="K174">
            <v>47.813689270191006</v>
          </cell>
        </row>
        <row r="175">
          <cell r="C175">
            <v>45495</v>
          </cell>
          <cell r="K175">
            <v>50.338189510412995</v>
          </cell>
        </row>
        <row r="176">
          <cell r="C176">
            <v>45492</v>
          </cell>
          <cell r="K176">
            <v>43.55915476903666</v>
          </cell>
        </row>
        <row r="177">
          <cell r="C177">
            <v>45491</v>
          </cell>
          <cell r="K177">
            <v>48.659755887296733</v>
          </cell>
        </row>
        <row r="178">
          <cell r="C178">
            <v>45490</v>
          </cell>
          <cell r="K178">
            <v>50.839854943978786</v>
          </cell>
        </row>
        <row r="179">
          <cell r="C179">
            <v>45489</v>
          </cell>
          <cell r="K179">
            <v>54.96783212797623</v>
          </cell>
        </row>
        <row r="180">
          <cell r="C180">
            <v>45488</v>
          </cell>
          <cell r="K180">
            <v>55.027503420317437</v>
          </cell>
        </row>
        <row r="181">
          <cell r="C181">
            <v>45485</v>
          </cell>
          <cell r="K181">
            <v>50.155109692443887</v>
          </cell>
        </row>
        <row r="182">
          <cell r="C182">
            <v>45484</v>
          </cell>
          <cell r="K182">
            <v>52.77557198152379</v>
          </cell>
        </row>
        <row r="183">
          <cell r="C183">
            <v>45483</v>
          </cell>
          <cell r="K183">
            <v>62.924516793917917</v>
          </cell>
        </row>
        <row r="184">
          <cell r="C184">
            <v>45482</v>
          </cell>
          <cell r="K184">
            <v>65.51742827420216</v>
          </cell>
        </row>
        <row r="185">
          <cell r="C185">
            <v>45481</v>
          </cell>
          <cell r="K185">
            <v>65.51742827420216</v>
          </cell>
        </row>
        <row r="186">
          <cell r="C186">
            <v>45478</v>
          </cell>
          <cell r="K186">
            <v>67.13526021677103</v>
          </cell>
        </row>
        <row r="187">
          <cell r="C187">
            <v>45476</v>
          </cell>
          <cell r="K187">
            <v>61.946339862104949</v>
          </cell>
        </row>
        <row r="188">
          <cell r="C188">
            <v>45475</v>
          </cell>
          <cell r="K188">
            <v>60.144363216330753</v>
          </cell>
        </row>
        <row r="189">
          <cell r="C189">
            <v>45474</v>
          </cell>
          <cell r="K189">
            <v>56.535689671924985</v>
          </cell>
        </row>
        <row r="190">
          <cell r="C190">
            <v>45638</v>
          </cell>
          <cell r="K190">
            <v>8.3088722832858508</v>
          </cell>
        </row>
        <row r="191">
          <cell r="C191">
            <v>45639</v>
          </cell>
          <cell r="K191">
            <v>8.2651226044816752</v>
          </cell>
        </row>
        <row r="192">
          <cell r="C192">
            <v>45642</v>
          </cell>
          <cell r="K192">
            <v>8.2311365059881467</v>
          </cell>
        </row>
        <row r="193">
          <cell r="C193">
            <v>45643</v>
          </cell>
          <cell r="K193">
            <v>8.2051369526510882</v>
          </cell>
        </row>
        <row r="194">
          <cell r="C194">
            <v>45644</v>
          </cell>
          <cell r="K194">
            <v>8.179559545080707</v>
          </cell>
        </row>
        <row r="195">
          <cell r="C195">
            <v>45645</v>
          </cell>
          <cell r="K195">
            <v>8.5467286822470783</v>
          </cell>
        </row>
        <row r="196">
          <cell r="C196">
            <v>45646</v>
          </cell>
          <cell r="K196">
            <v>9.4325303659996962</v>
          </cell>
        </row>
        <row r="197">
          <cell r="C197">
            <v>45649</v>
          </cell>
          <cell r="K197">
            <v>10.58561102754571</v>
          </cell>
        </row>
        <row r="198">
          <cell r="C198">
            <v>45650</v>
          </cell>
          <cell r="K198">
            <v>10.721076116172839</v>
          </cell>
        </row>
        <row r="199">
          <cell r="C199">
            <v>45652</v>
          </cell>
          <cell r="K199">
            <v>10.711860913543546</v>
          </cell>
        </row>
        <row r="200">
          <cell r="C200">
            <v>45653</v>
          </cell>
          <cell r="K200">
            <v>10.612943692523075</v>
          </cell>
        </row>
        <row r="201">
          <cell r="C201">
            <v>45656</v>
          </cell>
          <cell r="K201">
            <v>10.758830259759307</v>
          </cell>
        </row>
        <row r="202">
          <cell r="C202">
            <v>45657</v>
          </cell>
          <cell r="K202">
            <v>10.634223989184605</v>
          </cell>
        </row>
        <row r="203">
          <cell r="C203">
            <v>45659</v>
          </cell>
          <cell r="K203">
            <v>12.012876200051394</v>
          </cell>
        </row>
        <row r="204">
          <cell r="C204">
            <v>45660</v>
          </cell>
          <cell r="K204">
            <v>14.197235685881452</v>
          </cell>
        </row>
        <row r="205">
          <cell r="C205">
            <v>45663</v>
          </cell>
          <cell r="K205">
            <v>16.005416758338171</v>
          </cell>
        </row>
        <row r="206">
          <cell r="C206">
            <v>45664</v>
          </cell>
          <cell r="K206">
            <v>15.35281624377437</v>
          </cell>
        </row>
        <row r="207">
          <cell r="C207">
            <v>45665</v>
          </cell>
          <cell r="K207">
            <v>15.350639551062827</v>
          </cell>
        </row>
        <row r="208">
          <cell r="C208">
            <v>45667</v>
          </cell>
          <cell r="K208">
            <v>15.029375069820034</v>
          </cell>
        </row>
        <row r="209">
          <cell r="C209">
            <v>45670</v>
          </cell>
          <cell r="K209">
            <v>14.816293446493205</v>
          </cell>
        </row>
        <row r="210">
          <cell r="C210">
            <v>45671</v>
          </cell>
          <cell r="K210">
            <v>14.69324109906816</v>
          </cell>
        </row>
        <row r="211">
          <cell r="C211">
            <v>45672</v>
          </cell>
          <cell r="K211">
            <v>16.956840442029772</v>
          </cell>
        </row>
        <row r="212">
          <cell r="C212">
            <v>45673</v>
          </cell>
          <cell r="K212">
            <v>16.672888467494758</v>
          </cell>
        </row>
        <row r="213">
          <cell r="C213">
            <v>45674</v>
          </cell>
          <cell r="K213">
            <v>18.939529988747609</v>
          </cell>
        </row>
        <row r="214">
          <cell r="C214">
            <v>45678</v>
          </cell>
          <cell r="K214">
            <v>20.690428810556327</v>
          </cell>
        </row>
        <row r="215">
          <cell r="C215">
            <v>45679</v>
          </cell>
          <cell r="K215">
            <v>24.216113625032293</v>
          </cell>
        </row>
        <row r="216">
          <cell r="C216">
            <v>45680</v>
          </cell>
          <cell r="K216">
            <v>24.303227353054311</v>
          </cell>
        </row>
        <row r="217">
          <cell r="C217">
            <v>45681</v>
          </cell>
          <cell r="K217">
            <v>23.414347540714473</v>
          </cell>
        </row>
        <row r="218">
          <cell r="C218">
            <v>45684</v>
          </cell>
          <cell r="K218">
            <v>19.395340865971704</v>
          </cell>
        </row>
        <row r="219">
          <cell r="C219">
            <v>45685</v>
          </cell>
          <cell r="K219">
            <v>25.417059685980803</v>
          </cell>
        </row>
        <row r="220">
          <cell r="C220">
            <v>45686</v>
          </cell>
          <cell r="K220">
            <v>24.433259059787332</v>
          </cell>
        </row>
        <row r="221">
          <cell r="C221">
            <v>45687</v>
          </cell>
          <cell r="K221">
            <v>24.994728585439006</v>
          </cell>
        </row>
        <row r="222">
          <cell r="C222">
            <v>45688</v>
          </cell>
          <cell r="K222">
            <v>24.066335247259119</v>
          </cell>
        </row>
        <row r="223">
          <cell r="C223">
            <v>45691</v>
          </cell>
          <cell r="K223">
            <v>23.370315206463772</v>
          </cell>
        </row>
        <row r="224">
          <cell r="C224">
            <v>45692</v>
          </cell>
          <cell r="K224">
            <v>24.738262620544972</v>
          </cell>
        </row>
        <row r="225">
          <cell r="C225">
            <v>45693</v>
          </cell>
          <cell r="K225">
            <v>28.978427361954758</v>
          </cell>
        </row>
        <row r="226">
          <cell r="C226">
            <v>45694</v>
          </cell>
          <cell r="K226">
            <v>31.565109162370078</v>
          </cell>
        </row>
        <row r="227">
          <cell r="C227">
            <v>45695</v>
          </cell>
          <cell r="K227">
            <v>32.364409418971377</v>
          </cell>
        </row>
        <row r="228">
          <cell r="C228">
            <v>45698</v>
          </cell>
          <cell r="K228">
            <v>34.993611332218549</v>
          </cell>
        </row>
        <row r="229">
          <cell r="C229">
            <v>45699</v>
          </cell>
          <cell r="K229">
            <v>34.6937869571628</v>
          </cell>
        </row>
        <row r="230">
          <cell r="C230">
            <v>45700</v>
          </cell>
          <cell r="K230">
            <v>34.01711573482622</v>
          </cell>
        </row>
        <row r="231">
          <cell r="C231">
            <v>45701</v>
          </cell>
          <cell r="K231">
            <v>37.309081604748052</v>
          </cell>
        </row>
        <row r="232">
          <cell r="C232">
            <v>45702</v>
          </cell>
          <cell r="K232">
            <v>40.071223737347722</v>
          </cell>
        </row>
        <row r="233">
          <cell r="C233">
            <v>45706</v>
          </cell>
          <cell r="K233">
            <v>40.507339871232872</v>
          </cell>
        </row>
        <row r="234">
          <cell r="C234">
            <v>45707</v>
          </cell>
          <cell r="K234">
            <v>40.409453858126049</v>
          </cell>
        </row>
        <row r="235">
          <cell r="C235">
            <v>45708</v>
          </cell>
          <cell r="K235">
            <v>41.201537996740015</v>
          </cell>
        </row>
        <row r="236">
          <cell r="C236">
            <v>45709</v>
          </cell>
          <cell r="K236">
            <v>37.71673384850601</v>
          </cell>
        </row>
        <row r="237">
          <cell r="C237">
            <v>45712</v>
          </cell>
          <cell r="K237">
            <v>35.363299078587687</v>
          </cell>
        </row>
        <row r="238">
          <cell r="C238">
            <v>45713</v>
          </cell>
          <cell r="K238">
            <v>33.389909710140145</v>
          </cell>
        </row>
        <row r="239">
          <cell r="C239">
            <v>45714</v>
          </cell>
          <cell r="K239">
            <v>38.12694218086056</v>
          </cell>
        </row>
        <row r="240">
          <cell r="C240">
            <v>45715</v>
          </cell>
          <cell r="K240">
            <v>32.220505140246516</v>
          </cell>
        </row>
        <row r="241">
          <cell r="C241">
            <v>45716</v>
          </cell>
          <cell r="K241">
            <v>36.743311109635499</v>
          </cell>
        </row>
        <row r="242">
          <cell r="C242">
            <v>45719</v>
          </cell>
          <cell r="K242">
            <v>31.577040175378926</v>
          </cell>
        </row>
        <row r="243">
          <cell r="C243">
            <v>45720</v>
          </cell>
          <cell r="K243">
            <v>33.370041450034805</v>
          </cell>
        </row>
        <row r="244">
          <cell r="C244">
            <v>45721</v>
          </cell>
          <cell r="K244">
            <v>34.62233690466546</v>
          </cell>
        </row>
        <row r="245">
          <cell r="C245">
            <v>45722</v>
          </cell>
          <cell r="K245">
            <v>31.361272410434267</v>
          </cell>
        </row>
        <row r="246">
          <cell r="C246">
            <v>45723</v>
          </cell>
          <cell r="K246">
            <v>33.486560916886376</v>
          </cell>
        </row>
      </sheetData>
      <sheetData sheetId="1">
        <row r="1">
          <cell r="B1" t="str">
            <v>Last Price</v>
          </cell>
          <cell r="C1" t="str">
            <v>20 Day MA</v>
          </cell>
          <cell r="E1" t="str">
            <v>Upper Band</v>
          </cell>
          <cell r="F1" t="str">
            <v>Lower Band</v>
          </cell>
        </row>
        <row r="2">
          <cell r="A2">
            <v>45747</v>
          </cell>
        </row>
        <row r="3">
          <cell r="A3">
            <v>45744</v>
          </cell>
        </row>
        <row r="4">
          <cell r="A4">
            <v>45743</v>
          </cell>
        </row>
        <row r="5">
          <cell r="A5">
            <v>45742</v>
          </cell>
        </row>
        <row r="6">
          <cell r="A6">
            <v>45741</v>
          </cell>
        </row>
        <row r="7">
          <cell r="A7">
            <v>45740</v>
          </cell>
        </row>
        <row r="8">
          <cell r="A8">
            <v>45737</v>
          </cell>
        </row>
        <row r="9">
          <cell r="A9">
            <v>45736</v>
          </cell>
        </row>
        <row r="10">
          <cell r="A10">
            <v>45735</v>
          </cell>
        </row>
        <row r="11">
          <cell r="A11">
            <v>45734</v>
          </cell>
        </row>
        <row r="12">
          <cell r="A12">
            <v>45733</v>
          </cell>
        </row>
        <row r="13">
          <cell r="A13">
            <v>45730</v>
          </cell>
        </row>
        <row r="14">
          <cell r="A14">
            <v>45729</v>
          </cell>
        </row>
        <row r="15">
          <cell r="A15">
            <v>45728</v>
          </cell>
        </row>
        <row r="16">
          <cell r="A16">
            <v>45727</v>
          </cell>
          <cell r="B16">
            <v>895.1</v>
          </cell>
        </row>
        <row r="17">
          <cell r="A17">
            <v>45726</v>
          </cell>
          <cell r="B17">
            <v>866.68</v>
          </cell>
        </row>
        <row r="18">
          <cell r="A18">
            <v>45723</v>
          </cell>
          <cell r="B18">
            <v>891.11</v>
          </cell>
        </row>
        <row r="19">
          <cell r="A19">
            <v>45722</v>
          </cell>
          <cell r="B19">
            <v>906.36</v>
          </cell>
        </row>
        <row r="20">
          <cell r="A20">
            <v>45721</v>
          </cell>
          <cell r="B20">
            <v>990.92</v>
          </cell>
        </row>
        <row r="21">
          <cell r="A21">
            <v>45720</v>
          </cell>
          <cell r="B21">
            <v>972.58</v>
          </cell>
          <cell r="C21">
            <v>939.2120000000001</v>
          </cell>
          <cell r="E21">
            <v>1012.8128334048926</v>
          </cell>
          <cell r="F21">
            <v>865.61116659510765</v>
          </cell>
        </row>
        <row r="22">
          <cell r="A22">
            <v>45719</v>
          </cell>
          <cell r="B22">
            <v>973.7</v>
          </cell>
          <cell r="C22">
            <v>941.2705000000002</v>
          </cell>
          <cell r="E22">
            <v>1016.372069532972</v>
          </cell>
          <cell r="F22">
            <v>866.16893046702842</v>
          </cell>
        </row>
        <row r="23">
          <cell r="A23">
            <v>45716</v>
          </cell>
          <cell r="B23">
            <v>980.56</v>
          </cell>
          <cell r="C23">
            <v>943.60600000000034</v>
          </cell>
          <cell r="E23">
            <v>1020.6168359839537</v>
          </cell>
          <cell r="F23">
            <v>866.59516401604697</v>
          </cell>
        </row>
        <row r="24">
          <cell r="A24">
            <v>45715</v>
          </cell>
          <cell r="B24">
            <v>963.07</v>
          </cell>
          <cell r="C24">
            <v>942.92350000000022</v>
          </cell>
          <cell r="E24">
            <v>1018.9341242643268</v>
          </cell>
          <cell r="F24">
            <v>866.91287573567365</v>
          </cell>
        </row>
        <row r="25">
          <cell r="A25">
            <v>45714</v>
          </cell>
          <cell r="B25">
            <v>990.06</v>
          </cell>
          <cell r="C25">
            <v>943.89400000000023</v>
          </cell>
          <cell r="E25">
            <v>1021.8655530852525</v>
          </cell>
          <cell r="F25">
            <v>865.92244691474798</v>
          </cell>
        </row>
        <row r="26">
          <cell r="A26">
            <v>45713</v>
          </cell>
          <cell r="B26">
            <v>977.24</v>
          </cell>
          <cell r="C26">
            <v>942.89200000000039</v>
          </cell>
          <cell r="E26">
            <v>1018.4526905878005</v>
          </cell>
          <cell r="F26">
            <v>867.33130941220031</v>
          </cell>
        </row>
        <row r="27">
          <cell r="A27">
            <v>45712</v>
          </cell>
          <cell r="B27">
            <v>988.47</v>
          </cell>
          <cell r="C27">
            <v>943.71600000000012</v>
          </cell>
          <cell r="E27">
            <v>1020.9535914476338</v>
          </cell>
          <cell r="F27">
            <v>866.47840855236643</v>
          </cell>
        </row>
        <row r="28">
          <cell r="A28">
            <v>45709</v>
          </cell>
          <cell r="B28">
            <v>1003.15</v>
          </cell>
          <cell r="C28">
            <v>945.85900000000015</v>
          </cell>
          <cell r="E28">
            <v>1027.2969585360927</v>
          </cell>
          <cell r="F28">
            <v>864.42104146390773</v>
          </cell>
        </row>
        <row r="29">
          <cell r="A29">
            <v>45708</v>
          </cell>
          <cell r="B29">
            <v>1024.54</v>
          </cell>
          <cell r="C29">
            <v>949.54400000000021</v>
          </cell>
          <cell r="E29">
            <v>1038.2741943267522</v>
          </cell>
          <cell r="F29">
            <v>860.81380567324834</v>
          </cell>
        </row>
        <row r="30">
          <cell r="A30">
            <v>45707</v>
          </cell>
          <cell r="B30">
            <v>1043.33</v>
          </cell>
          <cell r="C30">
            <v>953.7360000000001</v>
          </cell>
          <cell r="E30">
            <v>1051.868465447154</v>
          </cell>
          <cell r="F30">
            <v>855.60353455284633</v>
          </cell>
        </row>
        <row r="31">
          <cell r="A31">
            <v>45706</v>
          </cell>
          <cell r="B31">
            <v>1035.8499999999999</v>
          </cell>
          <cell r="C31">
            <v>959.02949999999987</v>
          </cell>
          <cell r="E31">
            <v>1063.0136559742839</v>
          </cell>
          <cell r="F31">
            <v>855.04534402571596</v>
          </cell>
        </row>
        <row r="32">
          <cell r="A32">
            <v>45702</v>
          </cell>
          <cell r="B32">
            <v>1058.5999999999999</v>
          </cell>
          <cell r="C32">
            <v>964.45849999999996</v>
          </cell>
          <cell r="E32">
            <v>1077.4130598949091</v>
          </cell>
          <cell r="F32">
            <v>851.50394010509081</v>
          </cell>
        </row>
        <row r="33">
          <cell r="A33">
            <v>45701</v>
          </cell>
          <cell r="B33">
            <v>1043.69</v>
          </cell>
          <cell r="C33">
            <v>970.74299999999971</v>
          </cell>
          <cell r="E33">
            <v>1086.7587152875599</v>
          </cell>
          <cell r="F33">
            <v>854.72728471243965</v>
          </cell>
        </row>
        <row r="34">
          <cell r="A34">
            <v>45700</v>
          </cell>
          <cell r="B34">
            <v>1027.31</v>
          </cell>
          <cell r="C34">
            <v>977.5999999999998</v>
          </cell>
          <cell r="E34">
            <v>1089.7096902708749</v>
          </cell>
          <cell r="F34">
            <v>865.49030972912465</v>
          </cell>
        </row>
        <row r="35">
          <cell r="A35">
            <v>45699</v>
          </cell>
          <cell r="B35">
            <v>1008.08</v>
          </cell>
          <cell r="C35">
            <v>982.01999999999987</v>
          </cell>
          <cell r="E35">
            <v>1091.4533188942494</v>
          </cell>
          <cell r="F35">
            <v>872.58668110575036</v>
          </cell>
        </row>
        <row r="36">
          <cell r="A36">
            <v>45698</v>
          </cell>
          <cell r="B36">
            <v>1027.5999999999999</v>
          </cell>
          <cell r="C36">
            <v>988.6450000000001</v>
          </cell>
          <cell r="E36">
            <v>1091.7841304577412</v>
          </cell>
          <cell r="F36">
            <v>885.50586954225901</v>
          </cell>
        </row>
        <row r="37">
          <cell r="A37">
            <v>45695</v>
          </cell>
          <cell r="B37">
            <v>1013.93</v>
          </cell>
          <cell r="C37">
            <v>996.00750000000005</v>
          </cell>
          <cell r="E37">
            <v>1082.1025796014437</v>
          </cell>
          <cell r="F37">
            <v>909.91242039855626</v>
          </cell>
        </row>
        <row r="38">
          <cell r="A38">
            <v>45694</v>
          </cell>
          <cell r="B38">
            <v>1015.68</v>
          </cell>
          <cell r="C38">
            <v>1002.2359999999999</v>
          </cell>
          <cell r="E38">
            <v>1073.0453964623932</v>
          </cell>
          <cell r="F38">
            <v>931.42660353760641</v>
          </cell>
        </row>
        <row r="39">
          <cell r="A39">
            <v>45693</v>
          </cell>
          <cell r="B39">
            <v>1011.11</v>
          </cell>
          <cell r="C39">
            <v>1007.4735000000001</v>
          </cell>
          <cell r="E39">
            <v>1062.0614741045783</v>
          </cell>
          <cell r="F39">
            <v>952.88552589542189</v>
          </cell>
        </row>
        <row r="40">
          <cell r="A40">
            <v>45692</v>
          </cell>
          <cell r="B40">
            <v>994.87</v>
          </cell>
          <cell r="C40">
            <v>1007.6709999999999</v>
          </cell>
          <cell r="E40">
            <v>1062.0349249193025</v>
          </cell>
          <cell r="F40">
            <v>953.30707508069736</v>
          </cell>
        </row>
        <row r="41">
          <cell r="A41">
            <v>45691</v>
          </cell>
          <cell r="B41">
            <v>978.94</v>
          </cell>
          <cell r="C41">
            <v>1007.9889999999999</v>
          </cell>
          <cell r="E41">
            <v>1061.5572391760363</v>
          </cell>
          <cell r="F41">
            <v>954.42076082396352</v>
          </cell>
        </row>
        <row r="42">
          <cell r="A42">
            <v>45688</v>
          </cell>
          <cell r="B42">
            <v>976.76</v>
          </cell>
          <cell r="C42">
            <v>1008.1419999999998</v>
          </cell>
          <cell r="E42">
            <v>1061.3138938815173</v>
          </cell>
          <cell r="F42">
            <v>954.97010611848225</v>
          </cell>
        </row>
        <row r="43">
          <cell r="A43">
            <v>45687</v>
          </cell>
          <cell r="B43">
            <v>973.24</v>
          </cell>
          <cell r="C43">
            <v>1007.7760000000001</v>
          </cell>
          <cell r="E43">
            <v>1061.8405670131167</v>
          </cell>
          <cell r="F43">
            <v>953.71143298688344</v>
          </cell>
        </row>
        <row r="44">
          <cell r="A44">
            <v>45686</v>
          </cell>
          <cell r="B44">
            <v>978.15</v>
          </cell>
          <cell r="C44">
            <v>1008.5300000000001</v>
          </cell>
          <cell r="E44">
            <v>1060.3431172174526</v>
          </cell>
          <cell r="F44">
            <v>956.7168827825476</v>
          </cell>
        </row>
        <row r="45">
          <cell r="A45">
            <v>45685</v>
          </cell>
          <cell r="B45">
            <v>971.83</v>
          </cell>
          <cell r="C45">
            <v>1007.6185000000003</v>
          </cell>
          <cell r="E45">
            <v>1061.403605069791</v>
          </cell>
          <cell r="F45">
            <v>953.83339493020969</v>
          </cell>
        </row>
        <row r="46">
          <cell r="A46">
            <v>45684</v>
          </cell>
          <cell r="B46">
            <v>971.89</v>
          </cell>
          <cell r="C46">
            <v>1007.3510000000003</v>
          </cell>
          <cell r="E46">
            <v>1061.8211165391585</v>
          </cell>
          <cell r="F46">
            <v>952.88088346084226</v>
          </cell>
        </row>
        <row r="47">
          <cell r="A47">
            <v>45681</v>
          </cell>
          <cell r="B47">
            <v>977.59</v>
          </cell>
          <cell r="C47">
            <v>1006.8070000000001</v>
          </cell>
          <cell r="E47">
            <v>1062.2791851969644</v>
          </cell>
          <cell r="F47">
            <v>951.33481480303578</v>
          </cell>
        </row>
        <row r="48">
          <cell r="A48">
            <v>45680</v>
          </cell>
          <cell r="B48">
            <v>984.86</v>
          </cell>
          <cell r="C48">
            <v>1005.8925000000002</v>
          </cell>
          <cell r="E48">
            <v>1062.2150611988661</v>
          </cell>
          <cell r="F48">
            <v>949.5699388011343</v>
          </cell>
        </row>
        <row r="49">
          <cell r="A49">
            <v>45679</v>
          </cell>
          <cell r="B49">
            <v>953.99</v>
          </cell>
          <cell r="C49">
            <v>1002.3650000000001</v>
          </cell>
          <cell r="E49">
            <v>1062.4795781426033</v>
          </cell>
          <cell r="F49">
            <v>942.25042185739687</v>
          </cell>
        </row>
        <row r="50">
          <cell r="A50">
            <v>45678</v>
          </cell>
          <cell r="B50">
            <v>869.68</v>
          </cell>
          <cell r="C50">
            <v>993.68250000000012</v>
          </cell>
          <cell r="E50">
            <v>1075.2265904632193</v>
          </cell>
          <cell r="F50">
            <v>912.13840953678096</v>
          </cell>
        </row>
        <row r="51">
          <cell r="A51">
            <v>45674</v>
          </cell>
          <cell r="B51">
            <v>858.1</v>
          </cell>
          <cell r="C51">
            <v>984.79500000000007</v>
          </cell>
          <cell r="E51">
            <v>1083.8532995805474</v>
          </cell>
          <cell r="F51">
            <v>885.73670041945275</v>
          </cell>
        </row>
        <row r="52">
          <cell r="A52">
            <v>45673</v>
          </cell>
          <cell r="B52">
            <v>842.37</v>
          </cell>
          <cell r="C52">
            <v>973.98349999999994</v>
          </cell>
          <cell r="E52">
            <v>1085.536677175259</v>
          </cell>
          <cell r="F52">
            <v>862.43032282474087</v>
          </cell>
        </row>
        <row r="53">
          <cell r="A53">
            <v>45672</v>
          </cell>
          <cell r="B53">
            <v>848.26</v>
          </cell>
          <cell r="C53">
            <v>964.21199999999976</v>
          </cell>
          <cell r="E53">
            <v>1083.9901167255343</v>
          </cell>
          <cell r="F53">
            <v>844.43388327446519</v>
          </cell>
        </row>
        <row r="54">
          <cell r="A54">
            <v>45671</v>
          </cell>
          <cell r="B54">
            <v>828.4</v>
          </cell>
          <cell r="C54">
            <v>954.26649999999995</v>
          </cell>
          <cell r="E54">
            <v>1084.5557080638098</v>
          </cell>
          <cell r="F54">
            <v>823.97729193619011</v>
          </cell>
        </row>
        <row r="55">
          <cell r="A55">
            <v>45670</v>
          </cell>
          <cell r="B55">
            <v>840.29</v>
          </cell>
          <cell r="C55">
            <v>945.87700000000007</v>
          </cell>
          <cell r="E55">
            <v>1083.0051727129</v>
          </cell>
          <cell r="F55">
            <v>808.74882728709997</v>
          </cell>
        </row>
        <row r="56">
          <cell r="A56">
            <v>45667</v>
          </cell>
          <cell r="B56">
            <v>837.69</v>
          </cell>
          <cell r="C56">
            <v>936.38150000000007</v>
          </cell>
          <cell r="E56">
            <v>1075.9614206302895</v>
          </cell>
          <cell r="F56">
            <v>796.80157936971068</v>
          </cell>
        </row>
        <row r="57">
          <cell r="A57">
            <v>45665</v>
          </cell>
          <cell r="B57">
            <v>875</v>
          </cell>
          <cell r="C57">
            <v>929.43500000000006</v>
          </cell>
          <cell r="E57">
            <v>1066.5718690876306</v>
          </cell>
          <cell r="F57">
            <v>792.29813091236963</v>
          </cell>
        </row>
        <row r="58">
          <cell r="A58">
            <v>45664</v>
          </cell>
          <cell r="B58">
            <v>879.19</v>
          </cell>
          <cell r="C58">
            <v>922.6105</v>
          </cell>
          <cell r="E58">
            <v>1055.1848946818659</v>
          </cell>
          <cell r="F58">
            <v>790.0361053181341</v>
          </cell>
        </row>
        <row r="59">
          <cell r="A59">
            <v>45663</v>
          </cell>
          <cell r="B59">
            <v>881.79</v>
          </cell>
          <cell r="C59">
            <v>916.14450000000011</v>
          </cell>
          <cell r="E59">
            <v>1043.0375977302508</v>
          </cell>
          <cell r="F59">
            <v>789.25140226974941</v>
          </cell>
        </row>
        <row r="60">
          <cell r="A60">
            <v>45660</v>
          </cell>
          <cell r="B60">
            <v>881.05</v>
          </cell>
          <cell r="C60">
            <v>910.45350000000019</v>
          </cell>
          <cell r="E60">
            <v>1032.6009489941953</v>
          </cell>
          <cell r="F60">
            <v>788.3060510058051</v>
          </cell>
        </row>
        <row r="61">
          <cell r="A61">
            <v>45659</v>
          </cell>
          <cell r="B61">
            <v>886.73</v>
          </cell>
          <cell r="C61">
            <v>905.84300000000007</v>
          </cell>
          <cell r="E61">
            <v>1024.0019172704554</v>
          </cell>
          <cell r="F61">
            <v>787.68408272954468</v>
          </cell>
        </row>
        <row r="62">
          <cell r="A62">
            <v>45657</v>
          </cell>
          <cell r="B62">
            <v>891.32</v>
          </cell>
          <cell r="C62">
            <v>901.57100000000014</v>
          </cell>
          <cell r="E62">
            <v>1015.0183800397998</v>
          </cell>
          <cell r="F62">
            <v>788.12361996020047</v>
          </cell>
        </row>
        <row r="63">
          <cell r="A63">
            <v>45656</v>
          </cell>
          <cell r="B63">
            <v>900.43</v>
          </cell>
          <cell r="C63">
            <v>897.93050000000005</v>
          </cell>
          <cell r="E63">
            <v>1006.2514215297425</v>
          </cell>
          <cell r="F63">
            <v>789.60957847025759</v>
          </cell>
        </row>
        <row r="64">
          <cell r="A64">
            <v>45653</v>
          </cell>
          <cell r="B64">
            <v>907.55</v>
          </cell>
          <cell r="C64">
            <v>894.40049999999997</v>
          </cell>
          <cell r="E64">
            <v>996.11413650749557</v>
          </cell>
          <cell r="F64">
            <v>792.68686349250436</v>
          </cell>
        </row>
        <row r="65">
          <cell r="A65">
            <v>45652</v>
          </cell>
          <cell r="B65">
            <v>924.14</v>
          </cell>
          <cell r="C65">
            <v>892.01599999999996</v>
          </cell>
          <cell r="E65">
            <v>988.17080597234303</v>
          </cell>
          <cell r="F65">
            <v>795.86119402765689</v>
          </cell>
        </row>
        <row r="66">
          <cell r="A66">
            <v>45650</v>
          </cell>
          <cell r="B66">
            <v>932.12</v>
          </cell>
          <cell r="C66">
            <v>890.0274999999998</v>
          </cell>
          <cell r="E66">
            <v>980.71689376853965</v>
          </cell>
          <cell r="F66">
            <v>799.33810623145996</v>
          </cell>
        </row>
        <row r="67">
          <cell r="A67">
            <v>45649</v>
          </cell>
          <cell r="B67">
            <v>911.45</v>
          </cell>
          <cell r="C67">
            <v>886.72049999999979</v>
          </cell>
          <cell r="E67">
            <v>968.33538034472747</v>
          </cell>
          <cell r="F67">
            <v>805.10561965527211</v>
          </cell>
        </row>
        <row r="68">
          <cell r="A68">
            <v>45646</v>
          </cell>
          <cell r="B68">
            <v>909.05</v>
          </cell>
          <cell r="C68">
            <v>882.92999999999972</v>
          </cell>
          <cell r="E68">
            <v>951.32449593120907</v>
          </cell>
          <cell r="F68">
            <v>814.53550406879037</v>
          </cell>
        </row>
        <row r="69">
          <cell r="A69">
            <v>45645</v>
          </cell>
          <cell r="B69">
            <v>902.04</v>
          </cell>
          <cell r="C69">
            <v>880.3325000000001</v>
          </cell>
          <cell r="E69">
            <v>940.85706999999434</v>
          </cell>
          <cell r="F69">
            <v>819.80793000000585</v>
          </cell>
        </row>
        <row r="70">
          <cell r="A70">
            <v>45644</v>
          </cell>
          <cell r="B70">
            <v>889.55</v>
          </cell>
          <cell r="C70">
            <v>881.32600000000002</v>
          </cell>
          <cell r="E70">
            <v>941.76658880203638</v>
          </cell>
          <cell r="F70">
            <v>820.88541119796366</v>
          </cell>
        </row>
        <row r="71">
          <cell r="A71">
            <v>45643</v>
          </cell>
          <cell r="B71">
            <v>919.13</v>
          </cell>
          <cell r="C71">
            <v>884.37749999999994</v>
          </cell>
          <cell r="E71">
            <v>946.03106518482923</v>
          </cell>
          <cell r="F71">
            <v>822.72393481517065</v>
          </cell>
        </row>
        <row r="72">
          <cell r="A72">
            <v>45642</v>
          </cell>
          <cell r="B72">
            <v>921.08</v>
          </cell>
          <cell r="C72">
            <v>888.3130000000001</v>
          </cell>
          <cell r="E72">
            <v>948.71202442572201</v>
          </cell>
          <cell r="F72">
            <v>827.9139755742782</v>
          </cell>
        </row>
        <row r="73">
          <cell r="A73">
            <v>45639</v>
          </cell>
          <cell r="B73">
            <v>918.87</v>
          </cell>
          <cell r="C73">
            <v>891.84349999999972</v>
          </cell>
          <cell r="E73">
            <v>950.61764228257698</v>
          </cell>
          <cell r="F73">
            <v>833.06935771742246</v>
          </cell>
        </row>
        <row r="74">
          <cell r="A74">
            <v>45638</v>
          </cell>
          <cell r="B74">
            <v>925.55</v>
          </cell>
          <cell r="C74">
            <v>896.70099999999979</v>
          </cell>
          <cell r="E74">
            <v>949.11141154097834</v>
          </cell>
          <cell r="F74">
            <v>844.29058845902125</v>
          </cell>
        </row>
        <row r="75">
          <cell r="A75">
            <v>45637</v>
          </cell>
          <cell r="B75">
            <v>936.56</v>
          </cell>
          <cell r="C75">
            <v>901.51450000000023</v>
          </cell>
          <cell r="E75">
            <v>949.6167741447299</v>
          </cell>
          <cell r="F75">
            <v>853.41222585527055</v>
          </cell>
        </row>
        <row r="76">
          <cell r="A76">
            <v>45636</v>
          </cell>
          <cell r="B76">
            <v>913.35</v>
          </cell>
          <cell r="C76">
            <v>905.2974999999999</v>
          </cell>
          <cell r="E76">
            <v>943.05288211894242</v>
          </cell>
          <cell r="F76">
            <v>867.54211788105738</v>
          </cell>
        </row>
        <row r="77">
          <cell r="A77">
            <v>45635</v>
          </cell>
          <cell r="B77">
            <v>913.69</v>
          </cell>
          <cell r="C77">
            <v>907.23199999999974</v>
          </cell>
          <cell r="E77">
            <v>942.32174035091623</v>
          </cell>
          <cell r="F77">
            <v>872.14225964908326</v>
          </cell>
        </row>
        <row r="78">
          <cell r="A78">
            <v>45632</v>
          </cell>
          <cell r="B78">
            <v>934.74</v>
          </cell>
          <cell r="C78">
            <v>910.00949999999989</v>
          </cell>
          <cell r="E78">
            <v>944.5430019487178</v>
          </cell>
          <cell r="F78">
            <v>875.47599805128198</v>
          </cell>
        </row>
        <row r="79">
          <cell r="A79">
            <v>45631</v>
          </cell>
          <cell r="B79">
            <v>917.87</v>
          </cell>
          <cell r="C79">
            <v>911.81349999999998</v>
          </cell>
          <cell r="E79">
            <v>943.81689473769688</v>
          </cell>
          <cell r="F79">
            <v>879.81010526230307</v>
          </cell>
        </row>
        <row r="80">
          <cell r="A80">
            <v>45630</v>
          </cell>
          <cell r="B80">
            <v>911.06</v>
          </cell>
          <cell r="C80">
            <v>913.31399999999996</v>
          </cell>
          <cell r="E80">
            <v>941.87299482235244</v>
          </cell>
          <cell r="F80">
            <v>884.75500517764749</v>
          </cell>
        </row>
        <row r="81">
          <cell r="A81">
            <v>45629</v>
          </cell>
          <cell r="B81">
            <v>902.17</v>
          </cell>
          <cell r="C81">
            <v>914.08600000000001</v>
          </cell>
          <cell r="E81">
            <v>940.36281339328013</v>
          </cell>
          <cell r="F81">
            <v>887.80918660671989</v>
          </cell>
        </row>
        <row r="82">
          <cell r="A82">
            <v>45628</v>
          </cell>
          <cell r="B82">
            <v>897.74</v>
          </cell>
          <cell r="C82">
            <v>914.40699999999993</v>
          </cell>
          <cell r="E82">
            <v>939.64930792684538</v>
          </cell>
          <cell r="F82">
            <v>889.16469207315447</v>
          </cell>
        </row>
        <row r="83">
          <cell r="A83">
            <v>45625</v>
          </cell>
          <cell r="B83">
            <v>886.81</v>
          </cell>
          <cell r="C83">
            <v>913.72600000000023</v>
          </cell>
          <cell r="E83">
            <v>941.19287835040234</v>
          </cell>
          <cell r="F83">
            <v>886.25912164959811</v>
          </cell>
        </row>
        <row r="84">
          <cell r="A84">
            <v>45623</v>
          </cell>
          <cell r="B84">
            <v>877.34</v>
          </cell>
          <cell r="C84">
            <v>912.21550000000002</v>
          </cell>
          <cell r="E84">
            <v>944.08267662918684</v>
          </cell>
          <cell r="F84">
            <v>880.3483233708132</v>
          </cell>
        </row>
        <row r="85">
          <cell r="A85">
            <v>45622</v>
          </cell>
          <cell r="B85">
            <v>872.6</v>
          </cell>
          <cell r="C85">
            <v>909.63850000000002</v>
          </cell>
          <cell r="E85">
            <v>945.52745462688381</v>
          </cell>
          <cell r="F85">
            <v>873.74954537311623</v>
          </cell>
        </row>
        <row r="86">
          <cell r="A86">
            <v>45621</v>
          </cell>
          <cell r="B86">
            <v>865.59</v>
          </cell>
          <cell r="C86">
            <v>906.3119999999999</v>
          </cell>
          <cell r="E86">
            <v>945.59939323712399</v>
          </cell>
          <cell r="F86">
            <v>867.02460676287581</v>
          </cell>
        </row>
        <row r="87">
          <cell r="A87">
            <v>45618</v>
          </cell>
          <cell r="B87">
            <v>897.79</v>
          </cell>
          <cell r="C87">
            <v>905.62900000000013</v>
          </cell>
          <cell r="E87">
            <v>945.01512413956027</v>
          </cell>
          <cell r="F87">
            <v>866.24287586043999</v>
          </cell>
        </row>
        <row r="88">
          <cell r="A88">
            <v>45617</v>
          </cell>
          <cell r="B88">
            <v>897.48</v>
          </cell>
          <cell r="C88">
            <v>905.05050000000006</v>
          </cell>
          <cell r="E88">
            <v>944.56472633885039</v>
          </cell>
          <cell r="F88">
            <v>865.53627366114972</v>
          </cell>
        </row>
        <row r="89">
          <cell r="A89">
            <v>45616</v>
          </cell>
          <cell r="B89">
            <v>883.85</v>
          </cell>
          <cell r="C89">
            <v>904.14099999999996</v>
          </cell>
          <cell r="E89">
            <v>944.76865762643126</v>
          </cell>
          <cell r="F89">
            <v>863.51334237356866</v>
          </cell>
        </row>
        <row r="90">
          <cell r="A90">
            <v>45615</v>
          </cell>
          <cell r="B90">
            <v>871.32</v>
          </cell>
          <cell r="C90">
            <v>903.22950000000003</v>
          </cell>
          <cell r="E90">
            <v>945.99713482379002</v>
          </cell>
          <cell r="F90">
            <v>860.46186517621004</v>
          </cell>
        </row>
        <row r="91">
          <cell r="A91">
            <v>45614</v>
          </cell>
          <cell r="B91">
            <v>847.05</v>
          </cell>
          <cell r="C91">
            <v>899.6255000000001</v>
          </cell>
          <cell r="E91">
            <v>948.46814593677607</v>
          </cell>
          <cell r="F91">
            <v>850.78285406322414</v>
          </cell>
        </row>
        <row r="92">
          <cell r="A92">
            <v>45611</v>
          </cell>
          <cell r="B92">
            <v>823.96</v>
          </cell>
          <cell r="C92">
            <v>894.76949999999999</v>
          </cell>
          <cell r="E92">
            <v>953.03382852007076</v>
          </cell>
          <cell r="F92">
            <v>836.50517147992923</v>
          </cell>
        </row>
        <row r="93">
          <cell r="A93">
            <v>45610</v>
          </cell>
          <cell r="B93">
            <v>837.26</v>
          </cell>
          <cell r="C93">
            <v>890.68899999999996</v>
          </cell>
          <cell r="E93">
            <v>953.12798205448257</v>
          </cell>
          <cell r="F93">
            <v>828.25001794551736</v>
          </cell>
        </row>
        <row r="94">
          <cell r="A94">
            <v>45609</v>
          </cell>
          <cell r="B94">
            <v>830.47</v>
          </cell>
          <cell r="C94">
            <v>885.93500000000006</v>
          </cell>
          <cell r="E94">
            <v>951.5936132562731</v>
          </cell>
          <cell r="F94">
            <v>820.27638674372702</v>
          </cell>
        </row>
        <row r="95">
          <cell r="A95">
            <v>45608</v>
          </cell>
          <cell r="B95">
            <v>819.5</v>
          </cell>
          <cell r="C95">
            <v>880.08199999999999</v>
          </cell>
          <cell r="E95">
            <v>947.58337701519406</v>
          </cell>
          <cell r="F95">
            <v>812.58062298480593</v>
          </cell>
        </row>
        <row r="96">
          <cell r="A96">
            <v>45607</v>
          </cell>
          <cell r="B96">
            <v>805.44</v>
          </cell>
          <cell r="C96">
            <v>874.68650000000002</v>
          </cell>
          <cell r="E96">
            <v>947.99265031998914</v>
          </cell>
          <cell r="F96">
            <v>801.38034968001091</v>
          </cell>
        </row>
        <row r="97">
          <cell r="A97">
            <v>45604</v>
          </cell>
          <cell r="B97">
            <v>795.04</v>
          </cell>
          <cell r="C97">
            <v>868.75399999999991</v>
          </cell>
          <cell r="E97">
            <v>947.75288244379408</v>
          </cell>
          <cell r="F97">
            <v>789.75511755620573</v>
          </cell>
        </row>
        <row r="98">
          <cell r="A98">
            <v>45603</v>
          </cell>
          <cell r="B98">
            <v>796.54</v>
          </cell>
          <cell r="C98">
            <v>861.84400000000005</v>
          </cell>
          <cell r="E98">
            <v>940.71719453934975</v>
          </cell>
          <cell r="F98">
            <v>782.97080546065035</v>
          </cell>
        </row>
        <row r="99">
          <cell r="A99">
            <v>45602</v>
          </cell>
          <cell r="B99">
            <v>780.21</v>
          </cell>
          <cell r="C99">
            <v>854.9609999999999</v>
          </cell>
          <cell r="E99">
            <v>937.20241917165822</v>
          </cell>
          <cell r="F99">
            <v>772.71958082834158</v>
          </cell>
        </row>
        <row r="100">
          <cell r="A100">
            <v>45601</v>
          </cell>
          <cell r="B100">
            <v>763.91</v>
          </cell>
          <cell r="C100">
            <v>847.60349999999994</v>
          </cell>
          <cell r="E100">
            <v>934.88751681021733</v>
          </cell>
          <cell r="F100">
            <v>760.31948318978255</v>
          </cell>
        </row>
        <row r="101">
          <cell r="A101">
            <v>45600</v>
          </cell>
          <cell r="B101">
            <v>755.51</v>
          </cell>
          <cell r="C101">
            <v>840.27049999999986</v>
          </cell>
          <cell r="E101">
            <v>932.74083674587064</v>
          </cell>
          <cell r="F101">
            <v>747.80016325412907</v>
          </cell>
        </row>
        <row r="102">
          <cell r="A102">
            <v>45597</v>
          </cell>
          <cell r="B102">
            <v>756.1</v>
          </cell>
          <cell r="C102">
            <v>833.18849999999998</v>
          </cell>
          <cell r="E102">
            <v>928.76978010398159</v>
          </cell>
          <cell r="F102">
            <v>737.60721989601836</v>
          </cell>
        </row>
        <row r="103">
          <cell r="A103">
            <v>45596</v>
          </cell>
          <cell r="B103">
            <v>756.03</v>
          </cell>
          <cell r="C103">
            <v>826.64949999999988</v>
          </cell>
          <cell r="E103">
            <v>924.64838151348829</v>
          </cell>
          <cell r="F103">
            <v>728.65061848651146</v>
          </cell>
        </row>
        <row r="104">
          <cell r="A104">
            <v>45595</v>
          </cell>
          <cell r="B104">
            <v>753.74</v>
          </cell>
          <cell r="C104">
            <v>820.46950000000015</v>
          </cell>
          <cell r="E104">
            <v>920.57510644166075</v>
          </cell>
          <cell r="F104">
            <v>720.36389355833956</v>
          </cell>
        </row>
        <row r="105">
          <cell r="A105">
            <v>45594</v>
          </cell>
          <cell r="B105">
            <v>759.44</v>
          </cell>
          <cell r="C105">
            <v>814.81150000000002</v>
          </cell>
          <cell r="E105">
            <v>915.302013461667</v>
          </cell>
          <cell r="F105">
            <v>714.32098653833305</v>
          </cell>
        </row>
        <row r="106">
          <cell r="A106">
            <v>45593</v>
          </cell>
          <cell r="B106">
            <v>749.12</v>
          </cell>
          <cell r="C106">
            <v>808.98800000000006</v>
          </cell>
          <cell r="E106">
            <v>910.58139464645069</v>
          </cell>
          <cell r="F106">
            <v>707.39460535354942</v>
          </cell>
        </row>
        <row r="107">
          <cell r="A107">
            <v>45590</v>
          </cell>
          <cell r="B107">
            <v>754.68</v>
          </cell>
          <cell r="C107">
            <v>801.8325000000001</v>
          </cell>
          <cell r="E107">
            <v>897.05006226221042</v>
          </cell>
          <cell r="F107">
            <v>706.61493773778977</v>
          </cell>
        </row>
        <row r="108">
          <cell r="A108">
            <v>45589</v>
          </cell>
          <cell r="B108">
            <v>754.55</v>
          </cell>
          <cell r="C108">
            <v>794.68600000000004</v>
          </cell>
          <cell r="E108">
            <v>880.68608088123494</v>
          </cell>
          <cell r="F108">
            <v>708.68591911876513</v>
          </cell>
        </row>
        <row r="109">
          <cell r="A109">
            <v>45588</v>
          </cell>
          <cell r="B109">
            <v>749.29</v>
          </cell>
          <cell r="C109">
            <v>787.9580000000002</v>
          </cell>
          <cell r="E109">
            <v>865.19492097763407</v>
          </cell>
          <cell r="F109">
            <v>710.72107902236633</v>
          </cell>
        </row>
        <row r="110">
          <cell r="A110">
            <v>45587</v>
          </cell>
          <cell r="B110">
            <v>764.24</v>
          </cell>
          <cell r="C110">
            <v>782.60400000000004</v>
          </cell>
          <cell r="E110">
            <v>849.68813959546003</v>
          </cell>
          <cell r="F110">
            <v>715.51986040454005</v>
          </cell>
        </row>
        <row r="111">
          <cell r="A111">
            <v>45586</v>
          </cell>
          <cell r="B111">
            <v>772.07</v>
          </cell>
          <cell r="C111">
            <v>778.85500000000002</v>
          </cell>
          <cell r="E111">
            <v>838.77234078141146</v>
          </cell>
          <cell r="F111">
            <v>718.93765921858858</v>
          </cell>
        </row>
        <row r="112">
          <cell r="A112">
            <v>45583</v>
          </cell>
          <cell r="B112">
            <v>763.89</v>
          </cell>
          <cell r="C112">
            <v>775.85149999999999</v>
          </cell>
          <cell r="E112">
            <v>832.16264062907419</v>
          </cell>
          <cell r="F112">
            <v>719.54035937092578</v>
          </cell>
        </row>
        <row r="113">
          <cell r="A113">
            <v>45582</v>
          </cell>
          <cell r="B113">
            <v>687.65</v>
          </cell>
          <cell r="C113">
            <v>768.37099999999987</v>
          </cell>
          <cell r="E113">
            <v>829.8464204711546</v>
          </cell>
          <cell r="F113">
            <v>706.89557952884513</v>
          </cell>
        </row>
        <row r="114">
          <cell r="A114">
            <v>45581</v>
          </cell>
          <cell r="B114">
            <v>702</v>
          </cell>
          <cell r="C114">
            <v>761.94749999999999</v>
          </cell>
          <cell r="E114">
            <v>822.94780470156854</v>
          </cell>
          <cell r="F114">
            <v>700.94719529843144</v>
          </cell>
        </row>
        <row r="115">
          <cell r="A115">
            <v>45580</v>
          </cell>
          <cell r="B115">
            <v>705.98</v>
          </cell>
          <cell r="C115">
            <v>756.27149999999983</v>
          </cell>
          <cell r="E115">
            <v>815.83245127549662</v>
          </cell>
          <cell r="F115">
            <v>696.71054872450304</v>
          </cell>
        </row>
        <row r="116">
          <cell r="A116">
            <v>45579</v>
          </cell>
          <cell r="B116">
            <v>713</v>
          </cell>
          <cell r="C116">
            <v>751.64949999999988</v>
          </cell>
          <cell r="E116">
            <v>809.46641884051337</v>
          </cell>
          <cell r="F116">
            <v>693.83258115948638</v>
          </cell>
        </row>
        <row r="117">
          <cell r="A117">
            <v>45576</v>
          </cell>
          <cell r="B117">
            <v>722.79</v>
          </cell>
          <cell r="C117">
            <v>748.03699999999992</v>
          </cell>
          <cell r="E117">
            <v>803.41591223200396</v>
          </cell>
          <cell r="F117">
            <v>692.65808776799588</v>
          </cell>
        </row>
        <row r="118">
          <cell r="A118">
            <v>45575</v>
          </cell>
          <cell r="B118">
            <v>730.29</v>
          </cell>
          <cell r="C118">
            <v>744.72450000000003</v>
          </cell>
          <cell r="E118">
            <v>795.63282936708265</v>
          </cell>
          <cell r="F118">
            <v>693.81617063291742</v>
          </cell>
        </row>
        <row r="119">
          <cell r="A119">
            <v>45574</v>
          </cell>
          <cell r="B119">
            <v>727.43</v>
          </cell>
          <cell r="C119">
            <v>742.08549999999991</v>
          </cell>
          <cell r="E119">
            <v>790.66742883648897</v>
          </cell>
          <cell r="F119">
            <v>693.50357116351086</v>
          </cell>
        </row>
        <row r="120">
          <cell r="A120">
            <v>45573</v>
          </cell>
          <cell r="B120">
            <v>721.76</v>
          </cell>
          <cell r="C120">
            <v>739.97799999999995</v>
          </cell>
          <cell r="E120">
            <v>788.22943383743552</v>
          </cell>
          <cell r="F120">
            <v>691.72656616256438</v>
          </cell>
        </row>
        <row r="121">
          <cell r="A121">
            <v>45572</v>
          </cell>
          <cell r="B121">
            <v>701.92</v>
          </cell>
          <cell r="C121">
            <v>737.2985000000001</v>
          </cell>
          <cell r="E121">
            <v>787.81692405968045</v>
          </cell>
          <cell r="F121">
            <v>686.78007594031976</v>
          </cell>
        </row>
        <row r="122">
          <cell r="A122">
            <v>45569</v>
          </cell>
          <cell r="B122">
            <v>719.7</v>
          </cell>
          <cell r="C122">
            <v>735.47849999999994</v>
          </cell>
          <cell r="E122">
            <v>785.76712140840505</v>
          </cell>
          <cell r="F122">
            <v>685.18987859159483</v>
          </cell>
        </row>
        <row r="123">
          <cell r="A123">
            <v>45568</v>
          </cell>
          <cell r="B123">
            <v>706.8</v>
          </cell>
          <cell r="C123">
            <v>733.01700000000005</v>
          </cell>
          <cell r="E123">
            <v>783.88608567975984</v>
          </cell>
          <cell r="F123">
            <v>682.14791432024026</v>
          </cell>
        </row>
        <row r="124">
          <cell r="A124">
            <v>45567</v>
          </cell>
          <cell r="B124">
            <v>711.09</v>
          </cell>
          <cell r="C124">
            <v>730.88450000000012</v>
          </cell>
          <cell r="E124">
            <v>781.6715743916518</v>
          </cell>
          <cell r="F124">
            <v>680.09742560834843</v>
          </cell>
        </row>
        <row r="125">
          <cell r="A125">
            <v>45566</v>
          </cell>
          <cell r="B125">
            <v>706.13</v>
          </cell>
          <cell r="C125">
            <v>728.21899999999994</v>
          </cell>
          <cell r="E125">
            <v>778.28647821427433</v>
          </cell>
          <cell r="F125">
            <v>678.15152178572555</v>
          </cell>
        </row>
        <row r="126">
          <cell r="A126">
            <v>45565</v>
          </cell>
          <cell r="B126">
            <v>709.27</v>
          </cell>
          <cell r="C126">
            <v>726.22649999999999</v>
          </cell>
          <cell r="E126">
            <v>775.96240348821937</v>
          </cell>
          <cell r="F126">
            <v>676.49059651178061</v>
          </cell>
        </row>
        <row r="127">
          <cell r="A127">
            <v>45562</v>
          </cell>
          <cell r="B127">
            <v>707.35</v>
          </cell>
          <cell r="C127">
            <v>723.86</v>
          </cell>
          <cell r="E127">
            <v>772.38476220826249</v>
          </cell>
          <cell r="F127">
            <v>675.33523779173754</v>
          </cell>
        </row>
        <row r="128">
          <cell r="A128">
            <v>45561</v>
          </cell>
          <cell r="B128">
            <v>711.43</v>
          </cell>
          <cell r="C128">
            <v>721.70399999999995</v>
          </cell>
          <cell r="E128">
            <v>768.2799406606141</v>
          </cell>
          <cell r="F128">
            <v>675.1280593393858</v>
          </cell>
        </row>
        <row r="129">
          <cell r="A129">
            <v>45560</v>
          </cell>
          <cell r="B129">
            <v>721.56</v>
          </cell>
          <cell r="C129">
            <v>720.3175</v>
          </cell>
          <cell r="E129">
            <v>765.05026763179319</v>
          </cell>
          <cell r="F129">
            <v>675.5847323682068</v>
          </cell>
        </row>
        <row r="130">
          <cell r="A130">
            <v>45559</v>
          </cell>
          <cell r="B130">
            <v>722.26</v>
          </cell>
          <cell r="C130">
            <v>718.21850000000006</v>
          </cell>
          <cell r="E130">
            <v>757.93146660842797</v>
          </cell>
          <cell r="F130">
            <v>678.50553339157216</v>
          </cell>
        </row>
        <row r="131">
          <cell r="A131">
            <v>45558</v>
          </cell>
          <cell r="B131">
            <v>705.37</v>
          </cell>
          <cell r="C131">
            <v>714.88350000000003</v>
          </cell>
          <cell r="E131">
            <v>745.778820902755</v>
          </cell>
          <cell r="F131">
            <v>683.98817909724505</v>
          </cell>
        </row>
        <row r="132">
          <cell r="A132">
            <v>45555</v>
          </cell>
          <cell r="B132">
            <v>701.03</v>
          </cell>
          <cell r="C132">
            <v>711.74050000000011</v>
          </cell>
          <cell r="E132">
            <v>732.89998210986982</v>
          </cell>
          <cell r="F132">
            <v>690.5810178901304</v>
          </cell>
        </row>
        <row r="133">
          <cell r="A133">
            <v>45554</v>
          </cell>
          <cell r="B133">
            <v>704.32</v>
          </cell>
          <cell r="C133">
            <v>712.57400000000007</v>
          </cell>
          <cell r="E133">
            <v>730.8554526659932</v>
          </cell>
          <cell r="F133">
            <v>694.29254733400694</v>
          </cell>
        </row>
        <row r="134">
          <cell r="A134">
            <v>45553</v>
          </cell>
          <cell r="B134">
            <v>690.47</v>
          </cell>
          <cell r="C134">
            <v>711.99750000000006</v>
          </cell>
          <cell r="E134">
            <v>732.29857580763564</v>
          </cell>
          <cell r="F134">
            <v>691.69642419236447</v>
          </cell>
        </row>
        <row r="135">
          <cell r="A135">
            <v>45552</v>
          </cell>
          <cell r="B135">
            <v>706.91</v>
          </cell>
          <cell r="C135">
            <v>712.0440000000001</v>
          </cell>
          <cell r="E135">
            <v>732.29123024592707</v>
          </cell>
          <cell r="F135">
            <v>691.79676975407313</v>
          </cell>
        </row>
        <row r="136">
          <cell r="A136">
            <v>45551</v>
          </cell>
          <cell r="B136">
            <v>696.5</v>
          </cell>
          <cell r="C136">
            <v>711.21900000000005</v>
          </cell>
          <cell r="E136">
            <v>732.61429500663769</v>
          </cell>
          <cell r="F136">
            <v>689.82370499336241</v>
          </cell>
        </row>
        <row r="137">
          <cell r="A137">
            <v>45548</v>
          </cell>
          <cell r="B137">
            <v>697.06</v>
          </cell>
          <cell r="C137">
            <v>709.9325</v>
          </cell>
          <cell r="E137">
            <v>731.4919218016405</v>
          </cell>
          <cell r="F137">
            <v>688.37307819835951</v>
          </cell>
        </row>
        <row r="138">
          <cell r="A138">
            <v>45547</v>
          </cell>
          <cell r="B138">
            <v>686.8</v>
          </cell>
          <cell r="C138">
            <v>707.75800000000004</v>
          </cell>
          <cell r="E138">
            <v>729.44455620424787</v>
          </cell>
          <cell r="F138">
            <v>686.0714437957522</v>
          </cell>
        </row>
        <row r="139">
          <cell r="A139">
            <v>45546</v>
          </cell>
          <cell r="B139">
            <v>681.47</v>
          </cell>
          <cell r="C139">
            <v>705.45999999999992</v>
          </cell>
          <cell r="E139">
            <v>728.0893344786665</v>
          </cell>
          <cell r="F139">
            <v>682.83066552133334</v>
          </cell>
        </row>
        <row r="140">
          <cell r="A140">
            <v>45545</v>
          </cell>
          <cell r="B140">
            <v>673.62</v>
          </cell>
          <cell r="C140">
            <v>703.05299999999988</v>
          </cell>
          <cell r="E140">
            <v>728.45351727612513</v>
          </cell>
          <cell r="F140">
            <v>677.65248272387464</v>
          </cell>
        </row>
        <row r="141">
          <cell r="A141">
            <v>45544</v>
          </cell>
          <cell r="B141">
            <v>675.42</v>
          </cell>
          <cell r="C141">
            <v>701.72799999999984</v>
          </cell>
          <cell r="E141">
            <v>729.98181695685685</v>
          </cell>
          <cell r="F141">
            <v>673.47418304314283</v>
          </cell>
        </row>
        <row r="142">
          <cell r="A142">
            <v>45541</v>
          </cell>
          <cell r="B142">
            <v>665.77</v>
          </cell>
          <cell r="C142">
            <v>699.03149999999982</v>
          </cell>
          <cell r="E142">
            <v>730.20633484107668</v>
          </cell>
          <cell r="F142">
            <v>667.85666515892297</v>
          </cell>
        </row>
        <row r="143">
          <cell r="A143">
            <v>45540</v>
          </cell>
          <cell r="B143">
            <v>683.62</v>
          </cell>
          <cell r="C143">
            <v>697.87250000000006</v>
          </cell>
          <cell r="E143">
            <v>729.5507614322255</v>
          </cell>
          <cell r="F143">
            <v>666.19423856777462</v>
          </cell>
        </row>
        <row r="144">
          <cell r="A144">
            <v>45539</v>
          </cell>
          <cell r="B144">
            <v>679.68</v>
          </cell>
          <cell r="C144">
            <v>696.30199999999991</v>
          </cell>
          <cell r="E144">
            <v>728.33362424197287</v>
          </cell>
          <cell r="F144">
            <v>664.27037575802694</v>
          </cell>
        </row>
        <row r="145">
          <cell r="A145">
            <v>45538</v>
          </cell>
          <cell r="B145">
            <v>675.32</v>
          </cell>
          <cell r="C145">
            <v>694.76149999999996</v>
          </cell>
          <cell r="E145">
            <v>727.75212212843292</v>
          </cell>
          <cell r="F145">
            <v>661.770877871567</v>
          </cell>
        </row>
        <row r="146">
          <cell r="A146">
            <v>45534</v>
          </cell>
          <cell r="B146">
            <v>701.35</v>
          </cell>
          <cell r="C146">
            <v>694.36550000000011</v>
          </cell>
          <cell r="E146">
            <v>726.80844066430132</v>
          </cell>
          <cell r="F146">
            <v>661.92255933569891</v>
          </cell>
        </row>
        <row r="147">
          <cell r="A147">
            <v>45533</v>
          </cell>
          <cell r="B147">
            <v>692.48</v>
          </cell>
          <cell r="C147">
            <v>693.62200000000007</v>
          </cell>
          <cell r="E147">
            <v>725.48845793075589</v>
          </cell>
          <cell r="F147">
            <v>661.75554206924426</v>
          </cell>
        </row>
        <row r="148">
          <cell r="A148">
            <v>45532</v>
          </cell>
          <cell r="B148">
            <v>683.84</v>
          </cell>
          <cell r="C148">
            <v>692.24250000000006</v>
          </cell>
          <cell r="E148">
            <v>723.23991984169174</v>
          </cell>
          <cell r="F148">
            <v>661.24508015830838</v>
          </cell>
        </row>
        <row r="149">
          <cell r="A149">
            <v>45531</v>
          </cell>
          <cell r="B149">
            <v>695.72</v>
          </cell>
          <cell r="C149">
            <v>690.95050000000003</v>
          </cell>
          <cell r="E149">
            <v>718.79662642437199</v>
          </cell>
          <cell r="F149">
            <v>663.10437357562807</v>
          </cell>
        </row>
        <row r="150">
          <cell r="A150">
            <v>45530</v>
          </cell>
          <cell r="B150">
            <v>688.44</v>
          </cell>
          <cell r="C150">
            <v>689.2595</v>
          </cell>
          <cell r="E150">
            <v>712.88825275680256</v>
          </cell>
          <cell r="F150">
            <v>665.63074724319745</v>
          </cell>
        </row>
        <row r="151">
          <cell r="A151">
            <v>45527</v>
          </cell>
          <cell r="B151">
            <v>686.73</v>
          </cell>
          <cell r="C151">
            <v>688.32749999999999</v>
          </cell>
          <cell r="E151">
            <v>710.71870116192258</v>
          </cell>
          <cell r="F151">
            <v>665.93629883807739</v>
          </cell>
        </row>
        <row r="152">
          <cell r="A152">
            <v>45526</v>
          </cell>
          <cell r="B152">
            <v>688.96</v>
          </cell>
          <cell r="C152">
            <v>687.72399999999993</v>
          </cell>
          <cell r="E152">
            <v>709.30981542051211</v>
          </cell>
          <cell r="F152">
            <v>666.13818457948776</v>
          </cell>
        </row>
        <row r="153">
          <cell r="A153">
            <v>45525</v>
          </cell>
          <cell r="B153">
            <v>697.12</v>
          </cell>
          <cell r="C153">
            <v>687.36400000000003</v>
          </cell>
          <cell r="E153">
            <v>708.00384842865606</v>
          </cell>
          <cell r="F153">
            <v>666.72415157134401</v>
          </cell>
        </row>
        <row r="154">
          <cell r="A154">
            <v>45524</v>
          </cell>
          <cell r="B154">
            <v>698.54</v>
          </cell>
          <cell r="C154">
            <v>687.76749999999993</v>
          </cell>
          <cell r="E154">
            <v>708.97085313601417</v>
          </cell>
          <cell r="F154">
            <v>666.56414686398568</v>
          </cell>
        </row>
        <row r="155">
          <cell r="A155">
            <v>45523</v>
          </cell>
          <cell r="B155">
            <v>688.53</v>
          </cell>
          <cell r="C155">
            <v>686.84849999999994</v>
          </cell>
          <cell r="E155">
            <v>706.05798370494438</v>
          </cell>
          <cell r="F155">
            <v>667.63901629505551</v>
          </cell>
        </row>
        <row r="156">
          <cell r="A156">
            <v>45520</v>
          </cell>
          <cell r="B156">
            <v>674.07</v>
          </cell>
          <cell r="C156">
            <v>685.72699999999998</v>
          </cell>
          <cell r="E156">
            <v>705.18141971161788</v>
          </cell>
          <cell r="F156">
            <v>666.27258028838207</v>
          </cell>
        </row>
        <row r="157">
          <cell r="A157">
            <v>45519</v>
          </cell>
          <cell r="B157">
            <v>663.22</v>
          </cell>
          <cell r="C157">
            <v>684.03500000000008</v>
          </cell>
          <cell r="E157">
            <v>705.15433262502199</v>
          </cell>
          <cell r="F157">
            <v>662.91566737497817</v>
          </cell>
        </row>
        <row r="158">
          <cell r="A158">
            <v>45518</v>
          </cell>
          <cell r="B158">
            <v>661.68</v>
          </cell>
          <cell r="C158">
            <v>682.77899999999988</v>
          </cell>
          <cell r="E158">
            <v>706.08101970013024</v>
          </cell>
          <cell r="F158">
            <v>659.47698029986952</v>
          </cell>
        </row>
        <row r="159">
          <cell r="A159">
            <v>45517</v>
          </cell>
          <cell r="B159">
            <v>648.02</v>
          </cell>
          <cell r="C159">
            <v>681.1065000000001</v>
          </cell>
          <cell r="E159">
            <v>709.12793561069304</v>
          </cell>
          <cell r="F159">
            <v>653.08506438930715</v>
          </cell>
        </row>
        <row r="160">
          <cell r="A160">
            <v>45516</v>
          </cell>
          <cell r="B160">
            <v>633.14</v>
          </cell>
          <cell r="C160">
            <v>679.08249999999987</v>
          </cell>
          <cell r="E160">
            <v>714.30363592417859</v>
          </cell>
          <cell r="F160">
            <v>643.86136407582114</v>
          </cell>
        </row>
        <row r="161">
          <cell r="A161">
            <v>45513</v>
          </cell>
          <cell r="B161">
            <v>633.94000000000005</v>
          </cell>
          <cell r="C161">
            <v>677.00850000000003</v>
          </cell>
          <cell r="E161">
            <v>717.61161591621101</v>
          </cell>
          <cell r="F161">
            <v>636.40538408378904</v>
          </cell>
        </row>
        <row r="162">
          <cell r="A162">
            <v>45512</v>
          </cell>
          <cell r="B162">
            <v>630.35</v>
          </cell>
          <cell r="C162">
            <v>675.23749999999995</v>
          </cell>
          <cell r="E162">
            <v>720.70326450589232</v>
          </cell>
          <cell r="F162">
            <v>629.77173549410759</v>
          </cell>
        </row>
        <row r="163">
          <cell r="A163">
            <v>45511</v>
          </cell>
          <cell r="B163">
            <v>611.48</v>
          </cell>
          <cell r="C163">
            <v>671.63049999999998</v>
          </cell>
          <cell r="E163">
            <v>725.04730850187809</v>
          </cell>
          <cell r="F163">
            <v>618.21369149812188</v>
          </cell>
        </row>
        <row r="164">
          <cell r="A164">
            <v>45510</v>
          </cell>
          <cell r="B164">
            <v>609.57000000000005</v>
          </cell>
          <cell r="C164">
            <v>668.12499999999989</v>
          </cell>
          <cell r="E164">
            <v>728.1151376104965</v>
          </cell>
          <cell r="F164">
            <v>608.13486238950327</v>
          </cell>
        </row>
        <row r="165">
          <cell r="A165">
            <v>45509</v>
          </cell>
          <cell r="B165">
            <v>598.54999999999995</v>
          </cell>
          <cell r="C165">
            <v>664.28649999999993</v>
          </cell>
          <cell r="E165">
            <v>731.70289634235473</v>
          </cell>
          <cell r="F165">
            <v>596.87010365764513</v>
          </cell>
        </row>
        <row r="166">
          <cell r="A166">
            <v>45506</v>
          </cell>
          <cell r="B166">
            <v>613.64</v>
          </cell>
          <cell r="C166">
            <v>659.90099999999995</v>
          </cell>
          <cell r="E166">
            <v>728.56543587246756</v>
          </cell>
          <cell r="F166">
            <v>591.23656412753235</v>
          </cell>
        </row>
        <row r="167">
          <cell r="A167">
            <v>45505</v>
          </cell>
          <cell r="B167">
            <v>624.85</v>
          </cell>
          <cell r="C167">
            <v>656.51949999999999</v>
          </cell>
          <cell r="E167">
            <v>725.08957647962086</v>
          </cell>
          <cell r="F167">
            <v>587.94942352037913</v>
          </cell>
        </row>
        <row r="168">
          <cell r="A168">
            <v>45504</v>
          </cell>
          <cell r="B168">
            <v>628.35</v>
          </cell>
          <cell r="C168">
            <v>653.745</v>
          </cell>
          <cell r="E168">
            <v>722.1508586287523</v>
          </cell>
          <cell r="F168">
            <v>585.33914137124771</v>
          </cell>
        </row>
        <row r="169">
          <cell r="A169">
            <v>45503</v>
          </cell>
          <cell r="B169">
            <v>622.58000000000004</v>
          </cell>
          <cell r="C169">
            <v>650.08799999999997</v>
          </cell>
          <cell r="E169">
            <v>716.84577221851362</v>
          </cell>
          <cell r="F169">
            <v>583.33022778148631</v>
          </cell>
        </row>
        <row r="170">
          <cell r="A170">
            <v>45502</v>
          </cell>
          <cell r="B170">
            <v>626.96</v>
          </cell>
          <cell r="C170">
            <v>647.0139999999999</v>
          </cell>
          <cell r="E170">
            <v>711.97372789675956</v>
          </cell>
          <cell r="F170">
            <v>582.05427210324024</v>
          </cell>
        </row>
        <row r="171">
          <cell r="A171">
            <v>45499</v>
          </cell>
          <cell r="B171">
            <v>631.37</v>
          </cell>
          <cell r="C171">
            <v>644.24599999999998</v>
          </cell>
          <cell r="E171">
            <v>706.75162463953905</v>
          </cell>
          <cell r="F171">
            <v>581.74037536046092</v>
          </cell>
        </row>
        <row r="172">
          <cell r="A172">
            <v>45498</v>
          </cell>
          <cell r="B172">
            <v>634.09</v>
          </cell>
          <cell r="C172">
            <v>641.50250000000005</v>
          </cell>
          <cell r="E172">
            <v>700.4606367537483</v>
          </cell>
          <cell r="F172">
            <v>582.54436324625181</v>
          </cell>
        </row>
        <row r="173">
          <cell r="A173">
            <v>45497</v>
          </cell>
          <cell r="B173">
            <v>635.99</v>
          </cell>
          <cell r="C173">
            <v>638.44600000000014</v>
          </cell>
          <cell r="E173">
            <v>691.2844458913255</v>
          </cell>
          <cell r="F173">
            <v>585.60755410867478</v>
          </cell>
        </row>
        <row r="174">
          <cell r="A174">
            <v>45496</v>
          </cell>
          <cell r="B174">
            <v>642.76</v>
          </cell>
          <cell r="C174">
            <v>635.65700000000004</v>
          </cell>
          <cell r="E174">
            <v>680.40961314334504</v>
          </cell>
          <cell r="F174">
            <v>590.90438685665504</v>
          </cell>
        </row>
        <row r="175">
          <cell r="A175">
            <v>45495</v>
          </cell>
          <cell r="B175">
            <v>647.5</v>
          </cell>
          <cell r="C175">
            <v>633.60550000000012</v>
          </cell>
          <cell r="E175">
            <v>671.36878569279691</v>
          </cell>
          <cell r="F175">
            <v>595.84221430720334</v>
          </cell>
        </row>
        <row r="176">
          <cell r="A176">
            <v>45492</v>
          </cell>
          <cell r="B176">
            <v>633.34</v>
          </cell>
          <cell r="C176">
            <v>631.56900000000019</v>
          </cell>
          <cell r="E176">
            <v>664.18659415439868</v>
          </cell>
          <cell r="F176">
            <v>598.9514058456017</v>
          </cell>
        </row>
        <row r="177">
          <cell r="A177">
            <v>45491</v>
          </cell>
          <cell r="B177">
            <v>643.04</v>
          </cell>
          <cell r="C177">
            <v>630.56000000000006</v>
          </cell>
          <cell r="E177">
            <v>660.16439796630516</v>
          </cell>
          <cell r="F177">
            <v>600.95560203369496</v>
          </cell>
        </row>
        <row r="178">
          <cell r="A178">
            <v>45490</v>
          </cell>
          <cell r="B178">
            <v>647.46</v>
          </cell>
          <cell r="C178">
            <v>629.84899999999993</v>
          </cell>
          <cell r="E178">
            <v>656.8774138210922</v>
          </cell>
          <cell r="F178">
            <v>602.82058617890766</v>
          </cell>
        </row>
        <row r="179">
          <cell r="A179">
            <v>45489</v>
          </cell>
          <cell r="B179">
            <v>656.32</v>
          </cell>
          <cell r="C179">
            <v>630.2639999999999</v>
          </cell>
          <cell r="E179">
            <v>658.68610437040331</v>
          </cell>
          <cell r="F179">
            <v>601.84189562959648</v>
          </cell>
        </row>
        <row r="180">
          <cell r="A180">
            <v>45488</v>
          </cell>
          <cell r="B180">
            <v>656.45</v>
          </cell>
          <cell r="C180">
            <v>631.42949999999996</v>
          </cell>
          <cell r="E180">
            <v>662.16570698785063</v>
          </cell>
          <cell r="F180">
            <v>600.6932930121493</v>
          </cell>
        </row>
        <row r="181">
          <cell r="A181">
            <v>45485</v>
          </cell>
          <cell r="B181">
            <v>647.6</v>
          </cell>
          <cell r="C181">
            <v>632.11250000000007</v>
          </cell>
          <cell r="E181">
            <v>663.67945865849879</v>
          </cell>
          <cell r="F181">
            <v>600.54554134150135</v>
          </cell>
        </row>
        <row r="182">
          <cell r="A182">
            <v>45484</v>
          </cell>
          <cell r="B182">
            <v>652.75</v>
          </cell>
          <cell r="C182">
            <v>633.23249999999996</v>
          </cell>
          <cell r="E182">
            <v>666.09892239509236</v>
          </cell>
          <cell r="F182">
            <v>600.36607760490756</v>
          </cell>
        </row>
        <row r="183">
          <cell r="A183">
            <v>45483</v>
          </cell>
          <cell r="B183">
            <v>677.65</v>
          </cell>
          <cell r="C183">
            <v>636.54099999999994</v>
          </cell>
          <cell r="E183">
            <v>673.28127699520246</v>
          </cell>
          <cell r="F183">
            <v>599.80072300479742</v>
          </cell>
        </row>
        <row r="184">
          <cell r="A184">
            <v>45482</v>
          </cell>
          <cell r="B184">
            <v>685.74</v>
          </cell>
          <cell r="C184">
            <v>640.34950000000003</v>
          </cell>
          <cell r="E184">
            <v>680.91080148176638</v>
          </cell>
          <cell r="F184">
            <v>599.78819851823368</v>
          </cell>
        </row>
        <row r="185">
          <cell r="A185">
            <v>45481</v>
          </cell>
          <cell r="B185">
            <v>685.74</v>
          </cell>
          <cell r="C185">
            <v>644.70900000000006</v>
          </cell>
          <cell r="E185">
            <v>685.09603695103442</v>
          </cell>
          <cell r="F185">
            <v>604.3219630489657</v>
          </cell>
        </row>
        <row r="186">
          <cell r="A186">
            <v>45478</v>
          </cell>
          <cell r="B186">
            <v>690.65</v>
          </cell>
          <cell r="C186">
            <v>648.55950000000007</v>
          </cell>
          <cell r="E186">
            <v>691.10124740924005</v>
          </cell>
          <cell r="F186">
            <v>606.0177525907601</v>
          </cell>
        </row>
        <row r="187">
          <cell r="A187">
            <v>45476</v>
          </cell>
          <cell r="B187">
            <v>682.51</v>
          </cell>
          <cell r="C187">
            <v>651.4425</v>
          </cell>
          <cell r="E187">
            <v>695.02137845468746</v>
          </cell>
          <cell r="F187">
            <v>607.86362154531253</v>
          </cell>
        </row>
        <row r="188">
          <cell r="A188">
            <v>45475</v>
          </cell>
          <cell r="B188">
            <v>679.58</v>
          </cell>
          <cell r="C188">
            <v>654.00399999999991</v>
          </cell>
          <cell r="E188">
            <v>697.88912103687358</v>
          </cell>
          <cell r="F188">
            <v>610.11887896312624</v>
          </cell>
        </row>
        <row r="189">
          <cell r="A189">
            <v>45474</v>
          </cell>
          <cell r="B189">
            <v>673.61</v>
          </cell>
          <cell r="C189">
            <v>656.55550000000005</v>
          </cell>
          <cell r="E189">
            <v>698.64504788368049</v>
          </cell>
          <cell r="F189">
            <v>614.46595211631961</v>
          </cell>
        </row>
        <row r="190">
          <cell r="A190">
            <v>45638</v>
          </cell>
          <cell r="B190">
            <v>137.34</v>
          </cell>
          <cell r="C190">
            <v>632.07449999999994</v>
          </cell>
          <cell r="E190">
            <v>868.33360054095499</v>
          </cell>
          <cell r="F190">
            <v>395.8153994590449</v>
          </cell>
        </row>
        <row r="191">
          <cell r="A191">
            <v>45639</v>
          </cell>
          <cell r="B191">
            <v>134.25</v>
          </cell>
          <cell r="C191">
            <v>607.21850000000006</v>
          </cell>
          <cell r="E191">
            <v>931.85904423153522</v>
          </cell>
          <cell r="F191">
            <v>282.5779557684649</v>
          </cell>
        </row>
        <row r="192">
          <cell r="A192">
            <v>45642</v>
          </cell>
          <cell r="B192">
            <v>132</v>
          </cell>
          <cell r="C192">
            <v>582.11400000000003</v>
          </cell>
          <cell r="E192">
            <v>969.57954913206208</v>
          </cell>
          <cell r="F192">
            <v>194.64845086793798</v>
          </cell>
        </row>
        <row r="193">
          <cell r="A193">
            <v>45643</v>
          </cell>
          <cell r="B193">
            <v>130.38999999999999</v>
          </cell>
          <cell r="C193">
            <v>556.83400000000006</v>
          </cell>
          <cell r="E193">
            <v>992.47889442422593</v>
          </cell>
          <cell r="F193">
            <v>121.18910557577419</v>
          </cell>
        </row>
        <row r="194">
          <cell r="A194">
            <v>45644</v>
          </cell>
          <cell r="B194">
            <v>128.91</v>
          </cell>
          <cell r="C194">
            <v>531.14149999999995</v>
          </cell>
          <cell r="E194">
            <v>1004.4321824296637</v>
          </cell>
          <cell r="F194">
            <v>57.850817570336176</v>
          </cell>
        </row>
        <row r="195">
          <cell r="A195">
            <v>45645</v>
          </cell>
          <cell r="B195">
            <v>130.68</v>
          </cell>
          <cell r="C195">
            <v>505.3005</v>
          </cell>
          <cell r="E195">
            <v>1007.400154544478</v>
          </cell>
          <cell r="F195">
            <v>3.2008454555219146</v>
          </cell>
        </row>
        <row r="196">
          <cell r="A196">
            <v>45646</v>
          </cell>
          <cell r="B196">
            <v>134.69999999999999</v>
          </cell>
          <cell r="C196">
            <v>480.36850000000004</v>
          </cell>
          <cell r="E196">
            <v>1004.7253138817406</v>
          </cell>
          <cell r="F196">
            <v>-43.98831388174051</v>
          </cell>
        </row>
        <row r="197">
          <cell r="A197">
            <v>45649</v>
          </cell>
          <cell r="B197">
            <v>139.66999999999999</v>
          </cell>
          <cell r="C197">
            <v>455.2</v>
          </cell>
          <cell r="E197">
            <v>994.78213996426985</v>
          </cell>
          <cell r="F197">
            <v>-84.382139964269925</v>
          </cell>
        </row>
        <row r="198">
          <cell r="A198">
            <v>45650</v>
          </cell>
          <cell r="B198">
            <v>140.22</v>
          </cell>
          <cell r="C198">
            <v>429.83800000000002</v>
          </cell>
          <cell r="E198">
            <v>978.96957838823823</v>
          </cell>
          <cell r="F198">
            <v>-119.29357838823813</v>
          </cell>
        </row>
        <row r="199">
          <cell r="A199">
            <v>45652</v>
          </cell>
          <cell r="B199">
            <v>139.93</v>
          </cell>
          <cell r="C199">
            <v>404.01850000000002</v>
          </cell>
          <cell r="E199">
            <v>956.8600971581925</v>
          </cell>
          <cell r="F199">
            <v>-148.82309715819247</v>
          </cell>
        </row>
        <row r="200">
          <cell r="A200">
            <v>45653</v>
          </cell>
          <cell r="B200">
            <v>137.01</v>
          </cell>
          <cell r="C200">
            <v>378.04650000000004</v>
          </cell>
          <cell r="E200">
            <v>929.75994222102167</v>
          </cell>
          <cell r="F200">
            <v>-173.6669422210216</v>
          </cell>
        </row>
        <row r="201">
          <cell r="A201">
            <v>45656</v>
          </cell>
          <cell r="B201">
            <v>137.49</v>
          </cell>
          <cell r="C201">
            <v>352.54100000000005</v>
          </cell>
          <cell r="E201">
            <v>898.92421057275283</v>
          </cell>
          <cell r="F201">
            <v>-193.84221057275272</v>
          </cell>
        </row>
        <row r="202">
          <cell r="A202">
            <v>45657</v>
          </cell>
          <cell r="B202">
            <v>134.29</v>
          </cell>
          <cell r="C202">
            <v>326.61800000000005</v>
          </cell>
          <cell r="E202">
            <v>862.1172609007624</v>
          </cell>
          <cell r="F202">
            <v>-208.8812609007623</v>
          </cell>
        </row>
        <row r="203">
          <cell r="A203">
            <v>45659</v>
          </cell>
          <cell r="B203">
            <v>138.31</v>
          </cell>
          <cell r="C203">
            <v>299.65100000000007</v>
          </cell>
          <cell r="E203">
            <v>814.64706203502044</v>
          </cell>
          <cell r="F203">
            <v>-215.34506203502031</v>
          </cell>
        </row>
        <row r="204">
          <cell r="A204">
            <v>45660</v>
          </cell>
          <cell r="B204">
            <v>144.47</v>
          </cell>
          <cell r="C204">
            <v>272.58750000000003</v>
          </cell>
          <cell r="E204">
            <v>758.20533756690565</v>
          </cell>
          <cell r="F204">
            <v>-213.03033756690553</v>
          </cell>
        </row>
        <row r="205">
          <cell r="A205">
            <v>45663</v>
          </cell>
          <cell r="B205">
            <v>149.43</v>
          </cell>
          <cell r="C205">
            <v>245.77199999999999</v>
          </cell>
          <cell r="E205">
            <v>693.04646195820305</v>
          </cell>
          <cell r="F205">
            <v>-201.50246195820313</v>
          </cell>
        </row>
        <row r="206">
          <cell r="A206">
            <v>45664</v>
          </cell>
          <cell r="B206">
            <v>140.13999999999999</v>
          </cell>
          <cell r="C206">
            <v>218.24649999999997</v>
          </cell>
          <cell r="E206">
            <v>615.16813671912564</v>
          </cell>
          <cell r="F206">
            <v>-178.67513671912565</v>
          </cell>
        </row>
        <row r="207">
          <cell r="A207">
            <v>45665</v>
          </cell>
          <cell r="B207">
            <v>140.11000000000001</v>
          </cell>
          <cell r="C207">
            <v>191.12649999999996</v>
          </cell>
          <cell r="E207">
            <v>523.32874000480581</v>
          </cell>
          <cell r="F207">
            <v>-141.07574000480588</v>
          </cell>
        </row>
        <row r="208">
          <cell r="A208">
            <v>45667</v>
          </cell>
          <cell r="B208">
            <v>135.91</v>
          </cell>
          <cell r="C208">
            <v>163.94300000000001</v>
          </cell>
          <cell r="E208">
            <v>404.0680753121884</v>
          </cell>
          <cell r="F208">
            <v>-76.182075312188346</v>
          </cell>
        </row>
        <row r="209">
          <cell r="A209">
            <v>45670</v>
          </cell>
          <cell r="B209">
            <v>133.22999999999999</v>
          </cell>
          <cell r="C209">
            <v>136.92400000000001</v>
          </cell>
          <cell r="E209">
            <v>146.84533564862272</v>
          </cell>
          <cell r="F209">
            <v>127.00266435137731</v>
          </cell>
        </row>
        <row r="210">
          <cell r="A210">
            <v>45671</v>
          </cell>
          <cell r="B210">
            <v>131.76</v>
          </cell>
          <cell r="C210">
            <v>136.64499999999998</v>
          </cell>
          <cell r="E210">
            <v>146.82747514114322</v>
          </cell>
          <cell r="F210">
            <v>126.46252485885674</v>
          </cell>
        </row>
        <row r="211">
          <cell r="A211">
            <v>45672</v>
          </cell>
          <cell r="B211">
            <v>136.24</v>
          </cell>
          <cell r="C211">
            <v>136.74449999999996</v>
          </cell>
          <cell r="E211">
            <v>146.86715094257735</v>
          </cell>
          <cell r="F211">
            <v>126.62184905742255</v>
          </cell>
        </row>
        <row r="212">
          <cell r="A212">
            <v>45673</v>
          </cell>
          <cell r="B212">
            <v>133.57</v>
          </cell>
          <cell r="C212">
            <v>136.82299999999998</v>
          </cell>
          <cell r="E212">
            <v>146.81423004913492</v>
          </cell>
          <cell r="F212">
            <v>126.83176995086504</v>
          </cell>
        </row>
        <row r="213">
          <cell r="A213">
            <v>45674</v>
          </cell>
          <cell r="B213">
            <v>137.71</v>
          </cell>
          <cell r="C213">
            <v>137.18900000000002</v>
          </cell>
          <cell r="E213">
            <v>146.71338841799528</v>
          </cell>
          <cell r="F213">
            <v>127.66461158200477</v>
          </cell>
        </row>
        <row r="214">
          <cell r="A214">
            <v>45678</v>
          </cell>
          <cell r="B214">
            <v>140.83000000000001</v>
          </cell>
          <cell r="C214">
            <v>137.78500000000003</v>
          </cell>
          <cell r="E214">
            <v>146.59291629579238</v>
          </cell>
          <cell r="F214">
            <v>128.97708370420767</v>
          </cell>
        </row>
        <row r="215">
          <cell r="A215">
            <v>45679</v>
          </cell>
          <cell r="B215">
            <v>147.07</v>
          </cell>
          <cell r="C215">
            <v>138.6045</v>
          </cell>
          <cell r="E215">
            <v>147.67499229790292</v>
          </cell>
          <cell r="F215">
            <v>129.53400770209709</v>
          </cell>
        </row>
        <row r="216">
          <cell r="A216">
            <v>45680</v>
          </cell>
          <cell r="B216">
            <v>147.22</v>
          </cell>
          <cell r="C216">
            <v>139.23050000000001</v>
          </cell>
          <cell r="E216">
            <v>148.87627786009588</v>
          </cell>
          <cell r="F216">
            <v>129.58472213990413</v>
          </cell>
        </row>
        <row r="217">
          <cell r="A217">
            <v>45681</v>
          </cell>
          <cell r="B217">
            <v>142.62</v>
          </cell>
          <cell r="C217">
            <v>139.37799999999999</v>
          </cell>
          <cell r="E217">
            <v>149.14157699767219</v>
          </cell>
          <cell r="F217">
            <v>129.61442300232778</v>
          </cell>
        </row>
        <row r="218">
          <cell r="A218">
            <v>45684</v>
          </cell>
          <cell r="B218">
            <v>118.42</v>
          </cell>
          <cell r="C218">
            <v>138.28800000000001</v>
          </cell>
          <cell r="E218">
            <v>151.80268690370826</v>
          </cell>
          <cell r="F218">
            <v>124.77331309629176</v>
          </cell>
        </row>
        <row r="219">
          <cell r="A219">
            <v>45685</v>
          </cell>
          <cell r="B219">
            <v>128.99</v>
          </cell>
          <cell r="C219">
            <v>137.74099999999999</v>
          </cell>
          <cell r="E219">
            <v>151.8484417092167</v>
          </cell>
          <cell r="F219">
            <v>123.63355829078327</v>
          </cell>
        </row>
        <row r="220">
          <cell r="A220">
            <v>45686</v>
          </cell>
          <cell r="B220">
            <v>123.7</v>
          </cell>
          <cell r="C220">
            <v>137.07549999999998</v>
          </cell>
          <cell r="E220">
            <v>152.52049302277874</v>
          </cell>
          <cell r="F220">
            <v>121.63050697722123</v>
          </cell>
        </row>
        <row r="221">
          <cell r="A221">
            <v>45687</v>
          </cell>
          <cell r="B221">
            <v>124.65</v>
          </cell>
          <cell r="C221">
            <v>136.43349999999998</v>
          </cell>
          <cell r="E221">
            <v>152.84325355021966</v>
          </cell>
          <cell r="F221">
            <v>120.0237464497803</v>
          </cell>
        </row>
        <row r="222">
          <cell r="A222">
            <v>45688</v>
          </cell>
          <cell r="B222">
            <v>120.07</v>
          </cell>
          <cell r="C222">
            <v>135.7225</v>
          </cell>
          <cell r="E222">
            <v>153.68233340093872</v>
          </cell>
          <cell r="F222">
            <v>117.76266659906129</v>
          </cell>
        </row>
        <row r="223">
          <cell r="A223">
            <v>45691</v>
          </cell>
          <cell r="B223">
            <v>116.66</v>
          </cell>
          <cell r="C223">
            <v>134.64000000000001</v>
          </cell>
          <cell r="E223">
            <v>154.45698792769267</v>
          </cell>
          <cell r="F223">
            <v>114.82301207230738</v>
          </cell>
        </row>
        <row r="224">
          <cell r="A224">
            <v>45692</v>
          </cell>
          <cell r="B224">
            <v>118.65</v>
          </cell>
          <cell r="C224">
            <v>133.34899999999999</v>
          </cell>
          <cell r="E224">
            <v>153.82288261844059</v>
          </cell>
          <cell r="F224">
            <v>112.87511738155939</v>
          </cell>
        </row>
        <row r="225">
          <cell r="A225">
            <v>45693</v>
          </cell>
          <cell r="B225">
            <v>124.83</v>
          </cell>
          <cell r="C225">
            <v>132.119</v>
          </cell>
          <cell r="E225">
            <v>151.44893958114008</v>
          </cell>
          <cell r="F225">
            <v>112.78906041885992</v>
          </cell>
        </row>
        <row r="226">
          <cell r="A226">
            <v>45694</v>
          </cell>
          <cell r="B226">
            <v>128.68</v>
          </cell>
          <cell r="C226">
            <v>131.54599999999999</v>
          </cell>
          <cell r="E226">
            <v>150.5515110013136</v>
          </cell>
          <cell r="F226">
            <v>112.54048899868639</v>
          </cell>
        </row>
        <row r="227">
          <cell r="A227">
            <v>45695</v>
          </cell>
          <cell r="B227">
            <v>129.84</v>
          </cell>
          <cell r="C227">
            <v>131.03250000000003</v>
          </cell>
          <cell r="E227">
            <v>149.61398243477052</v>
          </cell>
          <cell r="F227">
            <v>112.45101756522953</v>
          </cell>
        </row>
        <row r="228">
          <cell r="A228">
            <v>45698</v>
          </cell>
          <cell r="B228">
            <v>133.57</v>
          </cell>
          <cell r="C228">
            <v>130.91550000000001</v>
          </cell>
          <cell r="E228">
            <v>149.39686868365146</v>
          </cell>
          <cell r="F228">
            <v>112.43413131634856</v>
          </cell>
        </row>
        <row r="229">
          <cell r="A229">
            <v>45699</v>
          </cell>
          <cell r="B229">
            <v>132.80000000000001</v>
          </cell>
          <cell r="C229">
            <v>130.89400000000003</v>
          </cell>
          <cell r="E229">
            <v>149.36502926491278</v>
          </cell>
          <cell r="F229">
            <v>112.42297073508729</v>
          </cell>
        </row>
        <row r="230">
          <cell r="A230">
            <v>45700</v>
          </cell>
          <cell r="B230">
            <v>131.13999999999999</v>
          </cell>
          <cell r="C230">
            <v>130.86300000000003</v>
          </cell>
          <cell r="E230">
            <v>149.32999029420648</v>
          </cell>
          <cell r="F230">
            <v>112.39600970579357</v>
          </cell>
        </row>
        <row r="231">
          <cell r="A231">
            <v>45701</v>
          </cell>
          <cell r="B231">
            <v>135.29</v>
          </cell>
          <cell r="C231">
            <v>130.81550000000001</v>
          </cell>
          <cell r="E231">
            <v>149.22906648035129</v>
          </cell>
          <cell r="F231">
            <v>112.40193351964874</v>
          </cell>
        </row>
        <row r="232">
          <cell r="A232">
            <v>45702</v>
          </cell>
          <cell r="B232">
            <v>138.85</v>
          </cell>
          <cell r="C232">
            <v>131.0795</v>
          </cell>
          <cell r="E232">
            <v>149.80805570906011</v>
          </cell>
          <cell r="F232">
            <v>112.35094429093988</v>
          </cell>
        </row>
        <row r="233">
          <cell r="A233">
            <v>45706</v>
          </cell>
          <cell r="B233">
            <v>139.4</v>
          </cell>
          <cell r="C233">
            <v>131.16399999999999</v>
          </cell>
          <cell r="E233">
            <v>150.03323801211627</v>
          </cell>
          <cell r="F233">
            <v>112.29476198788369</v>
          </cell>
        </row>
        <row r="234">
          <cell r="A234">
            <v>45707</v>
          </cell>
          <cell r="B234">
            <v>139.22999999999999</v>
          </cell>
          <cell r="C234">
            <v>131.084</v>
          </cell>
          <cell r="E234">
            <v>149.79357807057517</v>
          </cell>
          <cell r="F234">
            <v>112.37442192942484</v>
          </cell>
        </row>
        <row r="235">
          <cell r="A235">
            <v>45708</v>
          </cell>
          <cell r="B235">
            <v>140.11000000000001</v>
          </cell>
          <cell r="C235">
            <v>130.73599999999999</v>
          </cell>
          <cell r="E235">
            <v>148.42467541379898</v>
          </cell>
          <cell r="F235">
            <v>113.047324586201</v>
          </cell>
        </row>
        <row r="236">
          <cell r="A236">
            <v>45709</v>
          </cell>
          <cell r="B236">
            <v>134.43</v>
          </cell>
          <cell r="C236">
            <v>130.09649999999999</v>
          </cell>
          <cell r="E236">
            <v>146.1225843626882</v>
          </cell>
          <cell r="F236">
            <v>114.07041563731177</v>
          </cell>
        </row>
        <row r="237">
          <cell r="A237">
            <v>45712</v>
          </cell>
          <cell r="B237">
            <v>130.28</v>
          </cell>
          <cell r="C237">
            <v>129.47949999999997</v>
          </cell>
          <cell r="E237">
            <v>144.38657987924915</v>
          </cell>
          <cell r="F237">
            <v>114.57242012075079</v>
          </cell>
        </row>
        <row r="238">
          <cell r="A238">
            <v>45713</v>
          </cell>
          <cell r="B238">
            <v>126.63</v>
          </cell>
          <cell r="C238">
            <v>129.89000000000001</v>
          </cell>
          <cell r="E238">
            <v>143.94243414014662</v>
          </cell>
          <cell r="F238">
            <v>115.83756585985341</v>
          </cell>
        </row>
        <row r="239">
          <cell r="A239">
            <v>45714</v>
          </cell>
          <cell r="B239">
            <v>131.28</v>
          </cell>
          <cell r="C239">
            <v>130.00450000000004</v>
          </cell>
          <cell r="E239">
            <v>144.06337391612411</v>
          </cell>
          <cell r="F239">
            <v>115.94562608387596</v>
          </cell>
        </row>
        <row r="240">
          <cell r="A240">
            <v>45715</v>
          </cell>
          <cell r="B240">
            <v>120.15</v>
          </cell>
          <cell r="C240">
            <v>129.82700000000003</v>
          </cell>
          <cell r="E240">
            <v>144.30443085669992</v>
          </cell>
          <cell r="F240">
            <v>115.34956914330013</v>
          </cell>
        </row>
        <row r="241">
          <cell r="A241">
            <v>45716</v>
          </cell>
          <cell r="B241">
            <v>124.92</v>
          </cell>
          <cell r="C241">
            <v>129.84050000000002</v>
          </cell>
          <cell r="E241">
            <v>144.29809458044915</v>
          </cell>
          <cell r="F241">
            <v>115.38290541955091</v>
          </cell>
        </row>
        <row r="242">
          <cell r="A242">
            <v>45719</v>
          </cell>
          <cell r="B242">
            <v>114.06</v>
          </cell>
          <cell r="C242">
            <v>129.54000000000002</v>
          </cell>
          <cell r="E242">
            <v>145.06322673998719</v>
          </cell>
          <cell r="F242">
            <v>114.01677326001285</v>
          </cell>
        </row>
        <row r="243">
          <cell r="A243">
            <v>45720</v>
          </cell>
          <cell r="B243">
            <v>115.99</v>
          </cell>
          <cell r="C243">
            <v>129.50650000000002</v>
          </cell>
          <cell r="E243">
            <v>145.14919363666394</v>
          </cell>
          <cell r="F243">
            <v>113.86380636333608</v>
          </cell>
        </row>
        <row r="244">
          <cell r="A244">
            <v>45721</v>
          </cell>
          <cell r="B244">
            <v>117.3</v>
          </cell>
          <cell r="C244">
            <v>129.43900000000002</v>
          </cell>
          <cell r="E244">
            <v>145.28921852746586</v>
          </cell>
          <cell r="F244">
            <v>113.58878147253419</v>
          </cell>
        </row>
        <row r="245">
          <cell r="A245">
            <v>45722</v>
          </cell>
          <cell r="B245">
            <v>110.57</v>
          </cell>
          <cell r="C245">
            <v>128.726</v>
          </cell>
          <cell r="E245">
            <v>146.60258674591464</v>
          </cell>
          <cell r="F245">
            <v>110.84941325408536</v>
          </cell>
        </row>
        <row r="246">
          <cell r="A246">
            <v>45723</v>
          </cell>
          <cell r="B246">
            <v>112.69</v>
          </cell>
          <cell r="C246">
            <v>127.92650000000003</v>
          </cell>
          <cell r="E246">
            <v>147.18832947533394</v>
          </cell>
          <cell r="F246">
            <v>108.66467052466612</v>
          </cell>
        </row>
        <row r="247">
          <cell r="A247">
            <v>45726</v>
          </cell>
        </row>
        <row r="248">
          <cell r="A248">
            <v>45727</v>
          </cell>
        </row>
        <row r="249">
          <cell r="A249">
            <v>45728</v>
          </cell>
        </row>
        <row r="250">
          <cell r="A250">
            <v>45729</v>
          </cell>
        </row>
        <row r="251">
          <cell r="A251">
            <v>45730</v>
          </cell>
        </row>
      </sheetData>
      <sheetData sheetId="2">
        <row r="1">
          <cell r="C1" t="str">
            <v>%K Line</v>
          </cell>
          <cell r="D1" t="str">
            <v>%D Line</v>
          </cell>
        </row>
        <row r="12">
          <cell r="A12">
            <v>45733</v>
          </cell>
        </row>
        <row r="13">
          <cell r="A13">
            <v>45730</v>
          </cell>
        </row>
        <row r="14">
          <cell r="A14">
            <v>45729</v>
          </cell>
        </row>
        <row r="15">
          <cell r="A15">
            <v>45728</v>
          </cell>
          <cell r="C15">
            <v>27.551115675473799</v>
          </cell>
        </row>
        <row r="16">
          <cell r="A16">
            <v>45727</v>
          </cell>
          <cell r="C16">
            <v>4.6027448417515293</v>
          </cell>
        </row>
        <row r="17">
          <cell r="A17">
            <v>45726</v>
          </cell>
          <cell r="C17">
            <v>0</v>
          </cell>
          <cell r="D17">
            <v>10.717953505741775</v>
          </cell>
        </row>
        <row r="18">
          <cell r="A18">
            <v>45723</v>
          </cell>
          <cell r="C18">
            <v>18.705972434915818</v>
          </cell>
          <cell r="D18">
            <v>7.7695724255557828</v>
          </cell>
        </row>
        <row r="19">
          <cell r="A19">
            <v>45722</v>
          </cell>
          <cell r="C19">
            <v>30.382848392036799</v>
          </cell>
          <cell r="D19">
            <v>16.362940275650871</v>
          </cell>
        </row>
        <row r="20">
          <cell r="A20">
            <v>45721</v>
          </cell>
          <cell r="C20">
            <v>100</v>
          </cell>
          <cell r="D20">
            <v>49.6962736089842</v>
          </cell>
        </row>
        <row r="21">
          <cell r="A21">
            <v>45720</v>
          </cell>
          <cell r="C21">
            <v>85.238248551191305</v>
          </cell>
          <cell r="D21">
            <v>71.873698981076032</v>
          </cell>
        </row>
        <row r="22">
          <cell r="A22">
            <v>45719</v>
          </cell>
          <cell r="C22">
            <v>86.139729555698722</v>
          </cell>
          <cell r="D22">
            <v>90.459326035630014</v>
          </cell>
        </row>
        <row r="23">
          <cell r="A23">
            <v>45716</v>
          </cell>
          <cell r="C23">
            <v>91.661300708306499</v>
          </cell>
          <cell r="D23">
            <v>87.679759605065513</v>
          </cell>
        </row>
        <row r="24">
          <cell r="A24">
            <v>45715</v>
          </cell>
          <cell r="C24">
            <v>77.583708950418611</v>
          </cell>
          <cell r="D24">
            <v>85.128246404807939</v>
          </cell>
        </row>
        <row r="25">
          <cell r="A25">
            <v>45714</v>
          </cell>
          <cell r="C25">
            <v>99.30779137153894</v>
          </cell>
          <cell r="D25">
            <v>89.51760034342135</v>
          </cell>
        </row>
        <row r="26">
          <cell r="A26">
            <v>45713</v>
          </cell>
          <cell r="C26">
            <v>88.989053444945313</v>
          </cell>
          <cell r="D26">
            <v>88.626851255634278</v>
          </cell>
        </row>
        <row r="27">
          <cell r="A27">
            <v>45712</v>
          </cell>
          <cell r="C27">
            <v>98.028010302640112</v>
          </cell>
          <cell r="D27">
            <v>95.441618373041464</v>
          </cell>
        </row>
        <row r="28">
          <cell r="A28">
            <v>45709</v>
          </cell>
          <cell r="C28">
            <v>100</v>
          </cell>
          <cell r="D28">
            <v>95.672354582528484</v>
          </cell>
        </row>
        <row r="29">
          <cell r="A29">
            <v>45708</v>
          </cell>
          <cell r="C29">
            <v>100</v>
          </cell>
          <cell r="D29">
            <v>99.342670100880028</v>
          </cell>
        </row>
        <row r="30">
          <cell r="A30">
            <v>45707</v>
          </cell>
          <cell r="C30">
            <v>100</v>
          </cell>
          <cell r="D30">
            <v>100</v>
          </cell>
        </row>
        <row r="31">
          <cell r="A31">
            <v>45706</v>
          </cell>
          <cell r="C31">
            <v>95.086059650505831</v>
          </cell>
          <cell r="D31">
            <v>98.362019883501944</v>
          </cell>
        </row>
        <row r="32">
          <cell r="A32">
            <v>45702</v>
          </cell>
          <cell r="C32">
            <v>100</v>
          </cell>
          <cell r="D32">
            <v>98.362019883501944</v>
          </cell>
        </row>
        <row r="33">
          <cell r="A33">
            <v>45701</v>
          </cell>
          <cell r="C33">
            <v>84.392337485606745</v>
          </cell>
          <cell r="D33">
            <v>93.159465712037516</v>
          </cell>
        </row>
        <row r="34">
          <cell r="A34">
            <v>45700</v>
          </cell>
          <cell r="C34">
            <v>67.245891343033591</v>
          </cell>
          <cell r="D34">
            <v>83.879409609546769</v>
          </cell>
        </row>
        <row r="35">
          <cell r="A35">
            <v>45699</v>
          </cell>
          <cell r="C35">
            <v>47.116089186643002</v>
          </cell>
          <cell r="D35">
            <v>66.251439338427772</v>
          </cell>
        </row>
        <row r="36">
          <cell r="A36">
            <v>45698</v>
          </cell>
          <cell r="C36">
            <v>67.549460902334303</v>
          </cell>
          <cell r="D36">
            <v>60.637147144003642</v>
          </cell>
        </row>
        <row r="37">
          <cell r="A37">
            <v>45695</v>
          </cell>
          <cell r="C37">
            <v>53.239819951847558</v>
          </cell>
          <cell r="D37">
            <v>55.968456680274954</v>
          </cell>
        </row>
        <row r="38">
          <cell r="A38">
            <v>45694</v>
          </cell>
          <cell r="C38">
            <v>47.246804326450331</v>
          </cell>
          <cell r="D38">
            <v>56.012028393544064</v>
          </cell>
        </row>
        <row r="39">
          <cell r="A39">
            <v>45693</v>
          </cell>
          <cell r="C39">
            <v>41.629793510324539</v>
          </cell>
          <cell r="D39">
            <v>47.372139262874136</v>
          </cell>
        </row>
        <row r="40">
          <cell r="A40">
            <v>45692</v>
          </cell>
          <cell r="C40">
            <v>9.12590902609438</v>
          </cell>
          <cell r="D40">
            <v>32.66750228762308</v>
          </cell>
        </row>
        <row r="41">
          <cell r="A41">
            <v>45691</v>
          </cell>
          <cell r="C41">
            <v>0</v>
          </cell>
          <cell r="D41">
            <v>16.918567512139642</v>
          </cell>
        </row>
        <row r="42">
          <cell r="A42">
            <v>45688</v>
          </cell>
          <cell r="C42">
            <v>0</v>
          </cell>
          <cell r="D42">
            <v>3.0419696753647933</v>
          </cell>
        </row>
        <row r="43">
          <cell r="A43">
            <v>45687</v>
          </cell>
          <cell r="C43">
            <v>0</v>
          </cell>
          <cell r="D43">
            <v>0</v>
          </cell>
        </row>
        <row r="44">
          <cell r="A44">
            <v>45686</v>
          </cell>
          <cell r="C44">
            <v>5.7521087160262114</v>
          </cell>
          <cell r="D44">
            <v>1.9173695720087371</v>
          </cell>
        </row>
        <row r="45">
          <cell r="A45">
            <v>45685</v>
          </cell>
          <cell r="C45">
            <v>0</v>
          </cell>
          <cell r="D45">
            <v>1.9173695720087371</v>
          </cell>
        </row>
        <row r="46">
          <cell r="A46">
            <v>45684</v>
          </cell>
          <cell r="C46">
            <v>8.3495686056144477E-2</v>
          </cell>
          <cell r="D46">
            <v>1.9452014673607854</v>
          </cell>
        </row>
        <row r="47">
          <cell r="A47">
            <v>45681</v>
          </cell>
          <cell r="C47">
            <v>10.328133405056491</v>
          </cell>
          <cell r="D47">
            <v>3.4705430303708784</v>
          </cell>
        </row>
        <row r="48">
          <cell r="A48">
            <v>45680</v>
          </cell>
          <cell r="C48">
            <v>23.363815671507986</v>
          </cell>
          <cell r="D48">
            <v>11.258481587540208</v>
          </cell>
        </row>
        <row r="49">
          <cell r="A49">
            <v>45679</v>
          </cell>
          <cell r="C49">
            <v>0</v>
          </cell>
          <cell r="D49">
            <v>11.230649692188159</v>
          </cell>
        </row>
        <row r="50">
          <cell r="A50">
            <v>45678</v>
          </cell>
          <cell r="C50">
            <v>0</v>
          </cell>
          <cell r="D50">
            <v>7.7879385571693289</v>
          </cell>
        </row>
        <row r="51">
          <cell r="A51">
            <v>45674</v>
          </cell>
          <cell r="C51">
            <v>0</v>
          </cell>
          <cell r="D51">
            <v>0</v>
          </cell>
        </row>
        <row r="52">
          <cell r="A52">
            <v>45673</v>
          </cell>
          <cell r="C52">
            <v>0</v>
          </cell>
          <cell r="D52">
            <v>0</v>
          </cell>
        </row>
        <row r="53">
          <cell r="A53">
            <v>45672</v>
          </cell>
          <cell r="C53">
            <v>3.8622950819672042</v>
          </cell>
          <cell r="D53">
            <v>1.287431693989068</v>
          </cell>
        </row>
        <row r="54">
          <cell r="A54">
            <v>45671</v>
          </cell>
          <cell r="C54">
            <v>0</v>
          </cell>
          <cell r="D54">
            <v>1.287431693989068</v>
          </cell>
        </row>
        <row r="55">
          <cell r="A55">
            <v>45670</v>
          </cell>
          <cell r="C55">
            <v>7.5993864246452656</v>
          </cell>
          <cell r="D55">
            <v>3.8205605022041564</v>
          </cell>
        </row>
        <row r="56">
          <cell r="A56">
            <v>45667</v>
          </cell>
          <cell r="C56">
            <v>5.9376198389365173</v>
          </cell>
          <cell r="D56">
            <v>4.5123354211939279</v>
          </cell>
        </row>
        <row r="57">
          <cell r="A57">
            <v>45665</v>
          </cell>
          <cell r="C57">
            <v>29.783970343857863</v>
          </cell>
          <cell r="D57">
            <v>14.440325535813216</v>
          </cell>
        </row>
        <row r="58">
          <cell r="A58">
            <v>45664</v>
          </cell>
          <cell r="C58">
            <v>32.461971110827093</v>
          </cell>
          <cell r="D58">
            <v>22.727853764540487</v>
          </cell>
        </row>
        <row r="59">
          <cell r="A59">
            <v>45663</v>
          </cell>
          <cell r="C59">
            <v>34.123737696535841</v>
          </cell>
          <cell r="D59">
            <v>32.123226383740267</v>
          </cell>
        </row>
        <row r="60">
          <cell r="A60">
            <v>45660</v>
          </cell>
          <cell r="C60">
            <v>33.650773360603324</v>
          </cell>
          <cell r="D60">
            <v>33.412160722655422</v>
          </cell>
        </row>
        <row r="61">
          <cell r="A61">
            <v>45659</v>
          </cell>
          <cell r="C61">
            <v>37.281094209382609</v>
          </cell>
          <cell r="D61">
            <v>35.018535088840594</v>
          </cell>
        </row>
        <row r="62">
          <cell r="A62">
            <v>45657</v>
          </cell>
          <cell r="C62">
            <v>50.099530217374046</v>
          </cell>
          <cell r="D62">
            <v>40.343799262453331</v>
          </cell>
        </row>
        <row r="63">
          <cell r="A63">
            <v>45656</v>
          </cell>
          <cell r="C63">
            <v>100</v>
          </cell>
          <cell r="D63">
            <v>62.460208142252213</v>
          </cell>
        </row>
        <row r="64">
          <cell r="A64">
            <v>45653</v>
          </cell>
          <cell r="C64">
            <v>100</v>
          </cell>
          <cell r="D64">
            <v>83.366510072458013</v>
          </cell>
        </row>
        <row r="65">
          <cell r="A65">
            <v>45652</v>
          </cell>
          <cell r="C65">
            <v>100</v>
          </cell>
          <cell r="D65">
            <v>100</v>
          </cell>
        </row>
        <row r="66">
          <cell r="A66">
            <v>45650</v>
          </cell>
          <cell r="C66">
            <v>100</v>
          </cell>
          <cell r="D66">
            <v>100</v>
          </cell>
        </row>
        <row r="67">
          <cell r="A67">
            <v>45649</v>
          </cell>
          <cell r="C67">
            <v>80.07134593135369</v>
          </cell>
          <cell r="D67">
            <v>93.357115310451221</v>
          </cell>
        </row>
        <row r="68">
          <cell r="A68">
            <v>45646</v>
          </cell>
          <cell r="C68">
            <v>75.569204701895515</v>
          </cell>
          <cell r="D68">
            <v>85.213516877749726</v>
          </cell>
        </row>
        <row r="69">
          <cell r="A69">
            <v>45645</v>
          </cell>
          <cell r="C69">
            <v>68.145716403685213</v>
          </cell>
          <cell r="D69">
            <v>74.595422345644806</v>
          </cell>
        </row>
        <row r="70">
          <cell r="A70">
            <v>45644</v>
          </cell>
          <cell r="C70">
            <v>25.472689075630171</v>
          </cell>
          <cell r="D70">
            <v>56.395870060403638</v>
          </cell>
        </row>
        <row r="71">
          <cell r="A71">
            <v>45643</v>
          </cell>
          <cell r="C71">
            <v>75.45815227659169</v>
          </cell>
          <cell r="D71">
            <v>56.358852585302351</v>
          </cell>
        </row>
        <row r="72">
          <cell r="A72">
            <v>45642</v>
          </cell>
          <cell r="C72">
            <v>78.382612101037878</v>
          </cell>
          <cell r="D72">
            <v>59.771151151086578</v>
          </cell>
        </row>
        <row r="73">
          <cell r="A73">
            <v>45639</v>
          </cell>
          <cell r="C73">
            <v>74.055218327785425</v>
          </cell>
          <cell r="D73">
            <v>75.965327568471665</v>
          </cell>
        </row>
        <row r="74">
          <cell r="A74">
            <v>45638</v>
          </cell>
          <cell r="C74">
            <v>85.525446133509462</v>
          </cell>
          <cell r="D74">
            <v>79.32109218744425</v>
          </cell>
        </row>
        <row r="75">
          <cell r="A75">
            <v>45637</v>
          </cell>
          <cell r="C75">
            <v>100</v>
          </cell>
          <cell r="D75">
            <v>86.526888153764958</v>
          </cell>
        </row>
        <row r="76">
          <cell r="A76">
            <v>45636</v>
          </cell>
          <cell r="C76">
            <v>50.627526058285625</v>
          </cell>
          <cell r="D76">
            <v>78.717657397265029</v>
          </cell>
        </row>
        <row r="77">
          <cell r="A77">
            <v>45635</v>
          </cell>
          <cell r="C77">
            <v>51.350776430546915</v>
          </cell>
          <cell r="D77">
            <v>67.326100829610851</v>
          </cell>
        </row>
        <row r="78">
          <cell r="A78">
            <v>45632</v>
          </cell>
          <cell r="C78">
            <v>96.128483301425362</v>
          </cell>
          <cell r="D78">
            <v>66.035595263419296</v>
          </cell>
        </row>
        <row r="79">
          <cell r="A79">
            <v>45631</v>
          </cell>
          <cell r="C79">
            <v>60.242501595405351</v>
          </cell>
          <cell r="D79">
            <v>69.240587109125869</v>
          </cell>
        </row>
        <row r="80">
          <cell r="A80">
            <v>45630</v>
          </cell>
          <cell r="C80">
            <v>45.756222080408413</v>
          </cell>
          <cell r="D80">
            <v>67.375735659079709</v>
          </cell>
        </row>
        <row r="81">
          <cell r="A81">
            <v>45629</v>
          </cell>
          <cell r="C81">
            <v>26.845352052754752</v>
          </cell>
          <cell r="D81">
            <v>44.281358576189511</v>
          </cell>
        </row>
        <row r="82">
          <cell r="A82">
            <v>45628</v>
          </cell>
          <cell r="C82">
            <v>17.421825143586592</v>
          </cell>
          <cell r="D82">
            <v>30.007799758916587</v>
          </cell>
        </row>
        <row r="83">
          <cell r="A83">
            <v>45625</v>
          </cell>
          <cell r="C83">
            <v>0</v>
          </cell>
          <cell r="D83">
            <v>14.755725732113781</v>
          </cell>
        </row>
        <row r="84">
          <cell r="A84">
            <v>45623</v>
          </cell>
          <cell r="C84">
            <v>0</v>
          </cell>
          <cell r="D84">
            <v>5.8072750478621975</v>
          </cell>
        </row>
        <row r="85">
          <cell r="A85">
            <v>45622</v>
          </cell>
          <cell r="C85">
            <v>0</v>
          </cell>
          <cell r="D85">
            <v>0</v>
          </cell>
        </row>
        <row r="86">
          <cell r="A86">
            <v>45621</v>
          </cell>
          <cell r="C86">
            <v>0</v>
          </cell>
          <cell r="D86">
            <v>0</v>
          </cell>
        </row>
        <row r="87">
          <cell r="A87">
            <v>45618</v>
          </cell>
          <cell r="C87">
            <v>45.371283640975015</v>
          </cell>
          <cell r="D87">
            <v>15.123761213658339</v>
          </cell>
        </row>
        <row r="88">
          <cell r="A88">
            <v>45617</v>
          </cell>
          <cell r="C88">
            <v>44.934479357475027</v>
          </cell>
          <cell r="D88">
            <v>30.101920999483344</v>
          </cell>
        </row>
        <row r="89">
          <cell r="A89">
            <v>45616</v>
          </cell>
          <cell r="C89">
            <v>26.406362979031091</v>
          </cell>
          <cell r="D89">
            <v>38.90404199249371</v>
          </cell>
        </row>
        <row r="90">
          <cell r="A90">
            <v>45615</v>
          </cell>
          <cell r="C90">
            <v>8.286334056399161</v>
          </cell>
          <cell r="D90">
            <v>26.542392130968423</v>
          </cell>
        </row>
        <row r="91">
          <cell r="A91">
            <v>45614</v>
          </cell>
          <cell r="C91">
            <v>0</v>
          </cell>
          <cell r="D91">
            <v>11.564232345143417</v>
          </cell>
        </row>
        <row r="92">
          <cell r="A92">
            <v>45611</v>
          </cell>
          <cell r="C92">
            <v>0</v>
          </cell>
          <cell r="D92">
            <v>2.7621113521330538</v>
          </cell>
        </row>
        <row r="93">
          <cell r="A93">
            <v>45610</v>
          </cell>
          <cell r="C93">
            <v>15.269804822043593</v>
          </cell>
          <cell r="D93">
            <v>5.0899349406811973</v>
          </cell>
        </row>
        <row r="94">
          <cell r="A94">
            <v>45609</v>
          </cell>
          <cell r="C94">
            <v>8.3237437667817389</v>
          </cell>
          <cell r="D94">
            <v>7.8645161962751109</v>
          </cell>
        </row>
        <row r="95">
          <cell r="A95">
            <v>45608</v>
          </cell>
          <cell r="C95">
            <v>0</v>
          </cell>
          <cell r="D95">
            <v>7.8645161962751109</v>
          </cell>
        </row>
        <row r="96">
          <cell r="A96">
            <v>45607</v>
          </cell>
          <cell r="C96">
            <v>0</v>
          </cell>
          <cell r="D96">
            <v>2.7745812555939131</v>
          </cell>
        </row>
        <row r="97">
          <cell r="A97">
            <v>45604</v>
          </cell>
          <cell r="C97">
            <v>0</v>
          </cell>
          <cell r="D97">
            <v>0</v>
          </cell>
        </row>
        <row r="98">
          <cell r="A98">
            <v>45603</v>
          </cell>
          <cell r="C98">
            <v>1.4598540145985401</v>
          </cell>
          <cell r="D98">
            <v>0.48661800486618007</v>
          </cell>
        </row>
        <row r="99">
          <cell r="A99">
            <v>45602</v>
          </cell>
          <cell r="C99">
            <v>0</v>
          </cell>
          <cell r="D99">
            <v>0.48661800486618007</v>
          </cell>
        </row>
        <row r="100">
          <cell r="A100">
            <v>45601</v>
          </cell>
          <cell r="C100">
            <v>0</v>
          </cell>
          <cell r="D100">
            <v>0.48661800486618007</v>
          </cell>
        </row>
        <row r="101">
          <cell r="A101">
            <v>45600</v>
          </cell>
          <cell r="C101">
            <v>0</v>
          </cell>
          <cell r="D101">
            <v>0</v>
          </cell>
        </row>
        <row r="102">
          <cell r="A102">
            <v>45597</v>
          </cell>
          <cell r="C102">
            <v>0.45971637836997947</v>
          </cell>
          <cell r="D102">
            <v>0.15323879278999317</v>
          </cell>
        </row>
        <row r="103">
          <cell r="A103">
            <v>45596</v>
          </cell>
          <cell r="C103">
            <v>0.44901131163110403</v>
          </cell>
          <cell r="D103">
            <v>0.30290923000036113</v>
          </cell>
        </row>
        <row r="104">
          <cell r="A104">
            <v>45595</v>
          </cell>
          <cell r="C104">
            <v>0</v>
          </cell>
          <cell r="D104">
            <v>0.30290923000036113</v>
          </cell>
        </row>
        <row r="105">
          <cell r="A105">
            <v>45594</v>
          </cell>
          <cell r="C105">
            <v>6.8247126436782173</v>
          </cell>
          <cell r="D105">
            <v>2.4245746517697735</v>
          </cell>
        </row>
        <row r="106">
          <cell r="A106">
            <v>45593</v>
          </cell>
          <cell r="C106">
            <v>0</v>
          </cell>
          <cell r="D106">
            <v>2.2749042145594056</v>
          </cell>
        </row>
        <row r="107">
          <cell r="A107">
            <v>45590</v>
          </cell>
          <cell r="C107">
            <v>6.8346650276581977</v>
          </cell>
          <cell r="D107">
            <v>4.5531258904454717</v>
          </cell>
        </row>
        <row r="108">
          <cell r="A108">
            <v>45589</v>
          </cell>
          <cell r="C108">
            <v>7.7152600170502277</v>
          </cell>
          <cell r="D108">
            <v>4.8499750149028085</v>
          </cell>
        </row>
        <row r="109">
          <cell r="A109">
            <v>45588</v>
          </cell>
          <cell r="C109">
            <v>0.30184659090901794</v>
          </cell>
          <cell r="D109">
            <v>4.9505905452058139</v>
          </cell>
        </row>
        <row r="110">
          <cell r="A110">
            <v>45587</v>
          </cell>
          <cell r="C110">
            <v>31.885280472374561</v>
          </cell>
          <cell r="D110">
            <v>13.300795693444604</v>
          </cell>
        </row>
        <row r="111">
          <cell r="A111">
            <v>45586</v>
          </cell>
          <cell r="C111">
            <v>48.397300716997186</v>
          </cell>
          <cell r="D111">
            <v>26.861475926760253</v>
          </cell>
        </row>
        <row r="112">
          <cell r="A112">
            <v>45583</v>
          </cell>
          <cell r="C112">
            <v>47.50723705371491</v>
          </cell>
          <cell r="D112">
            <v>42.596606081028881</v>
          </cell>
        </row>
        <row r="113">
          <cell r="A113">
            <v>45582</v>
          </cell>
          <cell r="C113">
            <v>0</v>
          </cell>
          <cell r="D113">
            <v>31.968179256904033</v>
          </cell>
        </row>
        <row r="114">
          <cell r="A114">
            <v>45581</v>
          </cell>
          <cell r="C114">
            <v>16.99834162520731</v>
          </cell>
          <cell r="D114">
            <v>21.501859559640739</v>
          </cell>
        </row>
        <row r="115">
          <cell r="A115">
            <v>45580</v>
          </cell>
          <cell r="C115">
            <v>21.712864250177713</v>
          </cell>
          <cell r="D115">
            <v>12.903735291795007</v>
          </cell>
        </row>
        <row r="116">
          <cell r="A116">
            <v>45579</v>
          </cell>
          <cell r="C116">
            <v>30.02842928216063</v>
          </cell>
          <cell r="D116">
            <v>22.913211719181884</v>
          </cell>
        </row>
        <row r="117">
          <cell r="A117">
            <v>45576</v>
          </cell>
          <cell r="C117">
            <v>41.625207296849034</v>
          </cell>
          <cell r="D117">
            <v>31.122166943062457</v>
          </cell>
        </row>
        <row r="118">
          <cell r="A118">
            <v>45575</v>
          </cell>
          <cell r="C118">
            <v>50.509357972044477</v>
          </cell>
          <cell r="D118">
            <v>40.720998183684713</v>
          </cell>
        </row>
        <row r="119">
          <cell r="A119">
            <v>45574</v>
          </cell>
          <cell r="C119">
            <v>47.121535181236602</v>
          </cell>
          <cell r="D119">
            <v>46.418700150043371</v>
          </cell>
        </row>
        <row r="120">
          <cell r="A120">
            <v>45573</v>
          </cell>
          <cell r="C120">
            <v>40.405117270788892</v>
          </cell>
          <cell r="D120">
            <v>46.012003474689983</v>
          </cell>
        </row>
        <row r="121">
          <cell r="A121">
            <v>45572</v>
          </cell>
          <cell r="C121">
            <v>16.903577351338509</v>
          </cell>
          <cell r="D121">
            <v>34.810076601121338</v>
          </cell>
        </row>
        <row r="122">
          <cell r="A122">
            <v>45569</v>
          </cell>
          <cell r="C122">
            <v>37.964937218668609</v>
          </cell>
          <cell r="D122">
            <v>31.757877280265337</v>
          </cell>
        </row>
        <row r="123">
          <cell r="A123">
            <v>45568</v>
          </cell>
          <cell r="C123">
            <v>22.684198057332338</v>
          </cell>
          <cell r="D123">
            <v>25.850904209113153</v>
          </cell>
        </row>
        <row r="124">
          <cell r="A124">
            <v>45567</v>
          </cell>
          <cell r="C124">
            <v>27.765932243544221</v>
          </cell>
          <cell r="D124">
            <v>29.471689173181726</v>
          </cell>
        </row>
        <row r="125">
          <cell r="A125">
            <v>45566</v>
          </cell>
          <cell r="C125">
            <v>24.239244491080818</v>
          </cell>
          <cell r="D125">
            <v>24.896458263985792</v>
          </cell>
        </row>
        <row r="126">
          <cell r="A126">
            <v>45565</v>
          </cell>
          <cell r="C126">
            <v>50.703564727954998</v>
          </cell>
          <cell r="D126">
            <v>34.236247154193343</v>
          </cell>
        </row>
        <row r="127">
          <cell r="A127">
            <v>45562</v>
          </cell>
          <cell r="C127">
            <v>19.139936552696732</v>
          </cell>
          <cell r="D127">
            <v>31.360915257244177</v>
          </cell>
        </row>
        <row r="128">
          <cell r="A128">
            <v>45561</v>
          </cell>
          <cell r="C128">
            <v>33.521325343672856</v>
          </cell>
          <cell r="D128">
            <v>34.4549422081082</v>
          </cell>
        </row>
        <row r="129">
          <cell r="A129">
            <v>45560</v>
          </cell>
          <cell r="C129">
            <v>69.228057807543124</v>
          </cell>
          <cell r="D129">
            <v>40.629773234637575</v>
          </cell>
        </row>
        <row r="130">
          <cell r="A130">
            <v>45559</v>
          </cell>
          <cell r="C130">
            <v>71.695452943250018</v>
          </cell>
          <cell r="D130">
            <v>58.14827869815533</v>
          </cell>
        </row>
        <row r="131">
          <cell r="A131">
            <v>45558</v>
          </cell>
          <cell r="C131">
            <v>12.160733168840483</v>
          </cell>
          <cell r="D131">
            <v>51.028081306544543</v>
          </cell>
        </row>
        <row r="132">
          <cell r="A132">
            <v>45555</v>
          </cell>
          <cell r="C132">
            <v>0</v>
          </cell>
          <cell r="D132">
            <v>27.9520620373635</v>
          </cell>
        </row>
        <row r="133">
          <cell r="A133">
            <v>45554</v>
          </cell>
          <cell r="C133">
            <v>15.496938294866105</v>
          </cell>
          <cell r="D133">
            <v>9.2192238212355289</v>
          </cell>
        </row>
        <row r="134">
          <cell r="A134">
            <v>45553</v>
          </cell>
          <cell r="C134">
            <v>0</v>
          </cell>
          <cell r="D134">
            <v>5.1656460982887014</v>
          </cell>
        </row>
        <row r="135">
          <cell r="A135">
            <v>45552</v>
          </cell>
          <cell r="C135">
            <v>51.714375589807993</v>
          </cell>
          <cell r="D135">
            <v>22.403771294891367</v>
          </cell>
        </row>
        <row r="136">
          <cell r="A136">
            <v>45551</v>
          </cell>
          <cell r="C136">
            <v>18.968229002831013</v>
          </cell>
          <cell r="D136">
            <v>23.560868197546338</v>
          </cell>
        </row>
        <row r="137">
          <cell r="A137">
            <v>45548</v>
          </cell>
          <cell r="C137">
            <v>20.729789241899734</v>
          </cell>
          <cell r="D137">
            <v>30.47079794484625</v>
          </cell>
        </row>
        <row r="138">
          <cell r="A138">
            <v>45547</v>
          </cell>
          <cell r="C138">
            <v>0</v>
          </cell>
          <cell r="D138">
            <v>13.232672748243582</v>
          </cell>
        </row>
        <row r="139">
          <cell r="A139">
            <v>45546</v>
          </cell>
          <cell r="C139">
            <v>0</v>
          </cell>
          <cell r="D139">
            <v>6.9099297472999117</v>
          </cell>
        </row>
        <row r="140">
          <cell r="A140">
            <v>45545</v>
          </cell>
          <cell r="C140">
            <v>0</v>
          </cell>
          <cell r="D140">
            <v>0</v>
          </cell>
        </row>
        <row r="141">
          <cell r="A141">
            <v>45544</v>
          </cell>
          <cell r="C141">
            <v>3.7006578947367497</v>
          </cell>
          <cell r="D141">
            <v>1.2335526315789165</v>
          </cell>
        </row>
        <row r="142">
          <cell r="A142">
            <v>45541</v>
          </cell>
          <cell r="C142">
            <v>0</v>
          </cell>
          <cell r="D142">
            <v>1.2335526315789165</v>
          </cell>
        </row>
        <row r="143">
          <cell r="A143">
            <v>45540</v>
          </cell>
          <cell r="C143">
            <v>31.598513011152452</v>
          </cell>
          <cell r="D143">
            <v>11.766390301963066</v>
          </cell>
        </row>
        <row r="144">
          <cell r="A144">
            <v>45539</v>
          </cell>
          <cell r="C144">
            <v>33.811375789985348</v>
          </cell>
          <cell r="D144">
            <v>21.803296267045933</v>
          </cell>
        </row>
        <row r="145">
          <cell r="A145">
            <v>45538</v>
          </cell>
          <cell r="C145">
            <v>23.213417598444511</v>
          </cell>
          <cell r="D145">
            <v>29.541102133194101</v>
          </cell>
        </row>
        <row r="146">
          <cell r="A146">
            <v>45534</v>
          </cell>
          <cell r="C146">
            <v>86.485172581429396</v>
          </cell>
          <cell r="D146">
            <v>47.836655323286415</v>
          </cell>
        </row>
        <row r="147">
          <cell r="A147">
            <v>45533</v>
          </cell>
          <cell r="C147">
            <v>64.924647544968508</v>
          </cell>
          <cell r="D147">
            <v>58.207745908280799</v>
          </cell>
        </row>
        <row r="148">
          <cell r="A148">
            <v>45532</v>
          </cell>
          <cell r="C148">
            <v>43.923189110355018</v>
          </cell>
          <cell r="D148">
            <v>65.111003078917648</v>
          </cell>
        </row>
        <row r="149">
          <cell r="A149">
            <v>45531</v>
          </cell>
          <cell r="C149">
            <v>84.176503653738095</v>
          </cell>
          <cell r="D149">
            <v>64.341446769687209</v>
          </cell>
        </row>
        <row r="150">
          <cell r="A150">
            <v>45530</v>
          </cell>
          <cell r="C150">
            <v>63.715570545250266</v>
          </cell>
          <cell r="D150">
            <v>63.938421103114457</v>
          </cell>
        </row>
        <row r="151">
          <cell r="A151">
            <v>45527</v>
          </cell>
          <cell r="C151">
            <v>58.909499718943259</v>
          </cell>
          <cell r="D151">
            <v>68.933857972643878</v>
          </cell>
        </row>
        <row r="152">
          <cell r="A152">
            <v>45526</v>
          </cell>
          <cell r="C152">
            <v>65.177065767285072</v>
          </cell>
          <cell r="D152">
            <v>62.600712010492863</v>
          </cell>
        </row>
        <row r="153">
          <cell r="A153">
            <v>45525</v>
          </cell>
          <cell r="C153">
            <v>88.111298482293392</v>
          </cell>
          <cell r="D153">
            <v>70.732621322840572</v>
          </cell>
        </row>
        <row r="154">
          <cell r="A154">
            <v>45524</v>
          </cell>
          <cell r="C154">
            <v>92.102304665542277</v>
          </cell>
          <cell r="D154">
            <v>81.796889638373585</v>
          </cell>
        </row>
        <row r="155">
          <cell r="A155">
            <v>45523</v>
          </cell>
          <cell r="C155">
            <v>63.968521641371453</v>
          </cell>
          <cell r="D155">
            <v>81.394041596402374</v>
          </cell>
        </row>
        <row r="156">
          <cell r="A156">
            <v>45520</v>
          </cell>
          <cell r="C156">
            <v>0</v>
          </cell>
          <cell r="D156">
            <v>52.023608768971236</v>
          </cell>
        </row>
        <row r="157">
          <cell r="A157">
            <v>45519</v>
          </cell>
          <cell r="C157">
            <v>0</v>
          </cell>
          <cell r="D157">
            <v>21.322840547123818</v>
          </cell>
        </row>
        <row r="158">
          <cell r="A158">
            <v>45518</v>
          </cell>
          <cell r="C158">
            <v>0</v>
          </cell>
          <cell r="D158">
            <v>0</v>
          </cell>
        </row>
        <row r="159">
          <cell r="A159">
            <v>45517</v>
          </cell>
          <cell r="C159">
            <v>0</v>
          </cell>
          <cell r="D159">
            <v>0</v>
          </cell>
        </row>
        <row r="160">
          <cell r="A160">
            <v>45516</v>
          </cell>
          <cell r="C160">
            <v>0</v>
          </cell>
          <cell r="D160">
            <v>0</v>
          </cell>
        </row>
        <row r="161">
          <cell r="A161">
            <v>45513</v>
          </cell>
          <cell r="C161">
            <v>1.223241590214172</v>
          </cell>
          <cell r="D161">
            <v>0.40774719673805732</v>
          </cell>
        </row>
        <row r="162">
          <cell r="A162">
            <v>45512</v>
          </cell>
          <cell r="C162">
            <v>0</v>
          </cell>
          <cell r="D162">
            <v>0.40774719673805732</v>
          </cell>
        </row>
        <row r="163">
          <cell r="A163">
            <v>45511</v>
          </cell>
          <cell r="C163">
            <v>0</v>
          </cell>
          <cell r="D163">
            <v>0.40774719673805732</v>
          </cell>
        </row>
        <row r="164">
          <cell r="A164">
            <v>45510</v>
          </cell>
          <cell r="C164">
            <v>0</v>
          </cell>
          <cell r="D164">
            <v>0</v>
          </cell>
        </row>
        <row r="165">
          <cell r="A165">
            <v>45509</v>
          </cell>
          <cell r="C165">
            <v>0</v>
          </cell>
          <cell r="D165">
            <v>0</v>
          </cell>
        </row>
        <row r="166">
          <cell r="A166">
            <v>45506</v>
          </cell>
          <cell r="C166">
            <v>15.091509150915122</v>
          </cell>
          <cell r="D166">
            <v>5.0305030503050405</v>
          </cell>
        </row>
        <row r="167">
          <cell r="A167">
            <v>45505</v>
          </cell>
          <cell r="C167">
            <v>26.302630263026366</v>
          </cell>
          <cell r="D167">
            <v>13.79804647131383</v>
          </cell>
        </row>
        <row r="168">
          <cell r="A168">
            <v>45504</v>
          </cell>
          <cell r="C168">
            <v>33.118470771282574</v>
          </cell>
          <cell r="D168">
            <v>24.837536728408022</v>
          </cell>
        </row>
        <row r="169">
          <cell r="A169">
            <v>45503</v>
          </cell>
          <cell r="C169">
            <v>31.81938559322041</v>
          </cell>
          <cell r="D169">
            <v>30.413495542509782</v>
          </cell>
        </row>
        <row r="170">
          <cell r="A170">
            <v>45502</v>
          </cell>
          <cell r="C170">
            <v>43.930725220349544</v>
          </cell>
          <cell r="D170">
            <v>36.289527194950843</v>
          </cell>
        </row>
        <row r="171">
          <cell r="A171">
            <v>45499</v>
          </cell>
          <cell r="C171">
            <v>51.987961349596155</v>
          </cell>
          <cell r="D171">
            <v>42.579357387722041</v>
          </cell>
        </row>
        <row r="172">
          <cell r="A172">
            <v>45498</v>
          </cell>
          <cell r="C172">
            <v>71.841520113200033</v>
          </cell>
          <cell r="D172">
            <v>55.920068894381906</v>
          </cell>
        </row>
        <row r="173">
          <cell r="A173">
            <v>45497</v>
          </cell>
          <cell r="C173">
            <v>100</v>
          </cell>
          <cell r="D173">
            <v>74.609827154265403</v>
          </cell>
        </row>
        <row r="174">
          <cell r="A174">
            <v>45496</v>
          </cell>
          <cell r="C174">
            <v>100</v>
          </cell>
          <cell r="D174">
            <v>90.61384003773334</v>
          </cell>
        </row>
        <row r="175">
          <cell r="A175">
            <v>45495</v>
          </cell>
          <cell r="C175">
            <v>100</v>
          </cell>
          <cell r="D175">
            <v>100</v>
          </cell>
        </row>
        <row r="176">
          <cell r="A176">
            <v>45492</v>
          </cell>
          <cell r="C176">
            <v>71.072522982635434</v>
          </cell>
          <cell r="D176">
            <v>90.357507660878468</v>
          </cell>
        </row>
        <row r="177">
          <cell r="A177">
            <v>45491</v>
          </cell>
          <cell r="C177">
            <v>90.888661899897798</v>
          </cell>
          <cell r="D177">
            <v>87.320394960844411</v>
          </cell>
        </row>
        <row r="178">
          <cell r="A178">
            <v>45490</v>
          </cell>
          <cell r="C178">
            <v>99.918283963227864</v>
          </cell>
          <cell r="D178">
            <v>87.293156281920361</v>
          </cell>
        </row>
        <row r="179">
          <cell r="A179">
            <v>45489</v>
          </cell>
          <cell r="C179">
            <v>100</v>
          </cell>
          <cell r="D179">
            <v>96.935648621041878</v>
          </cell>
        </row>
        <row r="180">
          <cell r="A180">
            <v>45488</v>
          </cell>
          <cell r="C180">
            <v>100</v>
          </cell>
          <cell r="D180">
            <v>99.97276132107595</v>
          </cell>
        </row>
        <row r="181">
          <cell r="A181">
            <v>45485</v>
          </cell>
          <cell r="C181">
            <v>73.87068201948621</v>
          </cell>
          <cell r="D181">
            <v>91.290227339828732</v>
          </cell>
        </row>
        <row r="182">
          <cell r="A182">
            <v>45484</v>
          </cell>
          <cell r="C182">
            <v>89.075878358429151</v>
          </cell>
          <cell r="D182">
            <v>87.64885345930513</v>
          </cell>
        </row>
        <row r="183">
          <cell r="A183">
            <v>45483</v>
          </cell>
          <cell r="C183">
            <v>100</v>
          </cell>
          <cell r="D183">
            <v>87.64885345930513</v>
          </cell>
        </row>
        <row r="184">
          <cell r="A184">
            <v>45482</v>
          </cell>
          <cell r="C184">
            <v>100</v>
          </cell>
          <cell r="D184">
            <v>96.358626119476369</v>
          </cell>
        </row>
        <row r="185">
          <cell r="A185">
            <v>45481</v>
          </cell>
          <cell r="C185">
            <v>100</v>
          </cell>
          <cell r="D185">
            <v>100</v>
          </cell>
        </row>
        <row r="186">
          <cell r="A186">
            <v>45478</v>
          </cell>
          <cell r="C186">
            <v>100</v>
          </cell>
          <cell r="D186">
            <v>100</v>
          </cell>
        </row>
        <row r="187">
          <cell r="A187">
            <v>45476</v>
          </cell>
          <cell r="C187">
            <v>85.796545105566224</v>
          </cell>
          <cell r="D187">
            <v>95.265515035188741</v>
          </cell>
        </row>
        <row r="188">
          <cell r="A188">
            <v>45475</v>
          </cell>
          <cell r="C188">
            <v>80.683999302041627</v>
          </cell>
          <cell r="D188">
            <v>88.826848135869284</v>
          </cell>
        </row>
        <row r="189">
          <cell r="A189">
            <v>45474</v>
          </cell>
          <cell r="C189">
            <v>70.266969115337673</v>
          </cell>
          <cell r="D189">
            <v>78.915837840981837</v>
          </cell>
        </row>
        <row r="190">
          <cell r="A190">
            <v>45638</v>
          </cell>
          <cell r="C190">
            <v>0</v>
          </cell>
          <cell r="D190">
            <v>50.316989472459767</v>
          </cell>
        </row>
        <row r="191">
          <cell r="A191">
            <v>45639</v>
          </cell>
          <cell r="C191">
            <v>0</v>
          </cell>
          <cell r="D191">
            <v>23.422323038445892</v>
          </cell>
        </row>
        <row r="192">
          <cell r="A192">
            <v>45642</v>
          </cell>
          <cell r="C192">
            <v>0</v>
          </cell>
          <cell r="D192">
            <v>0</v>
          </cell>
        </row>
        <row r="193">
          <cell r="A193">
            <v>45643</v>
          </cell>
          <cell r="C193">
            <v>0</v>
          </cell>
          <cell r="D193">
            <v>0</v>
          </cell>
        </row>
        <row r="194">
          <cell r="A194">
            <v>45644</v>
          </cell>
          <cell r="C194">
            <v>0</v>
          </cell>
          <cell r="D194">
            <v>0</v>
          </cell>
        </row>
        <row r="195">
          <cell r="A195">
            <v>45645</v>
          </cell>
          <cell r="C195">
            <v>0.31509239149784779</v>
          </cell>
          <cell r="D195">
            <v>0.10503079716594926</v>
          </cell>
        </row>
        <row r="196">
          <cell r="A196">
            <v>45646</v>
          </cell>
          <cell r="C196">
            <v>1.0307259586285455</v>
          </cell>
          <cell r="D196">
            <v>0.4486061167087978</v>
          </cell>
        </row>
        <row r="197">
          <cell r="A197">
            <v>45649</v>
          </cell>
          <cell r="C197">
            <v>1.9154769110264518</v>
          </cell>
          <cell r="D197">
            <v>1.0870984203842817</v>
          </cell>
        </row>
        <row r="198">
          <cell r="A198">
            <v>45650</v>
          </cell>
          <cell r="C198">
            <v>2.013386976181152</v>
          </cell>
          <cell r="D198">
            <v>1.6531966152787163</v>
          </cell>
        </row>
        <row r="199">
          <cell r="A199">
            <v>45652</v>
          </cell>
          <cell r="C199">
            <v>1.9617616690995852</v>
          </cell>
          <cell r="D199">
            <v>1.9635418521023962</v>
          </cell>
        </row>
        <row r="200">
          <cell r="A200">
            <v>45653</v>
          </cell>
          <cell r="C200">
            <v>1.46315028901734</v>
          </cell>
          <cell r="D200">
            <v>1.8127663114326922</v>
          </cell>
        </row>
        <row r="201">
          <cell r="A201">
            <v>45656</v>
          </cell>
          <cell r="C201">
            <v>1.5581019485354226</v>
          </cell>
          <cell r="D201">
            <v>1.6610046355507826</v>
          </cell>
        </row>
        <row r="202">
          <cell r="A202">
            <v>45657</v>
          </cell>
          <cell r="C202">
            <v>0.98769965118413716</v>
          </cell>
          <cell r="D202">
            <v>1.3363172962456333</v>
          </cell>
        </row>
        <row r="203">
          <cell r="A203">
            <v>45659</v>
          </cell>
          <cell r="C203">
            <v>83.112290008841768</v>
          </cell>
          <cell r="D203">
            <v>28.552697202853775</v>
          </cell>
        </row>
        <row r="204">
          <cell r="A204">
            <v>45660</v>
          </cell>
          <cell r="C204">
            <v>100</v>
          </cell>
          <cell r="D204">
            <v>61.36666322000864</v>
          </cell>
        </row>
        <row r="205">
          <cell r="A205">
            <v>45663</v>
          </cell>
          <cell r="C205">
            <v>100</v>
          </cell>
          <cell r="D205">
            <v>94.370763336280604</v>
          </cell>
        </row>
        <row r="206">
          <cell r="A206">
            <v>45664</v>
          </cell>
          <cell r="C206">
            <v>54.727095516569122</v>
          </cell>
          <cell r="D206">
            <v>84.909031838856379</v>
          </cell>
        </row>
        <row r="207">
          <cell r="A207">
            <v>45665</v>
          </cell>
          <cell r="C207">
            <v>54.580896686159896</v>
          </cell>
          <cell r="D207">
            <v>69.769330734243013</v>
          </cell>
        </row>
        <row r="208">
          <cell r="A208">
            <v>45667</v>
          </cell>
          <cell r="C208">
            <v>27.893333333333281</v>
          </cell>
          <cell r="D208">
            <v>45.733775178687438</v>
          </cell>
        </row>
        <row r="209">
          <cell r="A209">
            <v>45670</v>
          </cell>
          <cell r="C209">
            <v>0</v>
          </cell>
          <cell r="D209">
            <v>27.491410006497727</v>
          </cell>
        </row>
        <row r="210">
          <cell r="A210">
            <v>45671</v>
          </cell>
          <cell r="C210">
            <v>0</v>
          </cell>
          <cell r="D210">
            <v>9.2977777777777604</v>
          </cell>
        </row>
        <row r="211">
          <cell r="A211">
            <v>45672</v>
          </cell>
          <cell r="C211">
            <v>25.353706847764652</v>
          </cell>
          <cell r="D211">
            <v>8.4512356159215507</v>
          </cell>
        </row>
        <row r="212">
          <cell r="A212">
            <v>45673</v>
          </cell>
          <cell r="C212">
            <v>10.243350311262029</v>
          </cell>
          <cell r="D212">
            <v>11.865685719675561</v>
          </cell>
        </row>
        <row r="213">
          <cell r="A213">
            <v>45674</v>
          </cell>
          <cell r="C213">
            <v>33.672891907187392</v>
          </cell>
          <cell r="D213">
            <v>23.089983022071362</v>
          </cell>
        </row>
        <row r="214">
          <cell r="A214">
            <v>45678</v>
          </cell>
          <cell r="C214">
            <v>51.329937747594869</v>
          </cell>
          <cell r="D214">
            <v>31.748726655348094</v>
          </cell>
        </row>
        <row r="215">
          <cell r="A215">
            <v>45679</v>
          </cell>
          <cell r="C215">
            <v>86.644029428409667</v>
          </cell>
          <cell r="D215">
            <v>57.215619694397311</v>
          </cell>
        </row>
        <row r="216">
          <cell r="A216">
            <v>45680</v>
          </cell>
          <cell r="C216">
            <v>87.492925863044675</v>
          </cell>
          <cell r="D216">
            <v>75.155631013016389</v>
          </cell>
        </row>
        <row r="217">
          <cell r="A217">
            <v>45681</v>
          </cell>
          <cell r="C217">
            <v>61.460101867572178</v>
          </cell>
          <cell r="D217">
            <v>78.532352386342168</v>
          </cell>
        </row>
        <row r="218">
          <cell r="A218">
            <v>45684</v>
          </cell>
          <cell r="C218">
            <v>0</v>
          </cell>
          <cell r="D218">
            <v>49.651009243538944</v>
          </cell>
        </row>
        <row r="219">
          <cell r="A219">
            <v>45685</v>
          </cell>
          <cell r="C219">
            <v>36.701388888888921</v>
          </cell>
          <cell r="D219">
            <v>32.720496918820366</v>
          </cell>
        </row>
        <row r="220">
          <cell r="A220">
            <v>45686</v>
          </cell>
          <cell r="C220">
            <v>18.333333333333339</v>
          </cell>
          <cell r="D220">
            <v>18.344907407407419</v>
          </cell>
        </row>
        <row r="221">
          <cell r="A221">
            <v>45687</v>
          </cell>
          <cell r="C221">
            <v>21.631944444444461</v>
          </cell>
          <cell r="D221">
            <v>25.555555555555571</v>
          </cell>
        </row>
        <row r="222">
          <cell r="A222">
            <v>45688</v>
          </cell>
          <cell r="C222">
            <v>5.7291666666666377</v>
          </cell>
          <cell r="D222">
            <v>15.231481481481479</v>
          </cell>
        </row>
        <row r="223">
          <cell r="A223">
            <v>45691</v>
          </cell>
          <cell r="C223">
            <v>0</v>
          </cell>
          <cell r="D223">
            <v>9.1203703703703667</v>
          </cell>
        </row>
        <row r="224">
          <cell r="A224">
            <v>45692</v>
          </cell>
          <cell r="C224">
            <v>6.5117801047120709</v>
          </cell>
          <cell r="D224">
            <v>4.0803155904595698</v>
          </cell>
        </row>
        <row r="225">
          <cell r="A225">
            <v>45693</v>
          </cell>
          <cell r="C225">
            <v>26.734293193717278</v>
          </cell>
          <cell r="D225">
            <v>11.082024432809783</v>
          </cell>
        </row>
        <row r="226">
          <cell r="A226">
            <v>45694</v>
          </cell>
          <cell r="C226">
            <v>39.332460732984323</v>
          </cell>
          <cell r="D226">
            <v>24.192844677137895</v>
          </cell>
        </row>
        <row r="227">
          <cell r="A227">
            <v>45695</v>
          </cell>
          <cell r="C227">
            <v>43.128272251308921</v>
          </cell>
          <cell r="D227">
            <v>36.398342059336841</v>
          </cell>
        </row>
        <row r="228">
          <cell r="A228">
            <v>45698</v>
          </cell>
          <cell r="C228">
            <v>55.333769633507835</v>
          </cell>
          <cell r="D228">
            <v>45.93150087260036</v>
          </cell>
        </row>
        <row r="229">
          <cell r="A229">
            <v>45699</v>
          </cell>
          <cell r="C229">
            <v>52.8141361256545</v>
          </cell>
          <cell r="D229">
            <v>50.425392670157088</v>
          </cell>
        </row>
        <row r="230">
          <cell r="A230">
            <v>45700</v>
          </cell>
          <cell r="C230">
            <v>55.778120184899791</v>
          </cell>
          <cell r="D230">
            <v>54.642008648020713</v>
          </cell>
        </row>
        <row r="231">
          <cell r="A231">
            <v>45701</v>
          </cell>
          <cell r="C231">
            <v>100</v>
          </cell>
          <cell r="D231">
            <v>69.530752103518097</v>
          </cell>
        </row>
        <row r="232">
          <cell r="A232">
            <v>45702</v>
          </cell>
          <cell r="C232">
            <v>100</v>
          </cell>
          <cell r="D232">
            <v>85.259373394966602</v>
          </cell>
        </row>
        <row r="233">
          <cell r="A233">
            <v>45706</v>
          </cell>
          <cell r="C233">
            <v>100</v>
          </cell>
          <cell r="D233">
            <v>100</v>
          </cell>
        </row>
        <row r="234">
          <cell r="A234">
            <v>45707</v>
          </cell>
          <cell r="C234">
            <v>99.252418645558421</v>
          </cell>
          <cell r="D234">
            <v>99.750806215186131</v>
          </cell>
        </row>
        <row r="235">
          <cell r="A235">
            <v>45708</v>
          </cell>
          <cell r="C235">
            <v>100</v>
          </cell>
          <cell r="D235">
            <v>99.750806215186131</v>
          </cell>
        </row>
        <row r="236">
          <cell r="A236">
            <v>45709</v>
          </cell>
          <cell r="C236">
            <v>75.778251599147112</v>
          </cell>
          <cell r="D236">
            <v>91.676890081568502</v>
          </cell>
        </row>
        <row r="237">
          <cell r="A237">
            <v>45712</v>
          </cell>
          <cell r="C237">
            <v>54.193849021435192</v>
          </cell>
          <cell r="D237">
            <v>76.657366873527437</v>
          </cell>
        </row>
        <row r="238">
          <cell r="A238">
            <v>45713</v>
          </cell>
          <cell r="C238">
            <v>11.780104712041854</v>
          </cell>
          <cell r="D238">
            <v>47.250735110874722</v>
          </cell>
        </row>
        <row r="239">
          <cell r="A239">
            <v>45714</v>
          </cell>
          <cell r="C239">
            <v>34.495548961424326</v>
          </cell>
          <cell r="D239">
            <v>33.489834231633786</v>
          </cell>
        </row>
        <row r="240">
          <cell r="A240">
            <v>45715</v>
          </cell>
          <cell r="C240">
            <v>0</v>
          </cell>
          <cell r="D240">
            <v>15.425217891155393</v>
          </cell>
        </row>
        <row r="241">
          <cell r="A241">
            <v>45716</v>
          </cell>
          <cell r="C241">
            <v>23.897795591182337</v>
          </cell>
          <cell r="D241">
            <v>19.464448184202222</v>
          </cell>
        </row>
        <row r="242">
          <cell r="A242">
            <v>45719</v>
          </cell>
          <cell r="C242">
            <v>0</v>
          </cell>
          <cell r="D242">
            <v>7.9659318637274454</v>
          </cell>
        </row>
        <row r="243">
          <cell r="A243">
            <v>45720</v>
          </cell>
          <cell r="C243">
            <v>7.408829174664076</v>
          </cell>
          <cell r="D243">
            <v>10.435541588615472</v>
          </cell>
        </row>
        <row r="244">
          <cell r="A244">
            <v>45721</v>
          </cell>
          <cell r="C244">
            <v>12.43761996161226</v>
          </cell>
          <cell r="D244">
            <v>6.615483045425445</v>
          </cell>
        </row>
        <row r="245">
          <cell r="A245">
            <v>45722</v>
          </cell>
          <cell r="C245">
            <v>0</v>
          </cell>
          <cell r="D245">
            <v>6.615483045425445</v>
          </cell>
        </row>
        <row r="246">
          <cell r="A246">
            <v>45723</v>
          </cell>
          <cell r="C246">
            <v>7.1767095463778032</v>
          </cell>
          <cell r="D246">
            <v>6.5381098359966883</v>
          </cell>
        </row>
        <row r="247">
          <cell r="A247">
            <v>45726</v>
          </cell>
          <cell r="C247">
            <v>0</v>
          </cell>
          <cell r="D247">
            <v>2.3922365154592677</v>
          </cell>
        </row>
        <row r="248">
          <cell r="A248">
            <v>45727</v>
          </cell>
          <cell r="C248">
            <v>5.3727739209175995</v>
          </cell>
          <cell r="D248">
            <v>4.1831611557651343</v>
          </cell>
        </row>
        <row r="249">
          <cell r="A249">
            <v>45728</v>
          </cell>
          <cell r="C249">
            <v>31.91256830601089</v>
          </cell>
          <cell r="D249">
            <v>12.428447408976163</v>
          </cell>
        </row>
        <row r="250">
          <cell r="A250">
            <v>45729</v>
          </cell>
          <cell r="C250">
            <v>35.390946502057595</v>
          </cell>
          <cell r="D250">
            <v>24.225429576328697</v>
          </cell>
        </row>
        <row r="251">
          <cell r="A251">
            <v>45730</v>
          </cell>
          <cell r="C251">
            <v>60.452674897119337</v>
          </cell>
          <cell r="D251">
            <v>42.585396568395943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1379-F0D4-40BA-B9A7-4A1752E0F2B3}">
  <dimension ref="A1:V205"/>
  <sheetViews>
    <sheetView topLeftCell="J1" zoomScale="257" workbookViewId="0">
      <selection activeCell="N4" sqref="N4"/>
    </sheetView>
  </sheetViews>
  <sheetFormatPr defaultRowHeight="15"/>
  <cols>
    <col min="1" max="1" width="13.7109375" customWidth="1"/>
    <col min="3" max="3" width="5.85546875" customWidth="1"/>
    <col min="4" max="4" width="14.28515625" bestFit="1" customWidth="1"/>
    <col min="5" max="5" width="14.28515625" customWidth="1"/>
    <col min="6" max="6" width="8.28515625" customWidth="1"/>
    <col min="7" max="7" width="12.42578125" customWidth="1"/>
    <col min="9" max="9" width="12.85546875" customWidth="1"/>
    <col min="10" max="10" width="7.28515625" customWidth="1"/>
    <col min="11" max="11" width="11.85546875" customWidth="1"/>
    <col min="12" max="12" width="10.28515625" customWidth="1"/>
  </cols>
  <sheetData>
    <row r="1" spans="1:22" ht="15.75">
      <c r="A1" s="9" t="s">
        <v>12</v>
      </c>
      <c r="G1" s="5" t="s">
        <v>8</v>
      </c>
      <c r="V1" s="6" t="s">
        <v>9</v>
      </c>
    </row>
    <row r="2" spans="1:22">
      <c r="A2" s="6" t="s">
        <v>0</v>
      </c>
      <c r="B2" s="6" t="s">
        <v>9</v>
      </c>
      <c r="D2" s="6" t="s">
        <v>13</v>
      </c>
      <c r="E2" s="6" t="s">
        <v>14</v>
      </c>
      <c r="G2" s="6" t="s">
        <v>0</v>
      </c>
      <c r="H2" s="6" t="s">
        <v>9</v>
      </c>
      <c r="I2" s="6" t="s">
        <v>14</v>
      </c>
      <c r="K2" t="s">
        <v>15</v>
      </c>
      <c r="L2" s="6" t="s">
        <v>16</v>
      </c>
      <c r="M2" s="6"/>
      <c r="N2" s="11">
        <f>AVERAGE(D4:D190)*252</f>
        <v>-0.43830483191429437</v>
      </c>
      <c r="V2">
        <v>1058.5999999999999</v>
      </c>
    </row>
    <row r="3" spans="1:22">
      <c r="A3" s="7">
        <v>45747</v>
      </c>
      <c r="B3">
        <v>932.53</v>
      </c>
      <c r="D3" s="1" t="s">
        <v>17</v>
      </c>
      <c r="E3" s="1"/>
      <c r="F3" s="1"/>
      <c r="G3" s="7">
        <v>45747</v>
      </c>
      <c r="H3">
        <v>5611.85</v>
      </c>
      <c r="V3">
        <v>1043.69</v>
      </c>
    </row>
    <row r="4" spans="1:22">
      <c r="A4" s="7">
        <v>45744</v>
      </c>
      <c r="B4">
        <v>933.85</v>
      </c>
      <c r="D4" s="1">
        <f>LN(B4)-LN(B3)</f>
        <v>1.414503177370463E-3</v>
      </c>
      <c r="E4" s="1">
        <f>LN(B4/B3)</f>
        <v>1.4145031773701623E-3</v>
      </c>
      <c r="F4" s="1"/>
      <c r="G4" s="7">
        <v>45744</v>
      </c>
      <c r="H4">
        <v>5580.94</v>
      </c>
      <c r="I4">
        <f>LN(H4/H3)</f>
        <v>-5.5232124569500286E-3</v>
      </c>
      <c r="L4" s="6" t="s">
        <v>18</v>
      </c>
      <c r="M4" s="6"/>
      <c r="N4" s="11">
        <f>_xlfn.STDEV.S(D4:D190)*SQRT(252)</f>
        <v>0.31868068644585995</v>
      </c>
      <c r="V4">
        <v>1043.33</v>
      </c>
    </row>
    <row r="5" spans="1:22">
      <c r="A5" s="7">
        <v>45743</v>
      </c>
      <c r="B5">
        <v>976.72</v>
      </c>
      <c r="D5" s="1">
        <f>LN(B5)-LN(B4)</f>
        <v>4.4884193600983835E-2</v>
      </c>
      <c r="E5" s="1">
        <f t="shared" ref="E5:E68" si="0">LN(B5/B4)</f>
        <v>4.4884193600984064E-2</v>
      </c>
      <c r="F5" s="1"/>
      <c r="G5" s="7">
        <v>45743</v>
      </c>
      <c r="H5">
        <v>5693.31</v>
      </c>
      <c r="I5">
        <f t="shared" ref="I5:I68" si="1">LN(H5/H4)</f>
        <v>1.9934580336265863E-2</v>
      </c>
      <c r="V5">
        <v>1035.8499999999999</v>
      </c>
    </row>
    <row r="6" spans="1:22">
      <c r="A6" s="7">
        <v>45742</v>
      </c>
      <c r="B6">
        <v>970.65</v>
      </c>
      <c r="D6" s="1">
        <f t="shared" ref="D5:D68" si="2">LN(B6)-LN(B5)</f>
        <v>-6.2340691892153188E-3</v>
      </c>
      <c r="E6" s="1">
        <f t="shared" si="0"/>
        <v>-6.234069189215252E-3</v>
      </c>
      <c r="F6" s="1"/>
      <c r="G6" s="7">
        <v>45742</v>
      </c>
      <c r="H6">
        <v>5712.2</v>
      </c>
      <c r="I6">
        <f t="shared" si="1"/>
        <v>3.3124371066494494E-3</v>
      </c>
      <c r="K6" t="s">
        <v>19</v>
      </c>
      <c r="L6" s="6" t="s">
        <v>20</v>
      </c>
      <c r="M6" s="6"/>
      <c r="N6" s="5">
        <v>4.3129999999999997</v>
      </c>
      <c r="V6">
        <v>1027.5999999999999</v>
      </c>
    </row>
    <row r="7" spans="1:22">
      <c r="A7" s="7">
        <v>45741</v>
      </c>
      <c r="B7">
        <v>997.28</v>
      </c>
      <c r="D7" s="1">
        <f t="shared" si="2"/>
        <v>2.7065622889155705E-2</v>
      </c>
      <c r="E7" s="1">
        <f t="shared" si="0"/>
        <v>2.7065622889155642E-2</v>
      </c>
      <c r="F7" s="1"/>
      <c r="G7" s="7">
        <v>45741</v>
      </c>
      <c r="H7">
        <v>5776.65</v>
      </c>
      <c r="I7">
        <f t="shared" si="1"/>
        <v>1.1219691455108385E-2</v>
      </c>
      <c r="V7">
        <v>1027.31</v>
      </c>
    </row>
    <row r="8" spans="1:22">
      <c r="A8" s="7">
        <v>45740</v>
      </c>
      <c r="B8">
        <v>971.99</v>
      </c>
      <c r="D8" s="1">
        <f t="shared" si="2"/>
        <v>-2.5686056718867256E-2</v>
      </c>
      <c r="E8" s="1">
        <f t="shared" si="0"/>
        <v>-2.5686056718867454E-2</v>
      </c>
      <c r="F8" s="1"/>
      <c r="G8" s="7">
        <v>45740</v>
      </c>
      <c r="H8">
        <v>5767.57</v>
      </c>
      <c r="I8">
        <f t="shared" si="1"/>
        <v>-1.5730819184729783E-3</v>
      </c>
      <c r="K8" t="s">
        <v>21</v>
      </c>
      <c r="L8" t="s">
        <v>22</v>
      </c>
      <c r="V8">
        <v>1024.54</v>
      </c>
    </row>
    <row r="9" spans="1:22">
      <c r="A9" s="7">
        <v>45737</v>
      </c>
      <c r="B9">
        <v>960.29</v>
      </c>
      <c r="D9" s="1">
        <f t="shared" si="2"/>
        <v>-1.2110194164441701E-2</v>
      </c>
      <c r="E9" s="1">
        <f t="shared" si="0"/>
        <v>-1.2110194164441108E-2</v>
      </c>
      <c r="F9" s="1"/>
      <c r="G9" s="7">
        <v>45737</v>
      </c>
      <c r="H9">
        <v>5667.56</v>
      </c>
      <c r="I9">
        <f t="shared" si="1"/>
        <v>-1.7492157944606554E-2</v>
      </c>
      <c r="L9" t="s">
        <v>23</v>
      </c>
      <c r="M9">
        <f>AVERAGE(E4:E190)</f>
        <v>-1.7393048885487863E-3</v>
      </c>
      <c r="V9">
        <v>1015.68</v>
      </c>
    </row>
    <row r="10" spans="1:22">
      <c r="A10" s="7">
        <v>45736</v>
      </c>
      <c r="B10">
        <v>950.84</v>
      </c>
      <c r="D10" s="1">
        <f t="shared" si="2"/>
        <v>-9.8895177401754353E-3</v>
      </c>
      <c r="E10" s="1">
        <f t="shared" si="0"/>
        <v>-9.8895177401759835E-3</v>
      </c>
      <c r="F10" s="1"/>
      <c r="G10" s="7">
        <v>45736</v>
      </c>
      <c r="H10">
        <v>5662.89</v>
      </c>
      <c r="I10">
        <f t="shared" si="1"/>
        <v>-8.243274123172432E-4</v>
      </c>
      <c r="L10" t="s">
        <v>24</v>
      </c>
      <c r="M10">
        <f>_xlfn.STDEV.S(E4:E190)</f>
        <v>2.0074996285121376E-2</v>
      </c>
      <c r="V10">
        <v>1013.93</v>
      </c>
    </row>
    <row r="11" spans="1:22">
      <c r="A11" s="7">
        <v>45735</v>
      </c>
      <c r="B11">
        <v>959.49</v>
      </c>
      <c r="D11" s="1">
        <f t="shared" si="2"/>
        <v>9.0560888615467405E-3</v>
      </c>
      <c r="E11" s="1">
        <f t="shared" si="0"/>
        <v>9.0560888615473616E-3</v>
      </c>
      <c r="F11" s="1"/>
      <c r="G11" s="7">
        <v>45735</v>
      </c>
      <c r="H11">
        <v>5675.29</v>
      </c>
      <c r="I11">
        <f t="shared" si="1"/>
        <v>2.1873007738032768E-3</v>
      </c>
      <c r="L11" s="6" t="s">
        <v>25</v>
      </c>
      <c r="M11" s="5">
        <f>1.65*M10</f>
        <v>3.3123743870450265E-2</v>
      </c>
      <c r="V11">
        <v>1011.11</v>
      </c>
    </row>
    <row r="12" spans="1:22">
      <c r="A12" s="7">
        <v>45734</v>
      </c>
      <c r="B12">
        <v>929.98</v>
      </c>
      <c r="D12" s="1">
        <f t="shared" si="2"/>
        <v>-3.1238812758889623E-2</v>
      </c>
      <c r="E12" s="1">
        <f t="shared" si="0"/>
        <v>-3.1238812758889532E-2</v>
      </c>
      <c r="F12" s="1"/>
      <c r="G12" s="7">
        <v>45734</v>
      </c>
      <c r="H12">
        <v>5614.66</v>
      </c>
      <c r="I12">
        <f t="shared" si="1"/>
        <v>-1.0740629118978804E-2</v>
      </c>
      <c r="V12">
        <v>1008.08</v>
      </c>
    </row>
    <row r="13" spans="1:22">
      <c r="A13" s="7">
        <v>45733</v>
      </c>
      <c r="B13">
        <v>950.02</v>
      </c>
      <c r="D13" s="1">
        <f t="shared" si="2"/>
        <v>2.1319956464848744E-2</v>
      </c>
      <c r="E13" s="1">
        <f t="shared" si="0"/>
        <v>2.1319956464848279E-2</v>
      </c>
      <c r="F13" s="1"/>
      <c r="G13" s="7">
        <v>45733</v>
      </c>
      <c r="H13">
        <v>5675.12</v>
      </c>
      <c r="I13">
        <f t="shared" si="1"/>
        <v>1.0710674253909914E-2</v>
      </c>
      <c r="K13" t="s">
        <v>26</v>
      </c>
      <c r="L13" s="6" t="s">
        <v>27</v>
      </c>
      <c r="M13" s="5">
        <f>SLOPE(D4:D190,I4:I190)</f>
        <v>1.238010259609384</v>
      </c>
      <c r="V13">
        <v>1003.15</v>
      </c>
    </row>
    <row r="14" spans="1:22">
      <c r="A14" s="7">
        <v>45730</v>
      </c>
      <c r="B14">
        <v>918</v>
      </c>
      <c r="D14" s="1">
        <f t="shared" si="2"/>
        <v>-3.4285646384071278E-2</v>
      </c>
      <c r="E14" s="1">
        <f t="shared" si="0"/>
        <v>-3.428564638407141E-2</v>
      </c>
      <c r="F14" s="1"/>
      <c r="G14" s="7">
        <v>45730</v>
      </c>
      <c r="H14">
        <v>5638.94</v>
      </c>
      <c r="I14">
        <f t="shared" si="1"/>
        <v>-6.3956039343474359E-3</v>
      </c>
      <c r="V14">
        <v>997.28</v>
      </c>
    </row>
    <row r="15" spans="1:22">
      <c r="A15" s="7">
        <v>45729</v>
      </c>
      <c r="B15">
        <v>890.17</v>
      </c>
      <c r="D15" s="1">
        <f t="shared" si="2"/>
        <v>-3.0784934898673733E-2</v>
      </c>
      <c r="E15" s="1">
        <f t="shared" si="0"/>
        <v>-3.0784934898673403E-2</v>
      </c>
      <c r="F15" s="1"/>
      <c r="G15" s="7">
        <v>45729</v>
      </c>
      <c r="H15">
        <v>5521.52</v>
      </c>
      <c r="I15">
        <f t="shared" si="1"/>
        <v>-2.1042919881408426E-2</v>
      </c>
      <c r="V15">
        <v>994.87</v>
      </c>
    </row>
    <row r="16" spans="1:22">
      <c r="A16" s="7">
        <v>45728</v>
      </c>
      <c r="B16">
        <v>919.68</v>
      </c>
      <c r="D16" s="1">
        <f t="shared" si="2"/>
        <v>3.2613327728788555E-2</v>
      </c>
      <c r="E16" s="1">
        <f t="shared" si="0"/>
        <v>3.2613327728788187E-2</v>
      </c>
      <c r="F16" s="1"/>
      <c r="G16" s="7">
        <v>45728</v>
      </c>
      <c r="H16">
        <v>5599.3</v>
      </c>
      <c r="I16">
        <f t="shared" si="1"/>
        <v>1.3988405225352982E-2</v>
      </c>
      <c r="V16">
        <v>990.92</v>
      </c>
    </row>
    <row r="17" spans="1:22">
      <c r="A17" s="7">
        <v>45727</v>
      </c>
      <c r="B17">
        <v>895.1</v>
      </c>
      <c r="D17" s="1">
        <f t="shared" si="2"/>
        <v>-2.7090339573712541E-2</v>
      </c>
      <c r="E17" s="1">
        <f t="shared" si="0"/>
        <v>-2.7090339573712031E-2</v>
      </c>
      <c r="F17" s="1"/>
      <c r="G17" s="7">
        <v>45727</v>
      </c>
      <c r="H17">
        <v>5572.07</v>
      </c>
      <c r="I17">
        <f t="shared" si="1"/>
        <v>-4.8749712752343506E-3</v>
      </c>
      <c r="V17">
        <v>990.06</v>
      </c>
    </row>
    <row r="18" spans="1:22">
      <c r="A18" s="7">
        <v>45726</v>
      </c>
      <c r="B18">
        <v>866.68</v>
      </c>
      <c r="D18" s="1">
        <f t="shared" si="2"/>
        <v>-3.2265624038386953E-2</v>
      </c>
      <c r="E18" s="1">
        <f t="shared" si="0"/>
        <v>-3.2265624038387002E-2</v>
      </c>
      <c r="F18" s="1"/>
      <c r="G18" s="7">
        <v>45726</v>
      </c>
      <c r="H18">
        <v>5614.56</v>
      </c>
      <c r="I18">
        <f t="shared" si="1"/>
        <v>7.5966049356515786E-3</v>
      </c>
      <c r="V18">
        <v>988.47</v>
      </c>
    </row>
    <row r="19" spans="1:22">
      <c r="A19" s="7">
        <v>45723</v>
      </c>
      <c r="B19">
        <v>891.11</v>
      </c>
      <c r="D19" s="1">
        <f t="shared" si="2"/>
        <v>2.7798056802263993E-2</v>
      </c>
      <c r="E19" s="1">
        <f t="shared" si="0"/>
        <v>2.779805680226418E-2</v>
      </c>
      <c r="F19" s="1"/>
      <c r="G19" s="7">
        <v>45723</v>
      </c>
      <c r="H19">
        <v>5770.2</v>
      </c>
      <c r="I19">
        <f t="shared" si="1"/>
        <v>2.7343518375984401E-2</v>
      </c>
      <c r="V19">
        <v>984.86</v>
      </c>
    </row>
    <row r="20" spans="1:22">
      <c r="A20" s="7">
        <v>45722</v>
      </c>
      <c r="B20">
        <v>906.36</v>
      </c>
      <c r="D20" s="1">
        <f t="shared" si="2"/>
        <v>1.6968701472587E-2</v>
      </c>
      <c r="E20" s="1">
        <f t="shared" si="0"/>
        <v>1.6968701472586542E-2</v>
      </c>
      <c r="F20" s="1"/>
      <c r="G20" s="7">
        <v>45722</v>
      </c>
      <c r="H20">
        <v>5738.52</v>
      </c>
      <c r="I20">
        <f t="shared" si="1"/>
        <v>-5.5054046005091548E-3</v>
      </c>
      <c r="V20">
        <v>980.56</v>
      </c>
    </row>
    <row r="21" spans="1:22">
      <c r="A21" s="7">
        <v>45721</v>
      </c>
      <c r="B21">
        <v>990.92</v>
      </c>
      <c r="D21" s="1">
        <f t="shared" si="2"/>
        <v>8.91972264192189E-2</v>
      </c>
      <c r="E21" s="1">
        <f t="shared" si="0"/>
        <v>8.9197226419219011E-2</v>
      </c>
      <c r="F21" s="1"/>
      <c r="G21" s="7">
        <v>45721</v>
      </c>
      <c r="H21">
        <v>5842.63</v>
      </c>
      <c r="I21">
        <f t="shared" si="1"/>
        <v>1.7979700568310122E-2</v>
      </c>
      <c r="V21">
        <v>978.94</v>
      </c>
    </row>
    <row r="22" spans="1:22">
      <c r="A22" s="7">
        <v>45720</v>
      </c>
      <c r="B22">
        <v>972.58</v>
      </c>
      <c r="D22" s="1">
        <f t="shared" si="2"/>
        <v>-1.8681470212527529E-2</v>
      </c>
      <c r="E22" s="1">
        <f t="shared" si="0"/>
        <v>-1.868147021252765E-2</v>
      </c>
      <c r="F22" s="1"/>
      <c r="G22" s="7">
        <v>45720</v>
      </c>
      <c r="H22">
        <v>5778.15</v>
      </c>
      <c r="I22">
        <f t="shared" si="1"/>
        <v>-1.1097475685101367E-2</v>
      </c>
      <c r="V22">
        <v>978.15</v>
      </c>
    </row>
    <row r="23" spans="1:22">
      <c r="A23" s="7">
        <v>45719</v>
      </c>
      <c r="B23">
        <v>973.7</v>
      </c>
      <c r="D23" s="1">
        <f t="shared" si="2"/>
        <v>1.1509136646621343E-3</v>
      </c>
      <c r="E23" s="1">
        <f t="shared" si="0"/>
        <v>1.1509136646623047E-3</v>
      </c>
      <c r="F23" s="1"/>
      <c r="G23" s="7">
        <v>45719</v>
      </c>
      <c r="H23">
        <v>5849.72</v>
      </c>
      <c r="I23">
        <f t="shared" si="1"/>
        <v>1.2310234603366338E-2</v>
      </c>
      <c r="V23">
        <v>977.59</v>
      </c>
    </row>
    <row r="24" spans="1:22">
      <c r="A24" s="7">
        <v>45716</v>
      </c>
      <c r="B24">
        <v>980.56</v>
      </c>
      <c r="D24" s="1">
        <f t="shared" si="2"/>
        <v>7.0205890481993549E-3</v>
      </c>
      <c r="E24" s="1">
        <f t="shared" si="0"/>
        <v>7.0205890481990661E-3</v>
      </c>
      <c r="F24" s="1"/>
      <c r="G24" s="7">
        <v>45716</v>
      </c>
      <c r="H24">
        <v>5954.5</v>
      </c>
      <c r="I24">
        <f t="shared" si="1"/>
        <v>1.7753439375493282E-2</v>
      </c>
      <c r="V24">
        <v>977.24</v>
      </c>
    </row>
    <row r="25" spans="1:22">
      <c r="A25" s="7">
        <v>45715</v>
      </c>
      <c r="B25">
        <v>963.07</v>
      </c>
      <c r="D25" s="1">
        <f t="shared" si="2"/>
        <v>-1.7997738364597282E-2</v>
      </c>
      <c r="E25" s="1">
        <f t="shared" si="0"/>
        <v>-1.799773836459681E-2</v>
      </c>
      <c r="F25" s="1"/>
      <c r="G25" s="7">
        <v>45715</v>
      </c>
      <c r="H25">
        <v>5861.57</v>
      </c>
      <c r="I25">
        <f t="shared" si="1"/>
        <v>-1.5729750431897029E-2</v>
      </c>
      <c r="V25">
        <v>976.76</v>
      </c>
    </row>
    <row r="26" spans="1:22">
      <c r="A26" s="7">
        <v>45714</v>
      </c>
      <c r="B26">
        <v>990.06</v>
      </c>
      <c r="D26" s="1">
        <f t="shared" si="2"/>
        <v>2.7639448684455559E-2</v>
      </c>
      <c r="E26" s="1">
        <f t="shared" si="0"/>
        <v>2.7639448684455687E-2</v>
      </c>
      <c r="F26" s="1"/>
      <c r="G26" s="7">
        <v>45714</v>
      </c>
      <c r="H26">
        <v>5956.06</v>
      </c>
      <c r="I26">
        <f t="shared" si="1"/>
        <v>1.5991702852089101E-2</v>
      </c>
      <c r="V26">
        <v>976.72</v>
      </c>
    </row>
    <row r="27" spans="1:22">
      <c r="A27" s="7">
        <v>45713</v>
      </c>
      <c r="B27">
        <v>977.24</v>
      </c>
      <c r="D27" s="1">
        <f t="shared" si="2"/>
        <v>-1.3033275528171018E-2</v>
      </c>
      <c r="E27" s="1">
        <f t="shared" si="0"/>
        <v>-1.3033275528171261E-2</v>
      </c>
      <c r="F27" s="1"/>
      <c r="G27" s="7">
        <v>45713</v>
      </c>
      <c r="H27">
        <v>5955.25</v>
      </c>
      <c r="I27">
        <f t="shared" si="1"/>
        <v>-1.3600519191406913E-4</v>
      </c>
      <c r="V27">
        <v>973.7</v>
      </c>
    </row>
    <row r="28" spans="1:22">
      <c r="A28" s="7">
        <v>45712</v>
      </c>
      <c r="B28">
        <v>988.47</v>
      </c>
      <c r="D28" s="1">
        <f t="shared" si="2"/>
        <v>1.1426021311876866E-2</v>
      </c>
      <c r="E28" s="1">
        <f t="shared" si="0"/>
        <v>1.1426021311876597E-2</v>
      </c>
      <c r="F28" s="1"/>
      <c r="G28" s="7">
        <v>45712</v>
      </c>
      <c r="H28">
        <v>5983.25</v>
      </c>
      <c r="I28">
        <f t="shared" si="1"/>
        <v>4.6907151383955535E-3</v>
      </c>
      <c r="V28">
        <v>973.24</v>
      </c>
    </row>
    <row r="29" spans="1:22">
      <c r="A29" s="7">
        <v>45709</v>
      </c>
      <c r="B29">
        <v>1003.15</v>
      </c>
      <c r="D29" s="1">
        <f t="shared" si="2"/>
        <v>1.4742034989735586E-2</v>
      </c>
      <c r="E29" s="1">
        <f t="shared" si="0"/>
        <v>1.4742034989735975E-2</v>
      </c>
      <c r="F29" s="1"/>
      <c r="G29" s="7">
        <v>45709</v>
      </c>
      <c r="H29">
        <v>6013.13</v>
      </c>
      <c r="I29">
        <f t="shared" si="1"/>
        <v>4.9815130548550648E-3</v>
      </c>
      <c r="V29">
        <v>972.58</v>
      </c>
    </row>
    <row r="30" spans="1:22">
      <c r="A30" s="7">
        <v>45708</v>
      </c>
      <c r="B30">
        <v>1024.54</v>
      </c>
      <c r="D30" s="1">
        <f t="shared" si="2"/>
        <v>2.1098682226392107E-2</v>
      </c>
      <c r="E30" s="1">
        <f t="shared" si="0"/>
        <v>2.1098682226391871E-2</v>
      </c>
      <c r="F30" s="1"/>
      <c r="G30" s="7">
        <v>45708</v>
      </c>
      <c r="H30">
        <v>6117.52</v>
      </c>
      <c r="I30">
        <f t="shared" si="1"/>
        <v>1.7211373991262026E-2</v>
      </c>
      <c r="V30">
        <v>971.99</v>
      </c>
    </row>
    <row r="31" spans="1:22">
      <c r="A31" s="7">
        <v>45707</v>
      </c>
      <c r="B31">
        <v>1043.33</v>
      </c>
      <c r="D31" s="1">
        <f t="shared" si="2"/>
        <v>1.8173789620204772E-2</v>
      </c>
      <c r="E31" s="1">
        <f t="shared" si="0"/>
        <v>1.8173789620204845E-2</v>
      </c>
      <c r="F31" s="1"/>
      <c r="G31" s="7">
        <v>45707</v>
      </c>
      <c r="H31">
        <v>6144.15</v>
      </c>
      <c r="I31">
        <f t="shared" si="1"/>
        <v>4.3436239711487409E-3</v>
      </c>
      <c r="V31">
        <v>971.89</v>
      </c>
    </row>
    <row r="32" spans="1:22">
      <c r="A32" s="7">
        <v>45706</v>
      </c>
      <c r="B32">
        <v>1035.8499999999999</v>
      </c>
      <c r="D32" s="1">
        <f t="shared" si="2"/>
        <v>-7.1951752809082947E-3</v>
      </c>
      <c r="E32" s="1">
        <f t="shared" si="0"/>
        <v>-7.1951752809088334E-3</v>
      </c>
      <c r="F32" s="1"/>
      <c r="G32" s="7">
        <v>45706</v>
      </c>
      <c r="H32">
        <v>6129.58</v>
      </c>
      <c r="I32">
        <f t="shared" si="1"/>
        <v>-2.3741775065795707E-3</v>
      </c>
      <c r="V32">
        <v>971.83</v>
      </c>
    </row>
    <row r="33" spans="1:22">
      <c r="A33" s="7">
        <v>45702</v>
      </c>
      <c r="B33">
        <v>1058.5999999999999</v>
      </c>
      <c r="D33" s="1">
        <f t="shared" si="2"/>
        <v>2.1724934731988554E-2</v>
      </c>
      <c r="E33" s="1">
        <f t="shared" si="0"/>
        <v>2.1724934731989345E-2</v>
      </c>
      <c r="F33" s="1"/>
      <c r="G33" s="7">
        <v>45702</v>
      </c>
      <c r="H33">
        <v>6114.63</v>
      </c>
      <c r="I33">
        <f t="shared" si="1"/>
        <v>-2.4419717448794262E-3</v>
      </c>
      <c r="V33">
        <v>970.65</v>
      </c>
    </row>
    <row r="34" spans="1:22">
      <c r="A34" s="7">
        <v>45701</v>
      </c>
      <c r="B34">
        <v>1043.69</v>
      </c>
      <c r="D34" s="1">
        <f t="shared" si="2"/>
        <v>-1.4184769941088859E-2</v>
      </c>
      <c r="E34" s="1">
        <f t="shared" si="0"/>
        <v>-1.4184769941089567E-2</v>
      </c>
      <c r="F34" s="1"/>
      <c r="G34" s="7">
        <v>45701</v>
      </c>
      <c r="H34">
        <v>6115.07</v>
      </c>
      <c r="I34">
        <f t="shared" si="1"/>
        <v>7.195597605645205E-5</v>
      </c>
      <c r="V34">
        <v>963.07</v>
      </c>
    </row>
    <row r="35" spans="1:22">
      <c r="A35" s="7">
        <v>45700</v>
      </c>
      <c r="B35">
        <v>1027.31</v>
      </c>
      <c r="D35" s="1">
        <f t="shared" si="2"/>
        <v>-1.5818775053114464E-2</v>
      </c>
      <c r="E35" s="1">
        <f t="shared" si="0"/>
        <v>-1.5818775053114364E-2</v>
      </c>
      <c r="F35" s="1"/>
      <c r="G35" s="7">
        <v>45700</v>
      </c>
      <c r="H35">
        <v>6051.97</v>
      </c>
      <c r="I35">
        <f t="shared" si="1"/>
        <v>-1.037237745962221E-2</v>
      </c>
      <c r="V35">
        <v>960.29</v>
      </c>
    </row>
    <row r="36" spans="1:22">
      <c r="A36" s="7">
        <v>45699</v>
      </c>
      <c r="B36">
        <v>1008.08</v>
      </c>
      <c r="D36" s="1">
        <f t="shared" si="2"/>
        <v>-1.8896203868245642E-2</v>
      </c>
      <c r="E36" s="1">
        <f t="shared" si="0"/>
        <v>-1.8896203868245476E-2</v>
      </c>
      <c r="F36" s="1"/>
      <c r="G36" s="7">
        <v>45699</v>
      </c>
      <c r="H36">
        <v>6068.5</v>
      </c>
      <c r="I36">
        <f t="shared" si="1"/>
        <v>2.7276186894511808E-3</v>
      </c>
      <c r="V36">
        <v>959.49</v>
      </c>
    </row>
    <row r="37" spans="1:22">
      <c r="A37" s="7">
        <v>45698</v>
      </c>
      <c r="B37">
        <v>1027.5999999999999</v>
      </c>
      <c r="D37" s="1">
        <f t="shared" si="2"/>
        <v>1.9178454674290357E-2</v>
      </c>
      <c r="E37" s="1">
        <f t="shared" si="0"/>
        <v>1.9178454674290697E-2</v>
      </c>
      <c r="F37" s="1"/>
      <c r="G37" s="7">
        <v>45698</v>
      </c>
      <c r="H37">
        <v>6066.44</v>
      </c>
      <c r="I37">
        <f t="shared" si="1"/>
        <v>-3.3951548500255247E-4</v>
      </c>
      <c r="V37">
        <v>953.99</v>
      </c>
    </row>
    <row r="38" spans="1:22">
      <c r="A38" s="7">
        <v>45695</v>
      </c>
      <c r="B38">
        <v>1013.93</v>
      </c>
      <c r="D38" s="1">
        <f t="shared" si="2"/>
        <v>-1.3392116998095283E-2</v>
      </c>
      <c r="E38" s="1">
        <f t="shared" si="0"/>
        <v>-1.3392116998095843E-2</v>
      </c>
      <c r="F38" s="1"/>
      <c r="G38" s="7">
        <v>45695</v>
      </c>
      <c r="H38">
        <v>6025.99</v>
      </c>
      <c r="I38">
        <f t="shared" si="1"/>
        <v>-6.6901608481497628E-3</v>
      </c>
      <c r="V38">
        <v>950.84</v>
      </c>
    </row>
    <row r="39" spans="1:22">
      <c r="A39" s="7">
        <v>45694</v>
      </c>
      <c r="B39">
        <v>1015.68</v>
      </c>
      <c r="D39" s="1">
        <f t="shared" si="2"/>
        <v>1.7244696603571086E-3</v>
      </c>
      <c r="E39" s="1">
        <f t="shared" si="0"/>
        <v>1.7244696603568243E-3</v>
      </c>
      <c r="F39" s="1"/>
      <c r="G39" s="7">
        <v>45694</v>
      </c>
      <c r="H39">
        <v>6083.57</v>
      </c>
      <c r="I39">
        <f t="shared" si="1"/>
        <v>9.5099134821078051E-3</v>
      </c>
      <c r="V39">
        <v>950.02</v>
      </c>
    </row>
    <row r="40" spans="1:22">
      <c r="A40" s="7">
        <v>45693</v>
      </c>
      <c r="B40">
        <v>1011.11</v>
      </c>
      <c r="D40" s="1">
        <f t="shared" si="2"/>
        <v>-4.5096016309704723E-3</v>
      </c>
      <c r="E40" s="1">
        <f t="shared" si="0"/>
        <v>-4.5096016309701748E-3</v>
      </c>
      <c r="F40" s="1"/>
      <c r="G40" s="7">
        <v>45693</v>
      </c>
      <c r="H40">
        <v>6061.48</v>
      </c>
      <c r="I40">
        <f t="shared" si="1"/>
        <v>-3.6377000274988172E-3</v>
      </c>
      <c r="V40">
        <v>936.56</v>
      </c>
    </row>
    <row r="41" spans="1:22">
      <c r="A41" s="7">
        <v>45692</v>
      </c>
      <c r="B41">
        <v>994.87</v>
      </c>
      <c r="D41" s="1">
        <f t="shared" si="2"/>
        <v>-1.6191940910640135E-2</v>
      </c>
      <c r="E41" s="1">
        <f t="shared" si="0"/>
        <v>-1.6191940910639697E-2</v>
      </c>
      <c r="F41" s="1"/>
      <c r="G41" s="7">
        <v>45692</v>
      </c>
      <c r="H41">
        <v>6037.88</v>
      </c>
      <c r="I41">
        <f t="shared" si="1"/>
        <v>-3.9010377290885807E-3</v>
      </c>
      <c r="V41">
        <v>934.74</v>
      </c>
    </row>
    <row r="42" spans="1:22">
      <c r="A42" s="7">
        <v>45691</v>
      </c>
      <c r="B42">
        <v>978.94</v>
      </c>
      <c r="D42" s="1">
        <f t="shared" si="2"/>
        <v>-1.6141721731574243E-2</v>
      </c>
      <c r="E42" s="1">
        <f t="shared" si="0"/>
        <v>-1.6141721731574975E-2</v>
      </c>
      <c r="F42" s="1"/>
      <c r="G42" s="7">
        <v>45691</v>
      </c>
      <c r="H42">
        <v>5994.57</v>
      </c>
      <c r="I42">
        <f t="shared" si="1"/>
        <v>-7.198897488332516E-3</v>
      </c>
      <c r="V42">
        <v>933.85</v>
      </c>
    </row>
    <row r="43" spans="1:22">
      <c r="A43" s="7">
        <v>45688</v>
      </c>
      <c r="B43">
        <v>976.76</v>
      </c>
      <c r="D43" s="1">
        <f t="shared" si="2"/>
        <v>-2.2293817077363443E-3</v>
      </c>
      <c r="E43" s="1">
        <f t="shared" si="0"/>
        <v>-2.2293817077355714E-3</v>
      </c>
      <c r="F43" s="1"/>
      <c r="G43" s="7">
        <v>45688</v>
      </c>
      <c r="H43">
        <v>6040.53</v>
      </c>
      <c r="I43">
        <f t="shared" si="1"/>
        <v>7.6376969731190248E-3</v>
      </c>
      <c r="V43">
        <v>932.53</v>
      </c>
    </row>
    <row r="44" spans="1:22">
      <c r="A44" s="7">
        <v>45687</v>
      </c>
      <c r="B44">
        <v>973.24</v>
      </c>
      <c r="D44" s="1">
        <f t="shared" si="2"/>
        <v>-3.6102603315892878E-3</v>
      </c>
      <c r="E44" s="1">
        <f t="shared" si="0"/>
        <v>-3.6102603315896114E-3</v>
      </c>
      <c r="F44" s="1"/>
      <c r="G44" s="7">
        <v>45687</v>
      </c>
      <c r="H44">
        <v>6071.17</v>
      </c>
      <c r="I44">
        <f t="shared" si="1"/>
        <v>5.0595812914254312E-3</v>
      </c>
      <c r="V44">
        <v>932.12</v>
      </c>
    </row>
    <row r="45" spans="1:22">
      <c r="A45" s="7">
        <v>45686</v>
      </c>
      <c r="B45">
        <v>978.15</v>
      </c>
      <c r="D45" s="1">
        <f t="shared" si="2"/>
        <v>5.0323209218419152E-3</v>
      </c>
      <c r="E45" s="1">
        <f t="shared" si="0"/>
        <v>5.0323209218415977E-3</v>
      </c>
      <c r="F45" s="1"/>
      <c r="G45" s="7">
        <v>45686</v>
      </c>
      <c r="H45">
        <v>6039.31</v>
      </c>
      <c r="I45">
        <f t="shared" si="1"/>
        <v>-5.2615707224357208E-3</v>
      </c>
      <c r="V45">
        <v>929.98</v>
      </c>
    </row>
    <row r="46" spans="1:22">
      <c r="A46" s="7">
        <v>45685</v>
      </c>
      <c r="B46">
        <v>971.83</v>
      </c>
      <c r="D46" s="1">
        <f t="shared" si="2"/>
        <v>-6.48214046250839E-3</v>
      </c>
      <c r="E46" s="1">
        <f t="shared" si="0"/>
        <v>-6.4821404625081402E-3</v>
      </c>
      <c r="F46" s="1"/>
      <c r="G46" s="7">
        <v>45685</v>
      </c>
      <c r="H46">
        <v>6067.7</v>
      </c>
      <c r="I46">
        <f t="shared" si="1"/>
        <v>4.689853570095005E-3</v>
      </c>
      <c r="V46">
        <v>925.55</v>
      </c>
    </row>
    <row r="47" spans="1:22">
      <c r="A47" s="7">
        <v>45684</v>
      </c>
      <c r="B47">
        <v>971.89</v>
      </c>
      <c r="D47" s="1">
        <f t="shared" si="2"/>
        <v>6.1737287283314402E-5</v>
      </c>
      <c r="E47" s="1">
        <f t="shared" si="0"/>
        <v>6.1737287283082071E-5</v>
      </c>
      <c r="F47" s="1"/>
      <c r="G47" s="7">
        <v>45684</v>
      </c>
      <c r="H47">
        <v>6012.28</v>
      </c>
      <c r="I47">
        <f t="shared" si="1"/>
        <v>-9.175576254675636E-3</v>
      </c>
      <c r="V47">
        <v>924.14</v>
      </c>
    </row>
    <row r="48" spans="1:22">
      <c r="A48" s="7">
        <v>45681</v>
      </c>
      <c r="B48">
        <v>977.59</v>
      </c>
      <c r="D48" s="1">
        <f t="shared" si="2"/>
        <v>5.8477299003474315E-3</v>
      </c>
      <c r="E48" s="1">
        <f t="shared" si="0"/>
        <v>5.8477299003473265E-3</v>
      </c>
      <c r="F48" s="1"/>
      <c r="G48" s="7">
        <v>45681</v>
      </c>
      <c r="H48">
        <v>6101.24</v>
      </c>
      <c r="I48">
        <f t="shared" si="1"/>
        <v>1.4687984883634337E-2</v>
      </c>
      <c r="V48">
        <v>921.08</v>
      </c>
    </row>
    <row r="49" spans="1:22">
      <c r="A49" s="7">
        <v>45680</v>
      </c>
      <c r="B49">
        <v>984.86</v>
      </c>
      <c r="D49" s="1">
        <f t="shared" si="2"/>
        <v>7.4091398582423196E-3</v>
      </c>
      <c r="E49" s="1">
        <f t="shared" si="0"/>
        <v>7.4091398582430152E-3</v>
      </c>
      <c r="F49" s="1"/>
      <c r="G49" s="7">
        <v>45680</v>
      </c>
      <c r="H49">
        <v>6118.71</v>
      </c>
      <c r="I49">
        <f t="shared" si="1"/>
        <v>2.8592607828965512E-3</v>
      </c>
      <c r="V49">
        <v>919.68</v>
      </c>
    </row>
    <row r="50" spans="1:22">
      <c r="A50" s="7">
        <v>45679</v>
      </c>
      <c r="B50">
        <v>953.99</v>
      </c>
      <c r="D50" s="1">
        <f t="shared" si="2"/>
        <v>-3.1846309877631818E-2</v>
      </c>
      <c r="E50" s="1">
        <f t="shared" si="0"/>
        <v>-3.1846309877631825E-2</v>
      </c>
      <c r="F50" s="1"/>
      <c r="G50" s="7">
        <v>45679</v>
      </c>
      <c r="H50">
        <v>6086.37</v>
      </c>
      <c r="I50">
        <f t="shared" si="1"/>
        <v>-5.2994450977238055E-3</v>
      </c>
      <c r="V50">
        <v>919.13</v>
      </c>
    </row>
    <row r="51" spans="1:22">
      <c r="A51" s="7">
        <v>45678</v>
      </c>
      <c r="B51">
        <v>869.68</v>
      </c>
      <c r="D51" s="1">
        <f t="shared" si="2"/>
        <v>-9.2527861317309501E-2</v>
      </c>
      <c r="E51" s="1">
        <f t="shared" si="0"/>
        <v>-9.2527861317309668E-2</v>
      </c>
      <c r="F51" s="1"/>
      <c r="G51" s="7">
        <v>45678</v>
      </c>
      <c r="H51">
        <v>6049.24</v>
      </c>
      <c r="I51">
        <f t="shared" si="1"/>
        <v>-6.1192005774426926E-3</v>
      </c>
      <c r="V51">
        <v>918.87</v>
      </c>
    </row>
    <row r="52" spans="1:22">
      <c r="A52" s="7">
        <v>45674</v>
      </c>
      <c r="B52">
        <v>858.1</v>
      </c>
      <c r="D52" s="1">
        <f t="shared" si="2"/>
        <v>-1.3404685082669232E-2</v>
      </c>
      <c r="E52" s="1">
        <f t="shared" si="0"/>
        <v>-1.3404685082669641E-2</v>
      </c>
      <c r="F52" s="1"/>
      <c r="G52" s="7">
        <v>45674</v>
      </c>
      <c r="H52">
        <v>5996.66</v>
      </c>
      <c r="I52">
        <f t="shared" si="1"/>
        <v>-8.7299967522311769E-3</v>
      </c>
      <c r="V52">
        <v>918</v>
      </c>
    </row>
    <row r="53" spans="1:22">
      <c r="A53" s="7">
        <v>45673</v>
      </c>
      <c r="B53">
        <v>842.37</v>
      </c>
      <c r="D53" s="1">
        <f t="shared" si="2"/>
        <v>-1.8501295163063425E-2</v>
      </c>
      <c r="E53" s="1">
        <f t="shared" si="0"/>
        <v>-1.8501295163063518E-2</v>
      </c>
      <c r="F53" s="1"/>
      <c r="G53" s="7">
        <v>45673</v>
      </c>
      <c r="H53">
        <v>5937.34</v>
      </c>
      <c r="I53">
        <f t="shared" si="1"/>
        <v>-9.9414259357241408E-3</v>
      </c>
      <c r="V53">
        <v>917.87</v>
      </c>
    </row>
    <row r="54" spans="1:22">
      <c r="A54" s="7">
        <v>45672</v>
      </c>
      <c r="B54">
        <v>848.26</v>
      </c>
      <c r="D54" s="1">
        <f t="shared" si="2"/>
        <v>6.9678449221441952E-3</v>
      </c>
      <c r="E54" s="1">
        <f t="shared" si="0"/>
        <v>6.9678449221444788E-3</v>
      </c>
      <c r="F54" s="1"/>
      <c r="G54" s="7">
        <v>45672</v>
      </c>
      <c r="H54">
        <v>5949.91</v>
      </c>
      <c r="I54">
        <f t="shared" si="1"/>
        <v>2.1148717634666796E-3</v>
      </c>
      <c r="V54">
        <v>913.69</v>
      </c>
    </row>
    <row r="55" spans="1:22">
      <c r="A55" s="7">
        <v>45671</v>
      </c>
      <c r="B55">
        <v>828.4</v>
      </c>
      <c r="D55" s="1">
        <f t="shared" si="2"/>
        <v>-2.3691063050726768E-2</v>
      </c>
      <c r="E55" s="1">
        <f t="shared" si="0"/>
        <v>-2.3691063050727247E-2</v>
      </c>
      <c r="F55" s="1"/>
      <c r="G55" s="7">
        <v>45671</v>
      </c>
      <c r="H55">
        <v>5842.91</v>
      </c>
      <c r="I55">
        <f t="shared" si="1"/>
        <v>-1.8147132985426809E-2</v>
      </c>
      <c r="V55">
        <v>913.35</v>
      </c>
    </row>
    <row r="56" spans="1:22">
      <c r="A56" s="7">
        <v>45670</v>
      </c>
      <c r="B56">
        <v>840.29</v>
      </c>
      <c r="D56" s="1">
        <f t="shared" si="2"/>
        <v>1.4250940830208947E-2</v>
      </c>
      <c r="E56" s="1">
        <f t="shared" si="0"/>
        <v>1.4250940830209861E-2</v>
      </c>
      <c r="F56" s="1"/>
      <c r="G56" s="7">
        <v>45670</v>
      </c>
      <c r="H56">
        <v>5836.22</v>
      </c>
      <c r="I56">
        <f t="shared" si="1"/>
        <v>-1.1456334044924418E-3</v>
      </c>
      <c r="V56">
        <v>911.45</v>
      </c>
    </row>
    <row r="57" spans="1:22">
      <c r="A57" s="7">
        <v>45667</v>
      </c>
      <c r="B57">
        <v>837.69</v>
      </c>
      <c r="D57" s="1">
        <f t="shared" si="2"/>
        <v>-3.0989667109002639E-3</v>
      </c>
      <c r="E57" s="1">
        <f t="shared" si="0"/>
        <v>-3.0989667109004855E-3</v>
      </c>
      <c r="F57" s="1"/>
      <c r="G57" s="7">
        <v>45667</v>
      </c>
      <c r="H57">
        <v>5827.04</v>
      </c>
      <c r="I57">
        <f t="shared" si="1"/>
        <v>-1.5741742695763079E-3</v>
      </c>
      <c r="V57">
        <v>911.06</v>
      </c>
    </row>
    <row r="58" spans="1:22">
      <c r="A58" s="7">
        <v>45665</v>
      </c>
      <c r="B58">
        <v>875</v>
      </c>
      <c r="D58" s="1">
        <f t="shared" si="2"/>
        <v>4.3575782716875899E-2</v>
      </c>
      <c r="E58" s="1">
        <f t="shared" si="0"/>
        <v>4.357578271687601E-2</v>
      </c>
      <c r="F58" s="1"/>
      <c r="G58" s="7">
        <v>45665</v>
      </c>
      <c r="H58">
        <v>5918.25</v>
      </c>
      <c r="I58">
        <f t="shared" si="1"/>
        <v>1.5531644353894302E-2</v>
      </c>
      <c r="V58">
        <v>909.05</v>
      </c>
    </row>
    <row r="59" spans="1:22">
      <c r="A59" s="7">
        <v>45664</v>
      </c>
      <c r="B59">
        <v>879.19</v>
      </c>
      <c r="D59" s="1">
        <f t="shared" si="2"/>
        <v>4.7771426907710079E-3</v>
      </c>
      <c r="E59" s="1">
        <f t="shared" si="0"/>
        <v>4.7771426907710461E-3</v>
      </c>
      <c r="F59" s="1"/>
      <c r="G59" s="7">
        <v>45664</v>
      </c>
      <c r="H59">
        <v>5909.03</v>
      </c>
      <c r="I59">
        <f t="shared" si="1"/>
        <v>-1.5591077352828289E-3</v>
      </c>
      <c r="V59">
        <v>907.55</v>
      </c>
    </row>
    <row r="60" spans="1:22">
      <c r="A60" s="7">
        <v>45663</v>
      </c>
      <c r="B60">
        <v>881.79</v>
      </c>
      <c r="D60" s="1">
        <f t="shared" si="2"/>
        <v>2.9529033711401809E-3</v>
      </c>
      <c r="E60" s="1">
        <f t="shared" si="0"/>
        <v>2.9529033711395113E-3</v>
      </c>
      <c r="F60" s="1"/>
      <c r="G60" s="7">
        <v>45663</v>
      </c>
      <c r="H60">
        <v>5975.38</v>
      </c>
      <c r="I60">
        <f t="shared" si="1"/>
        <v>1.1166004769812088E-2</v>
      </c>
      <c r="V60">
        <v>906.36</v>
      </c>
    </row>
    <row r="61" spans="1:22">
      <c r="A61" s="7">
        <v>45660</v>
      </c>
      <c r="B61">
        <v>881.05</v>
      </c>
      <c r="D61" s="1">
        <f t="shared" si="2"/>
        <v>-8.3955440478611365E-4</v>
      </c>
      <c r="E61" s="1">
        <f t="shared" si="0"/>
        <v>-8.3955440478525518E-4</v>
      </c>
      <c r="F61" s="1"/>
      <c r="G61" s="7">
        <v>45660</v>
      </c>
      <c r="H61">
        <v>5942.47</v>
      </c>
      <c r="I61">
        <f t="shared" si="1"/>
        <v>-5.5228222624888659E-3</v>
      </c>
      <c r="V61">
        <v>902.17</v>
      </c>
    </row>
    <row r="62" spans="1:22">
      <c r="A62" s="7">
        <v>45659</v>
      </c>
      <c r="B62">
        <v>886.73</v>
      </c>
      <c r="D62" s="1">
        <f t="shared" si="2"/>
        <v>6.4261611134259766E-3</v>
      </c>
      <c r="E62" s="1">
        <f t="shared" si="0"/>
        <v>6.4261611134252194E-3</v>
      </c>
      <c r="F62" s="1"/>
      <c r="G62" s="7">
        <v>45659</v>
      </c>
      <c r="H62">
        <v>5868.55</v>
      </c>
      <c r="I62">
        <f t="shared" si="1"/>
        <v>-1.2517287272659015E-2</v>
      </c>
      <c r="V62">
        <v>902.04</v>
      </c>
    </row>
    <row r="63" spans="1:22">
      <c r="A63" s="7">
        <v>45657</v>
      </c>
      <c r="B63">
        <v>891.32</v>
      </c>
      <c r="D63" s="1">
        <f t="shared" si="2"/>
        <v>5.1629708906020255E-3</v>
      </c>
      <c r="E63" s="1">
        <f t="shared" si="0"/>
        <v>5.1629708906028339E-3</v>
      </c>
      <c r="F63" s="1"/>
      <c r="G63" s="7">
        <v>45657</v>
      </c>
      <c r="H63">
        <v>5881.63</v>
      </c>
      <c r="I63">
        <f t="shared" si="1"/>
        <v>2.226349792552886E-3</v>
      </c>
      <c r="V63">
        <v>900.43</v>
      </c>
    </row>
    <row r="64" spans="1:22">
      <c r="A64" s="7">
        <v>45656</v>
      </c>
      <c r="B64">
        <v>900.43</v>
      </c>
      <c r="D64" s="1">
        <f t="shared" si="2"/>
        <v>1.0168916983860576E-2</v>
      </c>
      <c r="E64" s="1">
        <f t="shared" si="0"/>
        <v>1.0168916983859869E-2</v>
      </c>
      <c r="F64" s="1"/>
      <c r="G64" s="7">
        <v>45656</v>
      </c>
      <c r="H64">
        <v>5906.94</v>
      </c>
      <c r="I64">
        <f t="shared" si="1"/>
        <v>4.2939964541344666E-3</v>
      </c>
      <c r="V64">
        <v>897.79</v>
      </c>
    </row>
    <row r="65" spans="1:22">
      <c r="A65" s="7">
        <v>45653</v>
      </c>
      <c r="B65">
        <v>907.55</v>
      </c>
      <c r="D65" s="1">
        <f t="shared" si="2"/>
        <v>7.8762340373588202E-3</v>
      </c>
      <c r="E65" s="1">
        <f t="shared" si="0"/>
        <v>7.8762340373593406E-3</v>
      </c>
      <c r="F65" s="1"/>
      <c r="G65" s="7">
        <v>45653</v>
      </c>
      <c r="H65">
        <v>5970.84</v>
      </c>
      <c r="I65">
        <f t="shared" si="1"/>
        <v>1.0759690191101175E-2</v>
      </c>
      <c r="V65">
        <v>897.74</v>
      </c>
    </row>
    <row r="66" spans="1:22">
      <c r="A66" s="7">
        <v>45652</v>
      </c>
      <c r="B66">
        <v>924.14</v>
      </c>
      <c r="D66" s="1">
        <f t="shared" si="2"/>
        <v>1.8114914275951577E-2</v>
      </c>
      <c r="E66" s="1">
        <f t="shared" si="0"/>
        <v>1.8114914275951494E-2</v>
      </c>
      <c r="F66" s="1"/>
      <c r="G66" s="7">
        <v>45652</v>
      </c>
      <c r="H66">
        <v>6037.59</v>
      </c>
      <c r="I66">
        <f t="shared" si="1"/>
        <v>1.111730467559637E-2</v>
      </c>
      <c r="V66">
        <v>897.48</v>
      </c>
    </row>
    <row r="67" spans="1:22">
      <c r="A67" s="7">
        <v>45650</v>
      </c>
      <c r="B67">
        <v>932.12</v>
      </c>
      <c r="D67" s="1">
        <f t="shared" si="2"/>
        <v>8.5979864461993571E-3</v>
      </c>
      <c r="E67" s="1">
        <f t="shared" si="0"/>
        <v>8.5979864461994873E-3</v>
      </c>
      <c r="F67" s="1"/>
      <c r="G67" s="7">
        <v>45650</v>
      </c>
      <c r="H67">
        <v>6040.04</v>
      </c>
      <c r="I67">
        <f t="shared" si="1"/>
        <v>4.0570874146752997E-4</v>
      </c>
      <c r="V67">
        <v>895.1</v>
      </c>
    </row>
    <row r="68" spans="1:22">
      <c r="A68" s="7">
        <v>45649</v>
      </c>
      <c r="B68">
        <v>911.45</v>
      </c>
      <c r="D68" s="1">
        <f t="shared" si="2"/>
        <v>-2.2424823783206982E-2</v>
      </c>
      <c r="E68" s="1">
        <f t="shared" si="0"/>
        <v>-2.2424823783206923E-2</v>
      </c>
      <c r="F68" s="1"/>
      <c r="G68" s="7">
        <v>45649</v>
      </c>
      <c r="H68">
        <v>5974.07</v>
      </c>
      <c r="I68">
        <f t="shared" si="1"/>
        <v>-1.0982197273832055E-2</v>
      </c>
      <c r="V68">
        <v>891.32</v>
      </c>
    </row>
    <row r="69" spans="1:22">
      <c r="A69" s="7">
        <v>45646</v>
      </c>
      <c r="B69">
        <v>909.05</v>
      </c>
      <c r="D69" s="1">
        <f t="shared" ref="D69:D132" si="3">LN(B69)-LN(B68)</f>
        <v>-2.6366398136490332E-3</v>
      </c>
      <c r="E69" s="1">
        <f t="shared" ref="E69:E132" si="4">LN(B69/B68)</f>
        <v>-2.6366398136488012E-3</v>
      </c>
      <c r="F69" s="1"/>
      <c r="G69" s="7">
        <v>45646</v>
      </c>
      <c r="H69">
        <v>5930.85</v>
      </c>
      <c r="I69">
        <f t="shared" ref="I69:I132" si="5">LN(H69/H68)</f>
        <v>-7.2608954754625234E-3</v>
      </c>
      <c r="V69">
        <v>891.11</v>
      </c>
    </row>
    <row r="70" spans="1:22">
      <c r="A70" s="7">
        <v>45645</v>
      </c>
      <c r="B70">
        <v>902.04</v>
      </c>
      <c r="D70" s="1">
        <f t="shared" si="3"/>
        <v>-7.7412331879038732E-3</v>
      </c>
      <c r="E70" s="1">
        <f t="shared" si="4"/>
        <v>-7.7412331879040007E-3</v>
      </c>
      <c r="F70" s="1"/>
      <c r="G70" s="7">
        <v>45645</v>
      </c>
      <c r="H70">
        <v>5867.08</v>
      </c>
      <c r="I70">
        <f t="shared" si="5"/>
        <v>-1.0810476252410607E-2</v>
      </c>
      <c r="V70">
        <v>890.17</v>
      </c>
    </row>
    <row r="71" spans="1:22">
      <c r="A71" s="7">
        <v>45644</v>
      </c>
      <c r="B71">
        <v>889.55</v>
      </c>
      <c r="D71" s="1">
        <f t="shared" si="3"/>
        <v>-1.3943148096593028E-2</v>
      </c>
      <c r="E71" s="1">
        <f t="shared" si="4"/>
        <v>-1.3943148096593369E-2</v>
      </c>
      <c r="F71" s="1"/>
      <c r="G71" s="7">
        <v>45644</v>
      </c>
      <c r="H71">
        <v>5872.16</v>
      </c>
      <c r="I71">
        <f t="shared" si="5"/>
        <v>8.6547345775277141E-4</v>
      </c>
      <c r="V71">
        <v>889.55</v>
      </c>
    </row>
    <row r="72" spans="1:22">
      <c r="A72" s="7">
        <v>45643</v>
      </c>
      <c r="B72">
        <v>919.13</v>
      </c>
      <c r="D72" s="1">
        <f t="shared" si="3"/>
        <v>3.2711853577285233E-2</v>
      </c>
      <c r="E72" s="1">
        <f t="shared" si="4"/>
        <v>3.2711853577285767E-2</v>
      </c>
      <c r="F72" s="1"/>
      <c r="G72" s="7">
        <v>45643</v>
      </c>
      <c r="H72">
        <v>6050.61</v>
      </c>
      <c r="I72">
        <f t="shared" si="5"/>
        <v>2.9936554508987558E-2</v>
      </c>
      <c r="V72">
        <v>886.81</v>
      </c>
    </row>
    <row r="73" spans="1:22">
      <c r="A73" s="7">
        <v>45642</v>
      </c>
      <c r="B73">
        <v>921.08</v>
      </c>
      <c r="D73" s="1">
        <f t="shared" si="3"/>
        <v>2.1193241313488542E-3</v>
      </c>
      <c r="E73" s="1">
        <f t="shared" si="4"/>
        <v>2.1193241313483676E-3</v>
      </c>
      <c r="F73" s="1"/>
      <c r="G73" s="7">
        <v>45642</v>
      </c>
      <c r="H73">
        <v>6074.08</v>
      </c>
      <c r="I73">
        <f t="shared" si="5"/>
        <v>3.8714440227629269E-3</v>
      </c>
      <c r="V73">
        <v>886.73</v>
      </c>
    </row>
    <row r="74" spans="1:22">
      <c r="A74" s="7">
        <v>45639</v>
      </c>
      <c r="B74">
        <v>918.87</v>
      </c>
      <c r="D74" s="1">
        <f t="shared" si="3"/>
        <v>-2.4022403465107089E-3</v>
      </c>
      <c r="E74" s="1">
        <f t="shared" si="4"/>
        <v>-2.4022403465108473E-3</v>
      </c>
      <c r="F74" s="1"/>
      <c r="G74" s="7">
        <v>45639</v>
      </c>
      <c r="H74">
        <v>6051.09</v>
      </c>
      <c r="I74">
        <f t="shared" si="5"/>
        <v>-3.7921163249598458E-3</v>
      </c>
      <c r="V74">
        <v>883.85</v>
      </c>
    </row>
    <row r="75" spans="1:22">
      <c r="A75" s="7">
        <v>45638</v>
      </c>
      <c r="B75">
        <v>925.55</v>
      </c>
      <c r="D75" s="1">
        <f t="shared" si="3"/>
        <v>7.2435011627858259E-3</v>
      </c>
      <c r="E75" s="1">
        <f t="shared" si="4"/>
        <v>7.2435011627862969E-3</v>
      </c>
      <c r="F75" s="1"/>
      <c r="G75" s="7">
        <v>45638</v>
      </c>
      <c r="H75">
        <v>6051.25</v>
      </c>
      <c r="I75">
        <f t="shared" si="5"/>
        <v>2.6441167577282339E-5</v>
      </c>
      <c r="V75">
        <v>881.79</v>
      </c>
    </row>
    <row r="76" spans="1:22">
      <c r="A76" s="7">
        <v>45637</v>
      </c>
      <c r="B76">
        <v>936.56</v>
      </c>
      <c r="D76" s="1">
        <f t="shared" si="3"/>
        <v>1.1825432765722788E-2</v>
      </c>
      <c r="E76" s="1">
        <f t="shared" si="4"/>
        <v>1.182543276572293E-2</v>
      </c>
      <c r="F76" s="1"/>
      <c r="G76" s="7">
        <v>45637</v>
      </c>
      <c r="H76">
        <v>6084.19</v>
      </c>
      <c r="I76">
        <f t="shared" si="5"/>
        <v>5.4287410919564042E-3</v>
      </c>
      <c r="V76">
        <v>881.05</v>
      </c>
    </row>
    <row r="77" spans="1:22">
      <c r="A77" s="7">
        <v>45636</v>
      </c>
      <c r="B77">
        <v>913.35</v>
      </c>
      <c r="D77" s="1">
        <f t="shared" si="3"/>
        <v>-2.5094429448723865E-2</v>
      </c>
      <c r="E77" s="1">
        <f t="shared" si="4"/>
        <v>-2.509442944872416E-2</v>
      </c>
      <c r="F77" s="1"/>
      <c r="G77" s="7">
        <v>45636</v>
      </c>
      <c r="H77">
        <v>6034.91</v>
      </c>
      <c r="I77">
        <f t="shared" si="5"/>
        <v>-8.1326619328851817E-3</v>
      </c>
      <c r="V77">
        <v>879.19</v>
      </c>
    </row>
    <row r="78" spans="1:22">
      <c r="A78" s="7">
        <v>45635</v>
      </c>
      <c r="B78">
        <v>913.69</v>
      </c>
      <c r="D78" s="1">
        <f t="shared" si="3"/>
        <v>3.7218671066341358E-4</v>
      </c>
      <c r="E78" s="1">
        <f t="shared" si="4"/>
        <v>3.7218671066287728E-4</v>
      </c>
      <c r="F78" s="1"/>
      <c r="G78" s="7">
        <v>45635</v>
      </c>
      <c r="H78">
        <v>6052.85</v>
      </c>
      <c r="I78">
        <f t="shared" si="5"/>
        <v>2.9682940713745953E-3</v>
      </c>
      <c r="V78">
        <v>877.34</v>
      </c>
    </row>
    <row r="79" spans="1:22">
      <c r="A79" s="7">
        <v>45632</v>
      </c>
      <c r="B79">
        <v>934.74</v>
      </c>
      <c r="D79" s="1">
        <f t="shared" si="3"/>
        <v>2.2777070319036419E-2</v>
      </c>
      <c r="E79" s="1">
        <f t="shared" si="4"/>
        <v>2.2777070319036405E-2</v>
      </c>
      <c r="F79" s="1"/>
      <c r="G79" s="7">
        <v>45632</v>
      </c>
      <c r="H79">
        <v>6090.27</v>
      </c>
      <c r="I79">
        <f t="shared" si="5"/>
        <v>6.1631802121963983E-3</v>
      </c>
      <c r="V79">
        <v>875</v>
      </c>
    </row>
    <row r="80" spans="1:22">
      <c r="A80" s="7">
        <v>45631</v>
      </c>
      <c r="B80">
        <v>917.87</v>
      </c>
      <c r="D80" s="1">
        <f t="shared" si="3"/>
        <v>-1.82126473602926E-2</v>
      </c>
      <c r="E80" s="1">
        <f t="shared" si="4"/>
        <v>-1.8212647360291902E-2</v>
      </c>
      <c r="F80" s="1"/>
      <c r="G80" s="7">
        <v>45631</v>
      </c>
      <c r="H80">
        <v>6075.11</v>
      </c>
      <c r="I80">
        <f t="shared" si="5"/>
        <v>-2.4923196558419691E-3</v>
      </c>
      <c r="V80">
        <v>872.6</v>
      </c>
    </row>
    <row r="81" spans="1:22">
      <c r="A81" s="7">
        <v>45630</v>
      </c>
      <c r="B81">
        <v>911.06</v>
      </c>
      <c r="D81" s="1">
        <f t="shared" si="3"/>
        <v>-7.4470116104778938E-3</v>
      </c>
      <c r="E81" s="1">
        <f t="shared" si="4"/>
        <v>-7.4470116104779095E-3</v>
      </c>
      <c r="F81" s="1"/>
      <c r="G81" s="7">
        <v>45630</v>
      </c>
      <c r="H81">
        <v>6086.49</v>
      </c>
      <c r="I81">
        <f t="shared" si="5"/>
        <v>1.8714648272306247E-3</v>
      </c>
      <c r="V81">
        <v>871.32</v>
      </c>
    </row>
    <row r="82" spans="1:22">
      <c r="A82" s="7">
        <v>45629</v>
      </c>
      <c r="B82">
        <v>902.17</v>
      </c>
      <c r="D82" s="1">
        <f t="shared" si="3"/>
        <v>-9.8057844107310999E-3</v>
      </c>
      <c r="E82" s="1">
        <f t="shared" si="4"/>
        <v>-9.8057844107317278E-3</v>
      </c>
      <c r="F82" s="1"/>
      <c r="G82" s="7">
        <v>45629</v>
      </c>
      <c r="H82">
        <v>6049.88</v>
      </c>
      <c r="I82">
        <f t="shared" si="5"/>
        <v>-6.0331237505019822E-3</v>
      </c>
      <c r="V82">
        <v>869.68</v>
      </c>
    </row>
    <row r="83" spans="1:22">
      <c r="A83" s="7">
        <v>45628</v>
      </c>
      <c r="B83">
        <v>897.74</v>
      </c>
      <c r="D83" s="1">
        <f t="shared" si="3"/>
        <v>-4.9224782852448357E-3</v>
      </c>
      <c r="E83" s="1">
        <f t="shared" si="4"/>
        <v>-4.9224782852445095E-3</v>
      </c>
      <c r="F83" s="1"/>
      <c r="G83" s="7">
        <v>45628</v>
      </c>
      <c r="H83">
        <v>6047.15</v>
      </c>
      <c r="I83">
        <f t="shared" si="5"/>
        <v>-4.5135046310474362E-4</v>
      </c>
      <c r="V83">
        <v>866.68</v>
      </c>
    </row>
    <row r="84" spans="1:22">
      <c r="A84" s="7">
        <v>45625</v>
      </c>
      <c r="B84">
        <v>886.81</v>
      </c>
      <c r="D84" s="1">
        <f t="shared" si="3"/>
        <v>-1.2249739907294277E-2</v>
      </c>
      <c r="E84" s="1">
        <f t="shared" si="4"/>
        <v>-1.2249739907294676E-2</v>
      </c>
      <c r="F84" s="1"/>
      <c r="G84" s="7">
        <v>45625</v>
      </c>
      <c r="H84">
        <v>6032.38</v>
      </c>
      <c r="I84">
        <f t="shared" si="5"/>
        <v>-2.4454606033055726E-3</v>
      </c>
      <c r="V84">
        <v>865.59</v>
      </c>
    </row>
    <row r="85" spans="1:22">
      <c r="A85" s="7">
        <v>45623</v>
      </c>
      <c r="B85">
        <v>877.34</v>
      </c>
      <c r="D85" s="1">
        <f t="shared" si="3"/>
        <v>-1.0736151645930114E-2</v>
      </c>
      <c r="E85" s="1">
        <f t="shared" si="4"/>
        <v>-1.0736151645929478E-2</v>
      </c>
      <c r="F85" s="1"/>
      <c r="G85" s="7">
        <v>45623</v>
      </c>
      <c r="H85">
        <v>5998.74</v>
      </c>
      <c r="I85">
        <f t="shared" si="5"/>
        <v>-5.592178893918073E-3</v>
      </c>
      <c r="V85">
        <v>858.1</v>
      </c>
    </row>
    <row r="86" spans="1:22">
      <c r="A86" s="7">
        <v>45622</v>
      </c>
      <c r="B86">
        <v>872.6</v>
      </c>
      <c r="D86" s="1">
        <f t="shared" si="3"/>
        <v>-5.4173418429126485E-3</v>
      </c>
      <c r="E86" s="1">
        <f t="shared" si="4"/>
        <v>-5.4173418429127838E-3</v>
      </c>
      <c r="F86" s="1"/>
      <c r="G86" s="7">
        <v>45622</v>
      </c>
      <c r="H86">
        <v>6021.63</v>
      </c>
      <c r="I86">
        <f t="shared" si="5"/>
        <v>3.8085396153749005E-3</v>
      </c>
      <c r="V86">
        <v>848.26</v>
      </c>
    </row>
    <row r="87" spans="1:22">
      <c r="A87" s="7">
        <v>45621</v>
      </c>
      <c r="B87">
        <v>865.59</v>
      </c>
      <c r="D87" s="1">
        <f t="shared" si="3"/>
        <v>-8.0659053442468931E-3</v>
      </c>
      <c r="E87" s="1">
        <f t="shared" si="4"/>
        <v>-8.065905344246678E-3</v>
      </c>
      <c r="F87" s="1"/>
      <c r="G87" s="7">
        <v>45621</v>
      </c>
      <c r="H87">
        <v>5987.37</v>
      </c>
      <c r="I87">
        <f t="shared" si="5"/>
        <v>-5.7057361888066711E-3</v>
      </c>
      <c r="V87">
        <v>847.05</v>
      </c>
    </row>
    <row r="88" spans="1:22">
      <c r="A88" s="7">
        <v>45618</v>
      </c>
      <c r="B88">
        <v>897.79</v>
      </c>
      <c r="D88" s="1">
        <f t="shared" si="3"/>
        <v>3.6524832602378154E-2</v>
      </c>
      <c r="E88" s="1">
        <f t="shared" si="4"/>
        <v>3.6524832602377502E-2</v>
      </c>
      <c r="F88" s="1"/>
      <c r="G88" s="7">
        <v>45618</v>
      </c>
      <c r="H88">
        <v>5969.34</v>
      </c>
      <c r="I88">
        <f t="shared" si="5"/>
        <v>-3.0158820722511965E-3</v>
      </c>
      <c r="V88">
        <v>842.37</v>
      </c>
    </row>
    <row r="89" spans="1:22">
      <c r="A89" s="7">
        <v>45617</v>
      </c>
      <c r="B89">
        <v>897.48</v>
      </c>
      <c r="D89" s="1">
        <f t="shared" si="3"/>
        <v>-3.4535195606366642E-4</v>
      </c>
      <c r="E89" s="1">
        <f t="shared" si="4"/>
        <v>-3.4535195606344904E-4</v>
      </c>
      <c r="F89" s="1"/>
      <c r="G89" s="7">
        <v>45617</v>
      </c>
      <c r="H89">
        <v>5948.71</v>
      </c>
      <c r="I89">
        <f t="shared" si="5"/>
        <v>-3.4619792004102032E-3</v>
      </c>
      <c r="V89">
        <v>840.29</v>
      </c>
    </row>
    <row r="90" spans="1:22">
      <c r="A90" s="7">
        <v>45616</v>
      </c>
      <c r="B90">
        <v>883.85</v>
      </c>
      <c r="D90" s="1">
        <f t="shared" si="3"/>
        <v>-1.5303471009684877E-2</v>
      </c>
      <c r="E90" s="1">
        <f t="shared" si="4"/>
        <v>-1.5303471009684358E-2</v>
      </c>
      <c r="F90" s="1"/>
      <c r="G90" s="7">
        <v>45616</v>
      </c>
      <c r="H90">
        <v>5917.11</v>
      </c>
      <c r="I90">
        <f t="shared" si="5"/>
        <v>-5.3262353051750045E-3</v>
      </c>
      <c r="V90">
        <v>837.69</v>
      </c>
    </row>
    <row r="91" spans="1:22">
      <c r="A91" s="7">
        <v>45615</v>
      </c>
      <c r="B91">
        <v>871.32</v>
      </c>
      <c r="D91" s="1">
        <f t="shared" si="3"/>
        <v>-1.4278061801736186E-2</v>
      </c>
      <c r="E91" s="1">
        <f t="shared" si="4"/>
        <v>-1.4278061801736434E-2</v>
      </c>
      <c r="F91" s="1"/>
      <c r="G91" s="7">
        <v>45615</v>
      </c>
      <c r="H91">
        <v>5916.98</v>
      </c>
      <c r="I91">
        <f t="shared" si="5"/>
        <v>-2.197042611728211E-5</v>
      </c>
      <c r="V91">
        <v>837.26</v>
      </c>
    </row>
    <row r="92" spans="1:22">
      <c r="A92" s="7">
        <v>45614</v>
      </c>
      <c r="B92">
        <v>847.05</v>
      </c>
      <c r="D92" s="1">
        <f t="shared" si="3"/>
        <v>-2.8249578393200636E-2</v>
      </c>
      <c r="E92" s="1">
        <f t="shared" si="4"/>
        <v>-2.8249578393200366E-2</v>
      </c>
      <c r="F92" s="1"/>
      <c r="G92" s="7">
        <v>45614</v>
      </c>
      <c r="H92">
        <v>5893.62</v>
      </c>
      <c r="I92">
        <f t="shared" si="5"/>
        <v>-3.9557737052673004E-3</v>
      </c>
      <c r="V92">
        <v>830.47</v>
      </c>
    </row>
    <row r="93" spans="1:22">
      <c r="A93" s="7">
        <v>45611</v>
      </c>
      <c r="B93">
        <v>823.96</v>
      </c>
      <c r="D93" s="1">
        <f t="shared" si="3"/>
        <v>-2.7637739745086876E-2</v>
      </c>
      <c r="E93" s="1">
        <f t="shared" si="4"/>
        <v>-2.7637739745086945E-2</v>
      </c>
      <c r="F93" s="1"/>
      <c r="G93" s="7">
        <v>45611</v>
      </c>
      <c r="H93">
        <v>5870.62</v>
      </c>
      <c r="I93">
        <f t="shared" si="5"/>
        <v>-3.9101598241076075E-3</v>
      </c>
      <c r="V93">
        <v>828.4</v>
      </c>
    </row>
    <row r="94" spans="1:22">
      <c r="A94" s="7">
        <v>45610</v>
      </c>
      <c r="B94">
        <v>837.26</v>
      </c>
      <c r="D94" s="1">
        <f t="shared" si="3"/>
        <v>1.6012670424958131E-2</v>
      </c>
      <c r="E94" s="1">
        <f t="shared" si="4"/>
        <v>1.6012670424958218E-2</v>
      </c>
      <c r="F94" s="1"/>
      <c r="G94" s="7">
        <v>45610</v>
      </c>
      <c r="H94">
        <v>5949.17</v>
      </c>
      <c r="I94">
        <f t="shared" si="5"/>
        <v>1.3291463960568342E-2</v>
      </c>
      <c r="V94">
        <v>823.96</v>
      </c>
    </row>
    <row r="95" spans="1:22">
      <c r="A95" s="7">
        <v>45609</v>
      </c>
      <c r="B95">
        <v>830.47</v>
      </c>
      <c r="D95" s="1">
        <f t="shared" si="3"/>
        <v>-8.1428498835007801E-3</v>
      </c>
      <c r="E95" s="1">
        <f t="shared" si="4"/>
        <v>-8.1428498835014393E-3</v>
      </c>
      <c r="F95" s="1"/>
      <c r="G95" s="7">
        <v>45609</v>
      </c>
      <c r="H95">
        <v>5985.38</v>
      </c>
      <c r="I95">
        <f t="shared" si="5"/>
        <v>6.0681150291175649E-3</v>
      </c>
      <c r="V95">
        <v>819.5</v>
      </c>
    </row>
    <row r="96" spans="1:22">
      <c r="A96" s="7">
        <v>45608</v>
      </c>
      <c r="B96">
        <v>819.5</v>
      </c>
      <c r="D96" s="1">
        <f t="shared" si="3"/>
        <v>-1.3297407399440964E-2</v>
      </c>
      <c r="E96" s="1">
        <f t="shared" si="4"/>
        <v>-1.3297407399440761E-2</v>
      </c>
      <c r="F96" s="1"/>
      <c r="G96" s="7">
        <v>45608</v>
      </c>
      <c r="H96">
        <v>5983.99</v>
      </c>
      <c r="I96">
        <f t="shared" si="5"/>
        <v>-2.3225951010769823E-4</v>
      </c>
      <c r="V96">
        <v>805.44</v>
      </c>
    </row>
    <row r="97" spans="1:22">
      <c r="A97" s="7">
        <v>45607</v>
      </c>
      <c r="B97">
        <v>805.44</v>
      </c>
      <c r="D97" s="1">
        <f t="shared" si="3"/>
        <v>-1.7305686236933404E-2</v>
      </c>
      <c r="E97" s="1">
        <f t="shared" si="4"/>
        <v>-1.7305686236933307E-2</v>
      </c>
      <c r="F97" s="1"/>
      <c r="G97" s="7">
        <v>45607</v>
      </c>
      <c r="H97">
        <v>6001.35</v>
      </c>
      <c r="I97">
        <f t="shared" si="5"/>
        <v>2.8968743715662199E-3</v>
      </c>
      <c r="V97">
        <v>796.54</v>
      </c>
    </row>
    <row r="98" spans="1:22">
      <c r="A98" s="7">
        <v>45604</v>
      </c>
      <c r="B98">
        <v>795.04</v>
      </c>
      <c r="D98" s="1">
        <f t="shared" si="3"/>
        <v>-1.2996284092940513E-2</v>
      </c>
      <c r="E98" s="1">
        <f t="shared" si="4"/>
        <v>-1.2996284092940685E-2</v>
      </c>
      <c r="F98" s="1"/>
      <c r="G98" s="7">
        <v>45604</v>
      </c>
      <c r="H98">
        <v>5995.54</v>
      </c>
      <c r="I98">
        <f t="shared" si="5"/>
        <v>-9.6858443383642922E-4</v>
      </c>
      <c r="V98">
        <v>795.04</v>
      </c>
    </row>
    <row r="99" spans="1:22">
      <c r="A99" s="7">
        <v>45603</v>
      </c>
      <c r="B99">
        <v>796.54</v>
      </c>
      <c r="D99" s="1">
        <f t="shared" si="3"/>
        <v>1.8849199463621957E-3</v>
      </c>
      <c r="E99" s="1">
        <f t="shared" si="4"/>
        <v>1.8849199463618585E-3</v>
      </c>
      <c r="F99" s="1"/>
      <c r="G99" s="7">
        <v>45603</v>
      </c>
      <c r="H99">
        <v>5973.1</v>
      </c>
      <c r="I99">
        <f t="shared" si="5"/>
        <v>-3.7498038697994216E-3</v>
      </c>
      <c r="V99">
        <v>780.21</v>
      </c>
    </row>
    <row r="100" spans="1:22">
      <c r="A100" s="7">
        <v>45602</v>
      </c>
      <c r="B100">
        <v>780.21</v>
      </c>
      <c r="D100" s="1">
        <f t="shared" si="3"/>
        <v>-2.0714233583603914E-2</v>
      </c>
      <c r="E100" s="1">
        <f t="shared" si="4"/>
        <v>-2.0714233583603879E-2</v>
      </c>
      <c r="F100" s="1"/>
      <c r="G100" s="7">
        <v>45602</v>
      </c>
      <c r="H100">
        <v>5929.04</v>
      </c>
      <c r="I100">
        <f t="shared" si="5"/>
        <v>-7.4037444129893696E-3</v>
      </c>
      <c r="V100">
        <v>772.07</v>
      </c>
    </row>
    <row r="101" spans="1:22">
      <c r="A101" s="7">
        <v>45601</v>
      </c>
      <c r="B101">
        <v>763.91</v>
      </c>
      <c r="D101" s="1">
        <f t="shared" si="3"/>
        <v>-2.1113133036457121E-2</v>
      </c>
      <c r="E101" s="1">
        <f t="shared" si="4"/>
        <v>-2.1113133036456705E-2</v>
      </c>
      <c r="F101" s="1"/>
      <c r="G101" s="7">
        <v>45601</v>
      </c>
      <c r="H101">
        <v>5782.76</v>
      </c>
      <c r="I101">
        <f t="shared" si="5"/>
        <v>-2.4981233838896586E-2</v>
      </c>
      <c r="V101">
        <v>764.24</v>
      </c>
    </row>
    <row r="102" spans="1:22">
      <c r="A102" s="7">
        <v>45600</v>
      </c>
      <c r="B102">
        <v>755.51</v>
      </c>
      <c r="D102" s="1">
        <f t="shared" si="3"/>
        <v>-1.1056963287743748E-2</v>
      </c>
      <c r="E102" s="1">
        <f t="shared" si="4"/>
        <v>-1.1056963287743535E-2</v>
      </c>
      <c r="F102" s="1"/>
      <c r="G102" s="7">
        <v>45600</v>
      </c>
      <c r="H102">
        <v>5712.69</v>
      </c>
      <c r="I102">
        <f t="shared" si="5"/>
        <v>-1.219106130274797E-2</v>
      </c>
      <c r="V102">
        <v>763.91</v>
      </c>
    </row>
    <row r="103" spans="1:22">
      <c r="A103" s="7">
        <v>45597</v>
      </c>
      <c r="B103">
        <v>756.1</v>
      </c>
      <c r="D103" s="1">
        <f t="shared" si="3"/>
        <v>7.806246716564047E-4</v>
      </c>
      <c r="E103" s="1">
        <f t="shared" si="4"/>
        <v>7.8062467165604561E-4</v>
      </c>
      <c r="F103" s="1"/>
      <c r="G103" s="7">
        <v>45597</v>
      </c>
      <c r="H103">
        <v>5728.8</v>
      </c>
      <c r="I103">
        <f t="shared" si="5"/>
        <v>2.8160686495116044E-3</v>
      </c>
      <c r="V103">
        <v>763.89</v>
      </c>
    </row>
    <row r="104" spans="1:22">
      <c r="A104" s="7">
        <v>45596</v>
      </c>
      <c r="B104">
        <v>756.03</v>
      </c>
      <c r="D104" s="1">
        <f t="shared" si="3"/>
        <v>-9.2584632340297901E-5</v>
      </c>
      <c r="E104" s="1">
        <f t="shared" si="4"/>
        <v>-9.2584632339852213E-5</v>
      </c>
      <c r="F104" s="1"/>
      <c r="G104" s="7">
        <v>45596</v>
      </c>
      <c r="H104">
        <v>5705.45</v>
      </c>
      <c r="I104">
        <f t="shared" si="5"/>
        <v>-4.0842263302362592E-3</v>
      </c>
      <c r="V104">
        <v>759.44</v>
      </c>
    </row>
    <row r="105" spans="1:22">
      <c r="A105" s="7">
        <v>45595</v>
      </c>
      <c r="B105">
        <v>753.74</v>
      </c>
      <c r="D105" s="1">
        <f t="shared" si="3"/>
        <v>-3.0335769768381482E-3</v>
      </c>
      <c r="E105" s="1">
        <f t="shared" si="4"/>
        <v>-3.0335769768381447E-3</v>
      </c>
      <c r="F105" s="1"/>
      <c r="G105" s="7">
        <v>45595</v>
      </c>
      <c r="H105">
        <v>5813.67</v>
      </c>
      <c r="I105">
        <f t="shared" si="5"/>
        <v>1.8790182599519738E-2</v>
      </c>
      <c r="V105">
        <v>756.1</v>
      </c>
    </row>
    <row r="106" spans="1:22">
      <c r="A106" s="7">
        <v>45594</v>
      </c>
      <c r="B106">
        <v>759.44</v>
      </c>
      <c r="D106" s="1">
        <f t="shared" si="3"/>
        <v>7.5338386184968797E-3</v>
      </c>
      <c r="E106" s="1">
        <f t="shared" si="4"/>
        <v>7.5338386184969439E-3</v>
      </c>
      <c r="F106" s="1"/>
      <c r="G106" s="7">
        <v>45594</v>
      </c>
      <c r="H106">
        <v>5832.92</v>
      </c>
      <c r="I106">
        <f t="shared" si="5"/>
        <v>3.3056916281389358E-3</v>
      </c>
      <c r="V106">
        <v>756.03</v>
      </c>
    </row>
    <row r="107" spans="1:22">
      <c r="A107" s="7">
        <v>45593</v>
      </c>
      <c r="B107">
        <v>749.12</v>
      </c>
      <c r="D107" s="1">
        <f t="shared" si="3"/>
        <v>-1.3682135270997264E-2</v>
      </c>
      <c r="E107" s="1">
        <f t="shared" si="4"/>
        <v>-1.3682135270997198E-2</v>
      </c>
      <c r="F107" s="1"/>
      <c r="G107" s="7">
        <v>45593</v>
      </c>
      <c r="H107">
        <v>5823.52</v>
      </c>
      <c r="I107">
        <f t="shared" si="5"/>
        <v>-1.6128426925638693E-3</v>
      </c>
      <c r="V107">
        <v>755.51</v>
      </c>
    </row>
    <row r="108" spans="1:22">
      <c r="A108" s="7">
        <v>45590</v>
      </c>
      <c r="B108">
        <v>754.68</v>
      </c>
      <c r="D108" s="1">
        <f t="shared" si="3"/>
        <v>7.3946340408665989E-3</v>
      </c>
      <c r="E108" s="1">
        <f t="shared" si="4"/>
        <v>7.3946340408661826E-3</v>
      </c>
      <c r="F108" s="1"/>
      <c r="G108" s="7">
        <v>45590</v>
      </c>
      <c r="H108">
        <v>5808.12</v>
      </c>
      <c r="I108">
        <f t="shared" si="5"/>
        <v>-2.6479514493707931E-3</v>
      </c>
      <c r="V108">
        <v>754.68</v>
      </c>
    </row>
    <row r="109" spans="1:22">
      <c r="A109" s="7">
        <v>45589</v>
      </c>
      <c r="B109">
        <v>754.55</v>
      </c>
      <c r="D109" s="1">
        <f t="shared" si="3"/>
        <v>-1.722732788529413E-4</v>
      </c>
      <c r="E109" s="1">
        <f t="shared" si="4"/>
        <v>-1.7227327885281402E-4</v>
      </c>
      <c r="F109" s="1"/>
      <c r="G109" s="7">
        <v>45589</v>
      </c>
      <c r="H109">
        <v>5809.86</v>
      </c>
      <c r="I109">
        <f t="shared" si="5"/>
        <v>2.9953572187412436E-4</v>
      </c>
      <c r="V109">
        <v>754.55</v>
      </c>
    </row>
    <row r="110" spans="1:22">
      <c r="A110" s="7">
        <v>45588</v>
      </c>
      <c r="B110">
        <v>749.29</v>
      </c>
      <c r="D110" s="1">
        <f t="shared" si="3"/>
        <v>-6.9954535727534406E-3</v>
      </c>
      <c r="E110" s="1">
        <f t="shared" si="4"/>
        <v>-6.9954535727537277E-3</v>
      </c>
      <c r="F110" s="1"/>
      <c r="G110" s="7">
        <v>45588</v>
      </c>
      <c r="H110">
        <v>5797.42</v>
      </c>
      <c r="I110">
        <f t="shared" si="5"/>
        <v>-2.14348318692844E-3</v>
      </c>
      <c r="V110">
        <v>753.74</v>
      </c>
    </row>
    <row r="111" spans="1:22">
      <c r="A111" s="7">
        <v>45587</v>
      </c>
      <c r="B111">
        <v>764.24</v>
      </c>
      <c r="D111" s="1">
        <f t="shared" si="3"/>
        <v>1.9755784469946747E-2</v>
      </c>
      <c r="E111" s="1">
        <f t="shared" si="4"/>
        <v>1.9755784469947198E-2</v>
      </c>
      <c r="F111" s="1"/>
      <c r="G111" s="7">
        <v>45587</v>
      </c>
      <c r="H111">
        <v>5851.2</v>
      </c>
      <c r="I111">
        <f t="shared" si="5"/>
        <v>9.2337774119530848E-3</v>
      </c>
      <c r="V111">
        <v>749.29</v>
      </c>
    </row>
    <row r="112" spans="1:22">
      <c r="A112" s="7">
        <v>45586</v>
      </c>
      <c r="B112">
        <v>772.07</v>
      </c>
      <c r="D112" s="1">
        <f t="shared" si="3"/>
        <v>1.0193343527553189E-2</v>
      </c>
      <c r="E112" s="1">
        <f t="shared" si="4"/>
        <v>1.0193343527552634E-2</v>
      </c>
      <c r="F112" s="1"/>
      <c r="G112" s="7">
        <v>45586</v>
      </c>
      <c r="H112">
        <v>5853.98</v>
      </c>
      <c r="I112">
        <f t="shared" si="5"/>
        <v>4.7500338350536976E-4</v>
      </c>
      <c r="V112">
        <v>749.12</v>
      </c>
    </row>
    <row r="113" spans="1:22">
      <c r="A113" s="7">
        <v>45583</v>
      </c>
      <c r="B113">
        <v>763.89</v>
      </c>
      <c r="D113" s="1">
        <f t="shared" si="3"/>
        <v>-1.0651419746356083E-2</v>
      </c>
      <c r="E113" s="1">
        <f t="shared" si="4"/>
        <v>-1.0651419746356316E-2</v>
      </c>
      <c r="F113" s="1"/>
      <c r="G113" s="7">
        <v>45583</v>
      </c>
      <c r="H113">
        <v>5864.67</v>
      </c>
      <c r="I113">
        <f t="shared" si="5"/>
        <v>1.8244427413089382E-3</v>
      </c>
      <c r="V113">
        <v>730.29</v>
      </c>
    </row>
    <row r="114" spans="1:22">
      <c r="A114" s="7">
        <v>45582</v>
      </c>
      <c r="B114">
        <v>687.65</v>
      </c>
      <c r="D114" s="1">
        <f t="shared" si="3"/>
        <v>-0.10514381218223257</v>
      </c>
      <c r="E114" s="1">
        <f t="shared" si="4"/>
        <v>-0.10514381218223254</v>
      </c>
      <c r="F114" s="1"/>
      <c r="G114" s="7">
        <v>45582</v>
      </c>
      <c r="H114">
        <v>5841.47</v>
      </c>
      <c r="I114">
        <f t="shared" si="5"/>
        <v>-3.9637370431244165E-3</v>
      </c>
      <c r="V114">
        <v>727.43</v>
      </c>
    </row>
    <row r="115" spans="1:22">
      <c r="A115" s="7">
        <v>45581</v>
      </c>
      <c r="B115">
        <v>702</v>
      </c>
      <c r="D115" s="1">
        <f t="shared" si="3"/>
        <v>2.0653416465093777E-2</v>
      </c>
      <c r="E115" s="1">
        <f t="shared" si="4"/>
        <v>2.0653416465094408E-2</v>
      </c>
      <c r="F115" s="1"/>
      <c r="G115" s="7">
        <v>45581</v>
      </c>
      <c r="H115">
        <v>5842.47</v>
      </c>
      <c r="I115">
        <f t="shared" si="5"/>
        <v>1.7117513483314842E-4</v>
      </c>
      <c r="V115">
        <v>722.79</v>
      </c>
    </row>
    <row r="116" spans="1:22">
      <c r="A116" s="7">
        <v>45580</v>
      </c>
      <c r="B116">
        <v>705.98</v>
      </c>
      <c r="D116" s="1">
        <f t="shared" si="3"/>
        <v>5.6535044542709301E-3</v>
      </c>
      <c r="E116" s="1">
        <f t="shared" si="4"/>
        <v>5.6535044542702457E-3</v>
      </c>
      <c r="F116" s="1"/>
      <c r="G116" s="7">
        <v>45580</v>
      </c>
      <c r="H116">
        <v>5815.26</v>
      </c>
      <c r="I116">
        <f t="shared" si="5"/>
        <v>-4.66815570657606E-3</v>
      </c>
      <c r="V116">
        <v>722.26</v>
      </c>
    </row>
    <row r="117" spans="1:22">
      <c r="A117" s="7">
        <v>45579</v>
      </c>
      <c r="B117">
        <v>713</v>
      </c>
      <c r="D117" s="1">
        <f t="shared" si="3"/>
        <v>9.8945119342142007E-3</v>
      </c>
      <c r="E117" s="1">
        <f t="shared" si="4"/>
        <v>9.8945119342144661E-3</v>
      </c>
      <c r="F117" s="1"/>
      <c r="G117" s="7">
        <v>45579</v>
      </c>
      <c r="H117">
        <v>5859.85</v>
      </c>
      <c r="I117">
        <f t="shared" si="5"/>
        <v>7.638509068754018E-3</v>
      </c>
      <c r="V117">
        <v>721.76</v>
      </c>
    </row>
    <row r="118" spans="1:22">
      <c r="A118" s="7">
        <v>45576</v>
      </c>
      <c r="B118">
        <v>722.79</v>
      </c>
      <c r="D118" s="1">
        <f t="shared" si="3"/>
        <v>1.3637303122294497E-2</v>
      </c>
      <c r="E118" s="1">
        <f t="shared" si="4"/>
        <v>1.3637303122294206E-2</v>
      </c>
      <c r="F118" s="1"/>
      <c r="G118" s="7">
        <v>45576</v>
      </c>
      <c r="H118">
        <v>5815.03</v>
      </c>
      <c r="I118">
        <f t="shared" si="5"/>
        <v>-7.6780609629941605E-3</v>
      </c>
      <c r="V118">
        <v>721.56</v>
      </c>
    </row>
    <row r="119" spans="1:22">
      <c r="A119" s="7">
        <v>45575</v>
      </c>
      <c r="B119">
        <v>730.29</v>
      </c>
      <c r="D119" s="1">
        <f t="shared" si="3"/>
        <v>1.0322991992848252E-2</v>
      </c>
      <c r="E119" s="1">
        <f t="shared" si="4"/>
        <v>1.0322991992848208E-2</v>
      </c>
      <c r="F119" s="1"/>
      <c r="G119" s="7">
        <v>45575</v>
      </c>
      <c r="H119">
        <v>5780.05</v>
      </c>
      <c r="I119">
        <f t="shared" si="5"/>
        <v>-6.0336118627851891E-3</v>
      </c>
      <c r="V119">
        <v>719.7</v>
      </c>
    </row>
    <row r="120" spans="1:22">
      <c r="A120" s="7">
        <v>45574</v>
      </c>
      <c r="B120">
        <v>727.43</v>
      </c>
      <c r="D120" s="1">
        <f t="shared" si="3"/>
        <v>-3.9239410444968925E-3</v>
      </c>
      <c r="E120" s="1">
        <f t="shared" si="4"/>
        <v>-3.9239410444970053E-3</v>
      </c>
      <c r="F120" s="1"/>
      <c r="G120" s="7">
        <v>45574</v>
      </c>
      <c r="H120">
        <v>5792.04</v>
      </c>
      <c r="I120">
        <f t="shared" si="5"/>
        <v>2.0722279710146283E-3</v>
      </c>
      <c r="V120">
        <v>713</v>
      </c>
    </row>
    <row r="121" spans="1:22">
      <c r="A121" s="7">
        <v>45573</v>
      </c>
      <c r="B121">
        <v>721.76</v>
      </c>
      <c r="D121" s="1">
        <f t="shared" si="3"/>
        <v>-7.8251008248564347E-3</v>
      </c>
      <c r="E121" s="1">
        <f t="shared" si="4"/>
        <v>-7.8251008248556592E-3</v>
      </c>
      <c r="F121" s="1"/>
      <c r="G121" s="7">
        <v>45573</v>
      </c>
      <c r="H121">
        <v>5751.13</v>
      </c>
      <c r="I121">
        <f t="shared" si="5"/>
        <v>-7.0882038963943879E-3</v>
      </c>
      <c r="V121">
        <v>711.43</v>
      </c>
    </row>
    <row r="122" spans="1:22">
      <c r="A122" s="7">
        <v>45572</v>
      </c>
      <c r="B122">
        <v>701.92</v>
      </c>
      <c r="D122" s="1">
        <f t="shared" si="3"/>
        <v>-2.7873236242181854E-2</v>
      </c>
      <c r="E122" s="1">
        <f t="shared" si="4"/>
        <v>-2.7873236242181999E-2</v>
      </c>
      <c r="F122" s="1"/>
      <c r="G122" s="7">
        <v>45572</v>
      </c>
      <c r="H122">
        <v>5695.94</v>
      </c>
      <c r="I122">
        <f t="shared" si="5"/>
        <v>-9.6427168941926582E-3</v>
      </c>
      <c r="V122">
        <v>711.09</v>
      </c>
    </row>
    <row r="123" spans="1:22">
      <c r="A123" s="7">
        <v>45569</v>
      </c>
      <c r="B123">
        <v>719.7</v>
      </c>
      <c r="D123" s="1">
        <f t="shared" si="3"/>
        <v>2.5015021095855516E-2</v>
      </c>
      <c r="E123" s="1">
        <f t="shared" si="4"/>
        <v>2.501502109585494E-2</v>
      </c>
      <c r="F123" s="1"/>
      <c r="G123" s="7">
        <v>45569</v>
      </c>
      <c r="H123">
        <v>5751.07</v>
      </c>
      <c r="I123">
        <f t="shared" si="5"/>
        <v>9.6322841074213024E-3</v>
      </c>
      <c r="V123">
        <v>709.27</v>
      </c>
    </row>
    <row r="124" spans="1:22">
      <c r="A124" s="7">
        <v>45568</v>
      </c>
      <c r="B124">
        <v>706.8</v>
      </c>
      <c r="D124" s="1">
        <f t="shared" si="3"/>
        <v>-1.80867180682176E-2</v>
      </c>
      <c r="E124" s="1">
        <f t="shared" si="4"/>
        <v>-1.8086718068217354E-2</v>
      </c>
      <c r="F124" s="1"/>
      <c r="G124" s="7">
        <v>45568</v>
      </c>
      <c r="H124">
        <v>5699.94</v>
      </c>
      <c r="I124">
        <f t="shared" si="5"/>
        <v>-8.9302759844378278E-3</v>
      </c>
      <c r="V124">
        <v>707.35</v>
      </c>
    </row>
    <row r="125" spans="1:22">
      <c r="A125" s="7">
        <v>45567</v>
      </c>
      <c r="B125">
        <v>711.09</v>
      </c>
      <c r="D125" s="1">
        <f t="shared" si="3"/>
        <v>6.0512636253200469E-3</v>
      </c>
      <c r="E125" s="1">
        <f t="shared" si="4"/>
        <v>6.0512636253201293E-3</v>
      </c>
      <c r="F125" s="1"/>
      <c r="G125" s="7">
        <v>45567</v>
      </c>
      <c r="H125">
        <v>5709.54</v>
      </c>
      <c r="I125">
        <f t="shared" si="5"/>
        <v>1.682811533125682E-3</v>
      </c>
      <c r="V125">
        <v>706.91</v>
      </c>
    </row>
    <row r="126" spans="1:22">
      <c r="A126" s="7">
        <v>45566</v>
      </c>
      <c r="B126">
        <v>706.13</v>
      </c>
      <c r="D126" s="1">
        <f t="shared" si="3"/>
        <v>-6.9996475512308365E-3</v>
      </c>
      <c r="E126" s="1">
        <f t="shared" si="4"/>
        <v>-6.9996475512304314E-3</v>
      </c>
      <c r="F126" s="1"/>
      <c r="G126" s="7">
        <v>45566</v>
      </c>
      <c r="H126">
        <v>5708.75</v>
      </c>
      <c r="I126">
        <f t="shared" si="5"/>
        <v>-1.3837448536695794E-4</v>
      </c>
      <c r="V126">
        <v>706.8</v>
      </c>
    </row>
    <row r="127" spans="1:22">
      <c r="A127" s="7">
        <v>45565</v>
      </c>
      <c r="B127">
        <v>709.27</v>
      </c>
      <c r="D127" s="1">
        <f t="shared" si="3"/>
        <v>4.4369155733026133E-3</v>
      </c>
      <c r="E127" s="1">
        <f t="shared" si="4"/>
        <v>4.4369155733020227E-3</v>
      </c>
      <c r="F127" s="1"/>
      <c r="G127" s="7">
        <v>45565</v>
      </c>
      <c r="H127">
        <v>5762.48</v>
      </c>
      <c r="I127">
        <f t="shared" si="5"/>
        <v>9.3678520838371016E-3</v>
      </c>
      <c r="V127">
        <v>706.13</v>
      </c>
    </row>
    <row r="128" spans="1:22">
      <c r="A128" s="7">
        <v>45562</v>
      </c>
      <c r="B128">
        <v>707.35</v>
      </c>
      <c r="D128" s="1">
        <f t="shared" si="3"/>
        <v>-2.7106791879898395E-3</v>
      </c>
      <c r="E128" s="1">
        <f t="shared" si="4"/>
        <v>-2.7106791879895694E-3</v>
      </c>
      <c r="F128" s="1"/>
      <c r="G128" s="7">
        <v>45562</v>
      </c>
      <c r="H128">
        <v>5738.17</v>
      </c>
      <c r="I128">
        <f t="shared" si="5"/>
        <v>-4.2275934328561467E-3</v>
      </c>
      <c r="V128">
        <v>705.98</v>
      </c>
    </row>
    <row r="129" spans="1:22">
      <c r="A129" s="7">
        <v>45561</v>
      </c>
      <c r="B129">
        <v>711.43</v>
      </c>
      <c r="D129" s="1">
        <f t="shared" si="3"/>
        <v>5.7514360885546623E-3</v>
      </c>
      <c r="E129" s="1">
        <f t="shared" si="4"/>
        <v>5.7514360885542052E-3</v>
      </c>
      <c r="F129" s="1"/>
      <c r="G129" s="7">
        <v>45561</v>
      </c>
      <c r="H129">
        <v>5745.37</v>
      </c>
      <c r="I129">
        <f t="shared" si="5"/>
        <v>1.2539688882457609E-3</v>
      </c>
      <c r="V129">
        <v>705.37</v>
      </c>
    </row>
    <row r="130" spans="1:22">
      <c r="A130" s="7">
        <v>45560</v>
      </c>
      <c r="B130">
        <v>721.56</v>
      </c>
      <c r="D130" s="1">
        <f t="shared" si="3"/>
        <v>1.413850584597931E-2</v>
      </c>
      <c r="E130" s="1">
        <f t="shared" si="4"/>
        <v>1.4138505845979974E-2</v>
      </c>
      <c r="F130" s="1"/>
      <c r="G130" s="7">
        <v>45560</v>
      </c>
      <c r="H130">
        <v>5722.26</v>
      </c>
      <c r="I130">
        <f t="shared" si="5"/>
        <v>-4.0304808028723202E-3</v>
      </c>
      <c r="V130">
        <v>704.32</v>
      </c>
    </row>
    <row r="131" spans="1:22">
      <c r="A131" s="7">
        <v>45559</v>
      </c>
      <c r="B131">
        <v>722.26</v>
      </c>
      <c r="D131" s="1">
        <f t="shared" si="3"/>
        <v>9.6965003233950853E-4</v>
      </c>
      <c r="E131" s="1">
        <f t="shared" si="4"/>
        <v>9.6965003233957694E-4</v>
      </c>
      <c r="F131" s="1"/>
      <c r="G131" s="7">
        <v>45559</v>
      </c>
      <c r="H131">
        <v>5732.93</v>
      </c>
      <c r="I131">
        <f t="shared" si="5"/>
        <v>1.862911586066849E-3</v>
      </c>
      <c r="V131">
        <v>702</v>
      </c>
    </row>
    <row r="132" spans="1:22">
      <c r="A132" s="7">
        <v>45558</v>
      </c>
      <c r="B132">
        <v>705.37</v>
      </c>
      <c r="D132" s="1">
        <f t="shared" si="3"/>
        <v>-2.3662697035776503E-2</v>
      </c>
      <c r="E132" s="1">
        <f t="shared" si="4"/>
        <v>-2.3662697035777121E-2</v>
      </c>
      <c r="F132" s="1"/>
      <c r="G132" s="7">
        <v>45558</v>
      </c>
      <c r="H132">
        <v>5718.57</v>
      </c>
      <c r="I132">
        <f t="shared" si="5"/>
        <v>-2.5079697029957225E-3</v>
      </c>
      <c r="V132">
        <v>701.92</v>
      </c>
    </row>
    <row r="133" spans="1:22">
      <c r="A133" s="7">
        <v>45555</v>
      </c>
      <c r="B133">
        <v>701.03</v>
      </c>
      <c r="D133" s="1">
        <f t="shared" ref="D133:D190" si="6">LN(B133)-LN(B132)</f>
        <v>-6.1718057114674707E-3</v>
      </c>
      <c r="E133" s="1">
        <f t="shared" ref="E133:E190" si="7">LN(B133/B132)</f>
        <v>-6.1718057114667864E-3</v>
      </c>
      <c r="F133" s="1"/>
      <c r="G133" s="7">
        <v>45555</v>
      </c>
      <c r="H133">
        <v>5702.55</v>
      </c>
      <c r="I133">
        <f t="shared" ref="I133:I190" si="8">LN(H133/H132)</f>
        <v>-2.80533091435692E-3</v>
      </c>
      <c r="V133">
        <v>701.35</v>
      </c>
    </row>
    <row r="134" spans="1:22">
      <c r="A134" s="7">
        <v>45554</v>
      </c>
      <c r="B134">
        <v>704.32</v>
      </c>
      <c r="D134" s="1">
        <f t="shared" si="6"/>
        <v>4.6821162135239902E-3</v>
      </c>
      <c r="E134" s="1">
        <f t="shared" si="7"/>
        <v>4.6821162135236042E-3</v>
      </c>
      <c r="F134" s="1"/>
      <c r="G134" s="7">
        <v>45554</v>
      </c>
      <c r="H134">
        <v>5713.64</v>
      </c>
      <c r="I134">
        <f t="shared" si="8"/>
        <v>1.942855451501875E-3</v>
      </c>
      <c r="V134">
        <v>701.03</v>
      </c>
    </row>
    <row r="135" spans="1:22">
      <c r="A135" s="7">
        <v>45553</v>
      </c>
      <c r="B135">
        <v>690.47</v>
      </c>
      <c r="D135" s="1">
        <f t="shared" si="6"/>
        <v>-1.9860273210285939E-2</v>
      </c>
      <c r="E135" s="1">
        <f t="shared" si="7"/>
        <v>-1.9860273210285953E-2</v>
      </c>
      <c r="F135" s="1"/>
      <c r="G135" s="7">
        <v>45553</v>
      </c>
      <c r="H135">
        <v>5618.26</v>
      </c>
      <c r="I135">
        <f t="shared" si="8"/>
        <v>-1.683429124758689E-2</v>
      </c>
      <c r="V135">
        <v>698.54</v>
      </c>
    </row>
    <row r="136" spans="1:22">
      <c r="A136" s="7">
        <v>45552</v>
      </c>
      <c r="B136">
        <v>706.91</v>
      </c>
      <c r="D136" s="1">
        <f t="shared" si="6"/>
        <v>2.3530834221497265E-2</v>
      </c>
      <c r="E136" s="1">
        <f t="shared" si="7"/>
        <v>2.3530834221497016E-2</v>
      </c>
      <c r="F136" s="1"/>
      <c r="G136" s="7">
        <v>45552</v>
      </c>
      <c r="H136">
        <v>5634.58</v>
      </c>
      <c r="I136">
        <f t="shared" si="8"/>
        <v>2.9006031263850811E-3</v>
      </c>
      <c r="V136">
        <v>697.12</v>
      </c>
    </row>
    <row r="137" spans="1:22">
      <c r="A137" s="7">
        <v>45551</v>
      </c>
      <c r="B137">
        <v>696.5</v>
      </c>
      <c r="D137" s="1">
        <f t="shared" si="6"/>
        <v>-1.4835566129447919E-2</v>
      </c>
      <c r="E137" s="1">
        <f t="shared" si="7"/>
        <v>-1.4835566129447577E-2</v>
      </c>
      <c r="F137" s="1"/>
      <c r="G137" s="7">
        <v>45551</v>
      </c>
      <c r="H137">
        <v>5633.09</v>
      </c>
      <c r="I137">
        <f t="shared" si="8"/>
        <v>-2.6447349073671308E-4</v>
      </c>
      <c r="V137">
        <v>697.06</v>
      </c>
    </row>
    <row r="138" spans="1:22">
      <c r="A138" s="7">
        <v>45548</v>
      </c>
      <c r="B138">
        <v>697.06</v>
      </c>
      <c r="D138" s="1">
        <f t="shared" si="6"/>
        <v>8.0369704948957121E-4</v>
      </c>
      <c r="E138" s="1">
        <f t="shared" si="7"/>
        <v>8.0369704948946952E-4</v>
      </c>
      <c r="F138" s="1"/>
      <c r="G138" s="7">
        <v>45548</v>
      </c>
      <c r="H138">
        <v>5626.02</v>
      </c>
      <c r="I138">
        <f t="shared" si="8"/>
        <v>-1.2558720767879706E-3</v>
      </c>
      <c r="V138">
        <v>696.5</v>
      </c>
    </row>
    <row r="139" spans="1:22">
      <c r="A139" s="7">
        <v>45547</v>
      </c>
      <c r="B139">
        <v>686.8</v>
      </c>
      <c r="D139" s="1">
        <f t="shared" si="6"/>
        <v>-1.4828361246029154E-2</v>
      </c>
      <c r="E139" s="1">
        <f t="shared" si="7"/>
        <v>-1.4828361246029487E-2</v>
      </c>
      <c r="F139" s="1"/>
      <c r="G139" s="7">
        <v>45547</v>
      </c>
      <c r="H139">
        <v>5595.76</v>
      </c>
      <c r="I139">
        <f t="shared" si="8"/>
        <v>-5.3930968783713314E-3</v>
      </c>
      <c r="V139">
        <v>695.72</v>
      </c>
    </row>
    <row r="140" spans="1:22">
      <c r="A140" s="7">
        <v>45546</v>
      </c>
      <c r="B140">
        <v>681.47</v>
      </c>
      <c r="D140" s="1">
        <f t="shared" si="6"/>
        <v>-7.7908993985857933E-3</v>
      </c>
      <c r="E140" s="1">
        <f t="shared" si="7"/>
        <v>-7.7908993985856606E-3</v>
      </c>
      <c r="F140" s="1"/>
      <c r="G140" s="7">
        <v>45546</v>
      </c>
      <c r="H140">
        <v>5554.13</v>
      </c>
      <c r="I140">
        <f t="shared" si="8"/>
        <v>-7.4673729420304093E-3</v>
      </c>
      <c r="V140">
        <v>692.48</v>
      </c>
    </row>
    <row r="141" spans="1:22">
      <c r="A141" s="7">
        <v>45545</v>
      </c>
      <c r="B141">
        <v>673.62</v>
      </c>
      <c r="D141" s="1">
        <f t="shared" si="6"/>
        <v>-1.1586075925992034E-2</v>
      </c>
      <c r="E141" s="1">
        <f t="shared" si="7"/>
        <v>-1.1586075925991712E-2</v>
      </c>
      <c r="F141" s="1"/>
      <c r="G141" s="7">
        <v>45545</v>
      </c>
      <c r="H141">
        <v>5495.52</v>
      </c>
      <c r="I141">
        <f t="shared" si="8"/>
        <v>-1.0608580303038828E-2</v>
      </c>
      <c r="V141">
        <v>690.65</v>
      </c>
    </row>
    <row r="142" spans="1:22">
      <c r="A142" s="7">
        <v>45544</v>
      </c>
      <c r="B142">
        <v>675.42</v>
      </c>
      <c r="D142" s="1">
        <f t="shared" si="6"/>
        <v>2.6685658960250436E-3</v>
      </c>
      <c r="E142" s="1">
        <f t="shared" si="7"/>
        <v>2.6685658960245591E-3</v>
      </c>
      <c r="F142" s="1"/>
      <c r="G142" s="7">
        <v>45544</v>
      </c>
      <c r="H142">
        <v>5471.05</v>
      </c>
      <c r="I142">
        <f t="shared" si="8"/>
        <v>-4.4626607244901261E-3</v>
      </c>
      <c r="V142">
        <v>690.47</v>
      </c>
    </row>
    <row r="143" spans="1:22">
      <c r="A143" s="7">
        <v>45541</v>
      </c>
      <c r="B143">
        <v>665.77</v>
      </c>
      <c r="D143" s="1">
        <f t="shared" si="6"/>
        <v>-1.4390454045160261E-2</v>
      </c>
      <c r="E143" s="1">
        <f t="shared" si="7"/>
        <v>-1.4390454045160117E-2</v>
      </c>
      <c r="F143" s="1"/>
      <c r="G143" s="7">
        <v>45541</v>
      </c>
      <c r="H143">
        <v>5408.42</v>
      </c>
      <c r="I143">
        <f t="shared" si="8"/>
        <v>-1.1513555690021375E-2</v>
      </c>
      <c r="V143">
        <v>688.96</v>
      </c>
    </row>
    <row r="144" spans="1:22">
      <c r="A144" s="7">
        <v>45540</v>
      </c>
      <c r="B144">
        <v>683.62</v>
      </c>
      <c r="D144" s="1">
        <f t="shared" si="6"/>
        <v>2.6457942139219703E-2</v>
      </c>
      <c r="E144" s="1">
        <f t="shared" si="7"/>
        <v>2.645794213922012E-2</v>
      </c>
      <c r="F144" s="1"/>
      <c r="G144" s="7">
        <v>45540</v>
      </c>
      <c r="H144">
        <v>5503.41</v>
      </c>
      <c r="I144">
        <f t="shared" si="8"/>
        <v>1.7410901670867469E-2</v>
      </c>
      <c r="V144">
        <v>688.53</v>
      </c>
    </row>
    <row r="145" spans="1:22">
      <c r="A145" s="7">
        <v>45539</v>
      </c>
      <c r="B145">
        <v>679.68</v>
      </c>
      <c r="D145" s="1">
        <f t="shared" si="6"/>
        <v>-5.780108515362592E-3</v>
      </c>
      <c r="E145" s="1">
        <f t="shared" si="7"/>
        <v>-5.7801085153629996E-3</v>
      </c>
      <c r="F145" s="1"/>
      <c r="G145" s="7">
        <v>45539</v>
      </c>
      <c r="H145">
        <v>5520.07</v>
      </c>
      <c r="I145">
        <f t="shared" si="8"/>
        <v>3.0226412501879645E-3</v>
      </c>
      <c r="V145">
        <v>688.44</v>
      </c>
    </row>
    <row r="146" spans="1:22">
      <c r="A146" s="7">
        <v>45538</v>
      </c>
      <c r="B146">
        <v>675.32</v>
      </c>
      <c r="D146" s="1">
        <f t="shared" si="6"/>
        <v>-6.435446564472258E-3</v>
      </c>
      <c r="E146" s="1">
        <f t="shared" si="7"/>
        <v>-6.4354465644715954E-3</v>
      </c>
      <c r="F146" s="1"/>
      <c r="G146" s="7">
        <v>45538</v>
      </c>
      <c r="H146">
        <v>5528.93</v>
      </c>
      <c r="I146">
        <f t="shared" si="8"/>
        <v>1.6037653903594067E-3</v>
      </c>
      <c r="V146">
        <v>687.65</v>
      </c>
    </row>
    <row r="147" spans="1:22">
      <c r="A147" s="7">
        <v>45534</v>
      </c>
      <c r="B147">
        <v>701.35</v>
      </c>
      <c r="D147" s="1">
        <f t="shared" si="6"/>
        <v>3.7820396556687896E-2</v>
      </c>
      <c r="E147" s="1">
        <f t="shared" si="7"/>
        <v>3.7820396556687459E-2</v>
      </c>
      <c r="F147" s="1"/>
      <c r="G147" s="7">
        <v>45534</v>
      </c>
      <c r="H147">
        <v>5648.4</v>
      </c>
      <c r="I147">
        <f t="shared" si="8"/>
        <v>2.1378012454581333E-2</v>
      </c>
      <c r="V147">
        <v>686.8</v>
      </c>
    </row>
    <row r="148" spans="1:22">
      <c r="A148" s="7">
        <v>45533</v>
      </c>
      <c r="B148">
        <v>692.48</v>
      </c>
      <c r="D148" s="1">
        <f t="shared" si="6"/>
        <v>-1.2727692387673351E-2</v>
      </c>
      <c r="E148" s="1">
        <f t="shared" si="7"/>
        <v>-1.2727692387673128E-2</v>
      </c>
      <c r="F148" s="1"/>
      <c r="G148" s="7">
        <v>45533</v>
      </c>
      <c r="H148">
        <v>5591.96</v>
      </c>
      <c r="I148">
        <f t="shared" si="8"/>
        <v>-1.0042467382856598E-2</v>
      </c>
      <c r="V148">
        <v>686.73</v>
      </c>
    </row>
    <row r="149" spans="1:22">
      <c r="A149" s="7">
        <v>45532</v>
      </c>
      <c r="B149">
        <v>683.84</v>
      </c>
      <c r="D149" s="1">
        <f t="shared" si="6"/>
        <v>-1.2555384647224166E-2</v>
      </c>
      <c r="E149" s="1">
        <f t="shared" si="7"/>
        <v>-1.2555384647224511E-2</v>
      </c>
      <c r="F149" s="1"/>
      <c r="G149" s="7">
        <v>45532</v>
      </c>
      <c r="H149">
        <v>5592.18</v>
      </c>
      <c r="I149">
        <f t="shared" si="8"/>
        <v>3.9341424558157702E-5</v>
      </c>
      <c r="V149">
        <v>685.74</v>
      </c>
    </row>
    <row r="150" spans="1:22">
      <c r="A150" s="7">
        <v>45531</v>
      </c>
      <c r="B150">
        <v>695.72</v>
      </c>
      <c r="D150" s="1">
        <f t="shared" si="6"/>
        <v>1.7223308409169746E-2</v>
      </c>
      <c r="E150" s="1">
        <f t="shared" si="7"/>
        <v>1.7223308409169805E-2</v>
      </c>
      <c r="F150" s="1"/>
      <c r="G150" s="7">
        <v>45531</v>
      </c>
      <c r="H150">
        <v>5625.8</v>
      </c>
      <c r="I150">
        <f t="shared" si="8"/>
        <v>5.9939669454233593E-3</v>
      </c>
      <c r="V150">
        <v>685.74</v>
      </c>
    </row>
    <row r="151" spans="1:22">
      <c r="A151" s="7">
        <v>45530</v>
      </c>
      <c r="B151">
        <v>688.44</v>
      </c>
      <c r="D151" s="1">
        <f t="shared" si="6"/>
        <v>-1.0519112138172915E-2</v>
      </c>
      <c r="E151" s="1">
        <f t="shared" si="7"/>
        <v>-1.0519112138172537E-2</v>
      </c>
      <c r="F151" s="1"/>
      <c r="G151" s="7">
        <v>45530</v>
      </c>
      <c r="H151">
        <v>5616.84</v>
      </c>
      <c r="I151">
        <f t="shared" si="8"/>
        <v>-1.5939320118754036E-3</v>
      </c>
      <c r="V151">
        <v>683.84</v>
      </c>
    </row>
    <row r="152" spans="1:22">
      <c r="A152" s="7">
        <v>45527</v>
      </c>
      <c r="B152">
        <v>686.73</v>
      </c>
      <c r="D152" s="1">
        <f t="shared" si="6"/>
        <v>-2.4869665297559962E-3</v>
      </c>
      <c r="E152" s="1">
        <f t="shared" si="7"/>
        <v>-2.4869665297567603E-3</v>
      </c>
      <c r="F152" s="1"/>
      <c r="G152" s="7">
        <v>45527</v>
      </c>
      <c r="H152">
        <v>5634.61</v>
      </c>
      <c r="I152">
        <f t="shared" si="8"/>
        <v>3.1587066155746614E-3</v>
      </c>
      <c r="V152">
        <v>683.62</v>
      </c>
    </row>
    <row r="153" spans="1:22">
      <c r="A153" s="7">
        <v>45526</v>
      </c>
      <c r="B153">
        <v>688.96</v>
      </c>
      <c r="D153" s="1">
        <f t="shared" si="6"/>
        <v>3.2420123039749171E-3</v>
      </c>
      <c r="E153" s="1">
        <f t="shared" si="7"/>
        <v>3.2420123039749223E-3</v>
      </c>
      <c r="F153" s="1"/>
      <c r="G153" s="7">
        <v>45526</v>
      </c>
      <c r="H153">
        <v>5570.64</v>
      </c>
      <c r="I153">
        <f t="shared" si="8"/>
        <v>-1.1417986208502489E-2</v>
      </c>
      <c r="V153">
        <v>682.51</v>
      </c>
    </row>
    <row r="154" spans="1:22">
      <c r="A154" s="7">
        <v>45525</v>
      </c>
      <c r="B154">
        <v>697.12</v>
      </c>
      <c r="D154" s="1">
        <f t="shared" si="6"/>
        <v>1.1774348193132944E-2</v>
      </c>
      <c r="E154" s="1">
        <f t="shared" si="7"/>
        <v>1.1774348193133673E-2</v>
      </c>
      <c r="F154" s="1"/>
      <c r="G154" s="7">
        <v>45525</v>
      </c>
      <c r="H154">
        <v>5620.85</v>
      </c>
      <c r="I154">
        <f t="shared" si="8"/>
        <v>8.9729494254645152E-3</v>
      </c>
      <c r="V154">
        <v>681.47</v>
      </c>
    </row>
    <row r="155" spans="1:22">
      <c r="A155" s="7">
        <v>45524</v>
      </c>
      <c r="B155">
        <v>698.54</v>
      </c>
      <c r="D155" s="1">
        <f t="shared" si="6"/>
        <v>2.0348802573515457E-3</v>
      </c>
      <c r="E155" s="1">
        <f t="shared" si="7"/>
        <v>2.0348802573508856E-3</v>
      </c>
      <c r="F155" s="1"/>
      <c r="G155" s="7">
        <v>45524</v>
      </c>
      <c r="H155">
        <v>5597.12</v>
      </c>
      <c r="I155">
        <f t="shared" si="8"/>
        <v>-4.2307182841846312E-3</v>
      </c>
      <c r="V155">
        <v>679.68</v>
      </c>
    </row>
    <row r="156" spans="1:22">
      <c r="A156" s="7">
        <v>45523</v>
      </c>
      <c r="B156">
        <v>688.53</v>
      </c>
      <c r="D156" s="1">
        <f t="shared" si="6"/>
        <v>-1.4433552422299378E-2</v>
      </c>
      <c r="E156" s="1">
        <f t="shared" si="7"/>
        <v>-1.4433552422298958E-2</v>
      </c>
      <c r="F156" s="1"/>
      <c r="G156" s="7">
        <v>45523</v>
      </c>
      <c r="H156">
        <v>5608.25</v>
      </c>
      <c r="I156">
        <f t="shared" si="8"/>
        <v>1.9865481747163749E-3</v>
      </c>
      <c r="V156">
        <v>679.58</v>
      </c>
    </row>
    <row r="157" spans="1:22">
      <c r="A157" s="7">
        <v>45520</v>
      </c>
      <c r="B157">
        <v>674.07</v>
      </c>
      <c r="D157" s="1">
        <f t="shared" si="6"/>
        <v>-2.1224927117934556E-2</v>
      </c>
      <c r="E157" s="1">
        <f t="shared" si="7"/>
        <v>-2.1224927117935014E-2</v>
      </c>
      <c r="F157" s="1"/>
      <c r="G157" s="7">
        <v>45520</v>
      </c>
      <c r="H157">
        <v>5554.25</v>
      </c>
      <c r="I157">
        <f t="shared" si="8"/>
        <v>-9.6753274361777355E-3</v>
      </c>
      <c r="V157">
        <v>677.65</v>
      </c>
    </row>
    <row r="158" spans="1:22">
      <c r="A158" s="7">
        <v>45519</v>
      </c>
      <c r="B158">
        <v>663.22</v>
      </c>
      <c r="D158" s="1">
        <f t="shared" si="6"/>
        <v>-1.6227202904431692E-2</v>
      </c>
      <c r="E158" s="1">
        <f t="shared" si="7"/>
        <v>-1.6227202904431044E-2</v>
      </c>
      <c r="F158" s="1"/>
      <c r="G158" s="7">
        <v>45519</v>
      </c>
      <c r="H158">
        <v>5543.22</v>
      </c>
      <c r="I158">
        <f t="shared" si="8"/>
        <v>-1.9878411263283815E-3</v>
      </c>
      <c r="V158">
        <v>675.42</v>
      </c>
    </row>
    <row r="159" spans="1:22">
      <c r="A159" s="7">
        <v>45518</v>
      </c>
      <c r="B159">
        <v>661.68</v>
      </c>
      <c r="D159" s="1">
        <f t="shared" si="6"/>
        <v>-2.3247047981662661E-3</v>
      </c>
      <c r="E159" s="1">
        <f t="shared" si="7"/>
        <v>-2.3247047981670354E-3</v>
      </c>
      <c r="F159" s="1"/>
      <c r="G159" s="7">
        <v>45518</v>
      </c>
      <c r="H159">
        <v>5455.21</v>
      </c>
      <c r="I159">
        <f t="shared" si="8"/>
        <v>-1.6004444012785883E-2</v>
      </c>
      <c r="V159">
        <v>675.32</v>
      </c>
    </row>
    <row r="160" spans="1:22">
      <c r="A160" s="7">
        <v>45517</v>
      </c>
      <c r="B160">
        <v>648.02</v>
      </c>
      <c r="D160" s="1">
        <f t="shared" si="6"/>
        <v>-2.0860495310135008E-2</v>
      </c>
      <c r="E160" s="1">
        <f t="shared" si="7"/>
        <v>-2.0860495310134959E-2</v>
      </c>
      <c r="F160" s="1"/>
      <c r="G160" s="7">
        <v>45517</v>
      </c>
      <c r="H160">
        <v>5434.43</v>
      </c>
      <c r="I160">
        <f t="shared" si="8"/>
        <v>-3.816476067632444E-3</v>
      </c>
      <c r="V160">
        <v>674.07</v>
      </c>
    </row>
    <row r="161" spans="1:22">
      <c r="A161" s="7">
        <v>45516</v>
      </c>
      <c r="B161">
        <v>633.14</v>
      </c>
      <c r="D161" s="1">
        <f t="shared" si="6"/>
        <v>-2.3229993347270828E-2</v>
      </c>
      <c r="E161" s="1">
        <f t="shared" si="7"/>
        <v>-2.3229993347270581E-2</v>
      </c>
      <c r="F161" s="1"/>
      <c r="G161" s="7">
        <v>45516</v>
      </c>
      <c r="H161">
        <v>5344.39</v>
      </c>
      <c r="I161">
        <f t="shared" si="8"/>
        <v>-1.6707226654933158E-2</v>
      </c>
      <c r="V161">
        <v>673.62</v>
      </c>
    </row>
    <row r="162" spans="1:22">
      <c r="A162" s="7">
        <v>45513</v>
      </c>
      <c r="B162">
        <v>633.94000000000005</v>
      </c>
      <c r="D162" s="1">
        <f t="shared" si="6"/>
        <v>1.262746008620752E-3</v>
      </c>
      <c r="E162" s="1">
        <f t="shared" si="7"/>
        <v>1.2627460086211666E-3</v>
      </c>
      <c r="F162" s="1"/>
      <c r="G162" s="7">
        <v>45513</v>
      </c>
      <c r="H162">
        <v>5344.16</v>
      </c>
      <c r="I162">
        <f t="shared" si="8"/>
        <v>-4.3036707511522248E-5</v>
      </c>
      <c r="V162">
        <v>673.61</v>
      </c>
    </row>
    <row r="163" spans="1:22">
      <c r="A163" s="7">
        <v>45512</v>
      </c>
      <c r="B163">
        <v>630.35</v>
      </c>
      <c r="D163" s="1">
        <f t="shared" si="6"/>
        <v>-5.6790920575879866E-3</v>
      </c>
      <c r="E163" s="1">
        <f t="shared" si="7"/>
        <v>-5.6790920575881592E-3</v>
      </c>
      <c r="F163" s="1"/>
      <c r="G163" s="7">
        <v>45512</v>
      </c>
      <c r="H163">
        <v>5319.31</v>
      </c>
      <c r="I163">
        <f t="shared" si="8"/>
        <v>-4.6607802121506215E-3</v>
      </c>
      <c r="V163">
        <v>665.77</v>
      </c>
    </row>
    <row r="164" spans="1:22">
      <c r="A164" s="7">
        <v>45511</v>
      </c>
      <c r="B164">
        <v>611.48</v>
      </c>
      <c r="D164" s="1">
        <f t="shared" si="6"/>
        <v>-3.0392972544444952E-2</v>
      </c>
      <c r="E164" s="1">
        <f t="shared" si="7"/>
        <v>-3.0392972544445056E-2</v>
      </c>
      <c r="F164" s="1"/>
      <c r="G164" s="7">
        <v>45511</v>
      </c>
      <c r="H164">
        <v>5199.5</v>
      </c>
      <c r="I164">
        <f t="shared" si="8"/>
        <v>-2.2781128575607611E-2</v>
      </c>
      <c r="V164">
        <v>663.22</v>
      </c>
    </row>
    <row r="165" spans="1:22">
      <c r="A165" s="7">
        <v>45510</v>
      </c>
      <c r="B165">
        <v>609.57000000000005</v>
      </c>
      <c r="D165" s="1">
        <f t="shared" si="6"/>
        <v>-3.1284575698018458E-3</v>
      </c>
      <c r="E165" s="1">
        <f t="shared" si="7"/>
        <v>-3.1284575698017139E-3</v>
      </c>
      <c r="F165" s="1"/>
      <c r="G165" s="7">
        <v>45510</v>
      </c>
      <c r="H165">
        <v>5240.03</v>
      </c>
      <c r="I165">
        <f t="shared" si="8"/>
        <v>7.7647563892512253E-3</v>
      </c>
      <c r="V165">
        <v>661.68</v>
      </c>
    </row>
    <row r="166" spans="1:22">
      <c r="A166" s="7">
        <v>45509</v>
      </c>
      <c r="B166">
        <v>598.54999999999995</v>
      </c>
      <c r="D166" s="1">
        <f t="shared" si="6"/>
        <v>-1.8243726865653009E-2</v>
      </c>
      <c r="E166" s="1">
        <f t="shared" si="7"/>
        <v>-1.8243726865652919E-2</v>
      </c>
      <c r="F166" s="1"/>
      <c r="G166" s="7">
        <v>45509</v>
      </c>
      <c r="H166">
        <v>5186.33</v>
      </c>
      <c r="I166">
        <f t="shared" si="8"/>
        <v>-1.0300905557719543E-2</v>
      </c>
      <c r="V166">
        <v>656.45</v>
      </c>
    </row>
    <row r="167" spans="1:22">
      <c r="A167" s="7">
        <v>45506</v>
      </c>
      <c r="B167">
        <v>613.64</v>
      </c>
      <c r="D167" s="1">
        <f t="shared" si="6"/>
        <v>2.489837327919453E-2</v>
      </c>
      <c r="E167" s="1">
        <f t="shared" si="7"/>
        <v>2.4898373279193933E-2</v>
      </c>
      <c r="F167" s="1"/>
      <c r="G167" s="7">
        <v>45506</v>
      </c>
      <c r="H167">
        <v>5346.56</v>
      </c>
      <c r="I167">
        <f t="shared" si="8"/>
        <v>3.0427045496882094E-2</v>
      </c>
      <c r="V167">
        <v>656.32</v>
      </c>
    </row>
    <row r="168" spans="1:22">
      <c r="A168" s="7">
        <v>45505</v>
      </c>
      <c r="B168">
        <v>624.85</v>
      </c>
      <c r="D168" s="1">
        <f t="shared" si="6"/>
        <v>1.8103183955219926E-2</v>
      </c>
      <c r="E168" s="1">
        <f t="shared" si="7"/>
        <v>1.8103183955220079E-2</v>
      </c>
      <c r="F168" s="1"/>
      <c r="G168" s="7">
        <v>45505</v>
      </c>
      <c r="H168">
        <v>5446.68</v>
      </c>
      <c r="I168">
        <f t="shared" si="8"/>
        <v>1.8552885294602965E-2</v>
      </c>
      <c r="V168">
        <v>652.75</v>
      </c>
    </row>
    <row r="169" spans="1:22">
      <c r="A169" s="7">
        <v>45504</v>
      </c>
      <c r="B169">
        <v>628.35</v>
      </c>
      <c r="D169" s="1">
        <f t="shared" si="6"/>
        <v>5.585715129361013E-3</v>
      </c>
      <c r="E169" s="1">
        <f t="shared" si="7"/>
        <v>5.5857151293609479E-3</v>
      </c>
      <c r="F169" s="1"/>
      <c r="G169" s="7">
        <v>45504</v>
      </c>
      <c r="H169">
        <v>5522.3</v>
      </c>
      <c r="I169">
        <f t="shared" si="8"/>
        <v>1.3788191433053194E-2</v>
      </c>
      <c r="V169">
        <v>648.02</v>
      </c>
    </row>
    <row r="170" spans="1:22">
      <c r="A170" s="7">
        <v>45503</v>
      </c>
      <c r="B170">
        <v>622.58000000000004</v>
      </c>
      <c r="D170" s="1">
        <f t="shared" si="6"/>
        <v>-9.2252019232903493E-3</v>
      </c>
      <c r="E170" s="1">
        <f t="shared" si="7"/>
        <v>-9.2252019232898115E-3</v>
      </c>
      <c r="F170" s="1"/>
      <c r="G170" s="7">
        <v>45503</v>
      </c>
      <c r="H170">
        <v>5436.44</v>
      </c>
      <c r="I170">
        <f t="shared" si="8"/>
        <v>-1.5670005291917963E-2</v>
      </c>
      <c r="V170">
        <v>647.6</v>
      </c>
    </row>
    <row r="171" spans="1:22">
      <c r="A171" s="7">
        <v>45502</v>
      </c>
      <c r="B171">
        <v>626.96</v>
      </c>
      <c r="D171" s="1">
        <f t="shared" si="6"/>
        <v>7.0106086067456275E-3</v>
      </c>
      <c r="E171" s="1">
        <f t="shared" si="7"/>
        <v>7.0106086067454158E-3</v>
      </c>
      <c r="F171" s="1"/>
      <c r="G171" s="7">
        <v>45502</v>
      </c>
      <c r="H171">
        <v>5463.54</v>
      </c>
      <c r="I171">
        <f t="shared" si="8"/>
        <v>4.9724964337358769E-3</v>
      </c>
      <c r="V171">
        <v>647.5</v>
      </c>
    </row>
    <row r="172" spans="1:22">
      <c r="A172" s="7">
        <v>45499</v>
      </c>
      <c r="B172">
        <v>631.37</v>
      </c>
      <c r="D172" s="1">
        <f t="shared" si="6"/>
        <v>7.0093187883344399E-3</v>
      </c>
      <c r="E172" s="1">
        <f t="shared" si="7"/>
        <v>7.0093187883342577E-3</v>
      </c>
      <c r="F172" s="1"/>
      <c r="G172" s="7">
        <v>45499</v>
      </c>
      <c r="H172">
        <v>5459.1</v>
      </c>
      <c r="I172">
        <f t="shared" si="8"/>
        <v>-8.129903108685376E-4</v>
      </c>
      <c r="V172">
        <v>647.46</v>
      </c>
    </row>
    <row r="173" spans="1:22">
      <c r="A173" s="7">
        <v>45498</v>
      </c>
      <c r="B173">
        <v>634.09</v>
      </c>
      <c r="D173" s="1">
        <f t="shared" si="6"/>
        <v>4.2988386654680966E-3</v>
      </c>
      <c r="E173" s="1">
        <f t="shared" si="7"/>
        <v>4.2988386654685042E-3</v>
      </c>
      <c r="F173" s="1"/>
      <c r="G173" s="7">
        <v>45498</v>
      </c>
      <c r="H173">
        <v>5399.22</v>
      </c>
      <c r="I173">
        <f t="shared" si="8"/>
        <v>-1.102944231248886E-2</v>
      </c>
      <c r="V173">
        <v>643.04</v>
      </c>
    </row>
    <row r="174" spans="1:22">
      <c r="A174" s="7">
        <v>45497</v>
      </c>
      <c r="B174">
        <v>635.99</v>
      </c>
      <c r="D174" s="1">
        <f t="shared" si="6"/>
        <v>2.9919397476581011E-3</v>
      </c>
      <c r="E174" s="1">
        <f t="shared" si="7"/>
        <v>2.9919397476580751E-3</v>
      </c>
      <c r="F174" s="1"/>
      <c r="G174" s="7">
        <v>45497</v>
      </c>
      <c r="H174">
        <v>5427.13</v>
      </c>
      <c r="I174">
        <f t="shared" si="8"/>
        <v>5.1559504042485577E-3</v>
      </c>
      <c r="V174">
        <v>642.76</v>
      </c>
    </row>
    <row r="175" spans="1:22">
      <c r="A175" s="7">
        <v>45496</v>
      </c>
      <c r="B175">
        <v>642.76</v>
      </c>
      <c r="D175" s="1">
        <f t="shared" si="6"/>
        <v>1.0588564227482777E-2</v>
      </c>
      <c r="E175" s="1">
        <f t="shared" si="7"/>
        <v>1.0588564227482332E-2</v>
      </c>
      <c r="F175" s="1"/>
      <c r="G175" s="7">
        <v>45496</v>
      </c>
      <c r="H175">
        <v>5555.74</v>
      </c>
      <c r="I175">
        <f t="shared" si="8"/>
        <v>2.3421178443889492E-2</v>
      </c>
      <c r="V175">
        <v>635.99</v>
      </c>
    </row>
    <row r="176" spans="1:22">
      <c r="A176" s="7">
        <v>45495</v>
      </c>
      <c r="B176">
        <v>647.5</v>
      </c>
      <c r="D176" s="1">
        <f t="shared" si="6"/>
        <v>7.3473894001399032E-3</v>
      </c>
      <c r="E176" s="1">
        <f t="shared" si="7"/>
        <v>7.347389400140395E-3</v>
      </c>
      <c r="F176" s="1"/>
      <c r="G176" s="7">
        <v>45495</v>
      </c>
      <c r="H176">
        <v>5564.41</v>
      </c>
      <c r="I176">
        <f t="shared" si="8"/>
        <v>1.5593317997993677E-3</v>
      </c>
      <c r="V176">
        <v>634.09</v>
      </c>
    </row>
    <row r="177" spans="1:22">
      <c r="A177" s="7">
        <v>45492</v>
      </c>
      <c r="B177">
        <v>633.34</v>
      </c>
      <c r="D177" s="1">
        <f t="shared" si="6"/>
        <v>-2.2111390826881738E-2</v>
      </c>
      <c r="E177" s="1">
        <f t="shared" si="7"/>
        <v>-2.2111390826882397E-2</v>
      </c>
      <c r="F177" s="1"/>
      <c r="G177" s="7">
        <v>45492</v>
      </c>
      <c r="H177">
        <v>5505</v>
      </c>
      <c r="I177">
        <f t="shared" si="8"/>
        <v>-1.0734189165975044E-2</v>
      </c>
      <c r="V177">
        <v>633.94000000000005</v>
      </c>
    </row>
    <row r="178" spans="1:22">
      <c r="A178" s="7">
        <v>45491</v>
      </c>
      <c r="B178">
        <v>643.04</v>
      </c>
      <c r="D178" s="1">
        <f t="shared" si="6"/>
        <v>1.5199527954080416E-2</v>
      </c>
      <c r="E178" s="1">
        <f t="shared" si="7"/>
        <v>1.519952795408051E-2</v>
      </c>
      <c r="F178" s="1"/>
      <c r="G178" s="7">
        <v>45491</v>
      </c>
      <c r="H178">
        <v>5544.59</v>
      </c>
      <c r="I178">
        <f t="shared" si="8"/>
        <v>7.1659074070293772E-3</v>
      </c>
      <c r="V178">
        <v>633.34</v>
      </c>
    </row>
    <row r="179" spans="1:22">
      <c r="A179" s="7">
        <v>45490</v>
      </c>
      <c r="B179">
        <v>647.46</v>
      </c>
      <c r="D179" s="1">
        <f t="shared" si="6"/>
        <v>6.8500849028065858E-3</v>
      </c>
      <c r="E179" s="1">
        <f t="shared" si="7"/>
        <v>6.850084902806434E-3</v>
      </c>
      <c r="F179" s="1"/>
      <c r="G179" s="7">
        <v>45490</v>
      </c>
      <c r="H179">
        <v>5588.27</v>
      </c>
      <c r="I179">
        <f t="shared" si="8"/>
        <v>7.8470804696827642E-3</v>
      </c>
      <c r="V179">
        <v>633.14</v>
      </c>
    </row>
    <row r="180" spans="1:22">
      <c r="A180" s="7">
        <v>45489</v>
      </c>
      <c r="B180">
        <v>656.32</v>
      </c>
      <c r="D180" s="1">
        <f t="shared" si="6"/>
        <v>1.3591459280318574E-2</v>
      </c>
      <c r="E180" s="1">
        <f t="shared" si="7"/>
        <v>1.3591459280318512E-2</v>
      </c>
      <c r="F180" s="1"/>
      <c r="G180" s="7">
        <v>45489</v>
      </c>
      <c r="H180">
        <v>5667.2</v>
      </c>
      <c r="I180">
        <f t="shared" si="8"/>
        <v>1.4025410555022039E-2</v>
      </c>
      <c r="V180">
        <v>631.37</v>
      </c>
    </row>
    <row r="181" spans="1:22">
      <c r="A181" s="7">
        <v>45488</v>
      </c>
      <c r="B181">
        <v>656.45</v>
      </c>
      <c r="D181" s="1">
        <f t="shared" si="6"/>
        <v>1.9805449610288406E-4</v>
      </c>
      <c r="E181" s="1">
        <f t="shared" si="7"/>
        <v>1.9805449610354927E-4</v>
      </c>
      <c r="F181" s="1"/>
      <c r="G181" s="7">
        <v>45488</v>
      </c>
      <c r="H181">
        <v>5631.22</v>
      </c>
      <c r="I181">
        <f t="shared" si="8"/>
        <v>-6.3690536600414611E-3</v>
      </c>
      <c r="V181">
        <v>630.35</v>
      </c>
    </row>
    <row r="182" spans="1:22">
      <c r="A182" s="7">
        <v>45485</v>
      </c>
      <c r="B182">
        <v>647.6</v>
      </c>
      <c r="D182" s="1">
        <f t="shared" si="6"/>
        <v>-1.3573307576638882E-2</v>
      </c>
      <c r="E182" s="1">
        <f t="shared" si="7"/>
        <v>-1.3573307576639326E-2</v>
      </c>
      <c r="F182" s="1"/>
      <c r="G182" s="7">
        <v>45485</v>
      </c>
      <c r="H182">
        <v>5615.35</v>
      </c>
      <c r="I182">
        <f t="shared" si="8"/>
        <v>-2.8221956620428971E-3</v>
      </c>
      <c r="V182">
        <v>628.35</v>
      </c>
    </row>
    <row r="183" spans="1:22">
      <c r="A183" s="7">
        <v>45484</v>
      </c>
      <c r="B183">
        <v>652.75</v>
      </c>
      <c r="D183" s="1">
        <f t="shared" si="6"/>
        <v>7.9209857757582824E-3</v>
      </c>
      <c r="E183" s="1">
        <f t="shared" si="7"/>
        <v>7.9209857757581298E-3</v>
      </c>
      <c r="F183" s="1"/>
      <c r="G183" s="7">
        <v>45484</v>
      </c>
      <c r="H183">
        <v>5584.54</v>
      </c>
      <c r="I183">
        <f t="shared" si="8"/>
        <v>-5.5018536287759915E-3</v>
      </c>
      <c r="V183">
        <v>626.96</v>
      </c>
    </row>
    <row r="184" spans="1:22">
      <c r="A184" s="7">
        <v>45483</v>
      </c>
      <c r="B184">
        <v>677.65</v>
      </c>
      <c r="D184" s="1">
        <f t="shared" si="6"/>
        <v>3.74367228827861E-2</v>
      </c>
      <c r="E184" s="1">
        <f t="shared" si="7"/>
        <v>3.7436722882786752E-2</v>
      </c>
      <c r="F184" s="1"/>
      <c r="G184" s="7">
        <v>45483</v>
      </c>
      <c r="H184">
        <v>5633.91</v>
      </c>
      <c r="I184">
        <f t="shared" si="8"/>
        <v>8.8016292301765983E-3</v>
      </c>
      <c r="V184">
        <v>624.85</v>
      </c>
    </row>
    <row r="185" spans="1:22">
      <c r="A185" s="7">
        <v>45482</v>
      </c>
      <c r="B185">
        <v>685.74</v>
      </c>
      <c r="D185" s="1">
        <f t="shared" si="6"/>
        <v>1.1867616675536929E-2</v>
      </c>
      <c r="E185" s="1">
        <f t="shared" si="7"/>
        <v>1.1867616675536641E-2</v>
      </c>
      <c r="F185" s="1"/>
      <c r="G185" s="7">
        <v>45482</v>
      </c>
      <c r="H185">
        <v>5576.98</v>
      </c>
      <c r="I185">
        <f t="shared" si="8"/>
        <v>-1.0156283642139526E-2</v>
      </c>
      <c r="V185">
        <v>622.58000000000004</v>
      </c>
    </row>
    <row r="186" spans="1:22">
      <c r="A186" s="7">
        <v>45481</v>
      </c>
      <c r="B186">
        <v>685.74</v>
      </c>
      <c r="D186" s="1">
        <f t="shared" si="6"/>
        <v>0</v>
      </c>
      <c r="E186" s="1">
        <f t="shared" si="7"/>
        <v>0</v>
      </c>
      <c r="F186" s="1"/>
      <c r="G186" s="7">
        <v>45481</v>
      </c>
      <c r="H186">
        <v>5572.85</v>
      </c>
      <c r="I186">
        <f t="shared" si="8"/>
        <v>-7.4081850375869965E-4</v>
      </c>
      <c r="V186">
        <v>613.64</v>
      </c>
    </row>
    <row r="187" spans="1:22">
      <c r="A187" s="7">
        <v>45478</v>
      </c>
      <c r="B187">
        <v>690.65</v>
      </c>
      <c r="D187" s="1">
        <f t="shared" si="6"/>
        <v>7.1346360084074689E-3</v>
      </c>
      <c r="E187" s="1">
        <f t="shared" si="7"/>
        <v>7.1346360084071853E-3</v>
      </c>
      <c r="F187" s="1"/>
      <c r="G187" s="7">
        <v>45478</v>
      </c>
      <c r="H187">
        <v>5567.19</v>
      </c>
      <c r="I187">
        <f t="shared" si="8"/>
        <v>-1.0161544279966303E-3</v>
      </c>
      <c r="V187">
        <v>611.48</v>
      </c>
    </row>
    <row r="188" spans="1:22">
      <c r="A188" s="7">
        <v>45476</v>
      </c>
      <c r="B188">
        <v>682.51</v>
      </c>
      <c r="D188" s="1">
        <f t="shared" si="6"/>
        <v>-1.1856004179541912E-2</v>
      </c>
      <c r="E188" s="1">
        <f t="shared" si="7"/>
        <v>-1.1856004179541671E-2</v>
      </c>
      <c r="F188" s="1"/>
      <c r="G188" s="7">
        <v>45476</v>
      </c>
      <c r="H188">
        <v>5537.02</v>
      </c>
      <c r="I188">
        <f t="shared" si="8"/>
        <v>-5.4339884131972003E-3</v>
      </c>
      <c r="V188">
        <v>609.57000000000005</v>
      </c>
    </row>
    <row r="189" spans="1:22">
      <c r="A189" s="7">
        <v>45475</v>
      </c>
      <c r="B189">
        <v>679.58</v>
      </c>
      <c r="D189" s="1">
        <f t="shared" si="6"/>
        <v>-4.3022186776209281E-3</v>
      </c>
      <c r="E189" s="1">
        <f t="shared" si="7"/>
        <v>-4.302218677620785E-3</v>
      </c>
      <c r="F189" s="1"/>
      <c r="G189" s="7">
        <v>45475</v>
      </c>
      <c r="H189">
        <v>5509.01</v>
      </c>
      <c r="I189">
        <f t="shared" si="8"/>
        <v>-5.0715161981972493E-3</v>
      </c>
      <c r="V189">
        <v>598.54999999999995</v>
      </c>
    </row>
    <row r="190" spans="1:22">
      <c r="A190" s="7">
        <v>45474</v>
      </c>
      <c r="B190">
        <v>673.61</v>
      </c>
      <c r="D190" s="1">
        <f t="shared" si="6"/>
        <v>-8.8236518651836349E-3</v>
      </c>
      <c r="E190" s="1">
        <f t="shared" si="7"/>
        <v>-8.8236518651834076E-3</v>
      </c>
      <c r="F190" s="1"/>
      <c r="G190" s="7">
        <v>45474</v>
      </c>
      <c r="H190">
        <v>5475.09</v>
      </c>
      <c r="I190">
        <f t="shared" si="8"/>
        <v>-6.1762197767834979E-3</v>
      </c>
    </row>
    <row r="191" spans="1:22">
      <c r="F191" s="1"/>
    </row>
    <row r="192" spans="1:22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</sheetData>
  <sortState xmlns:xlrd2="http://schemas.microsoft.com/office/spreadsheetml/2017/richdata2" ref="V1:V205">
    <sortCondition descending="1" ref="V1:V2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6"/>
  <sheetViews>
    <sheetView zoomScale="37" zoomScaleNormal="140" workbookViewId="0">
      <selection activeCell="AM31" sqref="AM31"/>
    </sheetView>
  </sheetViews>
  <sheetFormatPr defaultRowHeight="15"/>
  <cols>
    <col min="1" max="1" width="13.7109375" customWidth="1"/>
    <col min="2" max="2" width="11.140625" customWidth="1"/>
    <col min="4" max="4" width="10.42578125" bestFit="1" customWidth="1"/>
    <col min="5" max="6" width="11.42578125" bestFit="1" customWidth="1"/>
    <col min="7" max="7" width="13.5703125" style="1" customWidth="1"/>
    <col min="8" max="8" width="10.42578125" style="1" bestFit="1" customWidth="1"/>
    <col min="9" max="9" width="10" style="1" bestFit="1" customWidth="1"/>
  </cols>
  <sheetData>
    <row r="1" spans="1:9" ht="18.75">
      <c r="A1" s="8" t="s">
        <v>11</v>
      </c>
      <c r="B1" s="8"/>
      <c r="C1" s="10" t="s">
        <v>7</v>
      </c>
      <c r="D1" s="1">
        <v>9</v>
      </c>
      <c r="E1" s="1">
        <v>12</v>
      </c>
      <c r="F1" s="1">
        <v>26</v>
      </c>
      <c r="H1" s="1">
        <v>9</v>
      </c>
    </row>
    <row r="2" spans="1:9" ht="15.75">
      <c r="A2" s="9" t="s">
        <v>12</v>
      </c>
      <c r="C2" t="s">
        <v>10</v>
      </c>
      <c r="D2" s="4">
        <f>2/(1+D1)</f>
        <v>0.2</v>
      </c>
      <c r="E2" s="4">
        <f>2/(1+E1)</f>
        <v>0.15384615384615385</v>
      </c>
      <c r="F2" s="4">
        <f>2/(1+F1)</f>
        <v>7.407407407407407E-2</v>
      </c>
      <c r="G2" s="3"/>
      <c r="H2" s="4">
        <f>2/(1+H1)</f>
        <v>0.2</v>
      </c>
    </row>
    <row r="3" spans="1:9">
      <c r="A3" s="6" t="s">
        <v>0</v>
      </c>
      <c r="B3" s="6" t="s">
        <v>9</v>
      </c>
    </row>
    <row r="4" spans="1:9">
      <c r="A4" s="7">
        <v>45747</v>
      </c>
      <c r="B4">
        <v>932.53</v>
      </c>
      <c r="D4" t="s">
        <v>1</v>
      </c>
      <c r="E4" t="s">
        <v>2</v>
      </c>
      <c r="F4" t="s">
        <v>3</v>
      </c>
      <c r="G4" s="1" t="s">
        <v>4</v>
      </c>
      <c r="H4" s="1" t="s">
        <v>5</v>
      </c>
      <c r="I4" s="1" t="s">
        <v>6</v>
      </c>
    </row>
    <row r="5" spans="1:9">
      <c r="A5" s="7">
        <v>45744</v>
      </c>
      <c r="B5">
        <v>933.85</v>
      </c>
      <c r="D5" s="2">
        <f>IF(COUNTA($B$5:$B5)&lt;=D$1,AVERAGE($B$5:$B5),D$2*($B5-$D4)+$D4)</f>
        <v>933.85</v>
      </c>
      <c r="E5" s="2">
        <f>IF(COUNTA($B$5:$B5)&lt;=E$1,AVERAGE($B$5:$B5),E$2*($B5-$E4)+$E4)</f>
        <v>933.85</v>
      </c>
      <c r="F5" s="2">
        <f>IF(COUNTA($B$5:$B5)&lt;=F$1,AVERAGE($B$5:$B5),F$2*($B5-$F4)+$F4)</f>
        <v>933.85</v>
      </c>
      <c r="G5" s="3"/>
    </row>
    <row r="6" spans="1:9">
      <c r="A6" s="7">
        <v>45743</v>
      </c>
      <c r="B6">
        <v>976.72</v>
      </c>
      <c r="D6" s="2">
        <f>IF(COUNTA($B$5:$B6)&lt;=D$1,AVERAGE($B$5:$B6),D$2*($B6-$D5)+$D5)</f>
        <v>955.28500000000008</v>
      </c>
      <c r="E6" s="2">
        <f>IF(COUNTA($B$5:$B6)&lt;=E$1,AVERAGE($B$5:$B6),E$2*($B6-$E5)+$E5)</f>
        <v>955.28500000000008</v>
      </c>
      <c r="F6" s="2">
        <f>IF(COUNTA($B$5:$B6)&lt;=F$1,AVERAGE($B$5:$B6),F$2*($B6-$F5)+$F5)</f>
        <v>955.28500000000008</v>
      </c>
      <c r="G6" s="3"/>
    </row>
    <row r="7" spans="1:9">
      <c r="A7" s="7">
        <v>45742</v>
      </c>
      <c r="B7">
        <v>970.65</v>
      </c>
      <c r="D7" s="2">
        <f>IF(COUNTA($B$5:$B7)&lt;=D$1,AVERAGE($B$5:$B7),D$2*($B7-$D6)+$D6)</f>
        <v>960.40666666666675</v>
      </c>
      <c r="E7" s="2">
        <f>IF(COUNTA($B$5:$B7)&lt;=E$1,AVERAGE($B$5:$B7),E$2*($B7-$E6)+$E6)</f>
        <v>960.40666666666675</v>
      </c>
      <c r="F7" s="2">
        <f>IF(COUNTA($B$5:$B7)&lt;=F$1,AVERAGE($B$5:$B7),F$2*($B7-$F6)+$F6)</f>
        <v>960.40666666666675</v>
      </c>
      <c r="G7" s="3"/>
    </row>
    <row r="8" spans="1:9">
      <c r="A8" s="7">
        <v>45741</v>
      </c>
      <c r="B8">
        <v>997.28</v>
      </c>
      <c r="D8" s="2">
        <f>IF(COUNTA($B$5:$B8)&lt;=D$1,AVERAGE($B$5:$B8),D$2*($B8-$D7)+$D7)</f>
        <v>969.625</v>
      </c>
      <c r="E8" s="2">
        <f>IF(COUNTA($B$5:$B8)&lt;=E$1,AVERAGE($B$5:$B8),E$2*($B8-$E7)+$E7)</f>
        <v>969.625</v>
      </c>
      <c r="F8" s="2">
        <f>IF(COUNTA($B$5:$B8)&lt;=F$1,AVERAGE($B$5:$B8),F$2*($B8-$F7)+$F7)</f>
        <v>969.625</v>
      </c>
      <c r="G8" s="3"/>
    </row>
    <row r="9" spans="1:9">
      <c r="A9" s="7">
        <v>45740</v>
      </c>
      <c r="B9">
        <v>971.99</v>
      </c>
      <c r="D9" s="2">
        <f>IF(COUNTA($B$5:$B9)&lt;=D$1,AVERAGE($B$5:$B9),D$2*($B9-$D8)+$D8)</f>
        <v>970.09799999999996</v>
      </c>
      <c r="E9" s="2">
        <f>IF(COUNTA($B$5:$B9)&lt;=E$1,AVERAGE($B$5:$B9),E$2*($B9-$E8)+$E8)</f>
        <v>970.09799999999996</v>
      </c>
      <c r="F9" s="2">
        <f>IF(COUNTA($B$5:$B9)&lt;=F$1,AVERAGE($B$5:$B9),F$2*($B9-$F8)+$F8)</f>
        <v>970.09799999999996</v>
      </c>
      <c r="G9" s="3"/>
    </row>
    <row r="10" spans="1:9">
      <c r="A10" s="7">
        <v>45737</v>
      </c>
      <c r="B10">
        <v>960.29</v>
      </c>
      <c r="D10" s="2">
        <f>IF(COUNTA($B$5:$B10)&lt;=D$1,AVERAGE($B$5:$B10),D$2*($B10-$D9)+$D9)</f>
        <v>968.46333333333325</v>
      </c>
      <c r="E10" s="2">
        <f>IF(COUNTA($B$5:$B10)&lt;=E$1,AVERAGE($B$5:$B10),E$2*($B10-$E9)+$E9)</f>
        <v>968.46333333333325</v>
      </c>
      <c r="F10" s="2">
        <f>IF(COUNTA($B$5:$B10)&lt;=F$1,AVERAGE($B$5:$B10),F$2*($B10-$F9)+$F9)</f>
        <v>968.46333333333325</v>
      </c>
      <c r="G10" s="3"/>
    </row>
    <row r="11" spans="1:9">
      <c r="A11" s="7">
        <v>45736</v>
      </c>
      <c r="B11">
        <v>950.84</v>
      </c>
      <c r="D11" s="2">
        <f>IF(COUNTA($B$5:$B11)&lt;=D$1,AVERAGE($B$5:$B11),D$2*($B11-$D10)+$D10)</f>
        <v>965.9457142857143</v>
      </c>
      <c r="E11" s="2">
        <f>IF(COUNTA($B$5:$B11)&lt;=E$1,AVERAGE($B$5:$B11),E$2*($B11-$E10)+$E10)</f>
        <v>965.9457142857143</v>
      </c>
      <c r="F11" s="2">
        <f>IF(COUNTA($B$5:$B11)&lt;=F$1,AVERAGE($B$5:$B11),F$2*($B11-$F10)+$F10)</f>
        <v>965.9457142857143</v>
      </c>
      <c r="G11" s="3"/>
    </row>
    <row r="12" spans="1:9">
      <c r="A12" s="7">
        <v>45735</v>
      </c>
      <c r="B12">
        <v>959.49</v>
      </c>
      <c r="D12" s="2">
        <f>IF(COUNTA($B$5:$B12)&lt;=D$1,AVERAGE($B$5:$B12),D$2*($B12-$D11)+$D11)</f>
        <v>965.13874999999996</v>
      </c>
      <c r="E12" s="2">
        <f>IF(COUNTA($B$5:$B12)&lt;=E$1,AVERAGE($B$5:$B12),E$2*($B12-$E11)+$E11)</f>
        <v>965.13874999999996</v>
      </c>
      <c r="F12" s="2">
        <f>IF(COUNTA($B$5:$B12)&lt;=F$1,AVERAGE($B$5:$B12),F$2*($B12-$F11)+$F11)</f>
        <v>965.13874999999996</v>
      </c>
      <c r="G12" s="3"/>
    </row>
    <row r="13" spans="1:9">
      <c r="A13" s="7">
        <v>45734</v>
      </c>
      <c r="B13">
        <v>929.98</v>
      </c>
      <c r="D13" s="2">
        <f>IF(COUNTA($B$5:$B13)&lt;=D$1,AVERAGE($B$5:$B13),D$2*($B13-$D12)+$D12)</f>
        <v>961.23222222222228</v>
      </c>
      <c r="E13" s="2">
        <f>IF(COUNTA($B$5:$B13)&lt;=E$1,AVERAGE($B$5:$B13),E$2*($B13-$E12)+$E12)</f>
        <v>961.23222222222228</v>
      </c>
      <c r="F13" s="2">
        <f>IF(COUNTA($B$5:$B13)&lt;=F$1,AVERAGE($B$5:$B13),F$2*($B13-$F12)+$F12)</f>
        <v>961.23222222222228</v>
      </c>
      <c r="G13" s="3"/>
    </row>
    <row r="14" spans="1:9">
      <c r="A14" s="7">
        <v>45733</v>
      </c>
      <c r="B14">
        <v>950.02</v>
      </c>
      <c r="D14" s="2">
        <f>IF(COUNTA($B$5:$B14)&lt;=D$1,AVERAGE($B$5:$B14),D$2*($B14-$D13)+$D13)</f>
        <v>958.98977777777782</v>
      </c>
      <c r="E14" s="2">
        <f>IF(COUNTA($B$5:$B14)&lt;=E$1,AVERAGE($B$5:$B14),E$2*($B14-$E13)+$E13)</f>
        <v>960.1110000000001</v>
      </c>
      <c r="F14" s="2">
        <f>IF(COUNTA($B$5:$B14)&lt;=F$1,AVERAGE($B$5:$B14),F$2*($B14-$F13)+$F13)</f>
        <v>960.1110000000001</v>
      </c>
      <c r="G14" s="3"/>
    </row>
    <row r="15" spans="1:9">
      <c r="A15" s="7">
        <v>45730</v>
      </c>
      <c r="B15">
        <v>918</v>
      </c>
      <c r="D15" s="2">
        <f>IF(COUNTA($B$5:$B15)&lt;=D$1,AVERAGE($B$5:$B15),D$2*($B15-$D14)+$D14)</f>
        <v>950.79182222222221</v>
      </c>
      <c r="E15" s="2">
        <f>IF(COUNTA($B$5:$B15)&lt;=E$1,AVERAGE($B$5:$B15),E$2*($B15-$E14)+$E14)</f>
        <v>956.28272727272736</v>
      </c>
      <c r="F15" s="2">
        <f>IF(COUNTA($B$5:$B15)&lt;=F$1,AVERAGE($B$5:$B15),F$2*($B15-$F14)+$F14)</f>
        <v>956.28272727272736</v>
      </c>
      <c r="G15" s="3"/>
    </row>
    <row r="16" spans="1:9">
      <c r="A16" s="7">
        <v>45729</v>
      </c>
      <c r="B16">
        <v>890.17</v>
      </c>
      <c r="D16" s="2">
        <f>IF(COUNTA($B$5:$B16)&lt;=D$1,AVERAGE($B$5:$B16),D$2*($B16-$D15)+$D15)</f>
        <v>938.66745777777771</v>
      </c>
      <c r="E16" s="2">
        <f>IF(COUNTA($B$5:$B16)&lt;=E$1,AVERAGE($B$5:$B16),E$2*($B16-$E15)+$E15)</f>
        <v>950.77333333333343</v>
      </c>
      <c r="F16" s="2">
        <f>IF(COUNTA($B$5:$B16)&lt;=F$1,AVERAGE($B$5:$B16),F$2*($B16-$F15)+$F15)</f>
        <v>950.77333333333343</v>
      </c>
      <c r="G16" s="3"/>
    </row>
    <row r="17" spans="1:9">
      <c r="A17" s="7">
        <v>45728</v>
      </c>
      <c r="B17">
        <v>919.68</v>
      </c>
      <c r="D17" s="2">
        <f>IF(COUNTA($B$5:$B17)&lt;=D$1,AVERAGE($B$5:$B17),D$2*($B17-$D16)+$D16)</f>
        <v>934.86996622222216</v>
      </c>
      <c r="E17" s="2">
        <f>IF(COUNTA($B$5:$B17)&lt;=E$1,AVERAGE($B$5:$B17),E$2*($B17-$E16)+$E16)</f>
        <v>945.98974358974363</v>
      </c>
      <c r="F17" s="2">
        <f>IF(COUNTA($B$5:$B17)&lt;=F$1,AVERAGE($B$5:$B17),F$2*($B17-$F16)+$F16)</f>
        <v>948.38153846153853</v>
      </c>
      <c r="G17" s="3">
        <f>E17-F17</f>
        <v>-2.3917948717949002</v>
      </c>
      <c r="H17" s="3">
        <f>IF(COUNTA($G$5:$G17)&lt;=H$1,AVERAGE($G$5:$G17),H$2*($G17-$H16)+$H16)</f>
        <v>-2.3917948717949002</v>
      </c>
      <c r="I17" s="3">
        <f>G17-H17</f>
        <v>0</v>
      </c>
    </row>
    <row r="18" spans="1:9">
      <c r="A18" s="7">
        <v>45727</v>
      </c>
      <c r="B18">
        <v>895.1</v>
      </c>
      <c r="D18" s="2">
        <f>IF(COUNTA($B$5:$B18)&lt;=D$1,AVERAGE($B$5:$B18),D$2*($B18-$D17)+$D17)</f>
        <v>926.91597297777776</v>
      </c>
      <c r="E18" s="2">
        <f>IF(COUNTA($B$5:$B18)&lt;=E$1,AVERAGE($B$5:$B18),E$2*($B18-$E17)+$E17)</f>
        <v>938.1605522682446</v>
      </c>
      <c r="F18" s="2">
        <f>IF(COUNTA($B$5:$B18)&lt;=F$1,AVERAGE($B$5:$B18),F$2*($B18-$F17)+$F17)</f>
        <v>944.57571428571441</v>
      </c>
      <c r="G18" s="3">
        <f t="shared" ref="G18:G69" si="0">E18-F18</f>
        <v>-6.415162017469811</v>
      </c>
      <c r="H18" s="3">
        <f>IF(COUNTA($G$5:$G18)&lt;=H$1,AVERAGE($G$5:$G18),H$2*($G18-$H17)+$H17)</f>
        <v>-4.4034784446323556</v>
      </c>
      <c r="I18" s="3">
        <f t="shared" ref="I18:I81" si="1">G18-H18</f>
        <v>-2.0116835728374554</v>
      </c>
    </row>
    <row r="19" spans="1:9">
      <c r="A19" s="7">
        <v>45726</v>
      </c>
      <c r="B19">
        <v>866.68</v>
      </c>
      <c r="D19" s="2">
        <f>IF(COUNTA($B$5:$B19)&lt;=D$1,AVERAGE($B$5:$B19),D$2*($B19-$D18)+$D18)</f>
        <v>914.86877838222222</v>
      </c>
      <c r="E19" s="2">
        <f>IF(COUNTA($B$5:$B19)&lt;=E$1,AVERAGE($B$5:$B19),E$2*($B19-$E18)+$E18)</f>
        <v>927.16354422697623</v>
      </c>
      <c r="F19" s="2">
        <f>IF(COUNTA($B$5:$B19)&lt;=F$1,AVERAGE($B$5:$B19),F$2*($B19-$F18)+$F18)</f>
        <v>939.38266666666675</v>
      </c>
      <c r="G19" s="3">
        <f t="shared" si="0"/>
        <v>-12.219122439690523</v>
      </c>
      <c r="H19" s="3">
        <f>IF(COUNTA($G$5:$G19)&lt;=H$1,AVERAGE($G$5:$G19),H$2*($G19-$H18)+$H18)</f>
        <v>-7.0086931096517446</v>
      </c>
      <c r="I19" s="3">
        <f t="shared" si="1"/>
        <v>-5.2104293300387781</v>
      </c>
    </row>
    <row r="20" spans="1:9">
      <c r="A20" s="7">
        <v>45723</v>
      </c>
      <c r="B20">
        <v>891.11</v>
      </c>
      <c r="D20" s="2">
        <f>IF(COUNTA($B$5:$B20)&lt;=D$1,AVERAGE($B$5:$B20),D$2*($B20-$D19)+$D19)</f>
        <v>910.1170227057778</v>
      </c>
      <c r="E20" s="2">
        <f>IF(COUNTA($B$5:$B20)&lt;=E$1,AVERAGE($B$5:$B20),E$2*($B20-$E19)+$E19)</f>
        <v>921.61684511513374</v>
      </c>
      <c r="F20" s="2">
        <f>IF(COUNTA($B$5:$B20)&lt;=F$1,AVERAGE($B$5:$B20),F$2*($B20-$F19)+$F19)</f>
        <v>936.36562500000014</v>
      </c>
      <c r="G20" s="3">
        <f t="shared" si="0"/>
        <v>-14.748779884866394</v>
      </c>
      <c r="H20" s="3">
        <f>IF(COUNTA($G$5:$G20)&lt;=H$1,AVERAGE($G$5:$G20),H$2*($G20-$H19)+$H19)</f>
        <v>-8.943714803455407</v>
      </c>
      <c r="I20" s="3">
        <f t="shared" si="1"/>
        <v>-5.8050650814109872</v>
      </c>
    </row>
    <row r="21" spans="1:9">
      <c r="A21" s="7">
        <v>45722</v>
      </c>
      <c r="B21">
        <v>906.36</v>
      </c>
      <c r="D21" s="2">
        <f>IF(COUNTA($B$5:$B21)&lt;=D$1,AVERAGE($B$5:$B21),D$2*($B21-$D20)+$D20)</f>
        <v>909.36561816462222</v>
      </c>
      <c r="E21" s="2">
        <f>IF(COUNTA($B$5:$B21)&lt;=E$1,AVERAGE($B$5:$B21),E$2*($B21-$E20)+$E20)</f>
        <v>919.26963817434398</v>
      </c>
      <c r="F21" s="2">
        <f>IF(COUNTA($B$5:$B21)&lt;=F$1,AVERAGE($B$5:$B21),F$2*($B21-$F20)+$F20)</f>
        <v>934.60058823529425</v>
      </c>
      <c r="G21" s="3">
        <f t="shared" si="0"/>
        <v>-15.330950060950272</v>
      </c>
      <c r="H21" s="3">
        <f>IF(COUNTA($G$5:$G21)&lt;=H$1,AVERAGE($G$5:$G21),H$2*($G21-$H20)+$H20)</f>
        <v>-10.22116185495438</v>
      </c>
      <c r="I21" s="3">
        <f t="shared" si="1"/>
        <v>-5.1097882059958923</v>
      </c>
    </row>
    <row r="22" spans="1:9">
      <c r="A22" s="7">
        <v>45721</v>
      </c>
      <c r="B22">
        <v>990.92</v>
      </c>
      <c r="D22" s="2">
        <f>IF(COUNTA($B$5:$B22)&lt;=D$1,AVERAGE($B$5:$B22),D$2*($B22-$D21)+$D21)</f>
        <v>925.67649453169781</v>
      </c>
      <c r="E22" s="2">
        <f>IF(COUNTA($B$5:$B22)&lt;=E$1,AVERAGE($B$5:$B22),E$2*($B22-$E21)+$E21)</f>
        <v>930.29277076290646</v>
      </c>
      <c r="F22" s="2">
        <f>IF(COUNTA($B$5:$B22)&lt;=F$1,AVERAGE($B$5:$B22),F$2*($B22-$F21)+$F21)</f>
        <v>937.72944444444454</v>
      </c>
      <c r="G22" s="3">
        <f t="shared" si="0"/>
        <v>-7.4366736815380818</v>
      </c>
      <c r="H22" s="3">
        <f>IF(COUNTA($G$5:$G22)&lt;=H$1,AVERAGE($G$5:$G22),H$2*($G22-$H21)+$H21)</f>
        <v>-9.7570804927183303</v>
      </c>
      <c r="I22" s="3">
        <f t="shared" si="1"/>
        <v>2.3204068111802485</v>
      </c>
    </row>
    <row r="23" spans="1:9">
      <c r="A23" s="7">
        <v>45720</v>
      </c>
      <c r="B23">
        <v>972.58</v>
      </c>
      <c r="D23" s="2">
        <f>IF(COUNTA($B$5:$B23)&lt;=D$1,AVERAGE($B$5:$B23),D$2*($B23-$D22)+$D22)</f>
        <v>935.0571956253583</v>
      </c>
      <c r="E23" s="2">
        <f>IF(COUNTA($B$5:$B23)&lt;=E$1,AVERAGE($B$5:$B23),E$2*($B23-$E22)+$E22)</f>
        <v>936.79849833784397</v>
      </c>
      <c r="F23" s="2">
        <f>IF(COUNTA($B$5:$B23)&lt;=F$1,AVERAGE($B$5:$B23),F$2*($B23-$F22)+$F22)</f>
        <v>939.5636842105265</v>
      </c>
      <c r="G23" s="3">
        <f t="shared" si="0"/>
        <v>-2.7651858726825367</v>
      </c>
      <c r="H23" s="3">
        <f>IF(COUNTA($G$5:$G23)&lt;=H$1,AVERAGE($G$5:$G23),H$2*($G23-$H22)+$H22)</f>
        <v>-8.7582384041417889</v>
      </c>
      <c r="I23" s="3">
        <f t="shared" si="1"/>
        <v>5.9930525314592522</v>
      </c>
    </row>
    <row r="24" spans="1:9">
      <c r="A24" s="7">
        <v>45719</v>
      </c>
      <c r="B24">
        <v>973.7</v>
      </c>
      <c r="D24" s="2">
        <f>IF(COUNTA($B$5:$B24)&lt;=D$1,AVERAGE($B$5:$B24),D$2*($B24-$D23)+$D23)</f>
        <v>942.78575650028665</v>
      </c>
      <c r="E24" s="2">
        <f>IF(COUNTA($B$5:$B24)&lt;=E$1,AVERAGE($B$5:$B24),E$2*($B24-$E23)+$E23)</f>
        <v>942.47565243971417</v>
      </c>
      <c r="F24" s="2">
        <f>IF(COUNTA($B$5:$B24)&lt;=F$1,AVERAGE($B$5:$B24),F$2*($B24-$F23)+$F23)</f>
        <v>941.2705000000002</v>
      </c>
      <c r="G24" s="3">
        <f t="shared" si="0"/>
        <v>1.2051524397139701</v>
      </c>
      <c r="H24" s="3">
        <f>IF(COUNTA($G$5:$G24)&lt;=H$1,AVERAGE($G$5:$G24),H$2*($G24-$H23)+$H23)</f>
        <v>-7.5128145486598186</v>
      </c>
      <c r="I24" s="3">
        <f t="shared" si="1"/>
        <v>8.7179669883737887</v>
      </c>
    </row>
    <row r="25" spans="1:9">
      <c r="A25" s="7">
        <v>45716</v>
      </c>
      <c r="B25">
        <v>980.56</v>
      </c>
      <c r="D25" s="2">
        <f>IF(COUNTA($B$5:$B25)&lt;=D$1,AVERAGE($B$5:$B25),D$2*($B25-$D24)+$D24)</f>
        <v>950.34060520022933</v>
      </c>
      <c r="E25" s="2">
        <f>IF(COUNTA($B$5:$B25)&lt;=E$1,AVERAGE($B$5:$B25),E$2*($B25-$E24)+$E24)</f>
        <v>948.33478283360432</v>
      </c>
      <c r="F25" s="2">
        <f>IF(COUNTA($B$5:$B25)&lt;=F$1,AVERAGE($B$5:$B25),F$2*($B25-$F24)+$F24)</f>
        <v>943.14142857142883</v>
      </c>
      <c r="G25" s="3">
        <f t="shared" si="0"/>
        <v>5.1933542621754896</v>
      </c>
      <c r="H25" s="3">
        <f>IF(COUNTA($G$5:$G25)&lt;=H$1,AVERAGE($G$5:$G25),H$2*($G25-$H24)+$H24)</f>
        <v>-6.1010180141225625</v>
      </c>
      <c r="I25" s="3">
        <f t="shared" si="1"/>
        <v>11.294372276298052</v>
      </c>
    </row>
    <row r="26" spans="1:9">
      <c r="A26" s="7">
        <v>45715</v>
      </c>
      <c r="B26">
        <v>963.07</v>
      </c>
      <c r="D26" s="2">
        <f>IF(COUNTA($B$5:$B26)&lt;=D$1,AVERAGE($B$5:$B26),D$2*($B26-$D25)+$D25)</f>
        <v>952.8864841601835</v>
      </c>
      <c r="E26" s="2">
        <f>IF(COUNTA($B$5:$B26)&lt;=E$1,AVERAGE($B$5:$B26),E$2*($B26-$E25)+$E25)</f>
        <v>950.60173932074213</v>
      </c>
      <c r="F26" s="2">
        <f>IF(COUNTA($B$5:$B26)&lt;=F$1,AVERAGE($B$5:$B26),F$2*($B26-$F25)+$F25)</f>
        <v>944.04727272727291</v>
      </c>
      <c r="G26" s="3">
        <f t="shared" si="0"/>
        <v>6.5544665934692148</v>
      </c>
      <c r="H26" s="3">
        <f>IF(COUNTA($G$5:$G26)&lt;=H$1,AVERAGE($G$5:$G26),H$2*($G26-$H25)+$H25)</f>
        <v>-3.5699210926042069</v>
      </c>
      <c r="I26" s="3">
        <f t="shared" si="1"/>
        <v>10.124387686073423</v>
      </c>
    </row>
    <row r="27" spans="1:9">
      <c r="A27" s="7">
        <v>45714</v>
      </c>
      <c r="B27">
        <v>990.06</v>
      </c>
      <c r="D27" s="2">
        <f>IF(COUNTA($B$5:$B27)&lt;=D$1,AVERAGE($B$5:$B27),D$2*($B27-$D26)+$D26)</f>
        <v>960.32118732814683</v>
      </c>
      <c r="E27" s="2">
        <f>IF(COUNTA($B$5:$B27)&lt;=E$1,AVERAGE($B$5:$B27),E$2*($B27-$E26)+$E26)</f>
        <v>956.67224096370489</v>
      </c>
      <c r="F27" s="2">
        <f>IF(COUNTA($B$5:$B27)&lt;=F$1,AVERAGE($B$5:$B27),F$2*($B27-$F26)+$F26)</f>
        <v>946.04782608695677</v>
      </c>
      <c r="G27" s="3">
        <f t="shared" si="0"/>
        <v>10.624414876748119</v>
      </c>
      <c r="H27" s="3">
        <f>IF(COUNTA($G$5:$G27)&lt;=H$1,AVERAGE($G$5:$G27),H$2*($G27-$H26)+$H26)</f>
        <v>-0.73105389873374138</v>
      </c>
      <c r="I27" s="3">
        <f t="shared" si="1"/>
        <v>11.35546877548186</v>
      </c>
    </row>
    <row r="28" spans="1:9">
      <c r="A28" s="7">
        <v>45713</v>
      </c>
      <c r="B28">
        <v>977.24</v>
      </c>
      <c r="D28" s="2">
        <f>IF(COUNTA($B$5:$B28)&lt;=D$1,AVERAGE($B$5:$B28),D$2*($B28-$D27)+$D27)</f>
        <v>963.70494986251742</v>
      </c>
      <c r="E28" s="2">
        <f>IF(COUNTA($B$5:$B28)&lt;=E$1,AVERAGE($B$5:$B28),E$2*($B28-$E27)+$E27)</f>
        <v>959.83651158467342</v>
      </c>
      <c r="F28" s="2">
        <f>IF(COUNTA($B$5:$B28)&lt;=F$1,AVERAGE($B$5:$B28),F$2*($B28-$F27)+$F27)</f>
        <v>947.34750000000031</v>
      </c>
      <c r="G28" s="3">
        <f t="shared" si="0"/>
        <v>12.489011584673108</v>
      </c>
      <c r="H28" s="3">
        <f>IF(COUNTA($G$5:$G28)&lt;=H$1,AVERAGE($G$5:$G28),H$2*($G28-$H27)+$H27)</f>
        <v>1.9129591979476284</v>
      </c>
      <c r="I28" s="3">
        <f t="shared" si="1"/>
        <v>10.576052386725479</v>
      </c>
    </row>
    <row r="29" spans="1:9">
      <c r="A29" s="7">
        <v>45712</v>
      </c>
      <c r="B29">
        <v>988.47</v>
      </c>
      <c r="D29" s="2">
        <f>IF(COUNTA($B$5:$B29)&lt;=D$1,AVERAGE($B$5:$B29),D$2*($B29-$D28)+$D28)</f>
        <v>968.6579598900139</v>
      </c>
      <c r="E29" s="2">
        <f>IF(COUNTA($B$5:$B29)&lt;=E$1,AVERAGE($B$5:$B29),E$2*($B29-$E28)+$E28)</f>
        <v>964.24166364856978</v>
      </c>
      <c r="F29" s="2">
        <f>IF(COUNTA($B$5:$B29)&lt;=F$1,AVERAGE($B$5:$B29),F$2*($B29-$F28)+$F28)</f>
        <v>948.99240000000032</v>
      </c>
      <c r="G29" s="3">
        <f t="shared" si="0"/>
        <v>15.249263648569467</v>
      </c>
      <c r="H29" s="3">
        <f>IF(COUNTA($G$5:$G29)&lt;=H$1,AVERAGE($G$5:$G29),H$2*($G29-$H28)+$H28)</f>
        <v>4.5802200880719965</v>
      </c>
      <c r="I29" s="3">
        <f t="shared" si="1"/>
        <v>10.669043560497471</v>
      </c>
    </row>
    <row r="30" spans="1:9">
      <c r="A30" s="7">
        <v>45709</v>
      </c>
      <c r="B30">
        <v>1003.15</v>
      </c>
      <c r="D30" s="2">
        <f>IF(COUNTA($B$5:$B30)&lt;=D$1,AVERAGE($B$5:$B30),D$2*($B30-$D29)+$D29)</f>
        <v>975.55636791201107</v>
      </c>
      <c r="E30" s="2">
        <f>IF(COUNTA($B$5:$B30)&lt;=E$1,AVERAGE($B$5:$B30),E$2*($B30-$E29)+$E29)</f>
        <v>970.22756154878982</v>
      </c>
      <c r="F30" s="2">
        <f>IF(COUNTA($B$5:$B30)&lt;=F$1,AVERAGE($B$5:$B30),F$2*($B30-$F29)+$F29)</f>
        <v>951.07538461538502</v>
      </c>
      <c r="G30" s="3">
        <f t="shared" si="0"/>
        <v>19.152176933404803</v>
      </c>
      <c r="H30" s="3">
        <f>IF(COUNTA($G$5:$G30)&lt;=H$1,AVERAGE($G$5:$G30),H$2*($G30-$H29)+$H29)</f>
        <v>7.494611457138558</v>
      </c>
      <c r="I30" s="3">
        <f t="shared" si="1"/>
        <v>11.657565476266246</v>
      </c>
    </row>
    <row r="31" spans="1:9">
      <c r="A31" s="7">
        <v>45708</v>
      </c>
      <c r="B31">
        <v>1024.54</v>
      </c>
      <c r="D31" s="2">
        <f>IF(COUNTA($B$5:$B31)&lt;=D$1,AVERAGE($B$5:$B31),D$2*($B31-$D30)+$D30)</f>
        <v>985.35309432960889</v>
      </c>
      <c r="E31" s="2">
        <f>IF(COUNTA($B$5:$B31)&lt;=E$1,AVERAGE($B$5:$B31),E$2*($B31-$E30)+$E30)</f>
        <v>978.58332131051441</v>
      </c>
      <c r="F31" s="2">
        <f>IF(COUNTA($B$5:$B31)&lt;=F$1,AVERAGE($B$5:$B31),F$2*($B31-$F30)+$F30)</f>
        <v>956.51720797720839</v>
      </c>
      <c r="G31" s="3">
        <f t="shared" si="0"/>
        <v>22.066113333306021</v>
      </c>
      <c r="H31" s="3">
        <f>IF(COUNTA($G$5:$G31)&lt;=H$1,AVERAGE($G$5:$G31),H$2*($G31-$H30)+$H30)</f>
        <v>10.408911832372052</v>
      </c>
      <c r="I31" s="3">
        <f t="shared" si="1"/>
        <v>11.657201500933969</v>
      </c>
    </row>
    <row r="32" spans="1:9">
      <c r="A32" s="7">
        <v>45707</v>
      </c>
      <c r="B32">
        <v>1043.33</v>
      </c>
      <c r="D32" s="2">
        <f>IF(COUNTA($B$5:$B32)&lt;=D$1,AVERAGE($B$5:$B32),D$2*($B32-$D31)+$D31)</f>
        <v>996.94847546368715</v>
      </c>
      <c r="E32" s="2">
        <f>IF(COUNTA($B$5:$B32)&lt;=E$1,AVERAGE($B$5:$B32),E$2*($B32-$E31)+$E31)</f>
        <v>988.54434880120448</v>
      </c>
      <c r="F32" s="2">
        <f>IF(COUNTA($B$5:$B32)&lt;=F$1,AVERAGE($B$5:$B32),F$2*($B32-$F31)+$F31)</f>
        <v>962.94778516408178</v>
      </c>
      <c r="G32" s="3">
        <f t="shared" si="0"/>
        <v>25.596563637122699</v>
      </c>
      <c r="H32" s="3">
        <f>IF(COUNTA($G$5:$G32)&lt;=H$1,AVERAGE($G$5:$G32),H$2*($G32-$H31)+$H31)</f>
        <v>13.446442193322181</v>
      </c>
      <c r="I32" s="3">
        <f t="shared" si="1"/>
        <v>12.150121443800519</v>
      </c>
    </row>
    <row r="33" spans="1:9">
      <c r="A33" s="7">
        <v>45706</v>
      </c>
      <c r="B33">
        <v>1035.8499999999999</v>
      </c>
      <c r="D33" s="2">
        <f>IF(COUNTA($B$5:$B33)&lt;=D$1,AVERAGE($B$5:$B33),D$2*($B33-$D32)+$D32)</f>
        <v>1004.7287803709497</v>
      </c>
      <c r="E33" s="2">
        <f>IF(COUNTA($B$5:$B33)&lt;=E$1,AVERAGE($B$5:$B33),E$2*($B33-$E32)+$E32)</f>
        <v>995.82214129332681</v>
      </c>
      <c r="F33" s="2">
        <f>IF(COUNTA($B$5:$B33)&lt;=F$1,AVERAGE($B$5:$B33),F$2*($B33-$F32)+$F32)</f>
        <v>968.34794922600167</v>
      </c>
      <c r="G33" s="3">
        <f t="shared" si="0"/>
        <v>27.474192067325134</v>
      </c>
      <c r="H33" s="3">
        <f>IF(COUNTA($G$5:$G33)&lt;=H$1,AVERAGE($G$5:$G33),H$2*($G33-$H32)+$H32)</f>
        <v>16.251992168122772</v>
      </c>
      <c r="I33" s="3">
        <f t="shared" si="1"/>
        <v>11.222199899202362</v>
      </c>
    </row>
    <row r="34" spans="1:9">
      <c r="A34" s="7">
        <v>45702</v>
      </c>
      <c r="B34">
        <v>1058.5999999999999</v>
      </c>
      <c r="D34" s="2">
        <f>IF(COUNTA($B$5:$B34)&lt;=D$1,AVERAGE($B$5:$B34),D$2*($B34-$D33)+$D33)</f>
        <v>1015.5030242967598</v>
      </c>
      <c r="E34" s="2">
        <f>IF(COUNTA($B$5:$B34)&lt;=E$1,AVERAGE($B$5:$B34),E$2*($B34-$E33)+$E33)</f>
        <v>1005.4802734020458</v>
      </c>
      <c r="F34" s="2">
        <f>IF(COUNTA($B$5:$B34)&lt;=F$1,AVERAGE($B$5:$B34),F$2*($B34-$F33)+$F33)</f>
        <v>975.03328632037187</v>
      </c>
      <c r="G34" s="3">
        <f t="shared" si="0"/>
        <v>30.44698708167391</v>
      </c>
      <c r="H34" s="3">
        <f>IF(COUNTA($G$5:$G34)&lt;=H$1,AVERAGE($G$5:$G34),H$2*($G34-$H33)+$H33)</f>
        <v>19.090991150832998</v>
      </c>
      <c r="I34" s="3">
        <f t="shared" si="1"/>
        <v>11.355995930840912</v>
      </c>
    </row>
    <row r="35" spans="1:9">
      <c r="A35" s="7">
        <v>45701</v>
      </c>
      <c r="B35">
        <v>1043.69</v>
      </c>
      <c r="D35" s="2">
        <f>IF(COUNTA($B$5:$B35)&lt;=D$1,AVERAGE($B$5:$B35),D$2*($B35-$D34)+$D34)</f>
        <v>1021.1404194374079</v>
      </c>
      <c r="E35" s="2">
        <f>IF(COUNTA($B$5:$B35)&lt;=E$1,AVERAGE($B$5:$B35),E$2*($B35-$E34)+$E34)</f>
        <v>1011.3586928786541</v>
      </c>
      <c r="F35" s="2">
        <f>IF(COUNTA($B$5:$B35)&lt;=F$1,AVERAGE($B$5:$B35),F$2*($B35-$F34)+$F34)</f>
        <v>980.11896881515918</v>
      </c>
      <c r="G35" s="3">
        <f t="shared" si="0"/>
        <v>31.239724063494918</v>
      </c>
      <c r="H35" s="3">
        <f>IF(COUNTA($G$5:$G35)&lt;=H$1,AVERAGE($G$5:$G35),H$2*($G35-$H34)+$H34)</f>
        <v>21.520737733365383</v>
      </c>
      <c r="I35" s="3">
        <f t="shared" si="1"/>
        <v>9.7189863301295354</v>
      </c>
    </row>
    <row r="36" spans="1:9">
      <c r="A36" s="7">
        <v>45700</v>
      </c>
      <c r="B36">
        <v>1027.31</v>
      </c>
      <c r="D36" s="2">
        <f>IF(COUNTA($B$5:$B36)&lt;=D$1,AVERAGE($B$5:$B36),D$2*($B36-$D35)+$D35)</f>
        <v>1022.3743355499263</v>
      </c>
      <c r="E36" s="2">
        <f>IF(COUNTA($B$5:$B36)&lt;=E$1,AVERAGE($B$5:$B36),E$2*($B36-$E35)+$E35)</f>
        <v>1013.8127401280919</v>
      </c>
      <c r="F36" s="2">
        <f>IF(COUNTA($B$5:$B36)&lt;=F$1,AVERAGE($B$5:$B36),F$2*($B36-$F35)+$F35)</f>
        <v>983.61460075477703</v>
      </c>
      <c r="G36" s="3">
        <f t="shared" si="0"/>
        <v>30.198139373314916</v>
      </c>
      <c r="H36" s="3">
        <f>IF(COUNTA($G$5:$G36)&lt;=H$1,AVERAGE($G$5:$G36),H$2*($G36-$H35)+$H35)</f>
        <v>23.256218061355291</v>
      </c>
      <c r="I36" s="3">
        <f t="shared" si="1"/>
        <v>6.941921311959625</v>
      </c>
    </row>
    <row r="37" spans="1:9">
      <c r="A37" s="7">
        <v>45699</v>
      </c>
      <c r="B37">
        <v>1008.08</v>
      </c>
      <c r="D37" s="2">
        <f>IF(COUNTA($B$5:$B37)&lt;=D$1,AVERAGE($B$5:$B37),D$2*($B37-$D36)+$D36)</f>
        <v>1019.5154684399411</v>
      </c>
      <c r="E37" s="2">
        <f>IF(COUNTA($B$5:$B37)&lt;=E$1,AVERAGE($B$5:$B37),E$2*($B37-$E36)+$E36)</f>
        <v>1012.9307801083855</v>
      </c>
      <c r="F37" s="2">
        <f>IF(COUNTA($B$5:$B37)&lt;=F$1,AVERAGE($B$5:$B37),F$2*($B37-$F36)+$F36)</f>
        <v>985.42685255071945</v>
      </c>
      <c r="G37" s="3">
        <f t="shared" si="0"/>
        <v>27.503927557666088</v>
      </c>
      <c r="H37" s="3">
        <f>IF(COUNTA($G$5:$G37)&lt;=H$1,AVERAGE($G$5:$G37),H$2*($G37-$H36)+$H36)</f>
        <v>24.105759960617451</v>
      </c>
      <c r="I37" s="3">
        <f t="shared" si="1"/>
        <v>3.3981675970486371</v>
      </c>
    </row>
    <row r="38" spans="1:9">
      <c r="A38" s="7">
        <v>45698</v>
      </c>
      <c r="B38">
        <v>1027.5999999999999</v>
      </c>
      <c r="D38" s="2">
        <f>IF(COUNTA($B$5:$B38)&lt;=D$1,AVERAGE($B$5:$B38),D$2*($B38-$D37)+$D37)</f>
        <v>1021.1323747519529</v>
      </c>
      <c r="E38" s="2">
        <f>IF(COUNTA($B$5:$B38)&lt;=E$1,AVERAGE($B$5:$B38),E$2*($B38-$E37)+$E37)</f>
        <v>1015.1875831686339</v>
      </c>
      <c r="F38" s="2">
        <f>IF(COUNTA($B$5:$B38)&lt;=F$1,AVERAGE($B$5:$B38),F$2*($B38-$F37)+$F37)</f>
        <v>988.55078939881435</v>
      </c>
      <c r="G38" s="3">
        <f t="shared" si="0"/>
        <v>26.636793769819519</v>
      </c>
      <c r="H38" s="3">
        <f>IF(COUNTA($G$5:$G38)&lt;=H$1,AVERAGE($G$5:$G38),H$2*($G38-$H37)+$H37)</f>
        <v>24.611966722457865</v>
      </c>
      <c r="I38" s="3">
        <f t="shared" si="1"/>
        <v>2.0248270473616543</v>
      </c>
    </row>
    <row r="39" spans="1:9">
      <c r="A39" s="7">
        <v>45695</v>
      </c>
      <c r="B39">
        <v>1013.93</v>
      </c>
      <c r="D39" s="2">
        <f>IF(COUNTA($B$5:$B39)&lt;=D$1,AVERAGE($B$5:$B39),D$2*($B39-$D38)+$D38)</f>
        <v>1019.6918998015623</v>
      </c>
      <c r="E39" s="2">
        <f>IF(COUNTA($B$5:$B39)&lt;=E$1,AVERAGE($B$5:$B39),E$2*($B39-$E38)+$E38)</f>
        <v>1014.9941088349979</v>
      </c>
      <c r="F39" s="2">
        <f>IF(COUNTA($B$5:$B39)&lt;=F$1,AVERAGE($B$5:$B39),F$2*($B39-$F38)+$F38)</f>
        <v>990.43073092482814</v>
      </c>
      <c r="G39" s="3">
        <f t="shared" si="0"/>
        <v>24.56337791016972</v>
      </c>
      <c r="H39" s="3">
        <f>IF(COUNTA($G$5:$G39)&lt;=H$1,AVERAGE($G$5:$G39),H$2*($G39-$H38)+$H38)</f>
        <v>24.602248960000235</v>
      </c>
      <c r="I39" s="3">
        <f t="shared" si="1"/>
        <v>-3.8871049830515148E-2</v>
      </c>
    </row>
    <row r="40" spans="1:9">
      <c r="A40" s="7">
        <v>45694</v>
      </c>
      <c r="B40">
        <v>1015.68</v>
      </c>
      <c r="D40" s="2">
        <f>IF(COUNTA($B$5:$B40)&lt;=D$1,AVERAGE($B$5:$B40),D$2*($B40-$D39)+$D39)</f>
        <v>1018.8895198412498</v>
      </c>
      <c r="E40" s="2">
        <f>IF(COUNTA($B$5:$B40)&lt;=E$1,AVERAGE($B$5:$B40),E$2*($B40-$E39)+$E39)</f>
        <v>1015.0996305526905</v>
      </c>
      <c r="F40" s="2">
        <f>IF(COUNTA($B$5:$B40)&lt;=F$1,AVERAGE($B$5:$B40),F$2*($B40-$F39)+$F39)</f>
        <v>992.30104715261859</v>
      </c>
      <c r="G40" s="3">
        <f t="shared" si="0"/>
        <v>22.798583400071948</v>
      </c>
      <c r="H40" s="3">
        <f>IF(COUNTA($G$5:$G40)&lt;=H$1,AVERAGE($G$5:$G40),H$2*($G40-$H39)+$H39)</f>
        <v>24.241515848014579</v>
      </c>
      <c r="I40" s="3">
        <f t="shared" si="1"/>
        <v>-1.4429324479426313</v>
      </c>
    </row>
    <row r="41" spans="1:9">
      <c r="A41" s="7">
        <v>45693</v>
      </c>
      <c r="B41">
        <v>1011.11</v>
      </c>
      <c r="D41" s="2">
        <f>IF(COUNTA($B$5:$B41)&lt;=D$1,AVERAGE($B$5:$B41),D$2*($B41-$D40)+$D40)</f>
        <v>1017.3336158729999</v>
      </c>
      <c r="E41" s="2">
        <f>IF(COUNTA($B$5:$B41)&lt;=E$1,AVERAGE($B$5:$B41),E$2*($B41-$E40)+$E40)</f>
        <v>1014.485841236892</v>
      </c>
      <c r="F41" s="2">
        <f>IF(COUNTA($B$5:$B41)&lt;=F$1,AVERAGE($B$5:$B41),F$2*($B41-$F40)+$F40)</f>
        <v>993.69430291909134</v>
      </c>
      <c r="G41" s="3">
        <f t="shared" si="0"/>
        <v>20.7915383178007</v>
      </c>
      <c r="H41" s="3">
        <f>IF(COUNTA($G$5:$G41)&lt;=H$1,AVERAGE($G$5:$G41),H$2*($G41-$H40)+$H40)</f>
        <v>23.551520341971802</v>
      </c>
      <c r="I41" s="3">
        <f t="shared" si="1"/>
        <v>-2.7599820241711015</v>
      </c>
    </row>
    <row r="42" spans="1:9">
      <c r="A42" s="7">
        <v>45692</v>
      </c>
      <c r="B42">
        <v>994.87</v>
      </c>
      <c r="D42" s="2">
        <f>IF(COUNTA($B$5:$B42)&lt;=D$1,AVERAGE($B$5:$B42),D$2*($B42-$D41)+$D41)</f>
        <v>1012.8408926983999</v>
      </c>
      <c r="E42" s="2">
        <f>IF(COUNTA($B$5:$B42)&lt;=E$1,AVERAGE($B$5:$B42),E$2*($B42-$E41)+$E41)</f>
        <v>1011.4680195081394</v>
      </c>
      <c r="F42" s="2">
        <f>IF(COUNTA($B$5:$B42)&lt;=F$1,AVERAGE($B$5:$B42),F$2*($B42-$F41)+$F41)</f>
        <v>993.78139159175123</v>
      </c>
      <c r="G42" s="3">
        <f t="shared" si="0"/>
        <v>17.686627916388147</v>
      </c>
      <c r="H42" s="3">
        <f>IF(COUNTA($G$5:$G42)&lt;=H$1,AVERAGE($G$5:$G42),H$2*($G42-$H41)+$H41)</f>
        <v>22.378541856855072</v>
      </c>
      <c r="I42" s="3">
        <f t="shared" si="1"/>
        <v>-4.6919139404669252</v>
      </c>
    </row>
    <row r="43" spans="1:9">
      <c r="A43" s="7">
        <v>45691</v>
      </c>
      <c r="B43">
        <v>978.94</v>
      </c>
      <c r="D43" s="2">
        <f>IF(COUNTA($B$5:$B43)&lt;=D$1,AVERAGE($B$5:$B43),D$2*($B43-$D42)+$D42)</f>
        <v>1006.06071415872</v>
      </c>
      <c r="E43" s="2">
        <f>IF(COUNTA($B$5:$B43)&lt;=E$1,AVERAGE($B$5:$B43),E$2*($B43-$E42)+$E42)</f>
        <v>1006.4637088145795</v>
      </c>
      <c r="F43" s="2">
        <f>IF(COUNTA($B$5:$B43)&lt;=F$1,AVERAGE($B$5:$B43),F$2*($B43-$F42)+$F42)</f>
        <v>992.68202925162154</v>
      </c>
      <c r="G43" s="3">
        <f t="shared" si="0"/>
        <v>13.781679562957947</v>
      </c>
      <c r="H43" s="3">
        <f>IF(COUNTA($G$5:$G43)&lt;=H$1,AVERAGE($G$5:$G43),H$2*($G43-$H42)+$H42)</f>
        <v>20.659169398075647</v>
      </c>
      <c r="I43" s="3">
        <f t="shared" si="1"/>
        <v>-6.8774898351177001</v>
      </c>
    </row>
    <row r="44" spans="1:9">
      <c r="A44" s="7">
        <v>45688</v>
      </c>
      <c r="B44">
        <v>976.76</v>
      </c>
      <c r="D44" s="2">
        <f>IF(COUNTA($B$5:$B44)&lt;=D$1,AVERAGE($B$5:$B44),D$2*($B44-$D43)+$D43)</f>
        <v>1000.2005713269759</v>
      </c>
      <c r="E44" s="2">
        <f>IF(COUNTA($B$5:$B44)&lt;=E$1,AVERAGE($B$5:$B44),E$2*($B44-$E43)+$E43)</f>
        <v>1001.8939074584904</v>
      </c>
      <c r="F44" s="2">
        <f>IF(COUNTA($B$5:$B44)&lt;=F$1,AVERAGE($B$5:$B44),F$2*($B44-$F43)+$F43)</f>
        <v>991.50261967742733</v>
      </c>
      <c r="G44" s="3">
        <f t="shared" si="0"/>
        <v>10.391287781063056</v>
      </c>
      <c r="H44" s="3">
        <f>IF(COUNTA($G$5:$G44)&lt;=H$1,AVERAGE($G$5:$G44),H$2*($G44-$H43)+$H43)</f>
        <v>18.605593074673131</v>
      </c>
      <c r="I44" s="3">
        <f t="shared" si="1"/>
        <v>-8.2143052936100744</v>
      </c>
    </row>
    <row r="45" spans="1:9">
      <c r="A45" s="7">
        <v>45687</v>
      </c>
      <c r="B45">
        <v>973.24</v>
      </c>
      <c r="D45" s="2">
        <f>IF(COUNTA($B$5:$B45)&lt;=D$1,AVERAGE($B$5:$B45),D$2*($B45-$D44)+$D44)</f>
        <v>994.80845706158073</v>
      </c>
      <c r="E45" s="2">
        <f>IF(COUNTA($B$5:$B45)&lt;=E$1,AVERAGE($B$5:$B45),E$2*($B45-$E44)+$E44)</f>
        <v>997.48561400333801</v>
      </c>
      <c r="F45" s="2">
        <f>IF(COUNTA($B$5:$B45)&lt;=F$1,AVERAGE($B$5:$B45),F$2*($B45-$F44)+$F44)</f>
        <v>990.14983303465499</v>
      </c>
      <c r="G45" s="3">
        <f t="shared" si="0"/>
        <v>7.3357809686830251</v>
      </c>
      <c r="H45" s="3">
        <f>IF(COUNTA($G$5:$G45)&lt;=H$1,AVERAGE($G$5:$G45),H$2*($G45-$H44)+$H44)</f>
        <v>16.351630653475109</v>
      </c>
      <c r="I45" s="3">
        <f t="shared" si="1"/>
        <v>-9.0158496847920837</v>
      </c>
    </row>
    <row r="46" spans="1:9">
      <c r="A46" s="7">
        <v>45686</v>
      </c>
      <c r="B46">
        <v>978.15</v>
      </c>
      <c r="D46" s="2">
        <f>IF(COUNTA($B$5:$B46)&lt;=D$1,AVERAGE($B$5:$B46),D$2*($B46-$D45)+$D45)</f>
        <v>991.47676564926462</v>
      </c>
      <c r="E46" s="2">
        <f>IF(COUNTA($B$5:$B46)&lt;=E$1,AVERAGE($B$5:$B46),E$2*($B46-$E45)+$E45)</f>
        <v>994.51090415667068</v>
      </c>
      <c r="F46" s="2">
        <f>IF(COUNTA($B$5:$B46)&lt;=F$1,AVERAGE($B$5:$B46),F$2*($B46-$F45)+$F45)</f>
        <v>989.26095651356945</v>
      </c>
      <c r="G46" s="3">
        <f t="shared" si="0"/>
        <v>5.2499476431012226</v>
      </c>
      <c r="H46" s="3">
        <f>IF(COUNTA($G$5:$G46)&lt;=H$1,AVERAGE($G$5:$G46),H$2*($G46-$H45)+$H45)</f>
        <v>14.131294051400332</v>
      </c>
      <c r="I46" s="3">
        <f t="shared" si="1"/>
        <v>-8.8813464082991089</v>
      </c>
    </row>
    <row r="47" spans="1:9">
      <c r="A47" s="7">
        <v>45685</v>
      </c>
      <c r="B47">
        <v>971.83</v>
      </c>
      <c r="D47" s="2">
        <f>IF(COUNTA($B$5:$B47)&lt;=D$1,AVERAGE($B$5:$B47),D$2*($B47-$D46)+$D46)</f>
        <v>987.54741251941175</v>
      </c>
      <c r="E47" s="2">
        <f>IF(COUNTA($B$5:$B47)&lt;=E$1,AVERAGE($B$5:$B47),E$2*($B47-$E46)+$E46)</f>
        <v>991.02153428641361</v>
      </c>
      <c r="F47" s="2">
        <f>IF(COUNTA($B$5:$B47)&lt;=F$1,AVERAGE($B$5:$B47),F$2*($B47-$F46)+$F46)</f>
        <v>987.96977454960131</v>
      </c>
      <c r="G47" s="3">
        <f t="shared" si="0"/>
        <v>3.0517597368123006</v>
      </c>
      <c r="H47" s="3">
        <f>IF(COUNTA($G$5:$G47)&lt;=H$1,AVERAGE($G$5:$G47),H$2*($G47-$H46)+$H46)</f>
        <v>11.915387188482725</v>
      </c>
      <c r="I47" s="3">
        <f t="shared" si="1"/>
        <v>-8.8636274516704248</v>
      </c>
    </row>
    <row r="48" spans="1:9">
      <c r="A48" s="7">
        <v>45684</v>
      </c>
      <c r="B48">
        <v>971.89</v>
      </c>
      <c r="D48" s="2">
        <f>IF(COUNTA($B$5:$B48)&lt;=D$1,AVERAGE($B$5:$B48),D$2*($B48-$D47)+$D47)</f>
        <v>984.4159300155294</v>
      </c>
      <c r="E48" s="2">
        <f>IF(COUNTA($B$5:$B48)&lt;=E$1,AVERAGE($B$5:$B48),E$2*($B48-$E47)+$E47)</f>
        <v>988.0782213192731</v>
      </c>
      <c r="F48" s="2">
        <f>IF(COUNTA($B$5:$B48)&lt;=F$1,AVERAGE($B$5:$B48),F$2*($B48-$F47)+$F47)</f>
        <v>986.77868013851969</v>
      </c>
      <c r="G48" s="3">
        <f t="shared" si="0"/>
        <v>1.2995411807534083</v>
      </c>
      <c r="H48" s="3">
        <f>IF(COUNTA($G$5:$G48)&lt;=H$1,AVERAGE($G$5:$G48),H$2*($G48-$H47)+$H47)</f>
        <v>9.792217986936862</v>
      </c>
      <c r="I48" s="3">
        <f t="shared" si="1"/>
        <v>-8.4926768061834537</v>
      </c>
    </row>
    <row r="49" spans="1:9">
      <c r="A49" s="7">
        <v>45681</v>
      </c>
      <c r="B49">
        <v>977.59</v>
      </c>
      <c r="D49" s="2">
        <f>IF(COUNTA($B$5:$B49)&lt;=D$1,AVERAGE($B$5:$B49),D$2*($B49-$D48)+$D48)</f>
        <v>983.05074401242348</v>
      </c>
      <c r="E49" s="2">
        <f>IF(COUNTA($B$5:$B49)&lt;=E$1,AVERAGE($B$5:$B49),E$2*($B49-$E48)+$E48)</f>
        <v>986.46464880861572</v>
      </c>
      <c r="F49" s="2">
        <f>IF(COUNTA($B$5:$B49)&lt;=F$1,AVERAGE($B$5:$B49),F$2*($B49-$F48)+$F48)</f>
        <v>986.09803716529598</v>
      </c>
      <c r="G49" s="3">
        <f t="shared" si="0"/>
        <v>0.36661164331974305</v>
      </c>
      <c r="H49" s="3">
        <f>IF(COUNTA($G$5:$G49)&lt;=H$1,AVERAGE($G$5:$G49),H$2*($G49-$H48)+$H48)</f>
        <v>7.9070967182134382</v>
      </c>
      <c r="I49" s="3">
        <f t="shared" si="1"/>
        <v>-7.5404850748936951</v>
      </c>
    </row>
    <row r="50" spans="1:9">
      <c r="A50" s="7">
        <v>45680</v>
      </c>
      <c r="B50">
        <v>984.86</v>
      </c>
      <c r="D50" s="2">
        <f>IF(COUNTA($B$5:$B50)&lt;=D$1,AVERAGE($B$5:$B50),D$2*($B50-$D49)+$D49)</f>
        <v>983.41259520993879</v>
      </c>
      <c r="E50" s="2">
        <f>IF(COUNTA($B$5:$B50)&lt;=E$1,AVERAGE($B$5:$B50),E$2*($B50-$E49)+$E49)</f>
        <v>986.2177797611364</v>
      </c>
      <c r="F50" s="2">
        <f>IF(COUNTA($B$5:$B50)&lt;=F$1,AVERAGE($B$5:$B50),F$2*($B50-$F49)+$F49)</f>
        <v>986.00633070860738</v>
      </c>
      <c r="G50" s="3">
        <f t="shared" si="0"/>
        <v>0.21144905252901935</v>
      </c>
      <c r="H50" s="3">
        <f>IF(COUNTA($G$5:$G50)&lt;=H$1,AVERAGE($G$5:$G50),H$2*($G50-$H49)+$H49)</f>
        <v>6.3679671850765542</v>
      </c>
      <c r="I50" s="3">
        <f t="shared" si="1"/>
        <v>-6.1565181325475349</v>
      </c>
    </row>
    <row r="51" spans="1:9">
      <c r="A51" s="7">
        <v>45679</v>
      </c>
      <c r="B51">
        <v>953.99</v>
      </c>
      <c r="D51" s="2">
        <f>IF(COUNTA($B$5:$B51)&lt;=D$1,AVERAGE($B$5:$B51),D$2*($B51-$D50)+$D50)</f>
        <v>977.52807616795099</v>
      </c>
      <c r="E51" s="2">
        <f>IF(COUNTA($B$5:$B51)&lt;=E$1,AVERAGE($B$5:$B51),E$2*($B51-$E50)+$E50)</f>
        <v>981.25965979788464</v>
      </c>
      <c r="F51" s="2">
        <f>IF(COUNTA($B$5:$B51)&lt;=F$1,AVERAGE($B$5:$B51),F$2*($B51-$F50)+$F50)</f>
        <v>983.63475065611794</v>
      </c>
      <c r="G51" s="3">
        <f t="shared" si="0"/>
        <v>-2.3750908582333068</v>
      </c>
      <c r="H51" s="3">
        <f>IF(COUNTA($G$5:$G51)&lt;=H$1,AVERAGE($G$5:$G51),H$2*($G51-$H50)+$H50)</f>
        <v>4.6193555764145815</v>
      </c>
      <c r="I51" s="3">
        <f t="shared" si="1"/>
        <v>-6.9944464346478883</v>
      </c>
    </row>
    <row r="52" spans="1:9">
      <c r="A52" s="7">
        <v>45678</v>
      </c>
      <c r="B52">
        <v>869.68</v>
      </c>
      <c r="D52" s="2">
        <f>IF(COUNTA($B$5:$B52)&lt;=D$1,AVERAGE($B$5:$B52),D$2*($B52-$D51)+$D51)</f>
        <v>955.9584609343608</v>
      </c>
      <c r="E52" s="2">
        <f>IF(COUNTA($B$5:$B52)&lt;=E$1,AVERAGE($B$5:$B52),E$2*($B52-$E51)+$E51)</f>
        <v>964.09355829051776</v>
      </c>
      <c r="F52" s="2">
        <f>IF(COUNTA($B$5:$B52)&lt;=F$1,AVERAGE($B$5:$B52),F$2*($B52-$F51)+$F51)</f>
        <v>975.19365801492404</v>
      </c>
      <c r="G52" s="3">
        <f t="shared" si="0"/>
        <v>-11.100099724406277</v>
      </c>
      <c r="H52" s="3">
        <f>IF(COUNTA($G$5:$G52)&lt;=H$1,AVERAGE($G$5:$G52),H$2*($G52-$H51)+$H51)</f>
        <v>1.4754645162504096</v>
      </c>
      <c r="I52" s="3">
        <f t="shared" si="1"/>
        <v>-12.575564240656687</v>
      </c>
    </row>
    <row r="53" spans="1:9">
      <c r="A53" s="7">
        <v>45674</v>
      </c>
      <c r="B53">
        <v>858.1</v>
      </c>
      <c r="D53" s="2">
        <f>IF(COUNTA($B$5:$B53)&lt;=D$1,AVERAGE($B$5:$B53),D$2*($B53-$D52)+$D52)</f>
        <v>936.38676874748865</v>
      </c>
      <c r="E53" s="2">
        <f>IF(COUNTA($B$5:$B53)&lt;=E$1,AVERAGE($B$5:$B53),E$2*($B53-$E52)+$E52)</f>
        <v>947.78685701505344</v>
      </c>
      <c r="F53" s="2">
        <f>IF(COUNTA($B$5:$B53)&lt;=F$1,AVERAGE($B$5:$B53),F$2*($B53-$F52)+$F52)</f>
        <v>966.52005371752227</v>
      </c>
      <c r="G53" s="3">
        <f t="shared" si="0"/>
        <v>-18.733196702468831</v>
      </c>
      <c r="H53" s="3">
        <f>IF(COUNTA($G$5:$G53)&lt;=H$1,AVERAGE($G$5:$G53),H$2*($G53-$H52)+$H52)</f>
        <v>-2.5662677274934382</v>
      </c>
      <c r="I53" s="3">
        <f t="shared" si="1"/>
        <v>-16.166928974975391</v>
      </c>
    </row>
    <row r="54" spans="1:9">
      <c r="A54" s="7">
        <v>45673</v>
      </c>
      <c r="B54">
        <v>842.37</v>
      </c>
      <c r="D54" s="2">
        <f>IF(COUNTA($B$5:$B54)&lt;=D$1,AVERAGE($B$5:$B54),D$2*($B54-$D53)+$D53)</f>
        <v>917.58341499799087</v>
      </c>
      <c r="E54" s="2">
        <f>IF(COUNTA($B$5:$B54)&lt;=E$1,AVERAGE($B$5:$B54),E$2*($B54-$E53)+$E53)</f>
        <v>931.56887901273751</v>
      </c>
      <c r="F54" s="2">
        <f>IF(COUNTA($B$5:$B54)&lt;=F$1,AVERAGE($B$5:$B54),F$2*($B54-$F53)+$F53)</f>
        <v>957.32375344215029</v>
      </c>
      <c r="G54" s="3">
        <f t="shared" si="0"/>
        <v>-25.75487442941278</v>
      </c>
      <c r="H54" s="3">
        <f>IF(COUNTA($G$5:$G54)&lt;=H$1,AVERAGE($G$5:$G54),H$2*($G54-$H53)+$H53)</f>
        <v>-7.2039890678773073</v>
      </c>
      <c r="I54" s="3">
        <f t="shared" si="1"/>
        <v>-18.550885361535471</v>
      </c>
    </row>
    <row r="55" spans="1:9">
      <c r="A55" s="7">
        <v>45672</v>
      </c>
      <c r="B55">
        <v>848.26</v>
      </c>
      <c r="D55" s="2">
        <f>IF(COUNTA($B$5:$B55)&lt;=D$1,AVERAGE($B$5:$B55),D$2*($B55-$D54)+$D54)</f>
        <v>903.71873199839274</v>
      </c>
      <c r="E55" s="2">
        <f>IF(COUNTA($B$5:$B55)&lt;=E$1,AVERAGE($B$5:$B55),E$2*($B55-$E54)+$E54)</f>
        <v>918.75212839539324</v>
      </c>
      <c r="F55" s="2">
        <f>IF(COUNTA($B$5:$B55)&lt;=F$1,AVERAGE($B$5:$B55),F$2*($B55-$F54)+$F54)</f>
        <v>949.24495689087985</v>
      </c>
      <c r="G55" s="3">
        <f t="shared" si="0"/>
        <v>-30.492828495486606</v>
      </c>
      <c r="H55" s="3">
        <f>IF(COUNTA($G$5:$G55)&lt;=H$1,AVERAGE($G$5:$G55),H$2*($G55-$H54)+$H54)</f>
        <v>-11.861756953399166</v>
      </c>
      <c r="I55" s="3">
        <f t="shared" si="1"/>
        <v>-18.63107154208744</v>
      </c>
    </row>
    <row r="56" spans="1:9">
      <c r="A56" s="7">
        <v>45671</v>
      </c>
      <c r="B56">
        <v>828.4</v>
      </c>
      <c r="D56" s="2">
        <f>IF(COUNTA($B$5:$B56)&lt;=D$1,AVERAGE($B$5:$B56),D$2*($B56-$D55)+$D55)</f>
        <v>888.65498559871423</v>
      </c>
      <c r="E56" s="2">
        <f>IF(COUNTA($B$5:$B56)&lt;=E$1,AVERAGE($B$5:$B56),E$2*($B56-$E55)+$E55)</f>
        <v>904.85180094994814</v>
      </c>
      <c r="F56" s="2">
        <f>IF(COUNTA($B$5:$B56)&lt;=F$1,AVERAGE($B$5:$B56),F$2*($B56-$F55)+$F55)</f>
        <v>940.29347860266648</v>
      </c>
      <c r="G56" s="3">
        <f t="shared" si="0"/>
        <v>-35.44167765271834</v>
      </c>
      <c r="H56" s="3">
        <f>IF(COUNTA($G$5:$G56)&lt;=H$1,AVERAGE($G$5:$G56),H$2*($G56-$H55)+$H55)</f>
        <v>-16.577741093263</v>
      </c>
      <c r="I56" s="3">
        <f t="shared" si="1"/>
        <v>-18.86393655945534</v>
      </c>
    </row>
    <row r="57" spans="1:9">
      <c r="A57" s="7">
        <v>45670</v>
      </c>
      <c r="B57">
        <v>840.29</v>
      </c>
      <c r="D57" s="2">
        <f>IF(COUNTA($B$5:$B57)&lt;=D$1,AVERAGE($B$5:$B57),D$2*($B57-$D56)+$D56)</f>
        <v>878.9819884789714</v>
      </c>
      <c r="E57" s="2">
        <f>IF(COUNTA($B$5:$B57)&lt;=E$1,AVERAGE($B$5:$B57),E$2*($B57-$E56)+$E56)</f>
        <v>894.91921618841764</v>
      </c>
      <c r="F57" s="2">
        <f>IF(COUNTA($B$5:$B57)&lt;=F$1,AVERAGE($B$5:$B57),F$2*($B57-$F56)+$F56)</f>
        <v>932.88581352098743</v>
      </c>
      <c r="G57" s="3">
        <f t="shared" si="0"/>
        <v>-37.966597332569791</v>
      </c>
      <c r="H57" s="3">
        <f>IF(COUNTA($G$5:$G57)&lt;=H$1,AVERAGE($G$5:$G57),H$2*($G57-$H56)+$H56)</f>
        <v>-20.85551234112436</v>
      </c>
      <c r="I57" s="3">
        <f t="shared" si="1"/>
        <v>-17.111084991445431</v>
      </c>
    </row>
    <row r="58" spans="1:9">
      <c r="A58" s="7">
        <v>45667</v>
      </c>
      <c r="B58">
        <v>837.69</v>
      </c>
      <c r="D58" s="2">
        <f>IF(COUNTA($B$5:$B58)&lt;=D$1,AVERAGE($B$5:$B58),D$2*($B58-$D57)+$D57)</f>
        <v>870.72359078317709</v>
      </c>
      <c r="E58" s="2">
        <f>IF(COUNTA($B$5:$B58)&lt;=E$1,AVERAGE($B$5:$B58),E$2*($B58-$E57)+$E57)</f>
        <v>886.11472139019952</v>
      </c>
      <c r="F58" s="2">
        <f>IF(COUNTA($B$5:$B58)&lt;=F$1,AVERAGE($B$5:$B58),F$2*($B58-$F57)+$F57)</f>
        <v>925.83427177869203</v>
      </c>
      <c r="G58" s="3">
        <f t="shared" si="0"/>
        <v>-39.719550388492507</v>
      </c>
      <c r="H58" s="3">
        <f>IF(COUNTA($G$5:$G58)&lt;=H$1,AVERAGE($G$5:$G58),H$2*($G58-$H57)+$H57)</f>
        <v>-24.628319950597991</v>
      </c>
      <c r="I58" s="3">
        <f t="shared" si="1"/>
        <v>-15.091230437894517</v>
      </c>
    </row>
    <row r="59" spans="1:9">
      <c r="A59" s="7">
        <v>45665</v>
      </c>
      <c r="B59">
        <v>875</v>
      </c>
      <c r="D59" s="2">
        <f>IF(COUNTA($B$5:$B59)&lt;=D$1,AVERAGE($B$5:$B59),D$2*($B59-$D58)+$D58)</f>
        <v>871.57887262654162</v>
      </c>
      <c r="E59" s="2">
        <f>IF(COUNTA($B$5:$B59)&lt;=E$1,AVERAGE($B$5:$B59),E$2*($B59-$E58)+$E58)</f>
        <v>884.40476425324573</v>
      </c>
      <c r="F59" s="2">
        <f>IF(COUNTA($B$5:$B59)&lt;=F$1,AVERAGE($B$5:$B59),F$2*($B59-$F58)+$F58)</f>
        <v>922.06877016545559</v>
      </c>
      <c r="G59" s="3">
        <f t="shared" si="0"/>
        <v>-37.664005912209859</v>
      </c>
      <c r="H59" s="3">
        <f>IF(COUNTA($G$5:$G59)&lt;=H$1,AVERAGE($G$5:$G59),H$2*($G59-$H58)+$H58)</f>
        <v>-27.235457142920364</v>
      </c>
      <c r="I59" s="3">
        <f t="shared" si="1"/>
        <v>-10.428548769289495</v>
      </c>
    </row>
    <row r="60" spans="1:9">
      <c r="A60" s="7">
        <v>45664</v>
      </c>
      <c r="B60">
        <v>879.19</v>
      </c>
      <c r="D60" s="2">
        <f>IF(COUNTA($B$5:$B60)&lt;=D$1,AVERAGE($B$5:$B60),D$2*($B60-$D59)+$D59)</f>
        <v>873.10109810123333</v>
      </c>
      <c r="E60" s="2">
        <f>IF(COUNTA($B$5:$B60)&lt;=E$1,AVERAGE($B$5:$B60),E$2*($B60-$E59)+$E59)</f>
        <v>883.60249282966947</v>
      </c>
      <c r="F60" s="2">
        <f>IF(COUNTA($B$5:$B60)&lt;=F$1,AVERAGE($B$5:$B60),F$2*($B60-$F59)+$F59)</f>
        <v>918.89256496801443</v>
      </c>
      <c r="G60" s="3">
        <f t="shared" si="0"/>
        <v>-35.290072138344954</v>
      </c>
      <c r="H60" s="3">
        <f>IF(COUNTA($G$5:$G60)&lt;=H$1,AVERAGE($G$5:$G60),H$2*($G60-$H59)+$H59)</f>
        <v>-28.84638014200528</v>
      </c>
      <c r="I60" s="3">
        <f t="shared" si="1"/>
        <v>-6.4436919963396733</v>
      </c>
    </row>
    <row r="61" spans="1:9">
      <c r="A61" s="7">
        <v>45663</v>
      </c>
      <c r="B61">
        <v>881.79</v>
      </c>
      <c r="D61" s="2">
        <f>IF(COUNTA($B$5:$B61)&lt;=D$1,AVERAGE($B$5:$B61),D$2*($B61-$D60)+$D60)</f>
        <v>874.83887848098664</v>
      </c>
      <c r="E61" s="2">
        <f>IF(COUNTA($B$5:$B61)&lt;=E$1,AVERAGE($B$5:$B61),E$2*($B61-$E60)+$E60)</f>
        <v>883.32364777895111</v>
      </c>
      <c r="F61" s="2">
        <f>IF(COUNTA($B$5:$B61)&lt;=F$1,AVERAGE($B$5:$B61),F$2*($B61-$F60)+$F60)</f>
        <v>916.14422682223562</v>
      </c>
      <c r="G61" s="3">
        <f t="shared" si="0"/>
        <v>-32.820579043284511</v>
      </c>
      <c r="H61" s="3">
        <f>IF(COUNTA($G$5:$G61)&lt;=H$1,AVERAGE($G$5:$G61),H$2*($G61-$H60)+$H60)</f>
        <v>-29.641219922261126</v>
      </c>
      <c r="I61" s="3">
        <f t="shared" si="1"/>
        <v>-3.1793591210233849</v>
      </c>
    </row>
    <row r="62" spans="1:9">
      <c r="A62" s="7">
        <v>45660</v>
      </c>
      <c r="B62">
        <v>881.05</v>
      </c>
      <c r="D62" s="2">
        <f>IF(COUNTA($B$5:$B62)&lt;=D$1,AVERAGE($B$5:$B62),D$2*($B62-$D61)+$D61)</f>
        <v>876.08110278478932</v>
      </c>
      <c r="E62" s="2">
        <f>IF(COUNTA($B$5:$B62)&lt;=E$1,AVERAGE($B$5:$B62),E$2*($B62-$E61)+$E61)</f>
        <v>882.97385581295862</v>
      </c>
      <c r="F62" s="2">
        <f>IF(COUNTA($B$5:$B62)&lt;=F$1,AVERAGE($B$5:$B62),F$2*($B62-$F61)+$F61)</f>
        <v>913.54465446503298</v>
      </c>
      <c r="G62" s="3">
        <f t="shared" si="0"/>
        <v>-30.570798652074359</v>
      </c>
      <c r="H62" s="3">
        <f>IF(COUNTA($G$5:$G62)&lt;=H$1,AVERAGE($G$5:$G62),H$2*($G62-$H61)+$H61)</f>
        <v>-29.827135668223772</v>
      </c>
      <c r="I62" s="3">
        <f t="shared" si="1"/>
        <v>-0.74366298385058727</v>
      </c>
    </row>
    <row r="63" spans="1:9">
      <c r="A63" s="7">
        <v>45659</v>
      </c>
      <c r="B63">
        <v>886.73</v>
      </c>
      <c r="D63" s="2">
        <f>IF(COUNTA($B$5:$B63)&lt;=D$1,AVERAGE($B$5:$B63),D$2*($B63-$D62)+$D62)</f>
        <v>878.21088222783146</v>
      </c>
      <c r="E63" s="2">
        <f>IF(COUNTA($B$5:$B63)&lt;=E$1,AVERAGE($B$5:$B63),E$2*($B63-$E62)+$E62)</f>
        <v>883.55172414942649</v>
      </c>
      <c r="F63" s="2">
        <f>IF(COUNTA($B$5:$B63)&lt;=F$1,AVERAGE($B$5:$B63),F$2*($B63-$F62)+$F62)</f>
        <v>911.55838376391944</v>
      </c>
      <c r="G63" s="3">
        <f t="shared" si="0"/>
        <v>-28.006659614492946</v>
      </c>
      <c r="H63" s="3">
        <f>IF(COUNTA($G$5:$G63)&lt;=H$1,AVERAGE($G$5:$G63),H$2*($G63-$H62)+$H62)</f>
        <v>-29.463040457477607</v>
      </c>
      <c r="I63" s="3">
        <f t="shared" si="1"/>
        <v>1.456380842984661</v>
      </c>
    </row>
    <row r="64" spans="1:9">
      <c r="A64" s="7">
        <v>45657</v>
      </c>
      <c r="B64">
        <v>891.32</v>
      </c>
      <c r="D64" s="2">
        <f>IF(COUNTA($B$5:$B64)&lt;=D$1,AVERAGE($B$5:$B64),D$2*($B64-$D63)+$D63)</f>
        <v>880.83270578226518</v>
      </c>
      <c r="E64" s="2">
        <f>IF(COUNTA($B$5:$B64)&lt;=E$1,AVERAGE($B$5:$B64),E$2*($B64-$E63)+$E63)</f>
        <v>884.74684351105316</v>
      </c>
      <c r="F64" s="2">
        <f>IF(COUNTA($B$5:$B64)&lt;=F$1,AVERAGE($B$5:$B64),F$2*($B64-$F63)+$F63)</f>
        <v>910.05924422585133</v>
      </c>
      <c r="G64" s="3">
        <f t="shared" si="0"/>
        <v>-25.312400714798173</v>
      </c>
      <c r="H64" s="3">
        <f>IF(COUNTA($G$5:$G64)&lt;=H$1,AVERAGE($G$5:$G64),H$2*($G64-$H63)+$H63)</f>
        <v>-28.632912508941722</v>
      </c>
      <c r="I64" s="3">
        <f t="shared" si="1"/>
        <v>3.3205117941435489</v>
      </c>
    </row>
    <row r="65" spans="1:9">
      <c r="A65" s="7">
        <v>45656</v>
      </c>
      <c r="B65">
        <v>900.43</v>
      </c>
      <c r="D65" s="2">
        <f>IF(COUNTA($B$5:$B65)&lt;=D$1,AVERAGE($B$5:$B65),D$2*($B65-$D64)+$D64)</f>
        <v>884.75216462581216</v>
      </c>
      <c r="E65" s="2">
        <f>IF(COUNTA($B$5:$B65)&lt;=E$1,AVERAGE($B$5:$B65),E$2*($B65-$E64)+$E64)</f>
        <v>887.159636817045</v>
      </c>
      <c r="F65" s="2">
        <f>IF(COUNTA($B$5:$B65)&lt;=F$1,AVERAGE($B$5:$B65),F$2*($B65-$F64)+$F64)</f>
        <v>909.34596687578824</v>
      </c>
      <c r="G65" s="3">
        <f t="shared" si="0"/>
        <v>-22.186330058743238</v>
      </c>
      <c r="H65" s="3">
        <f>IF(COUNTA($G$5:$G65)&lt;=H$1,AVERAGE($G$5:$G65),H$2*($G65-$H64)+$H64)</f>
        <v>-27.343596018902026</v>
      </c>
      <c r="I65" s="3">
        <f t="shared" si="1"/>
        <v>5.1572659601587887</v>
      </c>
    </row>
    <row r="66" spans="1:9">
      <c r="A66" s="7">
        <v>45653</v>
      </c>
      <c r="B66">
        <v>907.55</v>
      </c>
      <c r="D66" s="2">
        <f>IF(COUNTA($B$5:$B66)&lt;=D$1,AVERAGE($B$5:$B66),D$2*($B66-$D65)+$D65)</f>
        <v>889.31173170064972</v>
      </c>
      <c r="E66" s="2">
        <f>IF(COUNTA($B$5:$B66)&lt;=E$1,AVERAGE($B$5:$B66),E$2*($B66-$E65)+$E65)</f>
        <v>890.29661576826879</v>
      </c>
      <c r="F66" s="2">
        <f>IF(COUNTA($B$5:$B66)&lt;=F$1,AVERAGE($B$5:$B66),F$2*($B66-$F65)+$F65)</f>
        <v>909.21293229239654</v>
      </c>
      <c r="G66" s="3">
        <f t="shared" si="0"/>
        <v>-18.916316524127751</v>
      </c>
      <c r="H66" s="3">
        <f>IF(COUNTA($G$5:$G66)&lt;=H$1,AVERAGE($G$5:$G66),H$2*($G66-$H65)+$H65)</f>
        <v>-25.65814011994717</v>
      </c>
      <c r="I66" s="3">
        <f t="shared" si="1"/>
        <v>6.7418235958194188</v>
      </c>
    </row>
    <row r="67" spans="1:9">
      <c r="A67" s="7">
        <v>45652</v>
      </c>
      <c r="B67">
        <v>924.14</v>
      </c>
      <c r="D67" s="2">
        <f>IF(COUNTA($B$5:$B67)&lt;=D$1,AVERAGE($B$5:$B67),D$2*($B67-$D66)+$D66)</f>
        <v>896.27738536051982</v>
      </c>
      <c r="E67" s="2">
        <f>IF(COUNTA($B$5:$B67)&lt;=E$1,AVERAGE($B$5:$B67),E$2*($B67-$E66)+$E66)</f>
        <v>895.50329026545819</v>
      </c>
      <c r="F67" s="2">
        <f>IF(COUNTA($B$5:$B67)&lt;=F$1,AVERAGE($B$5:$B67),F$2*($B67-$F66)+$F66)</f>
        <v>910.31864101147823</v>
      </c>
      <c r="G67" s="3">
        <f t="shared" si="0"/>
        <v>-14.815350746020044</v>
      </c>
      <c r="H67" s="3">
        <f>IF(COUNTA($G$5:$G67)&lt;=H$1,AVERAGE($G$5:$G67),H$2*($G67-$H66)+$H66)</f>
        <v>-23.489582245161746</v>
      </c>
      <c r="I67" s="3">
        <f t="shared" si="1"/>
        <v>8.6742314991417011</v>
      </c>
    </row>
    <row r="68" spans="1:9">
      <c r="A68" s="7">
        <v>45650</v>
      </c>
      <c r="B68">
        <v>932.12</v>
      </c>
      <c r="D68" s="2">
        <f>IF(COUNTA($B$5:$B68)&lt;=D$1,AVERAGE($B$5:$B68),D$2*($B68-$D67)+$D67)</f>
        <v>903.44590828841581</v>
      </c>
      <c r="E68" s="2">
        <f>IF(COUNTA($B$5:$B68)&lt;=E$1,AVERAGE($B$5:$B68),E$2*($B68-$E67)+$E67)</f>
        <v>901.13663022461844</v>
      </c>
      <c r="F68" s="2">
        <f>IF(COUNTA($B$5:$B68)&lt;=F$1,AVERAGE($B$5:$B68),F$2*($B68-$F67)+$F67)</f>
        <v>911.93355649210946</v>
      </c>
      <c r="G68" s="3">
        <f t="shared" si="0"/>
        <v>-10.796926267491017</v>
      </c>
      <c r="H68" s="3">
        <f>IF(COUNTA($G$5:$G68)&lt;=H$1,AVERAGE($G$5:$G68),H$2*($G68-$H67)+$H67)</f>
        <v>-20.951051049627601</v>
      </c>
      <c r="I68" s="3">
        <f t="shared" si="1"/>
        <v>10.154124782136584</v>
      </c>
    </row>
    <row r="69" spans="1:9">
      <c r="A69" s="7">
        <v>45649</v>
      </c>
      <c r="B69">
        <v>911.45</v>
      </c>
      <c r="D69" s="2">
        <f>IF(COUNTA($B$5:$B69)&lt;=D$1,AVERAGE($B$5:$B69),D$2*($B69-$D68)+$D68)</f>
        <v>905.04672663073268</v>
      </c>
      <c r="E69" s="2">
        <f>IF(COUNTA($B$5:$B69)&lt;=E$1,AVERAGE($B$5:$B69),E$2*($B69-$E68)+$E68)</f>
        <v>902.72330249775405</v>
      </c>
      <c r="F69" s="2">
        <f>IF(COUNTA($B$5:$B69)&lt;=F$1,AVERAGE($B$5:$B69),F$2*($B69-$F68)+$F68)</f>
        <v>911.89773749269398</v>
      </c>
      <c r="G69" s="3">
        <f t="shared" si="0"/>
        <v>-9.1744349949399293</v>
      </c>
      <c r="H69" s="3">
        <f>IF(COUNTA($G$5:$G69)&lt;=H$1,AVERAGE($G$5:$G69),H$2*($G69-$H68)+$H68)</f>
        <v>-18.595727838690067</v>
      </c>
      <c r="I69" s="3">
        <f t="shared" si="1"/>
        <v>9.4212928437501375</v>
      </c>
    </row>
    <row r="70" spans="1:9">
      <c r="A70" s="7">
        <v>45646</v>
      </c>
      <c r="B70">
        <v>909.05</v>
      </c>
      <c r="D70" s="2">
        <f>IF(COUNTA($B$5:$B70)&lt;=D$1,AVERAGE($B$5:$B70),D$2*($B70-$D69)+$D69)</f>
        <v>905.84738130458618</v>
      </c>
      <c r="E70" s="2">
        <f>IF(COUNTA($B$5:$B70)&lt;=E$1,AVERAGE($B$5:$B70),E$2*($B70-$E69)+$E69)</f>
        <v>903.69664057502268</v>
      </c>
      <c r="F70" s="2">
        <f>IF(COUNTA($B$5:$B70)&lt;=F$1,AVERAGE($B$5:$B70),F$2*($B70-$F69)+$F69)</f>
        <v>911.68679397471669</v>
      </c>
      <c r="G70" s="3">
        <f t="shared" ref="G70:G133" si="2">E70-F70</f>
        <v>-7.9901533996940088</v>
      </c>
      <c r="H70" s="3">
        <f>IF(COUNTA($G$5:$G70)&lt;=H$1,AVERAGE($G$5:$G70),H$2*($G70-$H69)+$H69)</f>
        <v>-16.474612950890855</v>
      </c>
      <c r="I70" s="3">
        <f t="shared" si="1"/>
        <v>8.4844595511968457</v>
      </c>
    </row>
    <row r="71" spans="1:9">
      <c r="A71" s="7">
        <v>45645</v>
      </c>
      <c r="B71">
        <v>902.04</v>
      </c>
      <c r="D71" s="2">
        <f>IF(COUNTA($B$5:$B71)&lt;=D$1,AVERAGE($B$5:$B71),D$2*($B71-$D70)+$D70)</f>
        <v>905.08590504366896</v>
      </c>
      <c r="E71" s="2">
        <f>IF(COUNTA($B$5:$B71)&lt;=E$1,AVERAGE($B$5:$B71),E$2*($B71-$E70)+$E70)</f>
        <v>903.44177279424991</v>
      </c>
      <c r="F71" s="2">
        <f>IF(COUNTA($B$5:$B71)&lt;=F$1,AVERAGE($B$5:$B71),F$2*($B71-$F70)+$F70)</f>
        <v>910.97221664325616</v>
      </c>
      <c r="G71" s="3">
        <f t="shared" si="2"/>
        <v>-7.5304438490062466</v>
      </c>
      <c r="H71" s="3">
        <f>IF(COUNTA($G$5:$G71)&lt;=H$1,AVERAGE($G$5:$G71),H$2*($G71-$H70)+$H70)</f>
        <v>-14.685779130513932</v>
      </c>
      <c r="I71" s="3">
        <f t="shared" si="1"/>
        <v>7.1553352815076856</v>
      </c>
    </row>
    <row r="72" spans="1:9">
      <c r="A72" s="7">
        <v>45644</v>
      </c>
      <c r="B72">
        <v>889.55</v>
      </c>
      <c r="D72" s="2">
        <f>IF(COUNTA($B$5:$B72)&lt;=D$1,AVERAGE($B$5:$B72),D$2*($B72-$D71)+$D71)</f>
        <v>901.97872403493511</v>
      </c>
      <c r="E72" s="2">
        <f>IF(COUNTA($B$5:$B72)&lt;=E$1,AVERAGE($B$5:$B72),E$2*($B72-$E71)+$E71)</f>
        <v>901.30457697974987</v>
      </c>
      <c r="F72" s="2">
        <f>IF(COUNTA($B$5:$B72)&lt;=F$1,AVERAGE($B$5:$B72),F$2*($B72-$F71)+$F71)</f>
        <v>909.38538578079272</v>
      </c>
      <c r="G72" s="3">
        <f t="shared" si="2"/>
        <v>-8.0808088010428492</v>
      </c>
      <c r="H72" s="3">
        <f>IF(COUNTA($G$5:$G72)&lt;=H$1,AVERAGE($G$5:$G72),H$2*($G72-$H71)+$H71)</f>
        <v>-13.364785064619715</v>
      </c>
      <c r="I72" s="3">
        <f t="shared" si="1"/>
        <v>5.2839762635768661</v>
      </c>
    </row>
    <row r="73" spans="1:9">
      <c r="A73" s="7">
        <v>45643</v>
      </c>
      <c r="B73">
        <v>919.13</v>
      </c>
      <c r="D73" s="2">
        <f>IF(COUNTA($B$5:$B73)&lt;=D$1,AVERAGE($B$5:$B73),D$2*($B73-$D72)+$D72)</f>
        <v>905.40897922794807</v>
      </c>
      <c r="E73" s="2">
        <f>IF(COUNTA($B$5:$B73)&lt;=E$1,AVERAGE($B$5:$B73),E$2*($B73-$E72)+$E72)</f>
        <v>904.046949752096</v>
      </c>
      <c r="F73" s="2">
        <f>IF(COUNTA($B$5:$B73)&lt;=F$1,AVERAGE($B$5:$B73),F$2*($B73-$F72)+$F72)</f>
        <v>910.10720905628955</v>
      </c>
      <c r="G73" s="3">
        <f t="shared" si="2"/>
        <v>-6.0602593041935506</v>
      </c>
      <c r="H73" s="3">
        <f>IF(COUNTA($G$5:$G73)&lt;=H$1,AVERAGE($G$5:$G73),H$2*($G73-$H72)+$H72)</f>
        <v>-11.903879912534482</v>
      </c>
      <c r="I73" s="3">
        <f t="shared" si="1"/>
        <v>5.843620608340931</v>
      </c>
    </row>
    <row r="74" spans="1:9">
      <c r="A74" s="7">
        <v>45642</v>
      </c>
      <c r="B74">
        <v>921.08</v>
      </c>
      <c r="D74" s="2">
        <f>IF(COUNTA($B$5:$B74)&lt;=D$1,AVERAGE($B$5:$B74),D$2*($B74-$D73)+$D73)</f>
        <v>908.54318338235851</v>
      </c>
      <c r="E74" s="2">
        <f>IF(COUNTA($B$5:$B74)&lt;=E$1,AVERAGE($B$5:$B74),E$2*($B74-$E73)+$E73)</f>
        <v>906.66741902100432</v>
      </c>
      <c r="F74" s="2">
        <f>IF(COUNTA($B$5:$B74)&lt;=F$1,AVERAGE($B$5:$B74),F$2*($B74-$F73)+$F73)</f>
        <v>910.92000838545334</v>
      </c>
      <c r="G74" s="3">
        <f t="shared" si="2"/>
        <v>-4.2525893644490225</v>
      </c>
      <c r="H74" s="3">
        <f>IF(COUNTA($G$5:$G74)&lt;=H$1,AVERAGE($G$5:$G74),H$2*($G74-$H73)+$H73)</f>
        <v>-10.373621802917389</v>
      </c>
      <c r="I74" s="3">
        <f t="shared" si="1"/>
        <v>6.121032438468367</v>
      </c>
    </row>
    <row r="75" spans="1:9">
      <c r="A75" s="7">
        <v>45639</v>
      </c>
      <c r="B75">
        <v>918.87</v>
      </c>
      <c r="D75" s="2">
        <f>IF(COUNTA($B$5:$B75)&lt;=D$1,AVERAGE($B$5:$B75),D$2*($B75-$D74)+$D74)</f>
        <v>910.60854670588685</v>
      </c>
      <c r="E75" s="2">
        <f>IF(COUNTA($B$5:$B75)&lt;=E$1,AVERAGE($B$5:$B75),E$2*($B75-$E74)+$E74)</f>
        <v>908.54473917161909</v>
      </c>
      <c r="F75" s="2">
        <f>IF(COUNTA($B$5:$B75)&lt;=F$1,AVERAGE($B$5:$B75),F$2*($B75-$F74)+$F74)</f>
        <v>911.50889665319755</v>
      </c>
      <c r="G75" s="3">
        <f t="shared" si="2"/>
        <v>-2.9641574815784679</v>
      </c>
      <c r="H75" s="3">
        <f>IF(COUNTA($G$5:$G75)&lt;=H$1,AVERAGE($G$5:$G75),H$2*($G75-$H74)+$H74)</f>
        <v>-8.8917289386496048</v>
      </c>
      <c r="I75" s="3">
        <f t="shared" si="1"/>
        <v>5.9275714570711369</v>
      </c>
    </row>
    <row r="76" spans="1:9">
      <c r="A76" s="7">
        <v>45638</v>
      </c>
      <c r="B76">
        <v>925.55</v>
      </c>
      <c r="D76" s="2">
        <f>IF(COUNTA($B$5:$B76)&lt;=D$1,AVERAGE($B$5:$B76),D$2*($B76-$D75)+$D75)</f>
        <v>913.59683736470947</v>
      </c>
      <c r="E76" s="2">
        <f>IF(COUNTA($B$5:$B76)&lt;=E$1,AVERAGE($B$5:$B76),E$2*($B76-$E75)+$E75)</f>
        <v>911.16093314521618</v>
      </c>
      <c r="F76" s="2">
        <f>IF(COUNTA($B$5:$B76)&lt;=F$1,AVERAGE($B$5:$B76),F$2*($B76-$F75)+$F75)</f>
        <v>912.54897838259035</v>
      </c>
      <c r="G76" s="3">
        <f t="shared" si="2"/>
        <v>-1.3880452373741718</v>
      </c>
      <c r="H76" s="3">
        <f>IF(COUNTA($G$5:$G76)&lt;=H$1,AVERAGE($G$5:$G76),H$2*($G76-$H75)+$H75)</f>
        <v>-7.3909921983945184</v>
      </c>
      <c r="I76" s="3">
        <f t="shared" si="1"/>
        <v>6.0029469610203465</v>
      </c>
    </row>
    <row r="77" spans="1:9">
      <c r="A77" s="7">
        <v>45637</v>
      </c>
      <c r="B77">
        <v>936.56</v>
      </c>
      <c r="D77" s="2">
        <f>IF(COUNTA($B$5:$B77)&lt;=D$1,AVERAGE($B$5:$B77),D$2*($B77-$D76)+$D76)</f>
        <v>918.18946989176754</v>
      </c>
      <c r="E77" s="2">
        <f>IF(COUNTA($B$5:$B77)&lt;=E$1,AVERAGE($B$5:$B77),E$2*($B77-$E76)+$E76)</f>
        <v>915.06848189210598</v>
      </c>
      <c r="F77" s="2">
        <f>IF(COUNTA($B$5:$B77)&lt;=F$1,AVERAGE($B$5:$B77),F$2*($B77-$F76)+$F76)</f>
        <v>914.32757257647256</v>
      </c>
      <c r="G77" s="3">
        <f t="shared" si="2"/>
        <v>0.74090931563341655</v>
      </c>
      <c r="H77" s="3">
        <f>IF(COUNTA($G$5:$G77)&lt;=H$1,AVERAGE($G$5:$G77),H$2*($G77-$H76)+$H76)</f>
        <v>-5.7646118955889314</v>
      </c>
      <c r="I77" s="3">
        <f t="shared" si="1"/>
        <v>6.5055212112223479</v>
      </c>
    </row>
    <row r="78" spans="1:9">
      <c r="A78" s="7">
        <v>45636</v>
      </c>
      <c r="B78">
        <v>913.35</v>
      </c>
      <c r="D78" s="2">
        <f>IF(COUNTA($B$5:$B78)&lt;=D$1,AVERAGE($B$5:$B78),D$2*($B78-$D77)+$D77)</f>
        <v>917.22157591341409</v>
      </c>
      <c r="E78" s="2">
        <f>IF(COUNTA($B$5:$B78)&lt;=E$1,AVERAGE($B$5:$B78),E$2*($B78-$E77)+$E77)</f>
        <v>914.80410006255124</v>
      </c>
      <c r="F78" s="2">
        <f>IF(COUNTA($B$5:$B78)&lt;=F$1,AVERAGE($B$5:$B78),F$2*($B78-$F77)+$F77)</f>
        <v>914.2551597930302</v>
      </c>
      <c r="G78" s="3">
        <f t="shared" si="2"/>
        <v>0.54894026952104014</v>
      </c>
      <c r="H78" s="3">
        <f>IF(COUNTA($G$5:$G78)&lt;=H$1,AVERAGE($G$5:$G78),H$2*($G78-$H77)+$H77)</f>
        <v>-4.5019014625669369</v>
      </c>
      <c r="I78" s="3">
        <f t="shared" si="1"/>
        <v>5.050841732087977</v>
      </c>
    </row>
    <row r="79" spans="1:9">
      <c r="A79" s="7">
        <v>45635</v>
      </c>
      <c r="B79">
        <v>913.69</v>
      </c>
      <c r="D79" s="2">
        <f>IF(COUNTA($B$5:$B79)&lt;=D$1,AVERAGE($B$5:$B79),D$2*($B79-$D78)+$D78)</f>
        <v>916.51526073073126</v>
      </c>
      <c r="E79" s="2">
        <f>IF(COUNTA($B$5:$B79)&lt;=E$1,AVERAGE($B$5:$B79),E$2*($B79-$E78)+$E78)</f>
        <v>914.63270005292793</v>
      </c>
      <c r="F79" s="2">
        <f>IF(COUNTA($B$5:$B79)&lt;=F$1,AVERAGE($B$5:$B79),F$2*($B79-$F78)+$F78)</f>
        <v>914.21329610465762</v>
      </c>
      <c r="G79" s="3">
        <f t="shared" si="2"/>
        <v>0.41940394827031469</v>
      </c>
      <c r="H79" s="3">
        <f>IF(COUNTA($G$5:$G79)&lt;=H$1,AVERAGE($G$5:$G79),H$2*($G79-$H78)+$H78)</f>
        <v>-3.5176403803994867</v>
      </c>
      <c r="I79" s="3">
        <f t="shared" si="1"/>
        <v>3.9370443286698014</v>
      </c>
    </row>
    <row r="80" spans="1:9">
      <c r="A80" s="7">
        <v>45632</v>
      </c>
      <c r="B80">
        <v>934.74</v>
      </c>
      <c r="D80" s="2">
        <f>IF(COUNTA($B$5:$B80)&lt;=D$1,AVERAGE($B$5:$B80),D$2*($B80-$D79)+$D79)</f>
        <v>920.16020858458501</v>
      </c>
      <c r="E80" s="2">
        <f>IF(COUNTA($B$5:$B80)&lt;=E$1,AVERAGE($B$5:$B80),E$2*($B80-$E79)+$E79)</f>
        <v>917.72613081401596</v>
      </c>
      <c r="F80" s="2">
        <f>IF(COUNTA($B$5:$B80)&lt;=F$1,AVERAGE($B$5:$B80),F$2*($B80-$F79)+$F79)</f>
        <v>915.73379268949782</v>
      </c>
      <c r="G80" s="3">
        <f t="shared" si="2"/>
        <v>1.9923381245181417</v>
      </c>
      <c r="H80" s="3">
        <f>IF(COUNTA($G$5:$G80)&lt;=H$1,AVERAGE($G$5:$G80),H$2*($G80-$H79)+$H79)</f>
        <v>-2.4156446794159612</v>
      </c>
      <c r="I80" s="3">
        <f t="shared" si="1"/>
        <v>4.4079828039341029</v>
      </c>
    </row>
    <row r="81" spans="1:9">
      <c r="A81" s="7">
        <v>45631</v>
      </c>
      <c r="B81">
        <v>917.87</v>
      </c>
      <c r="D81" s="2">
        <f>IF(COUNTA($B$5:$B81)&lt;=D$1,AVERAGE($B$5:$B81),D$2*($B81-$D80)+$D80)</f>
        <v>919.70216686766798</v>
      </c>
      <c r="E81" s="2">
        <f>IF(COUNTA($B$5:$B81)&lt;=E$1,AVERAGE($B$5:$B81),E$2*($B81-$E80)+$E80)</f>
        <v>917.74826453493654</v>
      </c>
      <c r="F81" s="2">
        <f>IF(COUNTA($B$5:$B81)&lt;=F$1,AVERAGE($B$5:$B81),F$2*($B81-$F80)+$F80)</f>
        <v>915.89203026805353</v>
      </c>
      <c r="G81" s="3">
        <f t="shared" si="2"/>
        <v>1.856234266883007</v>
      </c>
      <c r="H81" s="3">
        <f>IF(COUNTA($G$5:$G81)&lt;=H$1,AVERAGE($G$5:$G81),H$2*($G81-$H80)+$H80)</f>
        <v>-1.5612688901561675</v>
      </c>
      <c r="I81" s="3">
        <f t="shared" si="1"/>
        <v>3.4175031570391745</v>
      </c>
    </row>
    <row r="82" spans="1:9">
      <c r="A82" s="7">
        <v>45630</v>
      </c>
      <c r="B82">
        <v>911.06</v>
      </c>
      <c r="D82" s="2">
        <f>IF(COUNTA($B$5:$B82)&lt;=D$1,AVERAGE($B$5:$B82),D$2*($B82-$D81)+$D81)</f>
        <v>917.97373349413442</v>
      </c>
      <c r="E82" s="2">
        <f>IF(COUNTA($B$5:$B82)&lt;=E$1,AVERAGE($B$5:$B82),E$2*($B82-$E81)+$E81)</f>
        <v>916.71930076033095</v>
      </c>
      <c r="F82" s="2">
        <f>IF(COUNTA($B$5:$B82)&lt;=F$1,AVERAGE($B$5:$B82),F$2*($B82-$F81)+$F81)</f>
        <v>915.53410210004961</v>
      </c>
      <c r="G82" s="3">
        <f t="shared" si="2"/>
        <v>1.185198660281344</v>
      </c>
      <c r="H82" s="3">
        <f>IF(COUNTA($G$5:$G82)&lt;=H$1,AVERAGE($G$5:$G82),H$2*($G82-$H81)+$H81)</f>
        <v>-1.0119753800686651</v>
      </c>
      <c r="I82" s="3">
        <f t="shared" ref="I82:I145" si="3">G82-H82</f>
        <v>2.1971740403500091</v>
      </c>
    </row>
    <row r="83" spans="1:9">
      <c r="A83" s="7">
        <v>45629</v>
      </c>
      <c r="B83">
        <v>902.17</v>
      </c>
      <c r="D83" s="2">
        <f>IF(COUNTA($B$5:$B83)&lt;=D$1,AVERAGE($B$5:$B83),D$2*($B83-$D82)+$D82)</f>
        <v>914.81298679530755</v>
      </c>
      <c r="E83" s="2">
        <f>IF(COUNTA($B$5:$B83)&lt;=E$1,AVERAGE($B$5:$B83),E$2*($B83-$E82)+$E82)</f>
        <v>914.48094679720316</v>
      </c>
      <c r="F83" s="2">
        <f>IF(COUNTA($B$5:$B83)&lt;=F$1,AVERAGE($B$5:$B83),F$2*($B83-$F82)+$F82)</f>
        <v>914.54416861115703</v>
      </c>
      <c r="G83" s="3">
        <f t="shared" si="2"/>
        <v>-6.3221813953873607E-2</v>
      </c>
      <c r="H83" s="3">
        <f>IF(COUNTA($G$5:$G83)&lt;=H$1,AVERAGE($G$5:$G83),H$2*($G83-$H82)+$H82)</f>
        <v>-0.82222466684570672</v>
      </c>
      <c r="I83" s="3">
        <f t="shared" si="3"/>
        <v>0.75900285289183311</v>
      </c>
    </row>
    <row r="84" spans="1:9">
      <c r="A84" s="7">
        <v>45628</v>
      </c>
      <c r="B84">
        <v>897.74</v>
      </c>
      <c r="D84" s="2">
        <f>IF(COUNTA($B$5:$B84)&lt;=D$1,AVERAGE($B$5:$B84),D$2*($B84-$D83)+$D83)</f>
        <v>911.39838943624602</v>
      </c>
      <c r="E84" s="2">
        <f>IF(COUNTA($B$5:$B84)&lt;=E$1,AVERAGE($B$5:$B84),E$2*($B84-$E83)+$E83)</f>
        <v>911.90541652071033</v>
      </c>
      <c r="F84" s="2">
        <f>IF(COUNTA($B$5:$B84)&lt;=F$1,AVERAGE($B$5:$B84),F$2*($B84-$F83)+$F83)</f>
        <v>913.29941538070091</v>
      </c>
      <c r="G84" s="3">
        <f t="shared" si="2"/>
        <v>-1.3939988599905746</v>
      </c>
      <c r="H84" s="3">
        <f>IF(COUNTA($G$5:$G84)&lt;=H$1,AVERAGE($G$5:$G84),H$2*($G84-$H83)+$H83)</f>
        <v>-0.93657950547468027</v>
      </c>
      <c r="I84" s="3">
        <f t="shared" si="3"/>
        <v>-0.45741935451589433</v>
      </c>
    </row>
    <row r="85" spans="1:9">
      <c r="A85" s="7">
        <v>45625</v>
      </c>
      <c r="B85">
        <v>886.81</v>
      </c>
      <c r="D85" s="2">
        <f>IF(COUNTA($B$5:$B85)&lt;=D$1,AVERAGE($B$5:$B85),D$2*($B85-$D84)+$D84)</f>
        <v>906.48071154899685</v>
      </c>
      <c r="E85" s="2">
        <f>IF(COUNTA($B$5:$B85)&lt;=E$1,AVERAGE($B$5:$B85),E$2*($B85-$E84)+$E84)</f>
        <v>908.04458320983179</v>
      </c>
      <c r="F85" s="2">
        <f>IF(COUNTA($B$5:$B85)&lt;=F$1,AVERAGE($B$5:$B85),F$2*($B85-$F84)+$F84)</f>
        <v>911.33723646361193</v>
      </c>
      <c r="G85" s="3">
        <f t="shared" si="2"/>
        <v>-3.292653253780145</v>
      </c>
      <c r="H85" s="3">
        <f>IF(COUNTA($G$5:$G85)&lt;=H$1,AVERAGE($G$5:$G85),H$2*($G85-$H84)+$H84)</f>
        <v>-1.4077942551357732</v>
      </c>
      <c r="I85" s="3">
        <f t="shared" si="3"/>
        <v>-1.8848589986443718</v>
      </c>
    </row>
    <row r="86" spans="1:9">
      <c r="A86" s="7">
        <v>45623</v>
      </c>
      <c r="B86">
        <v>877.34</v>
      </c>
      <c r="D86" s="2">
        <f>IF(COUNTA($B$5:$B86)&lt;=D$1,AVERAGE($B$5:$B86),D$2*($B86-$D85)+$D85)</f>
        <v>900.65256923919753</v>
      </c>
      <c r="E86" s="2">
        <f>IF(COUNTA($B$5:$B86)&lt;=E$1,AVERAGE($B$5:$B86),E$2*($B86-$E85)+$E85)</f>
        <v>903.32080117754992</v>
      </c>
      <c r="F86" s="2">
        <f>IF(COUNTA($B$5:$B86)&lt;=F$1,AVERAGE($B$5:$B86),F$2*($B86-$F85)+$F85)</f>
        <v>908.81892265149258</v>
      </c>
      <c r="G86" s="3">
        <f t="shared" si="2"/>
        <v>-5.4981214739426605</v>
      </c>
      <c r="H86" s="3">
        <f>IF(COUNTA($G$5:$G86)&lt;=H$1,AVERAGE($G$5:$G86),H$2*($G86-$H85)+$H85)</f>
        <v>-2.2258596988971506</v>
      </c>
      <c r="I86" s="3">
        <f t="shared" si="3"/>
        <v>-3.2722617750455099</v>
      </c>
    </row>
    <row r="87" spans="1:9">
      <c r="A87" s="7">
        <v>45622</v>
      </c>
      <c r="B87">
        <v>872.6</v>
      </c>
      <c r="D87" s="2">
        <f>IF(COUNTA($B$5:$B87)&lt;=D$1,AVERAGE($B$5:$B87),D$2*($B87-$D86)+$D86)</f>
        <v>895.04205539135808</v>
      </c>
      <c r="E87" s="2">
        <f>IF(COUNTA($B$5:$B87)&lt;=E$1,AVERAGE($B$5:$B87),E$2*($B87-$E86)+$E86)</f>
        <v>898.5945240733115</v>
      </c>
      <c r="F87" s="2">
        <f>IF(COUNTA($B$5:$B87)&lt;=F$1,AVERAGE($B$5:$B87),F$2*($B87-$F86)+$F86)</f>
        <v>906.13603949212279</v>
      </c>
      <c r="G87" s="3">
        <f t="shared" si="2"/>
        <v>-7.5415154188112865</v>
      </c>
      <c r="H87" s="3">
        <f>IF(COUNTA($G$5:$G87)&lt;=H$1,AVERAGE($G$5:$G87),H$2*($G87-$H86)+$H86)</f>
        <v>-3.2889908428799779</v>
      </c>
      <c r="I87" s="3">
        <f t="shared" si="3"/>
        <v>-4.2525245759313091</v>
      </c>
    </row>
    <row r="88" spans="1:9">
      <c r="A88" s="7">
        <v>45621</v>
      </c>
      <c r="B88">
        <v>865.59</v>
      </c>
      <c r="D88" s="2">
        <f>IF(COUNTA($B$5:$B88)&lt;=D$1,AVERAGE($B$5:$B88),D$2*($B88-$D87)+$D87)</f>
        <v>889.15164431308642</v>
      </c>
      <c r="E88" s="2">
        <f>IF(COUNTA($B$5:$B88)&lt;=E$1,AVERAGE($B$5:$B88),E$2*($B88-$E87)+$E87)</f>
        <v>893.5169049851097</v>
      </c>
      <c r="F88" s="2">
        <f>IF(COUNTA($B$5:$B88)&lt;=F$1,AVERAGE($B$5:$B88),F$2*($B88-$F87)+$F87)</f>
        <v>903.13262915937298</v>
      </c>
      <c r="G88" s="3">
        <f t="shared" si="2"/>
        <v>-9.6157241742632777</v>
      </c>
      <c r="H88" s="3">
        <f>IF(COUNTA($G$5:$G88)&lt;=H$1,AVERAGE($G$5:$G88),H$2*($G88-$H87)+$H87)</f>
        <v>-4.554337509156638</v>
      </c>
      <c r="I88" s="3">
        <f t="shared" si="3"/>
        <v>-5.0613866651066397</v>
      </c>
    </row>
    <row r="89" spans="1:9">
      <c r="A89" s="7">
        <v>45618</v>
      </c>
      <c r="B89">
        <v>897.79</v>
      </c>
      <c r="D89" s="2">
        <f>IF(COUNTA($B$5:$B89)&lt;=D$1,AVERAGE($B$5:$B89),D$2*($B89-$D88)+$D88)</f>
        <v>890.87931545046911</v>
      </c>
      <c r="E89" s="2">
        <f>IF(COUNTA($B$5:$B89)&lt;=E$1,AVERAGE($B$5:$B89),E$2*($B89-$E88)+$E88)</f>
        <v>894.17430421816971</v>
      </c>
      <c r="F89" s="2">
        <f>IF(COUNTA($B$5:$B89)&lt;=F$1,AVERAGE($B$5:$B89),F$2*($B89-$F88)+$F88)</f>
        <v>902.73687885127129</v>
      </c>
      <c r="G89" s="3">
        <f t="shared" si="2"/>
        <v>-8.5625746331015762</v>
      </c>
      <c r="H89" s="3">
        <f>IF(COUNTA($G$5:$G89)&lt;=H$1,AVERAGE($G$5:$G89),H$2*($G89-$H88)+$H88)</f>
        <v>-5.355984933945626</v>
      </c>
      <c r="I89" s="3">
        <f t="shared" si="3"/>
        <v>-3.2065896991559502</v>
      </c>
    </row>
    <row r="90" spans="1:9">
      <c r="A90" s="7">
        <v>45617</v>
      </c>
      <c r="B90">
        <v>897.48</v>
      </c>
      <c r="D90" s="2">
        <f>IF(COUNTA($B$5:$B90)&lt;=D$1,AVERAGE($B$5:$B90),D$2*($B90-$D89)+$D89)</f>
        <v>892.19945236037529</v>
      </c>
      <c r="E90" s="2">
        <f>IF(COUNTA($B$5:$B90)&lt;=E$1,AVERAGE($B$5:$B90),E$2*($B90-$E89)+$E89)</f>
        <v>894.68287279998981</v>
      </c>
      <c r="F90" s="2">
        <f>IF(COUNTA($B$5:$B90)&lt;=F$1,AVERAGE($B$5:$B90),F$2*($B90-$F89)+$F89)</f>
        <v>902.34748041784383</v>
      </c>
      <c r="G90" s="3">
        <f t="shared" si="2"/>
        <v>-7.664607617854017</v>
      </c>
      <c r="H90" s="3">
        <f>IF(COUNTA($G$5:$G90)&lt;=H$1,AVERAGE($G$5:$G90),H$2*($G90-$H89)+$H89)</f>
        <v>-5.817709470727304</v>
      </c>
      <c r="I90" s="3">
        <f t="shared" si="3"/>
        <v>-1.846898147126713</v>
      </c>
    </row>
    <row r="91" spans="1:9">
      <c r="A91" s="7">
        <v>45616</v>
      </c>
      <c r="B91">
        <v>883.85</v>
      </c>
      <c r="D91" s="2">
        <f>IF(COUNTA($B$5:$B91)&lt;=D$1,AVERAGE($B$5:$B91),D$2*($B91-$D90)+$D90)</f>
        <v>890.52956188830024</v>
      </c>
      <c r="E91" s="2">
        <f>IF(COUNTA($B$5:$B91)&lt;=E$1,AVERAGE($B$5:$B91),E$2*($B91-$E90)+$E90)</f>
        <v>893.01627698460675</v>
      </c>
      <c r="F91" s="2">
        <f>IF(COUNTA($B$5:$B91)&lt;=F$1,AVERAGE($B$5:$B91),F$2*($B91-$F90)+$F90)</f>
        <v>900.97729668318868</v>
      </c>
      <c r="G91" s="3">
        <f t="shared" si="2"/>
        <v>-7.9610196985819357</v>
      </c>
      <c r="H91" s="3">
        <f>IF(COUNTA($G$5:$G91)&lt;=H$1,AVERAGE($G$5:$G91),H$2*($G91-$H90)+$H90)</f>
        <v>-6.2463715162982307</v>
      </c>
      <c r="I91" s="3">
        <f t="shared" si="3"/>
        <v>-1.714648182283705</v>
      </c>
    </row>
    <row r="92" spans="1:9">
      <c r="A92" s="7">
        <v>45615</v>
      </c>
      <c r="B92">
        <v>871.32</v>
      </c>
      <c r="D92" s="2">
        <f>IF(COUNTA($B$5:$B92)&lt;=D$1,AVERAGE($B$5:$B92),D$2*($B92-$D91)+$D91)</f>
        <v>886.6876495106402</v>
      </c>
      <c r="E92" s="2">
        <f>IF(COUNTA($B$5:$B92)&lt;=E$1,AVERAGE($B$5:$B92),E$2*($B92-$E91)+$E91)</f>
        <v>889.67838821774421</v>
      </c>
      <c r="F92" s="2">
        <f>IF(COUNTA($B$5:$B92)&lt;=F$1,AVERAGE($B$5:$B92),F$2*($B92-$F91)+$F91)</f>
        <v>898.78045989184136</v>
      </c>
      <c r="G92" s="3">
        <f t="shared" si="2"/>
        <v>-9.1020716740971466</v>
      </c>
      <c r="H92" s="3">
        <f>IF(COUNTA($G$5:$G92)&lt;=H$1,AVERAGE($G$5:$G92),H$2*($G92-$H91)+$H91)</f>
        <v>-6.8175115478580137</v>
      </c>
      <c r="I92" s="3">
        <f t="shared" si="3"/>
        <v>-2.2845601262391328</v>
      </c>
    </row>
    <row r="93" spans="1:9">
      <c r="A93" s="7">
        <v>45614</v>
      </c>
      <c r="B93">
        <v>847.05</v>
      </c>
      <c r="D93" s="2">
        <f>IF(COUNTA($B$5:$B93)&lt;=D$1,AVERAGE($B$5:$B93),D$2*($B93-$D92)+$D92)</f>
        <v>878.76011960851213</v>
      </c>
      <c r="E93" s="2">
        <f>IF(COUNTA($B$5:$B93)&lt;=E$1,AVERAGE($B$5:$B93),E$2*($B93-$E92)+$E92)</f>
        <v>883.12017464578355</v>
      </c>
      <c r="F93" s="2">
        <f>IF(COUNTA($B$5:$B93)&lt;=F$1,AVERAGE($B$5:$B93),F$2*($B93-$F92)+$F92)</f>
        <v>894.94857397392718</v>
      </c>
      <c r="G93" s="3">
        <f t="shared" si="2"/>
        <v>-11.828399328143632</v>
      </c>
      <c r="H93" s="3">
        <f>IF(COUNTA($G$5:$G93)&lt;=H$1,AVERAGE($G$5:$G93),H$2*($G93-$H92)+$H92)</f>
        <v>-7.8196891039151373</v>
      </c>
      <c r="I93" s="3">
        <f t="shared" si="3"/>
        <v>-4.0087102242284951</v>
      </c>
    </row>
    <row r="94" spans="1:9">
      <c r="A94" s="7">
        <v>45611</v>
      </c>
      <c r="B94">
        <v>823.96</v>
      </c>
      <c r="D94" s="2">
        <f>IF(COUNTA($B$5:$B94)&lt;=D$1,AVERAGE($B$5:$B94),D$2*($B94-$D93)+$D93)</f>
        <v>867.80009568680975</v>
      </c>
      <c r="E94" s="2">
        <f>IF(COUNTA($B$5:$B94)&lt;=E$1,AVERAGE($B$5:$B94),E$2*($B94-$E93)+$E93)</f>
        <v>874.01860931566296</v>
      </c>
      <c r="F94" s="2">
        <f>IF(COUNTA($B$5:$B94)&lt;=F$1,AVERAGE($B$5:$B94),F$2*($B94-$F93)+$F93)</f>
        <v>889.69016108696962</v>
      </c>
      <c r="G94" s="3">
        <f t="shared" si="2"/>
        <v>-15.671551771306667</v>
      </c>
      <c r="H94" s="3">
        <f>IF(COUNTA($G$5:$G94)&lt;=H$1,AVERAGE($G$5:$G94),H$2*($G94-$H93)+$H93)</f>
        <v>-9.390061637393444</v>
      </c>
      <c r="I94" s="3">
        <f t="shared" si="3"/>
        <v>-6.2814901339132234</v>
      </c>
    </row>
    <row r="95" spans="1:9">
      <c r="A95" s="7">
        <v>45610</v>
      </c>
      <c r="B95">
        <v>837.26</v>
      </c>
      <c r="D95" s="2">
        <f>IF(COUNTA($B$5:$B95)&lt;=D$1,AVERAGE($B$5:$B95),D$2*($B95-$D94)+$D94)</f>
        <v>861.69207654944785</v>
      </c>
      <c r="E95" s="2">
        <f>IF(COUNTA($B$5:$B95)&lt;=E$1,AVERAGE($B$5:$B95),E$2*($B95-$E94)+$E94)</f>
        <v>868.36343865171477</v>
      </c>
      <c r="F95" s="2">
        <f>IF(COUNTA($B$5:$B95)&lt;=F$1,AVERAGE($B$5:$B95),F$2*($B95-$F94)+$F94)</f>
        <v>885.80644545089785</v>
      </c>
      <c r="G95" s="3">
        <f t="shared" si="2"/>
        <v>-17.443006799183081</v>
      </c>
      <c r="H95" s="3">
        <f>IF(COUNTA($G$5:$G95)&lt;=H$1,AVERAGE($G$5:$G95),H$2*($G95-$H94)+$H94)</f>
        <v>-11.000650669751371</v>
      </c>
      <c r="I95" s="3">
        <f t="shared" si="3"/>
        <v>-6.44235612943171</v>
      </c>
    </row>
    <row r="96" spans="1:9">
      <c r="A96" s="7">
        <v>45609</v>
      </c>
      <c r="B96">
        <v>830.47</v>
      </c>
      <c r="D96" s="2">
        <f>IF(COUNTA($B$5:$B96)&lt;=D$1,AVERAGE($B$5:$B96),D$2*($B96-$D95)+$D95)</f>
        <v>855.44766123955833</v>
      </c>
      <c r="E96" s="2">
        <f>IF(COUNTA($B$5:$B96)&lt;=E$1,AVERAGE($B$5:$B96),E$2*($B96-$E95)+$E95)</f>
        <v>862.53367885914327</v>
      </c>
      <c r="F96" s="2">
        <f>IF(COUNTA($B$5:$B96)&lt;=F$1,AVERAGE($B$5:$B96),F$2*($B96-$F95)+$F95)</f>
        <v>881.70744949157211</v>
      </c>
      <c r="G96" s="3">
        <f t="shared" si="2"/>
        <v>-19.173770632428841</v>
      </c>
      <c r="H96" s="3">
        <f>IF(COUNTA($G$5:$G96)&lt;=H$1,AVERAGE($G$5:$G96),H$2*($G96-$H95)+$H95)</f>
        <v>-12.635274662286864</v>
      </c>
      <c r="I96" s="3">
        <f t="shared" si="3"/>
        <v>-6.5384959701419767</v>
      </c>
    </row>
    <row r="97" spans="1:9">
      <c r="A97" s="7">
        <v>45608</v>
      </c>
      <c r="B97">
        <v>819.5</v>
      </c>
      <c r="D97" s="2">
        <f>IF(COUNTA($B$5:$B97)&lt;=D$1,AVERAGE($B$5:$B97),D$2*($B97-$D96)+$D96)</f>
        <v>848.25812899164669</v>
      </c>
      <c r="E97" s="2">
        <f>IF(COUNTA($B$5:$B97)&lt;=E$1,AVERAGE($B$5:$B97),E$2*($B97-$E96)+$E96)</f>
        <v>855.91311288081351</v>
      </c>
      <c r="F97" s="2">
        <f>IF(COUNTA($B$5:$B97)&lt;=F$1,AVERAGE($B$5:$B97),F$2*($B97-$F96)+$F96)</f>
        <v>877.09949026997413</v>
      </c>
      <c r="G97" s="3">
        <f t="shared" si="2"/>
        <v>-21.186377389160612</v>
      </c>
      <c r="H97" s="3">
        <f>IF(COUNTA($G$5:$G97)&lt;=H$1,AVERAGE($G$5:$G97),H$2*($G97-$H96)+$H96)</f>
        <v>-14.345495207661614</v>
      </c>
      <c r="I97" s="3">
        <f t="shared" si="3"/>
        <v>-6.8408821814989977</v>
      </c>
    </row>
    <row r="98" spans="1:9">
      <c r="A98" s="7">
        <v>45607</v>
      </c>
      <c r="B98">
        <v>805.44</v>
      </c>
      <c r="D98" s="2">
        <f>IF(COUNTA($B$5:$B98)&lt;=D$1,AVERAGE($B$5:$B98),D$2*($B98-$D97)+$D97)</f>
        <v>839.69450319331736</v>
      </c>
      <c r="E98" s="2">
        <f>IF(COUNTA($B$5:$B98)&lt;=E$1,AVERAGE($B$5:$B98),E$2*($B98-$E97)+$E97)</f>
        <v>848.14801859145757</v>
      </c>
      <c r="F98" s="2">
        <f>IF(COUNTA($B$5:$B98)&lt;=F$1,AVERAGE($B$5:$B98),F$2*($B98-$F97)+$F97)</f>
        <v>871.79137987960564</v>
      </c>
      <c r="G98" s="3">
        <f t="shared" si="2"/>
        <v>-23.643361288148071</v>
      </c>
      <c r="H98" s="3">
        <f>IF(COUNTA($G$5:$G98)&lt;=H$1,AVERAGE($G$5:$G98),H$2*($G98-$H97)+$H97)</f>
        <v>-16.205068423758906</v>
      </c>
      <c r="I98" s="3">
        <f t="shared" si="3"/>
        <v>-7.4382928643891653</v>
      </c>
    </row>
    <row r="99" spans="1:9">
      <c r="A99" s="7">
        <v>45604</v>
      </c>
      <c r="B99">
        <v>795.04</v>
      </c>
      <c r="D99" s="2">
        <f>IF(COUNTA($B$5:$B99)&lt;=D$1,AVERAGE($B$5:$B99),D$2*($B99-$D98)+$D98)</f>
        <v>830.76360255465386</v>
      </c>
      <c r="E99" s="2">
        <f>IF(COUNTA($B$5:$B99)&lt;=E$1,AVERAGE($B$5:$B99),E$2*($B99-$E98)+$E98)</f>
        <v>839.97755419277178</v>
      </c>
      <c r="F99" s="2">
        <f>IF(COUNTA($B$5:$B99)&lt;=F$1,AVERAGE($B$5:$B99),F$2*($B99-$F98)+$F98)</f>
        <v>866.10609248111632</v>
      </c>
      <c r="G99" s="3">
        <f t="shared" si="2"/>
        <v>-26.128538288344544</v>
      </c>
      <c r="H99" s="3">
        <f>IF(COUNTA($G$5:$G99)&lt;=H$1,AVERAGE($G$5:$G99),H$2*($G99-$H98)+$H98)</f>
        <v>-18.189762396676034</v>
      </c>
      <c r="I99" s="3">
        <f t="shared" si="3"/>
        <v>-7.9387758916685094</v>
      </c>
    </row>
    <row r="100" spans="1:9">
      <c r="A100" s="7">
        <v>45603</v>
      </c>
      <c r="B100">
        <v>796.54</v>
      </c>
      <c r="D100" s="2">
        <f>IF(COUNTA($B$5:$B100)&lt;=D$1,AVERAGE($B$5:$B100),D$2*($B100-$D99)+$D99)</f>
        <v>823.9188820437231</v>
      </c>
      <c r="E100" s="2">
        <f>IF(COUNTA($B$5:$B100)&lt;=E$1,AVERAGE($B$5:$B100),E$2*($B100-$E99)+$E99)</f>
        <v>833.29485354772999</v>
      </c>
      <c r="F100" s="2">
        <f>IF(COUNTA($B$5:$B100)&lt;=F$1,AVERAGE($B$5:$B100),F$2*($B100-$F99)+$F99)</f>
        <v>860.95304859362625</v>
      </c>
      <c r="G100" s="3">
        <f t="shared" si="2"/>
        <v>-27.658195045896264</v>
      </c>
      <c r="H100" s="3">
        <f>IF(COUNTA($G$5:$G100)&lt;=H$1,AVERAGE($G$5:$G100),H$2*($G100-$H99)+$H99)</f>
        <v>-20.083448926520081</v>
      </c>
      <c r="I100" s="3">
        <f t="shared" si="3"/>
        <v>-7.5747461193761829</v>
      </c>
    </row>
    <row r="101" spans="1:9">
      <c r="A101" s="7">
        <v>45602</v>
      </c>
      <c r="B101">
        <v>780.21</v>
      </c>
      <c r="D101" s="2">
        <f>IF(COUNTA($B$5:$B101)&lt;=D$1,AVERAGE($B$5:$B101),D$2*($B101-$D100)+$D100)</f>
        <v>815.17710563497849</v>
      </c>
      <c r="E101" s="2">
        <f>IF(COUNTA($B$5:$B101)&lt;=E$1,AVERAGE($B$5:$B101),E$2*($B101-$E100)+$E100)</f>
        <v>825.12795300192533</v>
      </c>
      <c r="F101" s="2">
        <f>IF(COUNTA($B$5:$B101)&lt;=F$1,AVERAGE($B$5:$B101),F$2*($B101-$F100)+$F100)</f>
        <v>854.97208203113541</v>
      </c>
      <c r="G101" s="3">
        <f t="shared" si="2"/>
        <v>-29.84412902921008</v>
      </c>
      <c r="H101" s="3">
        <f>IF(COUNTA($G$5:$G101)&lt;=H$1,AVERAGE($G$5:$G101),H$2*($G101-$H100)+$H100)</f>
        <v>-22.03558494705808</v>
      </c>
      <c r="I101" s="3">
        <f t="shared" si="3"/>
        <v>-7.8085440821520002</v>
      </c>
    </row>
    <row r="102" spans="1:9">
      <c r="A102" s="7">
        <v>45601</v>
      </c>
      <c r="B102">
        <v>763.91</v>
      </c>
      <c r="D102" s="2">
        <f>IF(COUNTA($B$5:$B102)&lt;=D$1,AVERAGE($B$5:$B102),D$2*($B102-$D101)+$D101)</f>
        <v>804.92368450798278</v>
      </c>
      <c r="E102" s="2">
        <f>IF(COUNTA($B$5:$B102)&lt;=E$1,AVERAGE($B$5:$B102),E$2*($B102-$E101)+$E101)</f>
        <v>815.70980638624451</v>
      </c>
      <c r="F102" s="2">
        <f>IF(COUNTA($B$5:$B102)&lt;=F$1,AVERAGE($B$5:$B102),F$2*($B102-$F101)+$F101)</f>
        <v>848.22674262142164</v>
      </c>
      <c r="G102" s="3">
        <f t="shared" si="2"/>
        <v>-32.516936235177127</v>
      </c>
      <c r="H102" s="3">
        <f>IF(COUNTA($G$5:$G102)&lt;=H$1,AVERAGE($G$5:$G102),H$2*($G102-$H101)+$H101)</f>
        <v>-24.131855204681891</v>
      </c>
      <c r="I102" s="3">
        <f t="shared" si="3"/>
        <v>-8.3850810304952361</v>
      </c>
    </row>
    <row r="103" spans="1:9">
      <c r="A103" s="7">
        <v>45600</v>
      </c>
      <c r="B103">
        <v>755.51</v>
      </c>
      <c r="D103" s="2">
        <f>IF(COUNTA($B$5:$B103)&lt;=D$1,AVERAGE($B$5:$B103),D$2*($B103-$D102)+$D102)</f>
        <v>795.04094760638623</v>
      </c>
      <c r="E103" s="2">
        <f>IF(COUNTA($B$5:$B103)&lt;=E$1,AVERAGE($B$5:$B103),E$2*($B103-$E102)+$E102)</f>
        <v>806.4482977114377</v>
      </c>
      <c r="F103" s="2">
        <f>IF(COUNTA($B$5:$B103)&lt;=F$1,AVERAGE($B$5:$B103),F$2*($B103-$F102)+$F102)</f>
        <v>841.35883576057563</v>
      </c>
      <c r="G103" s="3">
        <f t="shared" si="2"/>
        <v>-34.910538049137926</v>
      </c>
      <c r="H103" s="3">
        <f>IF(COUNTA($G$5:$G103)&lt;=H$1,AVERAGE($G$5:$G103),H$2*($G103-$H102)+$H102)</f>
        <v>-26.287591773573098</v>
      </c>
      <c r="I103" s="3">
        <f t="shared" si="3"/>
        <v>-8.6229462755648285</v>
      </c>
    </row>
    <row r="104" spans="1:9">
      <c r="A104" s="7">
        <v>45597</v>
      </c>
      <c r="B104">
        <v>756.1</v>
      </c>
      <c r="D104" s="2">
        <f>IF(COUNTA($B$5:$B104)&lt;=D$1,AVERAGE($B$5:$B104),D$2*($B104-$D103)+$D103)</f>
        <v>787.25275808510901</v>
      </c>
      <c r="E104" s="2">
        <f>IF(COUNTA($B$5:$B104)&lt;=E$1,AVERAGE($B$5:$B104),E$2*($B104-$E103)+$E103)</f>
        <v>798.70240575583193</v>
      </c>
      <c r="F104" s="2">
        <f>IF(COUNTA($B$5:$B104)&lt;=F$1,AVERAGE($B$5:$B104),F$2*($B104-$F103)+$F103)</f>
        <v>835.04336644497744</v>
      </c>
      <c r="G104" s="3">
        <f t="shared" si="2"/>
        <v>-36.340960689145504</v>
      </c>
      <c r="H104" s="3">
        <f>IF(COUNTA($G$5:$G104)&lt;=H$1,AVERAGE($G$5:$G104),H$2*($G104-$H103)+$H103)</f>
        <v>-28.298265556687578</v>
      </c>
      <c r="I104" s="3">
        <f t="shared" si="3"/>
        <v>-8.0426951324579257</v>
      </c>
    </row>
    <row r="105" spans="1:9">
      <c r="A105" s="7">
        <v>45596</v>
      </c>
      <c r="B105">
        <v>756.03</v>
      </c>
      <c r="D105" s="2">
        <f>IF(COUNTA($B$5:$B105)&lt;=D$1,AVERAGE($B$5:$B105),D$2*($B105-$D104)+$D104)</f>
        <v>781.00820646808722</v>
      </c>
      <c r="E105" s="2">
        <f>IF(COUNTA($B$5:$B105)&lt;=E$1,AVERAGE($B$5:$B105),E$2*($B105-$E104)+$E104)</f>
        <v>792.13742025493468</v>
      </c>
      <c r="F105" s="2">
        <f>IF(COUNTA($B$5:$B105)&lt;=F$1,AVERAGE($B$5:$B105),F$2*($B105-$F104)+$F104)</f>
        <v>829.19052448609023</v>
      </c>
      <c r="G105" s="3">
        <f t="shared" si="2"/>
        <v>-37.053104231155544</v>
      </c>
      <c r="H105" s="3">
        <f>IF(COUNTA($G$5:$G105)&lt;=H$1,AVERAGE($G$5:$G105),H$2*($G105-$H104)+$H104)</f>
        <v>-30.049233291581171</v>
      </c>
      <c r="I105" s="3">
        <f t="shared" si="3"/>
        <v>-7.003870939574373</v>
      </c>
    </row>
    <row r="106" spans="1:9">
      <c r="A106" s="7">
        <v>45595</v>
      </c>
      <c r="B106">
        <v>753.74</v>
      </c>
      <c r="D106" s="2">
        <f>IF(COUNTA($B$5:$B106)&lt;=D$1,AVERAGE($B$5:$B106),D$2*($B106-$D105)+$D105)</f>
        <v>775.55456517446976</v>
      </c>
      <c r="E106" s="2">
        <f>IF(COUNTA($B$5:$B106)&lt;=E$1,AVERAGE($B$5:$B106),E$2*($B106-$E105)+$E105)</f>
        <v>786.23012483109858</v>
      </c>
      <c r="F106" s="2">
        <f>IF(COUNTA($B$5:$B106)&lt;=F$1,AVERAGE($B$5:$B106),F$2*($B106-$F105)+$F105)</f>
        <v>823.60159674637987</v>
      </c>
      <c r="G106" s="3">
        <f t="shared" si="2"/>
        <v>-37.37147191528129</v>
      </c>
      <c r="H106" s="3">
        <f>IF(COUNTA($G$5:$G106)&lt;=H$1,AVERAGE($G$5:$G106),H$2*($G106-$H105)+$H105)</f>
        <v>-31.513681016321193</v>
      </c>
      <c r="I106" s="3">
        <f t="shared" si="3"/>
        <v>-5.8577908989600971</v>
      </c>
    </row>
    <row r="107" spans="1:9">
      <c r="A107" s="7">
        <v>45594</v>
      </c>
      <c r="B107">
        <v>759.44</v>
      </c>
      <c r="D107" s="2">
        <f>IF(COUNTA($B$5:$B107)&lt;=D$1,AVERAGE($B$5:$B107),D$2*($B107-$D106)+$D106)</f>
        <v>772.33165213957579</v>
      </c>
      <c r="E107" s="2">
        <f>IF(COUNTA($B$5:$B107)&lt;=E$1,AVERAGE($B$5:$B107),E$2*($B107-$E106)+$E106)</f>
        <v>782.10856716477576</v>
      </c>
      <c r="F107" s="2">
        <f>IF(COUNTA($B$5:$B107)&lt;=F$1,AVERAGE($B$5:$B107),F$2*($B107-$F106)+$F106)</f>
        <v>818.84888587627768</v>
      </c>
      <c r="G107" s="3">
        <f t="shared" si="2"/>
        <v>-36.740318711501914</v>
      </c>
      <c r="H107" s="3">
        <f>IF(COUNTA($G$5:$G107)&lt;=H$1,AVERAGE($G$5:$G107),H$2*($G107-$H106)+$H106)</f>
        <v>-32.559008555357337</v>
      </c>
      <c r="I107" s="3">
        <f t="shared" si="3"/>
        <v>-4.1813101561445762</v>
      </c>
    </row>
    <row r="108" spans="1:9">
      <c r="A108" s="7">
        <v>45593</v>
      </c>
      <c r="B108">
        <v>749.12</v>
      </c>
      <c r="D108" s="2">
        <f>IF(COUNTA($B$5:$B108)&lt;=D$1,AVERAGE($B$5:$B108),D$2*($B108-$D107)+$D107)</f>
        <v>767.68932171166068</v>
      </c>
      <c r="E108" s="2">
        <f>IF(COUNTA($B$5:$B108)&lt;=E$1,AVERAGE($B$5:$B108),E$2*($B108-$E107)+$E107)</f>
        <v>777.03340298557953</v>
      </c>
      <c r="F108" s="2">
        <f>IF(COUNTA($B$5:$B108)&lt;=F$1,AVERAGE($B$5:$B108),F$2*($B108-$F107)+$F107)</f>
        <v>813.6837832187756</v>
      </c>
      <c r="G108" s="3">
        <f t="shared" si="2"/>
        <v>-36.650380233196074</v>
      </c>
      <c r="H108" s="3">
        <f>IF(COUNTA($G$5:$G108)&lt;=H$1,AVERAGE($G$5:$G108),H$2*($G108-$H107)+$H107)</f>
        <v>-33.377282890925088</v>
      </c>
      <c r="I108" s="3">
        <f t="shared" si="3"/>
        <v>-3.2730973422709866</v>
      </c>
    </row>
    <row r="109" spans="1:9">
      <c r="A109" s="7">
        <v>45590</v>
      </c>
      <c r="B109">
        <v>754.68</v>
      </c>
      <c r="D109" s="2">
        <f>IF(COUNTA($B$5:$B109)&lt;=D$1,AVERAGE($B$5:$B109),D$2*($B109-$D108)+$D108)</f>
        <v>765.08745736932849</v>
      </c>
      <c r="E109" s="2">
        <f>IF(COUNTA($B$5:$B109)&lt;=E$1,AVERAGE($B$5:$B109),E$2*($B109-$E108)+$E108)</f>
        <v>773.59441791087499</v>
      </c>
      <c r="F109" s="2">
        <f>IF(COUNTA($B$5:$B109)&lt;=F$1,AVERAGE($B$5:$B109),F$2*($B109-$F108)+$F108)</f>
        <v>809.3131326099774</v>
      </c>
      <c r="G109" s="3">
        <f t="shared" si="2"/>
        <v>-35.718714699102406</v>
      </c>
      <c r="H109" s="3">
        <f>IF(COUNTA($G$5:$G109)&lt;=H$1,AVERAGE($G$5:$G109),H$2*($G109-$H108)+$H108)</f>
        <v>-33.845569252560551</v>
      </c>
      <c r="I109" s="3">
        <f t="shared" si="3"/>
        <v>-1.8731454465418551</v>
      </c>
    </row>
    <row r="110" spans="1:9">
      <c r="A110" s="7">
        <v>45589</v>
      </c>
      <c r="B110">
        <v>754.55</v>
      </c>
      <c r="D110" s="2">
        <f>IF(COUNTA($B$5:$B110)&lt;=D$1,AVERAGE($B$5:$B110),D$2*($B110-$D109)+$D109)</f>
        <v>762.97996589546278</v>
      </c>
      <c r="E110" s="2">
        <f>IF(COUNTA($B$5:$B110)&lt;=E$1,AVERAGE($B$5:$B110),E$2*($B110-$E109)+$E109)</f>
        <v>770.66450746304804</v>
      </c>
      <c r="F110" s="2">
        <f>IF(COUNTA($B$5:$B110)&lt;=F$1,AVERAGE($B$5:$B110),F$2*($B110-$F109)+$F109)</f>
        <v>805.25660426849754</v>
      </c>
      <c r="G110" s="3">
        <f t="shared" si="2"/>
        <v>-34.592096805449501</v>
      </c>
      <c r="H110" s="3">
        <f>IF(COUNTA($G$5:$G110)&lt;=H$1,AVERAGE($G$5:$G110),H$2*($G110-$H109)+$H109)</f>
        <v>-33.994874763138341</v>
      </c>
      <c r="I110" s="3">
        <f t="shared" si="3"/>
        <v>-0.59722204231115938</v>
      </c>
    </row>
    <row r="111" spans="1:9">
      <c r="A111" s="7">
        <v>45588</v>
      </c>
      <c r="B111">
        <v>749.29</v>
      </c>
      <c r="D111" s="2">
        <f>IF(COUNTA($B$5:$B111)&lt;=D$1,AVERAGE($B$5:$B111),D$2*($B111-$D110)+$D110)</f>
        <v>760.24197271637024</v>
      </c>
      <c r="E111" s="2">
        <f>IF(COUNTA($B$5:$B111)&lt;=E$1,AVERAGE($B$5:$B111),E$2*($B111-$E110)+$E110)</f>
        <v>767.37612169950216</v>
      </c>
      <c r="F111" s="2">
        <f>IF(COUNTA($B$5:$B111)&lt;=F$1,AVERAGE($B$5:$B111),F$2*($B111-$F110)+$F110)</f>
        <v>801.11092987823849</v>
      </c>
      <c r="G111" s="3">
        <f t="shared" si="2"/>
        <v>-33.73480817873633</v>
      </c>
      <c r="H111" s="3">
        <f>IF(COUNTA($G$5:$G111)&lt;=H$1,AVERAGE($G$5:$G111),H$2*($G111-$H110)+$H110)</f>
        <v>-33.942861446257936</v>
      </c>
      <c r="I111" s="3">
        <f t="shared" si="3"/>
        <v>0.20805326752160624</v>
      </c>
    </row>
    <row r="112" spans="1:9">
      <c r="A112" s="7">
        <v>45587</v>
      </c>
      <c r="B112">
        <v>764.24</v>
      </c>
      <c r="D112" s="2">
        <f>IF(COUNTA($B$5:$B112)&lt;=D$1,AVERAGE($B$5:$B112),D$2*($B112-$D111)+$D111)</f>
        <v>761.04157817309624</v>
      </c>
      <c r="E112" s="2">
        <f>IF(COUNTA($B$5:$B112)&lt;=E$1,AVERAGE($B$5:$B112),E$2*($B112-$E111)+$E111)</f>
        <v>766.89364143804028</v>
      </c>
      <c r="F112" s="2">
        <f>IF(COUNTA($B$5:$B112)&lt;=F$1,AVERAGE($B$5:$B112),F$2*($B112-$F111)+$F111)</f>
        <v>798.37974988725784</v>
      </c>
      <c r="G112" s="3">
        <f t="shared" si="2"/>
        <v>-31.486108449217568</v>
      </c>
      <c r="H112" s="3">
        <f>IF(COUNTA($G$5:$G112)&lt;=H$1,AVERAGE($G$5:$G112),H$2*($G112-$H111)+$H111)</f>
        <v>-33.451510846849864</v>
      </c>
      <c r="I112" s="3">
        <f t="shared" si="3"/>
        <v>1.9654023976322961</v>
      </c>
    </row>
    <row r="113" spans="1:9">
      <c r="A113" s="7">
        <v>45586</v>
      </c>
      <c r="B113">
        <v>772.07</v>
      </c>
      <c r="D113" s="2">
        <f>IF(COUNTA($B$5:$B113)&lt;=D$1,AVERAGE($B$5:$B113),D$2*($B113-$D112)+$D112)</f>
        <v>763.247262538477</v>
      </c>
      <c r="E113" s="2">
        <f>IF(COUNTA($B$5:$B113)&lt;=E$1,AVERAGE($B$5:$B113),E$2*($B113-$E112)+$E112)</f>
        <v>767.69000429372636</v>
      </c>
      <c r="F113" s="2">
        <f>IF(COUNTA($B$5:$B113)&lt;=F$1,AVERAGE($B$5:$B113),F$2*($B113-$F112)+$F112)</f>
        <v>796.43087952523877</v>
      </c>
      <c r="G113" s="3">
        <f t="shared" si="2"/>
        <v>-28.740875231512405</v>
      </c>
      <c r="H113" s="3">
        <f>IF(COUNTA($G$5:$G113)&lt;=H$1,AVERAGE($G$5:$G113),H$2*($G113-$H112)+$H112)</f>
        <v>-32.509383723782371</v>
      </c>
      <c r="I113" s="3">
        <f t="shared" si="3"/>
        <v>3.7685084922699659</v>
      </c>
    </row>
    <row r="114" spans="1:9">
      <c r="A114" s="7">
        <v>45583</v>
      </c>
      <c r="B114">
        <v>763.89</v>
      </c>
      <c r="D114" s="2">
        <f>IF(COUNTA($B$5:$B114)&lt;=D$1,AVERAGE($B$5:$B114),D$2*($B114-$D113)+$D113)</f>
        <v>763.37581003078162</v>
      </c>
      <c r="E114" s="2">
        <f>IF(COUNTA($B$5:$B114)&lt;=E$1,AVERAGE($B$5:$B114),E$2*($B114-$E113)+$E113)</f>
        <v>767.10538824853768</v>
      </c>
      <c r="F114" s="2">
        <f>IF(COUNTA($B$5:$B114)&lt;=F$1,AVERAGE($B$5:$B114),F$2*($B114-$F113)+$F113)</f>
        <v>794.02044400485067</v>
      </c>
      <c r="G114" s="3">
        <f t="shared" si="2"/>
        <v>-26.915055756312995</v>
      </c>
      <c r="H114" s="3">
        <f>IF(COUNTA($G$5:$G114)&lt;=H$1,AVERAGE($G$5:$G114),H$2*($G114-$H113)+$H113)</f>
        <v>-31.390518130288495</v>
      </c>
      <c r="I114" s="3">
        <f t="shared" si="3"/>
        <v>4.4754623739754997</v>
      </c>
    </row>
    <row r="115" spans="1:9">
      <c r="A115" s="7">
        <v>45582</v>
      </c>
      <c r="B115">
        <v>687.65</v>
      </c>
      <c r="D115" s="2">
        <f>IF(COUNTA($B$5:$B115)&lt;=D$1,AVERAGE($B$5:$B115),D$2*($B115-$D114)+$D114)</f>
        <v>748.23064802462534</v>
      </c>
      <c r="E115" s="2">
        <f>IF(COUNTA($B$5:$B115)&lt;=E$1,AVERAGE($B$5:$B115),E$2*($B115-$E114)+$E114)</f>
        <v>754.88148236414725</v>
      </c>
      <c r="F115" s="2">
        <f>IF(COUNTA($B$5:$B115)&lt;=F$1,AVERAGE($B$5:$B115),F$2*($B115-$F114)+$F114)</f>
        <v>786.14115185634319</v>
      </c>
      <c r="G115" s="3">
        <f t="shared" si="2"/>
        <v>-31.25966949219594</v>
      </c>
      <c r="H115" s="3">
        <f>IF(COUNTA($G$5:$G115)&lt;=H$1,AVERAGE($G$5:$G115),H$2*($G115-$H114)+$H114)</f>
        <v>-31.364348402669982</v>
      </c>
      <c r="I115" s="3">
        <f t="shared" si="3"/>
        <v>0.10467891047404265</v>
      </c>
    </row>
    <row r="116" spans="1:9">
      <c r="A116" s="7">
        <v>45581</v>
      </c>
      <c r="B116">
        <v>702</v>
      </c>
      <c r="D116" s="2">
        <f>IF(COUNTA($B$5:$B116)&lt;=D$1,AVERAGE($B$5:$B116),D$2*($B116-$D115)+$D115)</f>
        <v>738.98451841970029</v>
      </c>
      <c r="E116" s="2">
        <f>IF(COUNTA($B$5:$B116)&lt;=E$1,AVERAGE($B$5:$B116),E$2*($B116-$E115)+$E115)</f>
        <v>746.74586969274003</v>
      </c>
      <c r="F116" s="2">
        <f>IF(COUNTA($B$5:$B116)&lt;=F$1,AVERAGE($B$5:$B116),F$2*($B116-$F115)+$F115)</f>
        <v>779.90847394105856</v>
      </c>
      <c r="G116" s="3">
        <f t="shared" si="2"/>
        <v>-33.16260424831853</v>
      </c>
      <c r="H116" s="3">
        <f>IF(COUNTA($G$5:$G116)&lt;=H$1,AVERAGE($G$5:$G116),H$2*($G116-$H115)+$H115)</f>
        <v>-31.723999571799691</v>
      </c>
      <c r="I116" s="3">
        <f t="shared" si="3"/>
        <v>-1.4386046765188389</v>
      </c>
    </row>
    <row r="117" spans="1:9">
      <c r="A117" s="7">
        <v>45580</v>
      </c>
      <c r="B117">
        <v>705.98</v>
      </c>
      <c r="D117" s="2">
        <f>IF(COUNTA($B$5:$B117)&lt;=D$1,AVERAGE($B$5:$B117),D$2*($B117-$D116)+$D116)</f>
        <v>732.38361473576026</v>
      </c>
      <c r="E117" s="2">
        <f>IF(COUNTA($B$5:$B117)&lt;=E$1,AVERAGE($B$5:$B117),E$2*($B117-$E116)+$E116)</f>
        <v>740.47419743231853</v>
      </c>
      <c r="F117" s="2">
        <f>IF(COUNTA($B$5:$B117)&lt;=F$1,AVERAGE($B$5:$B117),F$2*($B117-$F116)+$F116)</f>
        <v>774.43229068616529</v>
      </c>
      <c r="G117" s="3">
        <f t="shared" si="2"/>
        <v>-33.958093253846755</v>
      </c>
      <c r="H117" s="3">
        <f>IF(COUNTA($G$5:$G117)&lt;=H$1,AVERAGE($G$5:$G117),H$2*($G117-$H116)+$H116)</f>
        <v>-32.170818308209107</v>
      </c>
      <c r="I117" s="3">
        <f t="shared" si="3"/>
        <v>-1.7872749456376482</v>
      </c>
    </row>
    <row r="118" spans="1:9">
      <c r="A118" s="7">
        <v>45579</v>
      </c>
      <c r="B118">
        <v>713</v>
      </c>
      <c r="D118" s="2">
        <f>IF(COUNTA($B$5:$B118)&lt;=D$1,AVERAGE($B$5:$B118),D$2*($B118-$D117)+$D117)</f>
        <v>728.50689178860819</v>
      </c>
      <c r="E118" s="2">
        <f>IF(COUNTA($B$5:$B118)&lt;=E$1,AVERAGE($B$5:$B118),E$2*($B118-$E117)+$E117)</f>
        <v>736.2473978273465</v>
      </c>
      <c r="F118" s="2">
        <f>IF(COUNTA($B$5:$B118)&lt;=F$1,AVERAGE($B$5:$B118),F$2*($B118-$F117)+$F117)</f>
        <v>769.88175063533822</v>
      </c>
      <c r="G118" s="3">
        <f t="shared" si="2"/>
        <v>-33.634352807991718</v>
      </c>
      <c r="H118" s="3">
        <f>IF(COUNTA($G$5:$G118)&lt;=H$1,AVERAGE($G$5:$G118),H$2*($G118-$H117)+$H117)</f>
        <v>-32.463525208165628</v>
      </c>
      <c r="I118" s="3">
        <f t="shared" si="3"/>
        <v>-1.1708275998260902</v>
      </c>
    </row>
    <row r="119" spans="1:9">
      <c r="A119" s="7">
        <v>45576</v>
      </c>
      <c r="B119">
        <v>722.79</v>
      </c>
      <c r="D119" s="2">
        <f>IF(COUNTA($B$5:$B119)&lt;=D$1,AVERAGE($B$5:$B119),D$2*($B119-$D118)+$D118)</f>
        <v>727.36351343088654</v>
      </c>
      <c r="E119" s="2">
        <f>IF(COUNTA($B$5:$B119)&lt;=E$1,AVERAGE($B$5:$B119),E$2*($B119-$E118)+$E118)</f>
        <v>734.17702893083163</v>
      </c>
      <c r="F119" s="2">
        <f>IF(COUNTA($B$5:$B119)&lt;=F$1,AVERAGE($B$5:$B119),F$2*($B119-$F118)+$F118)</f>
        <v>766.39347281049834</v>
      </c>
      <c r="G119" s="3">
        <f t="shared" si="2"/>
        <v>-32.216443879666713</v>
      </c>
      <c r="H119" s="3">
        <f>IF(COUNTA($G$5:$G119)&lt;=H$1,AVERAGE($G$5:$G119),H$2*($G119-$H118)+$H118)</f>
        <v>-32.414108942465845</v>
      </c>
      <c r="I119" s="3">
        <f t="shared" si="3"/>
        <v>0.19766506279913187</v>
      </c>
    </row>
    <row r="120" spans="1:9">
      <c r="A120" s="7">
        <v>45575</v>
      </c>
      <c r="B120">
        <v>730.29</v>
      </c>
      <c r="D120" s="2">
        <f>IF(COUNTA($B$5:$B120)&lt;=D$1,AVERAGE($B$5:$B120),D$2*($B120-$D119)+$D119)</f>
        <v>727.94881074470925</v>
      </c>
      <c r="E120" s="2">
        <f>IF(COUNTA($B$5:$B120)&lt;=E$1,AVERAGE($B$5:$B120),E$2*($B120-$E119)+$E119)</f>
        <v>733.57902447993445</v>
      </c>
      <c r="F120" s="2">
        <f>IF(COUNTA($B$5:$B120)&lt;=F$1,AVERAGE($B$5:$B120),F$2*($B120-$F119)+$F119)</f>
        <v>763.71914149120221</v>
      </c>
      <c r="G120" s="3">
        <f t="shared" si="2"/>
        <v>-30.140117011267762</v>
      </c>
      <c r="H120" s="3">
        <f>IF(COUNTA($G$5:$G120)&lt;=H$1,AVERAGE($G$5:$G120),H$2*($G120-$H119)+$H119)</f>
        <v>-31.959310556226228</v>
      </c>
      <c r="I120" s="3">
        <f t="shared" si="3"/>
        <v>1.8191935449584662</v>
      </c>
    </row>
    <row r="121" spans="1:9">
      <c r="A121" s="7">
        <v>45574</v>
      </c>
      <c r="B121">
        <v>727.43</v>
      </c>
      <c r="D121" s="2">
        <f>IF(COUNTA($B$5:$B121)&lt;=D$1,AVERAGE($B$5:$B121),D$2*($B121-$D120)+$D120)</f>
        <v>727.84504859576737</v>
      </c>
      <c r="E121" s="2">
        <f>IF(COUNTA($B$5:$B121)&lt;=E$1,AVERAGE($B$5:$B121),E$2*($B121-$E120)+$E120)</f>
        <v>732.63302071379064</v>
      </c>
      <c r="F121" s="2">
        <f>IF(COUNTA($B$5:$B121)&lt;=F$1,AVERAGE($B$5:$B121),F$2*($B121-$F120)+$F120)</f>
        <v>761.03105693629834</v>
      </c>
      <c r="G121" s="3">
        <f t="shared" si="2"/>
        <v>-28.398036222507699</v>
      </c>
      <c r="H121" s="3">
        <f>IF(COUNTA($G$5:$G121)&lt;=H$1,AVERAGE($G$5:$G121),H$2*($G121-$H120)+$H120)</f>
        <v>-31.247055689482522</v>
      </c>
      <c r="I121" s="3">
        <f t="shared" si="3"/>
        <v>2.8490194669748234</v>
      </c>
    </row>
    <row r="122" spans="1:9">
      <c r="A122" s="7">
        <v>45573</v>
      </c>
      <c r="B122">
        <v>721.76</v>
      </c>
      <c r="D122" s="2">
        <f>IF(COUNTA($B$5:$B122)&lt;=D$1,AVERAGE($B$5:$B122),D$2*($B122-$D121)+$D121)</f>
        <v>726.62803887661391</v>
      </c>
      <c r="E122" s="2">
        <f>IF(COUNTA($B$5:$B122)&lt;=E$1,AVERAGE($B$5:$B122),E$2*($B122-$E121)+$E121)</f>
        <v>730.96024829628436</v>
      </c>
      <c r="F122" s="2">
        <f>IF(COUNTA($B$5:$B122)&lt;=F$1,AVERAGE($B$5:$B122),F$2*($B122-$F121)+$F121)</f>
        <v>758.12208975583178</v>
      </c>
      <c r="G122" s="3">
        <f t="shared" si="2"/>
        <v>-27.161841459547418</v>
      </c>
      <c r="H122" s="3">
        <f>IF(COUNTA($G$5:$G122)&lt;=H$1,AVERAGE($G$5:$G122),H$2*($G122-$H121)+$H121)</f>
        <v>-30.430012843495501</v>
      </c>
      <c r="I122" s="3">
        <f t="shared" si="3"/>
        <v>3.2681713839480828</v>
      </c>
    </row>
    <row r="123" spans="1:9">
      <c r="A123" s="7">
        <v>45572</v>
      </c>
      <c r="B123">
        <v>701.92</v>
      </c>
      <c r="D123" s="2">
        <f>IF(COUNTA($B$5:$B123)&lt;=D$1,AVERAGE($B$5:$B123),D$2*($B123-$D122)+$D122)</f>
        <v>721.68643110129108</v>
      </c>
      <c r="E123" s="2">
        <f>IF(COUNTA($B$5:$B123)&lt;=E$1,AVERAGE($B$5:$B123),E$2*($B123-$E122)+$E122)</f>
        <v>726.49251778916368</v>
      </c>
      <c r="F123" s="2">
        <f>IF(COUNTA($B$5:$B123)&lt;=F$1,AVERAGE($B$5:$B123),F$2*($B123-$F122)+$F122)</f>
        <v>753.95897199614058</v>
      </c>
      <c r="G123" s="3">
        <f t="shared" si="2"/>
        <v>-27.466454206976891</v>
      </c>
      <c r="H123" s="3">
        <f>IF(COUNTA($G$5:$G123)&lt;=H$1,AVERAGE($G$5:$G123),H$2*($G123-$H122)+$H122)</f>
        <v>-29.837301116191778</v>
      </c>
      <c r="I123" s="3">
        <f t="shared" si="3"/>
        <v>2.3708469092148867</v>
      </c>
    </row>
    <row r="124" spans="1:9">
      <c r="A124" s="7">
        <v>45569</v>
      </c>
      <c r="B124">
        <v>719.7</v>
      </c>
      <c r="D124" s="2">
        <f>IF(COUNTA($B$5:$B124)&lt;=D$1,AVERAGE($B$5:$B124),D$2*($B124-$D123)+$D123)</f>
        <v>721.28914488103283</v>
      </c>
      <c r="E124" s="2">
        <f>IF(COUNTA($B$5:$B124)&lt;=E$1,AVERAGE($B$5:$B124),E$2*($B124-$E123)+$E123)</f>
        <v>725.44751505236923</v>
      </c>
      <c r="F124" s="2">
        <f>IF(COUNTA($B$5:$B124)&lt;=F$1,AVERAGE($B$5:$B124),F$2*($B124-$F123)+$F123)</f>
        <v>751.42127036679688</v>
      </c>
      <c r="G124" s="3">
        <f t="shared" si="2"/>
        <v>-25.973755314427649</v>
      </c>
      <c r="H124" s="3">
        <f>IF(COUNTA($G$5:$G124)&lt;=H$1,AVERAGE($G$5:$G124),H$2*($G124-$H123)+$H123)</f>
        <v>-29.064591955838953</v>
      </c>
      <c r="I124" s="3">
        <f t="shared" si="3"/>
        <v>3.090836641411304</v>
      </c>
    </row>
    <row r="125" spans="1:9">
      <c r="A125" s="7">
        <v>45568</v>
      </c>
      <c r="B125">
        <v>706.8</v>
      </c>
      <c r="D125" s="2">
        <f>IF(COUNTA($B$5:$B125)&lt;=D$1,AVERAGE($B$5:$B125),D$2*($B125-$D124)+$D124)</f>
        <v>718.39131590482623</v>
      </c>
      <c r="E125" s="2">
        <f>IF(COUNTA($B$5:$B125)&lt;=E$1,AVERAGE($B$5:$B125),E$2*($B125-$E124)+$E124)</f>
        <v>722.57866658277396</v>
      </c>
      <c r="F125" s="2">
        <f>IF(COUNTA($B$5:$B125)&lt;=F$1,AVERAGE($B$5:$B125),F$2*($B125-$F124)+$F124)</f>
        <v>748.11599108036751</v>
      </c>
      <c r="G125" s="3">
        <f t="shared" si="2"/>
        <v>-25.537324497593545</v>
      </c>
      <c r="H125" s="3">
        <f>IF(COUNTA($G$5:$G125)&lt;=H$1,AVERAGE($G$5:$G125),H$2*($G125-$H124)+$H124)</f>
        <v>-28.359138464189872</v>
      </c>
      <c r="I125" s="3">
        <f t="shared" si="3"/>
        <v>2.8218139665963271</v>
      </c>
    </row>
    <row r="126" spans="1:9">
      <c r="A126" s="7">
        <v>45567</v>
      </c>
      <c r="B126">
        <v>711.09</v>
      </c>
      <c r="D126" s="2">
        <f>IF(COUNTA($B$5:$B126)&lt;=D$1,AVERAGE($B$5:$B126),D$2*($B126-$D125)+$D125)</f>
        <v>716.93105272386094</v>
      </c>
      <c r="E126" s="2">
        <f>IF(COUNTA($B$5:$B126)&lt;=E$1,AVERAGE($B$5:$B126),E$2*($B126-$E125)+$E125)</f>
        <v>720.81117941619334</v>
      </c>
      <c r="F126" s="2">
        <f>IF(COUNTA($B$5:$B126)&lt;=F$1,AVERAGE($B$5:$B126),F$2*($B126-$F125)+$F125)</f>
        <v>745.37332507441431</v>
      </c>
      <c r="G126" s="3">
        <f t="shared" si="2"/>
        <v>-24.56214565822097</v>
      </c>
      <c r="H126" s="3">
        <f>IF(COUNTA($G$5:$G126)&lt;=H$1,AVERAGE($G$5:$G126),H$2*($G126-$H125)+$H125)</f>
        <v>-27.599739902996092</v>
      </c>
      <c r="I126" s="3">
        <f t="shared" si="3"/>
        <v>3.0375942447751214</v>
      </c>
    </row>
    <row r="127" spans="1:9">
      <c r="A127" s="7">
        <v>45566</v>
      </c>
      <c r="B127">
        <v>706.13</v>
      </c>
      <c r="D127" s="2">
        <f>IF(COUNTA($B$5:$B127)&lt;=D$1,AVERAGE($B$5:$B127),D$2*($B127-$D126)+$D126)</f>
        <v>714.77084217908873</v>
      </c>
      <c r="E127" s="2">
        <f>IF(COUNTA($B$5:$B127)&lt;=E$1,AVERAGE($B$5:$B127),E$2*($B127-$E126)+$E126)</f>
        <v>718.55253642908667</v>
      </c>
      <c r="F127" s="2">
        <f>IF(COUNTA($B$5:$B127)&lt;=F$1,AVERAGE($B$5:$B127),F$2*($B127-$F126)+$F126)</f>
        <v>742.46641210593918</v>
      </c>
      <c r="G127" s="3">
        <f t="shared" si="2"/>
        <v>-23.913875676852513</v>
      </c>
      <c r="H127" s="3">
        <f>IF(COUNTA($G$5:$G127)&lt;=H$1,AVERAGE($G$5:$G127),H$2*($G127-$H126)+$H126)</f>
        <v>-26.862567057767375</v>
      </c>
      <c r="I127" s="3">
        <f t="shared" si="3"/>
        <v>2.9486913809148625</v>
      </c>
    </row>
    <row r="128" spans="1:9">
      <c r="A128" s="7">
        <v>45565</v>
      </c>
      <c r="B128">
        <v>709.27</v>
      </c>
      <c r="D128" s="2">
        <f>IF(COUNTA($B$5:$B128)&lt;=D$1,AVERAGE($B$5:$B128),D$2*($B128-$D127)+$D127)</f>
        <v>713.67067374327098</v>
      </c>
      <c r="E128" s="2">
        <f>IF(COUNTA($B$5:$B128)&lt;=E$1,AVERAGE($B$5:$B128),E$2*($B128-$E127)+$E127)</f>
        <v>717.12445390153482</v>
      </c>
      <c r="F128" s="2">
        <f>IF(COUNTA($B$5:$B128)&lt;=F$1,AVERAGE($B$5:$B128),F$2*($B128-$F127)+$F127)</f>
        <v>740.00741861661038</v>
      </c>
      <c r="G128" s="3">
        <f t="shared" si="2"/>
        <v>-22.882964715075559</v>
      </c>
      <c r="H128" s="3">
        <f>IF(COUNTA($G$5:$G128)&lt;=H$1,AVERAGE($G$5:$G128),H$2*($G128-$H127)+$H127)</f>
        <v>-26.066646589229013</v>
      </c>
      <c r="I128" s="3">
        <f t="shared" si="3"/>
        <v>3.1836818741534536</v>
      </c>
    </row>
    <row r="129" spans="1:9">
      <c r="A129" s="7">
        <v>45562</v>
      </c>
      <c r="B129">
        <v>707.35</v>
      </c>
      <c r="D129" s="2">
        <f>IF(COUNTA($B$5:$B129)&lt;=D$1,AVERAGE($B$5:$B129),D$2*($B129-$D128)+$D128)</f>
        <v>712.40653899461677</v>
      </c>
      <c r="E129" s="2">
        <f>IF(COUNTA($B$5:$B129)&lt;=E$1,AVERAGE($B$5:$B129),E$2*($B129-$E128)+$E128)</f>
        <v>715.62069176283717</v>
      </c>
      <c r="F129" s="2">
        <f>IF(COUNTA($B$5:$B129)&lt;=F$1,AVERAGE($B$5:$B129),F$2*($B129-$F128)+$F128)</f>
        <v>737.58835057093552</v>
      </c>
      <c r="G129" s="3">
        <f t="shared" si="2"/>
        <v>-21.967658808098349</v>
      </c>
      <c r="H129" s="3">
        <f>IF(COUNTA($G$5:$G129)&lt;=H$1,AVERAGE($G$5:$G129),H$2*($G129-$H128)+$H128)</f>
        <v>-25.246849033002881</v>
      </c>
      <c r="I129" s="3">
        <f t="shared" si="3"/>
        <v>3.2791902249045322</v>
      </c>
    </row>
    <row r="130" spans="1:9">
      <c r="A130" s="7">
        <v>45561</v>
      </c>
      <c r="B130">
        <v>711.43</v>
      </c>
      <c r="D130" s="2">
        <f>IF(COUNTA($B$5:$B130)&lt;=D$1,AVERAGE($B$5:$B130),D$2*($B130-$D129)+$D129)</f>
        <v>712.21123119569336</v>
      </c>
      <c r="E130" s="2">
        <f>IF(COUNTA($B$5:$B130)&lt;=E$1,AVERAGE($B$5:$B130),E$2*($B130-$E129)+$E129)</f>
        <v>714.97596995316985</v>
      </c>
      <c r="F130" s="2">
        <f>IF(COUNTA($B$5:$B130)&lt;=F$1,AVERAGE($B$5:$B130),F$2*($B130-$F129)+$F129)</f>
        <v>735.65069497308843</v>
      </c>
      <c r="G130" s="3">
        <f t="shared" si="2"/>
        <v>-20.674725019918583</v>
      </c>
      <c r="H130" s="3">
        <f>IF(COUNTA($G$5:$G130)&lt;=H$1,AVERAGE($G$5:$G130),H$2*($G130-$H129)+$H129)</f>
        <v>-24.332424230386021</v>
      </c>
      <c r="I130" s="3">
        <f t="shared" si="3"/>
        <v>3.6576992104674382</v>
      </c>
    </row>
    <row r="131" spans="1:9">
      <c r="A131" s="7">
        <v>45560</v>
      </c>
      <c r="B131">
        <v>721.56</v>
      </c>
      <c r="D131" s="2">
        <f>IF(COUNTA($B$5:$B131)&lt;=D$1,AVERAGE($B$5:$B131),D$2*($B131-$D130)+$D130)</f>
        <v>714.08098495655463</v>
      </c>
      <c r="E131" s="2">
        <f>IF(COUNTA($B$5:$B131)&lt;=E$1,AVERAGE($B$5:$B131),E$2*($B131-$E130)+$E130)</f>
        <v>715.98889765268223</v>
      </c>
      <c r="F131" s="2">
        <f>IF(COUNTA($B$5:$B131)&lt;=F$1,AVERAGE($B$5:$B131),F$2*($B131-$F130)+$F130)</f>
        <v>734.60693978989673</v>
      </c>
      <c r="G131" s="3">
        <f t="shared" si="2"/>
        <v>-18.618042137214502</v>
      </c>
      <c r="H131" s="3">
        <f>IF(COUNTA($G$5:$G131)&lt;=H$1,AVERAGE($G$5:$G131),H$2*($G131-$H130)+$H130)</f>
        <v>-23.189547811751716</v>
      </c>
      <c r="I131" s="3">
        <f t="shared" si="3"/>
        <v>4.5715056745372138</v>
      </c>
    </row>
    <row r="132" spans="1:9">
      <c r="A132" s="7">
        <v>45559</v>
      </c>
      <c r="B132">
        <v>722.26</v>
      </c>
      <c r="D132" s="2">
        <f>IF(COUNTA($B$5:$B132)&lt;=D$1,AVERAGE($B$5:$B132),D$2*($B132-$D131)+$D131)</f>
        <v>715.71678796524373</v>
      </c>
      <c r="E132" s="2">
        <f>IF(COUNTA($B$5:$B132)&lt;=E$1,AVERAGE($B$5:$B132),E$2*($B132-$E131)+$E131)</f>
        <v>716.9536826291926</v>
      </c>
      <c r="F132" s="2">
        <f>IF(COUNTA($B$5:$B132)&lt;=F$1,AVERAGE($B$5:$B132),F$2*($B132-$F131)+$F131)</f>
        <v>733.69235165731175</v>
      </c>
      <c r="G132" s="3">
        <f t="shared" si="2"/>
        <v>-16.738669028119148</v>
      </c>
      <c r="H132" s="3">
        <f>IF(COUNTA($G$5:$G132)&lt;=H$1,AVERAGE($G$5:$G132),H$2*($G132-$H131)+$H131)</f>
        <v>-21.899372055025204</v>
      </c>
      <c r="I132" s="3">
        <f t="shared" si="3"/>
        <v>5.1607030269060559</v>
      </c>
    </row>
    <row r="133" spans="1:9">
      <c r="A133" s="7">
        <v>45558</v>
      </c>
      <c r="B133">
        <v>705.37</v>
      </c>
      <c r="D133" s="2">
        <f>IF(COUNTA($B$5:$B133)&lt;=D$1,AVERAGE($B$5:$B133),D$2*($B133-$D132)+$D132)</f>
        <v>713.647430372195</v>
      </c>
      <c r="E133" s="2">
        <f>IF(COUNTA($B$5:$B133)&lt;=E$1,AVERAGE($B$5:$B133),E$2*($B133-$E132)+$E132)</f>
        <v>715.17157760931684</v>
      </c>
      <c r="F133" s="2">
        <f>IF(COUNTA($B$5:$B133)&lt;=F$1,AVERAGE($B$5:$B133),F$2*($B133-$F132)+$F132)</f>
        <v>731.59439968269601</v>
      </c>
      <c r="G133" s="3">
        <f t="shared" si="2"/>
        <v>-16.422822073379166</v>
      </c>
      <c r="H133" s="3">
        <f>IF(COUNTA($G$5:$G133)&lt;=H$1,AVERAGE($G$5:$G133),H$2*($G133-$H132)+$H132)</f>
        <v>-20.804062058695997</v>
      </c>
      <c r="I133" s="3">
        <f t="shared" si="3"/>
        <v>4.3812399853168316</v>
      </c>
    </row>
    <row r="134" spans="1:9">
      <c r="A134" s="7">
        <v>45555</v>
      </c>
      <c r="B134">
        <v>701.03</v>
      </c>
      <c r="D134" s="2">
        <f>IF(COUNTA($B$5:$B134)&lt;=D$1,AVERAGE($B$5:$B134),D$2*($B134-$D133)+$D133)</f>
        <v>711.123944297756</v>
      </c>
      <c r="E134" s="2">
        <f>IF(COUNTA($B$5:$B134)&lt;=E$1,AVERAGE($B$5:$B134),E$2*($B134-$E133)+$E133)</f>
        <v>712.99595028480655</v>
      </c>
      <c r="F134" s="2">
        <f>IF(COUNTA($B$5:$B134)&lt;=F$1,AVERAGE($B$5:$B134),F$2*($B134-$F133)+$F133)</f>
        <v>729.33037007657038</v>
      </c>
      <c r="G134" s="3">
        <f t="shared" ref="G134:G197" si="4">E134-F134</f>
        <v>-16.334419791763821</v>
      </c>
      <c r="H134" s="3">
        <f>IF(COUNTA($G$5:$G134)&lt;=H$1,AVERAGE($G$5:$G134),H$2*($G134-$H133)+$H133)</f>
        <v>-19.910133605309561</v>
      </c>
      <c r="I134" s="3">
        <f t="shared" si="3"/>
        <v>3.5757138135457396</v>
      </c>
    </row>
    <row r="135" spans="1:9">
      <c r="A135" s="7">
        <v>45554</v>
      </c>
      <c r="B135">
        <v>704.32</v>
      </c>
      <c r="D135" s="2">
        <f>IF(COUNTA($B$5:$B135)&lt;=D$1,AVERAGE($B$5:$B135),D$2*($B135-$D134)+$D134)</f>
        <v>709.76315543820476</v>
      </c>
      <c r="E135" s="2">
        <f>IF(COUNTA($B$5:$B135)&lt;=E$1,AVERAGE($B$5:$B135),E$2*($B135-$E134)+$E134)</f>
        <v>711.66118870252865</v>
      </c>
      <c r="F135" s="2">
        <f>IF(COUNTA($B$5:$B135)&lt;=F$1,AVERAGE($B$5:$B135),F$2*($B135-$F134)+$F134)</f>
        <v>727.47775007089854</v>
      </c>
      <c r="G135" s="3">
        <f t="shared" si="4"/>
        <v>-15.816561368369889</v>
      </c>
      <c r="H135" s="3">
        <f>IF(COUNTA($G$5:$G135)&lt;=H$1,AVERAGE($G$5:$G135),H$2*($G135-$H134)+$H134)</f>
        <v>-19.091419157921628</v>
      </c>
      <c r="I135" s="3">
        <f t="shared" si="3"/>
        <v>3.2748577895517386</v>
      </c>
    </row>
    <row r="136" spans="1:9">
      <c r="A136" s="7">
        <v>45553</v>
      </c>
      <c r="B136">
        <v>690.47</v>
      </c>
      <c r="D136" s="2">
        <f>IF(COUNTA($B$5:$B136)&lt;=D$1,AVERAGE($B$5:$B136),D$2*($B136-$D135)+$D135)</f>
        <v>705.90452435056386</v>
      </c>
      <c r="E136" s="2">
        <f>IF(COUNTA($B$5:$B136)&lt;=E$1,AVERAGE($B$5:$B136),E$2*($B136-$E135)+$E135)</f>
        <v>708.40100582521654</v>
      </c>
      <c r="F136" s="2">
        <f>IF(COUNTA($B$5:$B136)&lt;=F$1,AVERAGE($B$5:$B136),F$2*($B136-$F135)+$F135)</f>
        <v>724.73643525083196</v>
      </c>
      <c r="G136" s="3">
        <f t="shared" si="4"/>
        <v>-16.335429425615416</v>
      </c>
      <c r="H136" s="3">
        <f>IF(COUNTA($G$5:$G136)&lt;=H$1,AVERAGE($G$5:$G136),H$2*($G136-$H135)+$H135)</f>
        <v>-18.540221211460384</v>
      </c>
      <c r="I136" s="3">
        <f t="shared" si="3"/>
        <v>2.2047917858449679</v>
      </c>
    </row>
    <row r="137" spans="1:9">
      <c r="A137" s="7">
        <v>45552</v>
      </c>
      <c r="B137">
        <v>706.91</v>
      </c>
      <c r="D137" s="2">
        <f>IF(COUNTA($B$5:$B137)&lt;=D$1,AVERAGE($B$5:$B137),D$2*($B137-$D136)+$D136)</f>
        <v>706.10561948045108</v>
      </c>
      <c r="E137" s="2">
        <f>IF(COUNTA($B$5:$B137)&lt;=E$1,AVERAGE($B$5:$B137),E$2*($B137-$E136)+$E136)</f>
        <v>708.17162031364478</v>
      </c>
      <c r="F137" s="2">
        <f>IF(COUNTA($B$5:$B137)&lt;=F$1,AVERAGE($B$5:$B137),F$2*($B137-$F136)+$F136)</f>
        <v>723.41595856558513</v>
      </c>
      <c r="G137" s="3">
        <f t="shared" si="4"/>
        <v>-15.244338251940349</v>
      </c>
      <c r="H137" s="3">
        <f>IF(COUNTA($G$5:$G137)&lt;=H$1,AVERAGE($G$5:$G137),H$2*($G137-$H136)+$H136)</f>
        <v>-17.881044619556377</v>
      </c>
      <c r="I137" s="3">
        <f t="shared" si="3"/>
        <v>2.6367063676160285</v>
      </c>
    </row>
    <row r="138" spans="1:9">
      <c r="A138" s="7">
        <v>45551</v>
      </c>
      <c r="B138">
        <v>696.5</v>
      </c>
      <c r="D138" s="2">
        <f>IF(COUNTA($B$5:$B138)&lt;=D$1,AVERAGE($B$5:$B138),D$2*($B138-$D137)+$D137)</f>
        <v>704.18449558436089</v>
      </c>
      <c r="E138" s="2">
        <f>IF(COUNTA($B$5:$B138)&lt;=E$1,AVERAGE($B$5:$B138),E$2*($B138-$E137)+$E137)</f>
        <v>706.37598641923785</v>
      </c>
      <c r="F138" s="2">
        <f>IF(COUNTA($B$5:$B138)&lt;=F$1,AVERAGE($B$5:$B138),F$2*($B138-$F137)+$F137)</f>
        <v>721.42218385702324</v>
      </c>
      <c r="G138" s="3">
        <f t="shared" si="4"/>
        <v>-15.046197437785395</v>
      </c>
      <c r="H138" s="3">
        <f>IF(COUNTA($G$5:$G138)&lt;=H$1,AVERAGE($G$5:$G138),H$2*($G138-$H137)+$H137)</f>
        <v>-17.314075183202181</v>
      </c>
      <c r="I138" s="3">
        <f t="shared" si="3"/>
        <v>2.2678777454167864</v>
      </c>
    </row>
    <row r="139" spans="1:9">
      <c r="A139" s="7">
        <v>45548</v>
      </c>
      <c r="B139">
        <v>697.06</v>
      </c>
      <c r="D139" s="2">
        <f>IF(COUNTA($B$5:$B139)&lt;=D$1,AVERAGE($B$5:$B139),D$2*($B139-$D138)+$D138)</f>
        <v>702.75959646748868</v>
      </c>
      <c r="E139" s="2">
        <f>IF(COUNTA($B$5:$B139)&lt;=E$1,AVERAGE($B$5:$B139),E$2*($B139-$E138)+$E138)</f>
        <v>704.9427577393551</v>
      </c>
      <c r="F139" s="2">
        <f>IF(COUNTA($B$5:$B139)&lt;=F$1,AVERAGE($B$5:$B139),F$2*($B139-$F138)+$F138)</f>
        <v>719.61757764539186</v>
      </c>
      <c r="G139" s="3">
        <f t="shared" si="4"/>
        <v>-14.67481990603676</v>
      </c>
      <c r="H139" s="3">
        <f>IF(COUNTA($G$5:$G139)&lt;=H$1,AVERAGE($G$5:$G139),H$2*($G139-$H138)+$H138)</f>
        <v>-16.786224127769096</v>
      </c>
      <c r="I139" s="3">
        <f t="shared" si="3"/>
        <v>2.1114042217323359</v>
      </c>
    </row>
    <row r="140" spans="1:9">
      <c r="A140" s="7">
        <v>45547</v>
      </c>
      <c r="B140">
        <v>686.8</v>
      </c>
      <c r="D140" s="2">
        <f>IF(COUNTA($B$5:$B140)&lt;=D$1,AVERAGE($B$5:$B140),D$2*($B140-$D139)+$D139)</f>
        <v>699.56767717399089</v>
      </c>
      <c r="E140" s="2">
        <f>IF(COUNTA($B$5:$B140)&lt;=E$1,AVERAGE($B$5:$B140),E$2*($B140-$E139)+$E139)</f>
        <v>702.1515642409928</v>
      </c>
      <c r="F140" s="2">
        <f>IF(COUNTA($B$5:$B140)&lt;=F$1,AVERAGE($B$5:$B140),F$2*($B140-$F139)+$F139)</f>
        <v>717.18664596795543</v>
      </c>
      <c r="G140" s="3">
        <f t="shared" si="4"/>
        <v>-15.03508172696263</v>
      </c>
      <c r="H140" s="3">
        <f>IF(COUNTA($G$5:$G140)&lt;=H$1,AVERAGE($G$5:$G140),H$2*($G140-$H139)+$H139)</f>
        <v>-16.435995647607804</v>
      </c>
      <c r="I140" s="3">
        <f t="shared" si="3"/>
        <v>1.4009139206451735</v>
      </c>
    </row>
    <row r="141" spans="1:9">
      <c r="A141" s="7">
        <v>45546</v>
      </c>
      <c r="B141">
        <v>681.47</v>
      </c>
      <c r="D141" s="2">
        <f>IF(COUNTA($B$5:$B141)&lt;=D$1,AVERAGE($B$5:$B141),D$2*($B141-$D140)+$D140)</f>
        <v>695.94814173919269</v>
      </c>
      <c r="E141" s="2">
        <f>IF(COUNTA($B$5:$B141)&lt;=E$1,AVERAGE($B$5:$B141),E$2*($B141-$E140)+$E140)</f>
        <v>698.96978512699388</v>
      </c>
      <c r="F141" s="2">
        <f>IF(COUNTA($B$5:$B141)&lt;=F$1,AVERAGE($B$5:$B141),F$2*($B141-$F140)+$F140)</f>
        <v>714.54096848884762</v>
      </c>
      <c r="G141" s="3">
        <f t="shared" si="4"/>
        <v>-15.571183361853741</v>
      </c>
      <c r="H141" s="3">
        <f>IF(COUNTA($G$5:$G141)&lt;=H$1,AVERAGE($G$5:$G141),H$2*($G141-$H140)+$H140)</f>
        <v>-16.263033190456991</v>
      </c>
      <c r="I141" s="3">
        <f t="shared" si="3"/>
        <v>0.69184982860324951</v>
      </c>
    </row>
    <row r="142" spans="1:9">
      <c r="A142" s="7">
        <v>45545</v>
      </c>
      <c r="B142">
        <v>673.62</v>
      </c>
      <c r="D142" s="2">
        <f>IF(COUNTA($B$5:$B142)&lt;=D$1,AVERAGE($B$5:$B142),D$2*($B142-$D141)+$D141)</f>
        <v>691.48251339135413</v>
      </c>
      <c r="E142" s="2">
        <f>IF(COUNTA($B$5:$B142)&lt;=E$1,AVERAGE($B$5:$B142),E$2*($B142-$E141)+$E141)</f>
        <v>695.06981818437941</v>
      </c>
      <c r="F142" s="2">
        <f>IF(COUNTA($B$5:$B142)&lt;=F$1,AVERAGE($B$5:$B142),F$2*($B142-$F141)+$F141)</f>
        <v>711.50978563782189</v>
      </c>
      <c r="G142" s="3">
        <f t="shared" si="4"/>
        <v>-16.439967453442478</v>
      </c>
      <c r="H142" s="3">
        <f>IF(COUNTA($G$5:$G142)&lt;=H$1,AVERAGE($G$5:$G142),H$2*($G142-$H141)+$H141)</f>
        <v>-16.298420043054087</v>
      </c>
      <c r="I142" s="3">
        <f t="shared" si="3"/>
        <v>-0.14154741038839092</v>
      </c>
    </row>
    <row r="143" spans="1:9">
      <c r="A143" s="7">
        <v>45544</v>
      </c>
      <c r="B143">
        <v>675.42</v>
      </c>
      <c r="D143" s="2">
        <f>IF(COUNTA($B$5:$B143)&lt;=D$1,AVERAGE($B$5:$B143),D$2*($B143-$D142)+$D142)</f>
        <v>688.27001071308325</v>
      </c>
      <c r="E143" s="2">
        <f>IF(COUNTA($B$5:$B143)&lt;=E$1,AVERAGE($B$5:$B143),E$2*($B143-$E142)+$E142)</f>
        <v>692.04676923293641</v>
      </c>
      <c r="F143" s="2">
        <f>IF(COUNTA($B$5:$B143)&lt;=F$1,AVERAGE($B$5:$B143),F$2*($B143-$F142)+$F142)</f>
        <v>708.83646818316845</v>
      </c>
      <c r="G143" s="3">
        <f t="shared" si="4"/>
        <v>-16.789698950232037</v>
      </c>
      <c r="H143" s="3">
        <f>IF(COUNTA($G$5:$G143)&lt;=H$1,AVERAGE($G$5:$G143),H$2*($G143-$H142)+$H142)</f>
        <v>-16.396675824489677</v>
      </c>
      <c r="I143" s="3">
        <f t="shared" si="3"/>
        <v>-0.39302312574235998</v>
      </c>
    </row>
    <row r="144" spans="1:9">
      <c r="A144" s="7">
        <v>45541</v>
      </c>
      <c r="B144">
        <v>665.77</v>
      </c>
      <c r="D144" s="2">
        <f>IF(COUNTA($B$5:$B144)&lt;=D$1,AVERAGE($B$5:$B144),D$2*($B144-$D143)+$D143)</f>
        <v>683.77000857046664</v>
      </c>
      <c r="E144" s="2">
        <f>IF(COUNTA($B$5:$B144)&lt;=E$1,AVERAGE($B$5:$B144),E$2*($B144-$E143)+$E143)</f>
        <v>688.00418935094615</v>
      </c>
      <c r="F144" s="2">
        <f>IF(COUNTA($B$5:$B144)&lt;=F$1,AVERAGE($B$5:$B144),F$2*($B144-$F143)+$F143)</f>
        <v>705.64635942885968</v>
      </c>
      <c r="G144" s="3">
        <f t="shared" si="4"/>
        <v>-17.642170077913534</v>
      </c>
      <c r="H144" s="3">
        <f>IF(COUNTA($G$5:$G144)&lt;=H$1,AVERAGE($G$5:$G144),H$2*($G144-$H143)+$H143)</f>
        <v>-16.645774675174447</v>
      </c>
      <c r="I144" s="3">
        <f t="shared" si="3"/>
        <v>-0.99639540273908622</v>
      </c>
    </row>
    <row r="145" spans="1:9">
      <c r="A145" s="7">
        <v>45540</v>
      </c>
      <c r="B145">
        <v>683.62</v>
      </c>
      <c r="D145" s="2">
        <f>IF(COUNTA($B$5:$B145)&lt;=D$1,AVERAGE($B$5:$B145),D$2*($B145-$D144)+$D144)</f>
        <v>683.74000685637327</v>
      </c>
      <c r="E145" s="2">
        <f>IF(COUNTA($B$5:$B145)&lt;=E$1,AVERAGE($B$5:$B145),E$2*($B145-$E144)+$E144)</f>
        <v>687.32969868156977</v>
      </c>
      <c r="F145" s="2">
        <f>IF(COUNTA($B$5:$B145)&lt;=F$1,AVERAGE($B$5:$B145),F$2*($B145-$F144)+$F144)</f>
        <v>704.01477724894414</v>
      </c>
      <c r="G145" s="3">
        <f t="shared" si="4"/>
        <v>-16.685078567374376</v>
      </c>
      <c r="H145" s="3">
        <f>IF(COUNTA($G$5:$G145)&lt;=H$1,AVERAGE($G$5:$G145),H$2*($G145-$H144)+$H144)</f>
        <v>-16.653635453614434</v>
      </c>
      <c r="I145" s="3">
        <f t="shared" si="3"/>
        <v>-3.1443113759941355E-2</v>
      </c>
    </row>
    <row r="146" spans="1:9">
      <c r="A146" s="7">
        <v>45539</v>
      </c>
      <c r="B146">
        <v>679.68</v>
      </c>
      <c r="D146" s="2">
        <f>IF(COUNTA($B$5:$B146)&lt;=D$1,AVERAGE($B$5:$B146),D$2*($B146-$D145)+$D145)</f>
        <v>682.92800548509865</v>
      </c>
      <c r="E146" s="2">
        <f>IF(COUNTA($B$5:$B146)&lt;=E$1,AVERAGE($B$5:$B146),E$2*($B146-$E145)+$E145)</f>
        <v>686.1528219613283</v>
      </c>
      <c r="F146" s="2">
        <f>IF(COUNTA($B$5:$B146)&lt;=F$1,AVERAGE($B$5:$B146),F$2*($B146-$F145)+$F145)</f>
        <v>702.21220115642973</v>
      </c>
      <c r="G146" s="3">
        <f t="shared" si="4"/>
        <v>-16.059379195101428</v>
      </c>
      <c r="H146" s="3">
        <f>IF(COUNTA($G$5:$G146)&lt;=H$1,AVERAGE($G$5:$G146),H$2*($G146-$H145)+$H145)</f>
        <v>-16.534784201911833</v>
      </c>
      <c r="I146" s="3">
        <f t="shared" ref="I146:I209" si="5">G146-H146</f>
        <v>0.47540500681040498</v>
      </c>
    </row>
    <row r="147" spans="1:9">
      <c r="A147" s="7">
        <v>45538</v>
      </c>
      <c r="B147">
        <v>675.32</v>
      </c>
      <c r="D147" s="2">
        <f>IF(COUNTA($B$5:$B147)&lt;=D$1,AVERAGE($B$5:$B147),D$2*($B147-$D146)+$D146)</f>
        <v>681.40640438807895</v>
      </c>
      <c r="E147" s="2">
        <f>IF(COUNTA($B$5:$B147)&lt;=E$1,AVERAGE($B$5:$B147),E$2*($B147-$E146)+$E146)</f>
        <v>684.48623396727783</v>
      </c>
      <c r="F147" s="2">
        <f>IF(COUNTA($B$5:$B147)&lt;=F$1,AVERAGE($B$5:$B147),F$2*($B147-$F146)+$F146)</f>
        <v>700.22018625595342</v>
      </c>
      <c r="G147" s="3">
        <f t="shared" si="4"/>
        <v>-15.733952288675596</v>
      </c>
      <c r="H147" s="3">
        <f>IF(COUNTA($G$5:$G147)&lt;=H$1,AVERAGE($G$5:$G147),H$2*($G147-$H146)+$H146)</f>
        <v>-16.374617819264586</v>
      </c>
      <c r="I147" s="3">
        <f t="shared" si="5"/>
        <v>0.6406655305889899</v>
      </c>
    </row>
    <row r="148" spans="1:9">
      <c r="A148" s="7">
        <v>45534</v>
      </c>
      <c r="B148">
        <v>701.35</v>
      </c>
      <c r="D148" s="2">
        <f>IF(COUNTA($B$5:$B148)&lt;=D$1,AVERAGE($B$5:$B148),D$2*($B148-$D147)+$D147)</f>
        <v>685.39512351046312</v>
      </c>
      <c r="E148" s="2">
        <f>IF(COUNTA($B$5:$B148)&lt;=E$1,AVERAGE($B$5:$B148),E$2*($B148-$E147)+$E147)</f>
        <v>687.08065951077356</v>
      </c>
      <c r="F148" s="2">
        <f>IF(COUNTA($B$5:$B148)&lt;=F$1,AVERAGE($B$5:$B148),F$2*($B148-$F147)+$F147)</f>
        <v>700.30387616291989</v>
      </c>
      <c r="G148" s="3">
        <f t="shared" si="4"/>
        <v>-13.223216652146334</v>
      </c>
      <c r="H148" s="3">
        <f>IF(COUNTA($G$5:$G148)&lt;=H$1,AVERAGE($G$5:$G148),H$2*($G148-$H147)+$H147)</f>
        <v>-15.744337585840935</v>
      </c>
      <c r="I148" s="3">
        <f t="shared" si="5"/>
        <v>2.5211209336946006</v>
      </c>
    </row>
    <row r="149" spans="1:9">
      <c r="A149" s="7">
        <v>45533</v>
      </c>
      <c r="B149">
        <v>692.48</v>
      </c>
      <c r="D149" s="2">
        <f>IF(COUNTA($B$5:$B149)&lt;=D$1,AVERAGE($B$5:$B149),D$2*($B149-$D148)+$D148)</f>
        <v>686.81209880837048</v>
      </c>
      <c r="E149" s="2">
        <f>IF(COUNTA($B$5:$B149)&lt;=E$1,AVERAGE($B$5:$B149),E$2*($B149-$E148)+$E148)</f>
        <v>687.9113272783469</v>
      </c>
      <c r="F149" s="2">
        <f>IF(COUNTA($B$5:$B149)&lt;=F$1,AVERAGE($B$5:$B149),F$2*($B149-$F148)+$F148)</f>
        <v>699.72432978048141</v>
      </c>
      <c r="G149" s="3">
        <f t="shared" si="4"/>
        <v>-11.813002502134509</v>
      </c>
      <c r="H149" s="3">
        <f>IF(COUNTA($G$5:$G149)&lt;=H$1,AVERAGE($G$5:$G149),H$2*($G149-$H148)+$H148)</f>
        <v>-14.95807056909965</v>
      </c>
      <c r="I149" s="3">
        <f t="shared" si="5"/>
        <v>3.1450680669651412</v>
      </c>
    </row>
    <row r="150" spans="1:9">
      <c r="A150" s="7">
        <v>45532</v>
      </c>
      <c r="B150">
        <v>683.84</v>
      </c>
      <c r="D150" s="2">
        <f>IF(COUNTA($B$5:$B150)&lt;=D$1,AVERAGE($B$5:$B150),D$2*($B150-$D149)+$D149)</f>
        <v>686.21767904669639</v>
      </c>
      <c r="E150" s="2">
        <f>IF(COUNTA($B$5:$B150)&lt;=E$1,AVERAGE($B$5:$B150),E$2*($B150-$E149)+$E149)</f>
        <v>687.28496923552427</v>
      </c>
      <c r="F150" s="2">
        <f>IF(COUNTA($B$5:$B150)&lt;=F$1,AVERAGE($B$5:$B150),F$2*($B150-$F149)+$F149)</f>
        <v>698.54771275970506</v>
      </c>
      <c r="G150" s="3">
        <f t="shared" si="4"/>
        <v>-11.262743524180792</v>
      </c>
      <c r="H150" s="3">
        <f>IF(COUNTA($G$5:$G150)&lt;=H$1,AVERAGE($G$5:$G150),H$2*($G150-$H149)+$H149)</f>
        <v>-14.219005160115879</v>
      </c>
      <c r="I150" s="3">
        <f t="shared" si="5"/>
        <v>2.9562616359350873</v>
      </c>
    </row>
    <row r="151" spans="1:9">
      <c r="A151" s="7">
        <v>45531</v>
      </c>
      <c r="B151">
        <v>695.72</v>
      </c>
      <c r="D151" s="2">
        <f>IF(COUNTA($B$5:$B151)&lt;=D$1,AVERAGE($B$5:$B151),D$2*($B151-$D150)+$D150)</f>
        <v>688.11814323735712</v>
      </c>
      <c r="E151" s="2">
        <f>IF(COUNTA($B$5:$B151)&lt;=E$1,AVERAGE($B$5:$B151),E$2*($B151-$E150)+$E150)</f>
        <v>688.58266627621288</v>
      </c>
      <c r="F151" s="2">
        <f>IF(COUNTA($B$5:$B151)&lt;=F$1,AVERAGE($B$5:$B151),F$2*($B151-$F150)+$F150)</f>
        <v>698.33825255528245</v>
      </c>
      <c r="G151" s="3">
        <f t="shared" si="4"/>
        <v>-9.7555862790695755</v>
      </c>
      <c r="H151" s="3">
        <f>IF(COUNTA($G$5:$G151)&lt;=H$1,AVERAGE($G$5:$G151),H$2*($G151-$H150)+$H150)</f>
        <v>-13.326321383906619</v>
      </c>
      <c r="I151" s="3">
        <f t="shared" si="5"/>
        <v>3.570735104837043</v>
      </c>
    </row>
    <row r="152" spans="1:9">
      <c r="A152" s="7">
        <v>45530</v>
      </c>
      <c r="B152">
        <v>688.44</v>
      </c>
      <c r="D152" s="2">
        <f>IF(COUNTA($B$5:$B152)&lt;=D$1,AVERAGE($B$5:$B152),D$2*($B152-$D151)+$D151)</f>
        <v>688.18251458988573</v>
      </c>
      <c r="E152" s="2">
        <f>IF(COUNTA($B$5:$B152)&lt;=E$1,AVERAGE($B$5:$B152),E$2*($B152-$E151)+$E151)</f>
        <v>688.56071761833402</v>
      </c>
      <c r="F152" s="2">
        <f>IF(COUNTA($B$5:$B152)&lt;=F$1,AVERAGE($B$5:$B152),F$2*($B152-$F151)+$F151)</f>
        <v>697.6050486622986</v>
      </c>
      <c r="G152" s="3">
        <f t="shared" si="4"/>
        <v>-9.0443310439645757</v>
      </c>
      <c r="H152" s="3">
        <f>IF(COUNTA($G$5:$G152)&lt;=H$1,AVERAGE($G$5:$G152),H$2*($G152-$H151)+$H151)</f>
        <v>-12.46992331591821</v>
      </c>
      <c r="I152" s="3">
        <f t="shared" si="5"/>
        <v>3.4255922719536347</v>
      </c>
    </row>
    <row r="153" spans="1:9">
      <c r="A153" s="7">
        <v>45527</v>
      </c>
      <c r="B153">
        <v>686.73</v>
      </c>
      <c r="D153" s="2">
        <f>IF(COUNTA($B$5:$B153)&lt;=D$1,AVERAGE($B$5:$B153),D$2*($B153-$D152)+$D152)</f>
        <v>687.89201167190856</v>
      </c>
      <c r="E153" s="2">
        <f>IF(COUNTA($B$5:$B153)&lt;=E$1,AVERAGE($B$5:$B153),E$2*($B153-$E152)+$E152)</f>
        <v>688.27906875397491</v>
      </c>
      <c r="F153" s="2">
        <f>IF(COUNTA($B$5:$B153)&lt;=F$1,AVERAGE($B$5:$B153),F$2*($B153-$F152)+$F152)</f>
        <v>696.79948950212838</v>
      </c>
      <c r="G153" s="3">
        <f t="shared" si="4"/>
        <v>-8.5204207481534695</v>
      </c>
      <c r="H153" s="3">
        <f>IF(COUNTA($G$5:$G153)&lt;=H$1,AVERAGE($G$5:$G153),H$2*($G153-$H152)+$H152)</f>
        <v>-11.680022802365261</v>
      </c>
      <c r="I153" s="3">
        <f t="shared" si="5"/>
        <v>3.159602054211792</v>
      </c>
    </row>
    <row r="154" spans="1:9">
      <c r="A154" s="7">
        <v>45526</v>
      </c>
      <c r="B154">
        <v>688.96</v>
      </c>
      <c r="D154" s="2">
        <f>IF(COUNTA($B$5:$B154)&lt;=D$1,AVERAGE($B$5:$B154),D$2*($B154-$D153)+$D153)</f>
        <v>688.10560933752686</v>
      </c>
      <c r="E154" s="2">
        <f>IF(COUNTA($B$5:$B154)&lt;=E$1,AVERAGE($B$5:$B154),E$2*($B154-$E153)+$E153)</f>
        <v>688.38382740720954</v>
      </c>
      <c r="F154" s="2">
        <f>IF(COUNTA($B$5:$B154)&lt;=F$1,AVERAGE($B$5:$B154),F$2*($B154-$F153)+$F153)</f>
        <v>696.21878657604475</v>
      </c>
      <c r="G154" s="3">
        <f t="shared" si="4"/>
        <v>-7.834959168835212</v>
      </c>
      <c r="H154" s="3">
        <f>IF(COUNTA($G$5:$G154)&lt;=H$1,AVERAGE($G$5:$G154),H$2*($G154-$H153)+$H153)</f>
        <v>-10.911010075659252</v>
      </c>
      <c r="I154" s="3">
        <f t="shared" si="5"/>
        <v>3.0760509068240403</v>
      </c>
    </row>
    <row r="155" spans="1:9">
      <c r="A155" s="7">
        <v>45525</v>
      </c>
      <c r="B155">
        <v>697.12</v>
      </c>
      <c r="D155" s="2">
        <f>IF(COUNTA($B$5:$B155)&lt;=D$1,AVERAGE($B$5:$B155),D$2*($B155-$D154)+$D154)</f>
        <v>689.90848747002144</v>
      </c>
      <c r="E155" s="2">
        <f>IF(COUNTA($B$5:$B155)&lt;=E$1,AVERAGE($B$5:$B155),E$2*($B155-$E154)+$E154)</f>
        <v>689.72785395994651</v>
      </c>
      <c r="F155" s="2">
        <f>IF(COUNTA($B$5:$B155)&lt;=F$1,AVERAGE($B$5:$B155),F$2*($B155-$F154)+$F154)</f>
        <v>696.28554312596737</v>
      </c>
      <c r="G155" s="3">
        <f t="shared" si="4"/>
        <v>-6.5576891660208503</v>
      </c>
      <c r="H155" s="3">
        <f>IF(COUNTA($G$5:$G155)&lt;=H$1,AVERAGE($G$5:$G155),H$2*($G155-$H154)+$H154)</f>
        <v>-10.040345893731573</v>
      </c>
      <c r="I155" s="3">
        <f t="shared" si="5"/>
        <v>3.4826567277107223</v>
      </c>
    </row>
    <row r="156" spans="1:9">
      <c r="A156" s="7">
        <v>45524</v>
      </c>
      <c r="B156">
        <v>698.54</v>
      </c>
      <c r="D156" s="2">
        <f>IF(COUNTA($B$5:$B156)&lt;=D$1,AVERAGE($B$5:$B156),D$2*($B156-$D155)+$D155)</f>
        <v>691.63478997601715</v>
      </c>
      <c r="E156" s="2">
        <f>IF(COUNTA($B$5:$B156)&lt;=E$1,AVERAGE($B$5:$B156),E$2*($B156-$E155)+$E155)</f>
        <v>691.08356873533933</v>
      </c>
      <c r="F156" s="2">
        <f>IF(COUNTA($B$5:$B156)&lt;=F$1,AVERAGE($B$5:$B156),F$2*($B156-$F155)+$F155)</f>
        <v>696.45253993145127</v>
      </c>
      <c r="G156" s="3">
        <f t="shared" si="4"/>
        <v>-5.3689711961119428</v>
      </c>
      <c r="H156" s="3">
        <f>IF(COUNTA($G$5:$G156)&lt;=H$1,AVERAGE($G$5:$G156),H$2*($G156-$H155)+$H155)</f>
        <v>-9.106070954207647</v>
      </c>
      <c r="I156" s="3">
        <f t="shared" si="5"/>
        <v>3.7370997580957042</v>
      </c>
    </row>
    <row r="157" spans="1:9">
      <c r="A157" s="7">
        <v>45523</v>
      </c>
      <c r="B157">
        <v>688.53</v>
      </c>
      <c r="D157" s="2">
        <f>IF(COUNTA($B$5:$B157)&lt;=D$1,AVERAGE($B$5:$B157),D$2*($B157-$D156)+$D156)</f>
        <v>691.01383198081373</v>
      </c>
      <c r="E157" s="2">
        <f>IF(COUNTA($B$5:$B157)&lt;=E$1,AVERAGE($B$5:$B157),E$2*($B157-$E156)+$E156)</f>
        <v>690.69071200682561</v>
      </c>
      <c r="F157" s="2">
        <f>IF(COUNTA($B$5:$B157)&lt;=F$1,AVERAGE($B$5:$B157),F$2*($B157-$F156)+$F156)</f>
        <v>695.86568512171414</v>
      </c>
      <c r="G157" s="3">
        <f t="shared" si="4"/>
        <v>-5.1749731148885303</v>
      </c>
      <c r="H157" s="3">
        <f>IF(COUNTA($G$5:$G157)&lt;=H$1,AVERAGE($G$5:$G157),H$2*($G157-$H156)+$H156)</f>
        <v>-8.3198513863438244</v>
      </c>
      <c r="I157" s="3">
        <f t="shared" si="5"/>
        <v>3.1448782714552941</v>
      </c>
    </row>
    <row r="158" spans="1:9">
      <c r="A158" s="7">
        <v>45520</v>
      </c>
      <c r="B158">
        <v>674.07</v>
      </c>
      <c r="D158" s="2">
        <f>IF(COUNTA($B$5:$B158)&lt;=D$1,AVERAGE($B$5:$B158),D$2*($B158-$D157)+$D157)</f>
        <v>687.625065584651</v>
      </c>
      <c r="E158" s="2">
        <f>IF(COUNTA($B$5:$B158)&lt;=E$1,AVERAGE($B$5:$B158),E$2*($B158-$E157)+$E157)</f>
        <v>688.13367939039085</v>
      </c>
      <c r="F158" s="2">
        <f>IF(COUNTA($B$5:$B158)&lt;=F$1,AVERAGE($B$5:$B158),F$2*($B158-$F157)+$F157)</f>
        <v>694.25118992751311</v>
      </c>
      <c r="G158" s="3">
        <f t="shared" si="4"/>
        <v>-6.1175105371222571</v>
      </c>
      <c r="H158" s="3">
        <f>IF(COUNTA($G$5:$G158)&lt;=H$1,AVERAGE($G$5:$G158),H$2*($G158-$H157)+$H157)</f>
        <v>-7.8793832164995106</v>
      </c>
      <c r="I158" s="3">
        <f t="shared" si="5"/>
        <v>1.7618726793772534</v>
      </c>
    </row>
    <row r="159" spans="1:9">
      <c r="A159" s="7">
        <v>45519</v>
      </c>
      <c r="B159">
        <v>663.22</v>
      </c>
      <c r="D159" s="2">
        <f>IF(COUNTA($B$5:$B159)&lt;=D$1,AVERAGE($B$5:$B159),D$2*($B159-$D158)+$D158)</f>
        <v>682.74405246772085</v>
      </c>
      <c r="E159" s="2">
        <f>IF(COUNTA($B$5:$B159)&lt;=E$1,AVERAGE($B$5:$B159),E$2*($B159-$E158)+$E158)</f>
        <v>684.30080563802301</v>
      </c>
      <c r="F159" s="2">
        <f>IF(COUNTA($B$5:$B159)&lt;=F$1,AVERAGE($B$5:$B159),F$2*($B159-$F158)+$F158)</f>
        <v>691.95258326621581</v>
      </c>
      <c r="G159" s="3">
        <f t="shared" si="4"/>
        <v>-7.6517776281928036</v>
      </c>
      <c r="H159" s="3">
        <f>IF(COUNTA($G$5:$G159)&lt;=H$1,AVERAGE($G$5:$G159),H$2*($G159-$H158)+$H158)</f>
        <v>-7.8338620988381695</v>
      </c>
      <c r="I159" s="3">
        <f t="shared" si="5"/>
        <v>0.18208447064536593</v>
      </c>
    </row>
    <row r="160" spans="1:9">
      <c r="A160" s="7">
        <v>45518</v>
      </c>
      <c r="B160">
        <v>661.68</v>
      </c>
      <c r="D160" s="2">
        <f>IF(COUNTA($B$5:$B160)&lt;=D$1,AVERAGE($B$5:$B160),D$2*($B160-$D159)+$D159)</f>
        <v>678.53124197417662</v>
      </c>
      <c r="E160" s="2">
        <f>IF(COUNTA($B$5:$B160)&lt;=E$1,AVERAGE($B$5:$B160),E$2*($B160-$E159)+$E159)</f>
        <v>680.82068169371178</v>
      </c>
      <c r="F160" s="2">
        <f>IF(COUNTA($B$5:$B160)&lt;=F$1,AVERAGE($B$5:$B160),F$2*($B160-$F159)+$F159)</f>
        <v>689.71016969094057</v>
      </c>
      <c r="G160" s="3">
        <f t="shared" si="4"/>
        <v>-8.8894879972287981</v>
      </c>
      <c r="H160" s="3">
        <f>IF(COUNTA($G$5:$G160)&lt;=H$1,AVERAGE($G$5:$G160),H$2*($G160-$H159)+$H159)</f>
        <v>-8.0449872785162952</v>
      </c>
      <c r="I160" s="3">
        <f t="shared" si="5"/>
        <v>-0.84450071871250287</v>
      </c>
    </row>
    <row r="161" spans="1:9">
      <c r="A161" s="7">
        <v>45517</v>
      </c>
      <c r="B161">
        <v>648.02</v>
      </c>
      <c r="D161" s="2">
        <f>IF(COUNTA($B$5:$B161)&lt;=D$1,AVERAGE($B$5:$B161),D$2*($B161-$D160)+$D160)</f>
        <v>672.4289935793413</v>
      </c>
      <c r="E161" s="2">
        <f>IF(COUNTA($B$5:$B161)&lt;=E$1,AVERAGE($B$5:$B161),E$2*($B161-$E160)+$E160)</f>
        <v>675.77442297160223</v>
      </c>
      <c r="F161" s="2">
        <f>IF(COUNTA($B$5:$B161)&lt;=F$1,AVERAGE($B$5:$B161),F$2*($B161-$F160)+$F160)</f>
        <v>686.6220089730931</v>
      </c>
      <c r="G161" s="3">
        <f t="shared" si="4"/>
        <v>-10.847586001490868</v>
      </c>
      <c r="H161" s="3">
        <f>IF(COUNTA($G$5:$G161)&lt;=H$1,AVERAGE($G$5:$G161),H$2*($G161-$H160)+$H160)</f>
        <v>-8.6055070231112101</v>
      </c>
      <c r="I161" s="3">
        <f t="shared" si="5"/>
        <v>-2.2420789783796575</v>
      </c>
    </row>
    <row r="162" spans="1:9">
      <c r="A162" s="7">
        <v>45516</v>
      </c>
      <c r="B162">
        <v>633.14</v>
      </c>
      <c r="D162" s="2">
        <f>IF(COUNTA($B$5:$B162)&lt;=D$1,AVERAGE($B$5:$B162),D$2*($B162-$D161)+$D161)</f>
        <v>664.57119486347301</v>
      </c>
      <c r="E162" s="2">
        <f>IF(COUNTA($B$5:$B162)&lt;=E$1,AVERAGE($B$5:$B162),E$2*($B162-$E161)+$E161)</f>
        <v>669.21528097597115</v>
      </c>
      <c r="F162" s="2">
        <f>IF(COUNTA($B$5:$B162)&lt;=F$1,AVERAGE($B$5:$B162),F$2*($B162-$F161)+$F161)</f>
        <v>682.66037867878993</v>
      </c>
      <c r="G162" s="3">
        <f t="shared" si="4"/>
        <v>-13.445097702818771</v>
      </c>
      <c r="H162" s="3">
        <f>IF(COUNTA($G$5:$G162)&lt;=H$1,AVERAGE($G$5:$G162),H$2*($G162-$H161)+$H161)</f>
        <v>-9.5734251590527215</v>
      </c>
      <c r="I162" s="3">
        <f t="shared" si="5"/>
        <v>-3.8716725437660493</v>
      </c>
    </row>
    <row r="163" spans="1:9">
      <c r="A163" s="7">
        <v>45513</v>
      </c>
      <c r="B163">
        <v>633.94000000000005</v>
      </c>
      <c r="D163" s="2">
        <f>IF(COUNTA($B$5:$B163)&lt;=D$1,AVERAGE($B$5:$B163),D$2*($B163-$D162)+$D162)</f>
        <v>658.44495589077837</v>
      </c>
      <c r="E163" s="2">
        <f>IF(COUNTA($B$5:$B163)&lt;=E$1,AVERAGE($B$5:$B163),E$2*($B163-$E162)+$E162)</f>
        <v>663.78831467197563</v>
      </c>
      <c r="F163" s="2">
        <f>IF(COUNTA($B$5:$B163)&lt;=F$1,AVERAGE($B$5:$B163),F$2*($B163-$F162)+$F162)</f>
        <v>679.05146173962032</v>
      </c>
      <c r="G163" s="3">
        <f t="shared" si="4"/>
        <v>-15.263147067644695</v>
      </c>
      <c r="H163" s="3">
        <f>IF(COUNTA($G$5:$G163)&lt;=H$1,AVERAGE($G$5:$G163),H$2*($G163-$H162)+$H162)</f>
        <v>-10.711369540771116</v>
      </c>
      <c r="I163" s="3">
        <f t="shared" si="5"/>
        <v>-4.5517775268735789</v>
      </c>
    </row>
    <row r="164" spans="1:9">
      <c r="A164" s="7">
        <v>45512</v>
      </c>
      <c r="B164">
        <v>630.35</v>
      </c>
      <c r="D164" s="2">
        <f>IF(COUNTA($B$5:$B164)&lt;=D$1,AVERAGE($B$5:$B164),D$2*($B164-$D163)+$D163)</f>
        <v>652.82596471262275</v>
      </c>
      <c r="E164" s="2">
        <f>IF(COUNTA($B$5:$B164)&lt;=E$1,AVERAGE($B$5:$B164),E$2*($B164-$E163)+$E163)</f>
        <v>658.64395856859471</v>
      </c>
      <c r="F164" s="2">
        <f>IF(COUNTA($B$5:$B164)&lt;=F$1,AVERAGE($B$5:$B164),F$2*($B164-$F163)+$F163)</f>
        <v>675.44394605520404</v>
      </c>
      <c r="G164" s="3">
        <f t="shared" si="4"/>
        <v>-16.799987486609325</v>
      </c>
      <c r="H164" s="3">
        <f>IF(COUNTA($G$5:$G164)&lt;=H$1,AVERAGE($G$5:$G164),H$2*($G164-$H163)+$H163)</f>
        <v>-11.929093129938758</v>
      </c>
      <c r="I164" s="3">
        <f t="shared" si="5"/>
        <v>-4.8708943566705667</v>
      </c>
    </row>
    <row r="165" spans="1:9">
      <c r="A165" s="7">
        <v>45511</v>
      </c>
      <c r="B165">
        <v>611.48</v>
      </c>
      <c r="D165" s="2">
        <f>IF(COUNTA($B$5:$B165)&lt;=D$1,AVERAGE($B$5:$B165),D$2*($B165-$D164)+$D164)</f>
        <v>644.55677177009818</v>
      </c>
      <c r="E165" s="2">
        <f>IF(COUNTA($B$5:$B165)&lt;=E$1,AVERAGE($B$5:$B165),E$2*($B165-$E164)+$E164)</f>
        <v>651.38796494265705</v>
      </c>
      <c r="F165" s="2">
        <f>IF(COUNTA($B$5:$B165)&lt;=F$1,AVERAGE($B$5:$B165),F$2*($B165-$F164)+$F164)</f>
        <v>670.70587597704082</v>
      </c>
      <c r="G165" s="3">
        <f t="shared" si="4"/>
        <v>-19.317911034383769</v>
      </c>
      <c r="H165" s="3">
        <f>IF(COUNTA($G$5:$G165)&lt;=H$1,AVERAGE($G$5:$G165),H$2*($G165-$H164)+$H164)</f>
        <v>-13.406856710827761</v>
      </c>
      <c r="I165" s="3">
        <f t="shared" si="5"/>
        <v>-5.9110543235560087</v>
      </c>
    </row>
    <row r="166" spans="1:9">
      <c r="A166" s="7">
        <v>45510</v>
      </c>
      <c r="B166">
        <v>609.57000000000005</v>
      </c>
      <c r="D166" s="2">
        <f>IF(COUNTA($B$5:$B166)&lt;=D$1,AVERAGE($B$5:$B166),D$2*($B166-$D165)+$D165)</f>
        <v>637.55941741607853</v>
      </c>
      <c r="E166" s="2">
        <f>IF(COUNTA($B$5:$B166)&lt;=E$1,AVERAGE($B$5:$B166),E$2*($B166-$E165)+$E165)</f>
        <v>644.95443187455601</v>
      </c>
      <c r="F166" s="2">
        <f>IF(COUNTA($B$5:$B166)&lt;=F$1,AVERAGE($B$5:$B166),F$2*($B166-$F165)+$F165)</f>
        <v>666.17729257133408</v>
      </c>
      <c r="G166" s="3">
        <f t="shared" si="4"/>
        <v>-21.222860696778071</v>
      </c>
      <c r="H166" s="3">
        <f>IF(COUNTA($G$5:$G166)&lt;=H$1,AVERAGE($G$5:$G166),H$2*($G166-$H165)+$H165)</f>
        <v>-14.970057508017822</v>
      </c>
      <c r="I166" s="3">
        <f t="shared" si="5"/>
        <v>-6.2528031887602484</v>
      </c>
    </row>
    <row r="167" spans="1:9">
      <c r="A167" s="7">
        <v>45509</v>
      </c>
      <c r="B167">
        <v>598.54999999999995</v>
      </c>
      <c r="D167" s="2">
        <f>IF(COUNTA($B$5:$B167)&lt;=D$1,AVERAGE($B$5:$B167),D$2*($B167-$D166)+$D166)</f>
        <v>629.75753393286277</v>
      </c>
      <c r="E167" s="2">
        <f>IF(COUNTA($B$5:$B167)&lt;=E$1,AVERAGE($B$5:$B167),E$2*($B167-$E166)+$E166)</f>
        <v>637.81528850923974</v>
      </c>
      <c r="F167" s="2">
        <f>IF(COUNTA($B$5:$B167)&lt;=F$1,AVERAGE($B$5:$B167),F$2*($B167-$F166)+$F166)</f>
        <v>661.16786349197605</v>
      </c>
      <c r="G167" s="3">
        <f t="shared" si="4"/>
        <v>-23.352574982736314</v>
      </c>
      <c r="H167" s="3">
        <f>IF(COUNTA($G$5:$G167)&lt;=H$1,AVERAGE($G$5:$G167),H$2*($G167-$H166)+$H166)</f>
        <v>-16.646561002961519</v>
      </c>
      <c r="I167" s="3">
        <f t="shared" si="5"/>
        <v>-6.7060139797747951</v>
      </c>
    </row>
    <row r="168" spans="1:9">
      <c r="A168" s="7">
        <v>45506</v>
      </c>
      <c r="B168">
        <v>613.64</v>
      </c>
      <c r="D168" s="2">
        <f>IF(COUNTA($B$5:$B168)&lt;=D$1,AVERAGE($B$5:$B168),D$2*($B168-$D167)+$D167)</f>
        <v>626.53402714629021</v>
      </c>
      <c r="E168" s="2">
        <f>IF(COUNTA($B$5:$B168)&lt;=E$1,AVERAGE($B$5:$B168),E$2*($B168-$E167)+$E167)</f>
        <v>634.09601335397213</v>
      </c>
      <c r="F168" s="2">
        <f>IF(COUNTA($B$5:$B168)&lt;=F$1,AVERAGE($B$5:$B168),F$2*($B168-$F167)+$F167)</f>
        <v>657.64728101108892</v>
      </c>
      <c r="G168" s="3">
        <f t="shared" si="4"/>
        <v>-23.551267657116796</v>
      </c>
      <c r="H168" s="3">
        <f>IF(COUNTA($G$5:$G168)&lt;=H$1,AVERAGE($G$5:$G168),H$2*($G168-$H167)+$H167)</f>
        <v>-18.027502333792576</v>
      </c>
      <c r="I168" s="3">
        <f t="shared" si="5"/>
        <v>-5.5237653233242199</v>
      </c>
    </row>
    <row r="169" spans="1:9">
      <c r="A169" s="7">
        <v>45505</v>
      </c>
      <c r="B169">
        <v>624.85</v>
      </c>
      <c r="D169" s="2">
        <f>IF(COUNTA($B$5:$B169)&lt;=D$1,AVERAGE($B$5:$B169),D$2*($B169-$D168)+$D168)</f>
        <v>626.19722171703222</v>
      </c>
      <c r="E169" s="2">
        <f>IF(COUNTA($B$5:$B169)&lt;=E$1,AVERAGE($B$5:$B169),E$2*($B169-$E168)+$E168)</f>
        <v>632.67354976105332</v>
      </c>
      <c r="F169" s="2">
        <f>IF(COUNTA($B$5:$B169)&lt;=F$1,AVERAGE($B$5:$B169),F$2*($B169-$F168)+$F168)</f>
        <v>655.21785278804532</v>
      </c>
      <c r="G169" s="3">
        <f t="shared" si="4"/>
        <v>-22.544303026991997</v>
      </c>
      <c r="H169" s="3">
        <f>IF(COUNTA($G$5:$G169)&lt;=H$1,AVERAGE($G$5:$G169),H$2*($G169-$H168)+$H168)</f>
        <v>-18.930862472432459</v>
      </c>
      <c r="I169" s="3">
        <f t="shared" si="5"/>
        <v>-3.6134405545595385</v>
      </c>
    </row>
    <row r="170" spans="1:9">
      <c r="A170" s="7">
        <v>45504</v>
      </c>
      <c r="B170">
        <v>628.35</v>
      </c>
      <c r="D170" s="2">
        <f>IF(COUNTA($B$5:$B170)&lt;=D$1,AVERAGE($B$5:$B170),D$2*($B170-$D169)+$D169)</f>
        <v>626.6277773736258</v>
      </c>
      <c r="E170" s="2">
        <f>IF(COUNTA($B$5:$B170)&lt;=E$1,AVERAGE($B$5:$B170),E$2*($B170-$E169)+$E169)</f>
        <v>632.00838825935284</v>
      </c>
      <c r="F170" s="2">
        <f>IF(COUNTA($B$5:$B170)&lt;=F$1,AVERAGE($B$5:$B170),F$2*($B170-$F169)+$F169)</f>
        <v>653.22764147041232</v>
      </c>
      <c r="G170" s="3">
        <f t="shared" si="4"/>
        <v>-21.219253211059481</v>
      </c>
      <c r="H170" s="3">
        <f>IF(COUNTA($G$5:$G170)&lt;=H$1,AVERAGE($G$5:$G170),H$2*($G170-$H169)+$H169)</f>
        <v>-19.388540620157862</v>
      </c>
      <c r="I170" s="3">
        <f t="shared" si="5"/>
        <v>-1.8307125909016193</v>
      </c>
    </row>
    <row r="171" spans="1:9">
      <c r="A171" s="7">
        <v>45503</v>
      </c>
      <c r="B171">
        <v>622.58000000000004</v>
      </c>
      <c r="D171" s="2">
        <f>IF(COUNTA($B$5:$B171)&lt;=D$1,AVERAGE($B$5:$B171),D$2*($B171-$D170)+$D170)</f>
        <v>625.81822189890067</v>
      </c>
      <c r="E171" s="2">
        <f>IF(COUNTA($B$5:$B171)&lt;=E$1,AVERAGE($B$5:$B171),E$2*($B171-$E170)+$E170)</f>
        <v>630.55786698868314</v>
      </c>
      <c r="F171" s="2">
        <f>IF(COUNTA($B$5:$B171)&lt;=F$1,AVERAGE($B$5:$B171),F$2*($B171-$F170)+$F170)</f>
        <v>650.95744580593737</v>
      </c>
      <c r="G171" s="3">
        <f t="shared" si="4"/>
        <v>-20.399578817254223</v>
      </c>
      <c r="H171" s="3">
        <f>IF(COUNTA($G$5:$G171)&lt;=H$1,AVERAGE($G$5:$G171),H$2*($G171-$H170)+$H170)</f>
        <v>-19.590748259577133</v>
      </c>
      <c r="I171" s="3">
        <f t="shared" si="5"/>
        <v>-0.80883055767709067</v>
      </c>
    </row>
    <row r="172" spans="1:9">
      <c r="A172" s="7">
        <v>45502</v>
      </c>
      <c r="B172">
        <v>626.96</v>
      </c>
      <c r="D172" s="2">
        <f>IF(COUNTA($B$5:$B172)&lt;=D$1,AVERAGE($B$5:$B172),D$2*($B172-$D171)+$D171)</f>
        <v>626.04657751912055</v>
      </c>
      <c r="E172" s="2">
        <f>IF(COUNTA($B$5:$B172)&lt;=E$1,AVERAGE($B$5:$B172),E$2*($B172-$E171)+$E171)</f>
        <v>630.00434899042421</v>
      </c>
      <c r="F172" s="2">
        <f>IF(COUNTA($B$5:$B172)&lt;=F$1,AVERAGE($B$5:$B172),F$2*($B172-$F171)+$F171)</f>
        <v>649.17985722771982</v>
      </c>
      <c r="G172" s="3">
        <f t="shared" si="4"/>
        <v>-19.175508237295617</v>
      </c>
      <c r="H172" s="3">
        <f>IF(COUNTA($G$5:$G172)&lt;=H$1,AVERAGE($G$5:$G172),H$2*($G172-$H171)+$H171)</f>
        <v>-19.507700255120831</v>
      </c>
      <c r="I172" s="3">
        <f t="shared" si="5"/>
        <v>0.33219201782521424</v>
      </c>
    </row>
    <row r="173" spans="1:9">
      <c r="A173" s="7">
        <v>45499</v>
      </c>
      <c r="B173">
        <v>631.37</v>
      </c>
      <c r="D173" s="2">
        <f>IF(COUNTA($B$5:$B173)&lt;=D$1,AVERAGE($B$5:$B173),D$2*($B173-$D172)+$D172)</f>
        <v>627.11126201529646</v>
      </c>
      <c r="E173" s="2">
        <f>IF(COUNTA($B$5:$B173)&lt;=E$1,AVERAGE($B$5:$B173),E$2*($B173-$E172)+$E172)</f>
        <v>630.21444914574352</v>
      </c>
      <c r="F173" s="2">
        <f>IF(COUNTA($B$5:$B173)&lt;=F$1,AVERAGE($B$5:$B173),F$2*($B173-$F172)+$F172)</f>
        <v>647.86060854418497</v>
      </c>
      <c r="G173" s="3">
        <f t="shared" si="4"/>
        <v>-17.646159398441455</v>
      </c>
      <c r="H173" s="3">
        <f>IF(COUNTA($G$5:$G173)&lt;=H$1,AVERAGE($G$5:$G173),H$2*($G173-$H172)+$H172)</f>
        <v>-19.135392083784957</v>
      </c>
      <c r="I173" s="3">
        <f t="shared" si="5"/>
        <v>1.4892326853435023</v>
      </c>
    </row>
    <row r="174" spans="1:9">
      <c r="A174" s="7">
        <v>45498</v>
      </c>
      <c r="B174">
        <v>634.09</v>
      </c>
      <c r="D174" s="2">
        <f>IF(COUNTA($B$5:$B174)&lt;=D$1,AVERAGE($B$5:$B174),D$2*($B174-$D173)+$D173)</f>
        <v>628.5070096122372</v>
      </c>
      <c r="E174" s="2">
        <f>IF(COUNTA($B$5:$B174)&lt;=E$1,AVERAGE($B$5:$B174),E$2*($B174-$E173)+$E173)</f>
        <v>630.81068773870606</v>
      </c>
      <c r="F174" s="2">
        <f>IF(COUNTA($B$5:$B174)&lt;=F$1,AVERAGE($B$5:$B174),F$2*($B174-$F173)+$F173)</f>
        <v>646.84056346683792</v>
      </c>
      <c r="G174" s="3">
        <f t="shared" si="4"/>
        <v>-16.029875728131856</v>
      </c>
      <c r="H174" s="3">
        <f>IF(COUNTA($G$5:$G174)&lt;=H$1,AVERAGE($G$5:$G174),H$2*($G174-$H173)+$H173)</f>
        <v>-18.514288812654335</v>
      </c>
      <c r="I174" s="3">
        <f t="shared" si="5"/>
        <v>2.4844130845224797</v>
      </c>
    </row>
    <row r="175" spans="1:9">
      <c r="A175" s="7">
        <v>45497</v>
      </c>
      <c r="B175">
        <v>635.99</v>
      </c>
      <c r="D175" s="2">
        <f>IF(COUNTA($B$5:$B175)&lt;=D$1,AVERAGE($B$5:$B175),D$2*($B175-$D174)+$D174)</f>
        <v>630.00360768978976</v>
      </c>
      <c r="E175" s="2">
        <f>IF(COUNTA($B$5:$B175)&lt;=E$1,AVERAGE($B$5:$B175),E$2*($B175-$E174)+$E174)</f>
        <v>631.60750500967436</v>
      </c>
      <c r="F175" s="2">
        <f>IF(COUNTA($B$5:$B175)&lt;=F$1,AVERAGE($B$5:$B175),F$2*($B175-$F174)+$F174)</f>
        <v>646.03681802484994</v>
      </c>
      <c r="G175" s="3">
        <f t="shared" si="4"/>
        <v>-14.42931301517558</v>
      </c>
      <c r="H175" s="3">
        <f>IF(COUNTA($G$5:$G175)&lt;=H$1,AVERAGE($G$5:$G175),H$2*($G175-$H174)+$H174)</f>
        <v>-17.697293653158585</v>
      </c>
      <c r="I175" s="3">
        <f t="shared" si="5"/>
        <v>3.2679806379830048</v>
      </c>
    </row>
    <row r="176" spans="1:9">
      <c r="A176" s="7">
        <v>45496</v>
      </c>
      <c r="B176">
        <v>642.76</v>
      </c>
      <c r="D176" s="2">
        <f>IF(COUNTA($B$5:$B176)&lt;=D$1,AVERAGE($B$5:$B176),D$2*($B176-$D175)+$D175)</f>
        <v>632.55488615183185</v>
      </c>
      <c r="E176" s="2">
        <f>IF(COUNTA($B$5:$B176)&lt;=E$1,AVERAGE($B$5:$B176),E$2*($B176-$E175)+$E175)</f>
        <v>633.32327346972443</v>
      </c>
      <c r="F176" s="2">
        <f>IF(COUNTA($B$5:$B176)&lt;=F$1,AVERAGE($B$5:$B176),F$2*($B176-$F175)+$F175)</f>
        <v>645.79409076374998</v>
      </c>
      <c r="G176" s="3">
        <f t="shared" si="4"/>
        <v>-12.470817294025551</v>
      </c>
      <c r="H176" s="3">
        <f>IF(COUNTA($G$5:$G176)&lt;=H$1,AVERAGE($G$5:$G176),H$2*($G176-$H175)+$H175)</f>
        <v>-16.651998381331978</v>
      </c>
      <c r="I176" s="3">
        <f t="shared" si="5"/>
        <v>4.1811810873064275</v>
      </c>
    </row>
    <row r="177" spans="1:9">
      <c r="A177" s="7">
        <v>45495</v>
      </c>
      <c r="B177">
        <v>647.5</v>
      </c>
      <c r="D177" s="2">
        <f>IF(COUNTA($B$5:$B177)&lt;=D$1,AVERAGE($B$5:$B177),D$2*($B177-$D176)+$D176)</f>
        <v>635.54390892146546</v>
      </c>
      <c r="E177" s="2">
        <f>IF(COUNTA($B$5:$B177)&lt;=E$1,AVERAGE($B$5:$B177),E$2*($B177-$E176)+$E176)</f>
        <v>635.5043083205361</v>
      </c>
      <c r="F177" s="2">
        <f>IF(COUNTA($B$5:$B177)&lt;=F$1,AVERAGE($B$5:$B177),F$2*($B177-$F176)+$F176)</f>
        <v>645.92045441087964</v>
      </c>
      <c r="G177" s="3">
        <f t="shared" si="4"/>
        <v>-10.416146090343545</v>
      </c>
      <c r="H177" s="3">
        <f>IF(COUNTA($G$5:$G177)&lt;=H$1,AVERAGE($G$5:$G177),H$2*($G177-$H176)+$H176)</f>
        <v>-15.404827923134292</v>
      </c>
      <c r="I177" s="3">
        <f t="shared" si="5"/>
        <v>4.9886818327907463</v>
      </c>
    </row>
    <row r="178" spans="1:9">
      <c r="A178" s="7">
        <v>45492</v>
      </c>
      <c r="B178">
        <v>633.34</v>
      </c>
      <c r="D178" s="2">
        <f>IF(COUNTA($B$5:$B178)&lt;=D$1,AVERAGE($B$5:$B178),D$2*($B178-$D177)+$D177)</f>
        <v>635.10312713717235</v>
      </c>
      <c r="E178" s="2">
        <f>IF(COUNTA($B$5:$B178)&lt;=E$1,AVERAGE($B$5:$B178),E$2*($B178-$E177)+$E177)</f>
        <v>635.17133780968436</v>
      </c>
      <c r="F178" s="2">
        <f>IF(COUNTA($B$5:$B178)&lt;=F$1,AVERAGE($B$5:$B178),F$2*($B178-$F177)+$F177)</f>
        <v>644.98856889896263</v>
      </c>
      <c r="G178" s="3">
        <f t="shared" si="4"/>
        <v>-9.8172310892782662</v>
      </c>
      <c r="H178" s="3">
        <f>IF(COUNTA($G$5:$G178)&lt;=H$1,AVERAGE($G$5:$G178),H$2*($G178-$H177)+$H177)</f>
        <v>-14.287308556363087</v>
      </c>
      <c r="I178" s="3">
        <f t="shared" si="5"/>
        <v>4.4700774670848205</v>
      </c>
    </row>
    <row r="179" spans="1:9">
      <c r="A179" s="7">
        <v>45491</v>
      </c>
      <c r="B179">
        <v>643.04</v>
      </c>
      <c r="D179" s="2">
        <f>IF(COUNTA($B$5:$B179)&lt;=D$1,AVERAGE($B$5:$B179),D$2*($B179-$D178)+$D178)</f>
        <v>636.69050170973787</v>
      </c>
      <c r="E179" s="2">
        <f>IF(COUNTA($B$5:$B179)&lt;=E$1,AVERAGE($B$5:$B179),E$2*($B179-$E178)+$E178)</f>
        <v>636.38190122357912</v>
      </c>
      <c r="F179" s="2">
        <f>IF(COUNTA($B$5:$B179)&lt;=F$1,AVERAGE($B$5:$B179),F$2*($B179-$F178)+$F178)</f>
        <v>644.84423046200243</v>
      </c>
      <c r="G179" s="3">
        <f t="shared" si="4"/>
        <v>-8.4623292384233082</v>
      </c>
      <c r="H179" s="3">
        <f>IF(COUNTA($G$5:$G179)&lt;=H$1,AVERAGE($G$5:$G179),H$2*($G179-$H178)+$H178)</f>
        <v>-13.122312692775131</v>
      </c>
      <c r="I179" s="3">
        <f t="shared" si="5"/>
        <v>4.6599834543518224</v>
      </c>
    </row>
    <row r="180" spans="1:9">
      <c r="A180" s="7">
        <v>45490</v>
      </c>
      <c r="B180">
        <v>647.46</v>
      </c>
      <c r="D180" s="2">
        <f>IF(COUNTA($B$5:$B180)&lt;=D$1,AVERAGE($B$5:$B180),D$2*($B180-$D179)+$D179)</f>
        <v>638.84440136779028</v>
      </c>
      <c r="E180" s="2">
        <f>IF(COUNTA($B$5:$B180)&lt;=E$1,AVERAGE($B$5:$B180),E$2*($B180-$E179)+$E179)</f>
        <v>638.08622411225929</v>
      </c>
      <c r="F180" s="2">
        <f>IF(COUNTA($B$5:$B180)&lt;=F$1,AVERAGE($B$5:$B180),F$2*($B180-$F179)+$F179)</f>
        <v>645.03799116852076</v>
      </c>
      <c r="G180" s="3">
        <f t="shared" si="4"/>
        <v>-6.951767056261474</v>
      </c>
      <c r="H180" s="3">
        <f>IF(COUNTA($G$5:$G180)&lt;=H$1,AVERAGE($G$5:$G180),H$2*($G180-$H179)+$H179)</f>
        <v>-11.888203565472399</v>
      </c>
      <c r="I180" s="3">
        <f t="shared" si="5"/>
        <v>4.9364365092109246</v>
      </c>
    </row>
    <row r="181" spans="1:9">
      <c r="A181" s="7">
        <v>45489</v>
      </c>
      <c r="B181">
        <v>656.32</v>
      </c>
      <c r="D181" s="2">
        <f>IF(COUNTA($B$5:$B181)&lt;=D$1,AVERAGE($B$5:$B181),D$2*($B181-$D180)+$D180)</f>
        <v>642.33952109423228</v>
      </c>
      <c r="E181" s="2">
        <f>IF(COUNTA($B$5:$B181)&lt;=E$1,AVERAGE($B$5:$B181),E$2*($B181-$E180)+$E180)</f>
        <v>640.89142040268098</v>
      </c>
      <c r="F181" s="2">
        <f>IF(COUNTA($B$5:$B181)&lt;=F$1,AVERAGE($B$5:$B181),F$2*($B181-$F180)+$F180)</f>
        <v>645.87369552640814</v>
      </c>
      <c r="G181" s="3">
        <f t="shared" si="4"/>
        <v>-4.9822751237271632</v>
      </c>
      <c r="H181" s="3">
        <f>IF(COUNTA($G$5:$G181)&lt;=H$1,AVERAGE($G$5:$G181),H$2*($G181-$H180)+$H180)</f>
        <v>-10.507017877123351</v>
      </c>
      <c r="I181" s="3">
        <f t="shared" si="5"/>
        <v>5.5247427533961879</v>
      </c>
    </row>
    <row r="182" spans="1:9">
      <c r="A182" s="7">
        <v>45488</v>
      </c>
      <c r="B182">
        <v>656.45</v>
      </c>
      <c r="D182" s="2">
        <f>IF(COUNTA($B$5:$B182)&lt;=D$1,AVERAGE($B$5:$B182),D$2*($B182-$D181)+$D181)</f>
        <v>645.16161687538579</v>
      </c>
      <c r="E182" s="2">
        <f>IF(COUNTA($B$5:$B182)&lt;=E$1,AVERAGE($B$5:$B182),E$2*($B182-$E181)+$E181)</f>
        <v>643.28504803303781</v>
      </c>
      <c r="F182" s="2">
        <f>IF(COUNTA($B$5:$B182)&lt;=F$1,AVERAGE($B$5:$B182),F$2*($B182-$F181)+$F181)</f>
        <v>646.65712548741499</v>
      </c>
      <c r="G182" s="3">
        <f t="shared" si="4"/>
        <v>-3.3720774543771768</v>
      </c>
      <c r="H182" s="3">
        <f>IF(COUNTA($G$5:$G182)&lt;=H$1,AVERAGE($G$5:$G182),H$2*($G182-$H181)+$H181)</f>
        <v>-9.0800297925741162</v>
      </c>
      <c r="I182" s="3">
        <f t="shared" si="5"/>
        <v>5.7079523381969395</v>
      </c>
    </row>
    <row r="183" spans="1:9">
      <c r="A183" s="7">
        <v>45485</v>
      </c>
      <c r="B183">
        <v>647.6</v>
      </c>
      <c r="D183" s="2">
        <f>IF(COUNTA($B$5:$B183)&lt;=D$1,AVERAGE($B$5:$B183),D$2*($B183-$D182)+$D182)</f>
        <v>645.64929350030866</v>
      </c>
      <c r="E183" s="2">
        <f>IF(COUNTA($B$5:$B183)&lt;=E$1,AVERAGE($B$5:$B183),E$2*($B183-$E182)+$E182)</f>
        <v>643.94888679718588</v>
      </c>
      <c r="F183" s="2">
        <f>IF(COUNTA($B$5:$B183)&lt;=F$1,AVERAGE($B$5:$B183),F$2*($B183-$F182)+$F182)</f>
        <v>646.72696804390273</v>
      </c>
      <c r="G183" s="3">
        <f t="shared" si="4"/>
        <v>-2.7780812467168516</v>
      </c>
      <c r="H183" s="3">
        <f>IF(COUNTA($G$5:$G183)&lt;=H$1,AVERAGE($G$5:$G183),H$2*($G183-$H182)+$H182)</f>
        <v>-7.8196400834026631</v>
      </c>
      <c r="I183" s="3">
        <f t="shared" si="5"/>
        <v>5.0415588366858115</v>
      </c>
    </row>
    <row r="184" spans="1:9">
      <c r="A184" s="7">
        <v>45484</v>
      </c>
      <c r="B184">
        <v>652.75</v>
      </c>
      <c r="D184" s="2">
        <f>IF(COUNTA($B$5:$B184)&lt;=D$1,AVERAGE($B$5:$B184),D$2*($B184-$D183)+$D183)</f>
        <v>647.06943480024688</v>
      </c>
      <c r="E184" s="2">
        <f>IF(COUNTA($B$5:$B184)&lt;=E$1,AVERAGE($B$5:$B184),E$2*($B184-$E183)+$E183)</f>
        <v>645.30290421300344</v>
      </c>
      <c r="F184" s="2">
        <f>IF(COUNTA($B$5:$B184)&lt;=F$1,AVERAGE($B$5:$B184),F$2*($B184-$F183)+$F183)</f>
        <v>647.17311855916921</v>
      </c>
      <c r="G184" s="3">
        <f t="shared" si="4"/>
        <v>-1.870214346165767</v>
      </c>
      <c r="H184" s="3">
        <f>IF(COUNTA($G$5:$G184)&lt;=H$1,AVERAGE($G$5:$G184),H$2*($G184-$H183)+$H183)</f>
        <v>-6.6297549359552841</v>
      </c>
      <c r="I184" s="3">
        <f t="shared" si="5"/>
        <v>4.7595405897895171</v>
      </c>
    </row>
    <row r="185" spans="1:9">
      <c r="A185" s="7">
        <v>45483</v>
      </c>
      <c r="B185">
        <v>677.65</v>
      </c>
      <c r="D185" s="2">
        <f>IF(COUNTA($B$5:$B185)&lt;=D$1,AVERAGE($B$5:$B185),D$2*($B185-$D184)+$D184)</f>
        <v>653.1855478401975</v>
      </c>
      <c r="E185" s="2">
        <f>IF(COUNTA($B$5:$B185)&lt;=E$1,AVERAGE($B$5:$B185),E$2*($B185-$E184)+$E184)</f>
        <v>650.27938048792601</v>
      </c>
      <c r="F185" s="2">
        <f>IF(COUNTA($B$5:$B185)&lt;=F$1,AVERAGE($B$5:$B185),F$2*($B185-$F184)+$F184)</f>
        <v>649.4306653325641</v>
      </c>
      <c r="G185" s="3">
        <f t="shared" si="4"/>
        <v>0.84871515536190145</v>
      </c>
      <c r="H185" s="3">
        <f>IF(COUNTA($G$5:$G185)&lt;=H$1,AVERAGE($G$5:$G185),H$2*($G185-$H184)+$H184)</f>
        <v>-5.1340609176918468</v>
      </c>
      <c r="I185" s="3">
        <f t="shared" si="5"/>
        <v>5.9827760730537483</v>
      </c>
    </row>
    <row r="186" spans="1:9">
      <c r="A186" s="7">
        <v>45482</v>
      </c>
      <c r="B186">
        <v>685.74</v>
      </c>
      <c r="D186" s="2">
        <f>IF(COUNTA($B$5:$B186)&lt;=D$1,AVERAGE($B$5:$B186),D$2*($B186-$D185)+$D185)</f>
        <v>659.69643827215805</v>
      </c>
      <c r="E186" s="2">
        <f>IF(COUNTA($B$5:$B186)&lt;=E$1,AVERAGE($B$5:$B186),E$2*($B186-$E185)+$E185)</f>
        <v>655.73486041286048</v>
      </c>
      <c r="F186" s="2">
        <f>IF(COUNTA($B$5:$B186)&lt;=F$1,AVERAGE($B$5:$B186),F$2*($B186-$F185)+$F185)</f>
        <v>652.12024567830008</v>
      </c>
      <c r="G186" s="3">
        <f t="shared" si="4"/>
        <v>3.6146147345604049</v>
      </c>
      <c r="H186" s="3">
        <f>IF(COUNTA($G$5:$G186)&lt;=H$1,AVERAGE($G$5:$G186),H$2*($G186-$H185)+$H185)</f>
        <v>-3.3843257872413961</v>
      </c>
      <c r="I186" s="3">
        <f t="shared" si="5"/>
        <v>6.998940521801801</v>
      </c>
    </row>
    <row r="187" spans="1:9">
      <c r="A187" s="7">
        <v>45481</v>
      </c>
      <c r="B187">
        <v>685.74</v>
      </c>
      <c r="D187" s="2">
        <f>IF(COUNTA($B$5:$B187)&lt;=D$1,AVERAGE($B$5:$B187),D$2*($B187-$D186)+$D186)</f>
        <v>664.90515061772646</v>
      </c>
      <c r="E187" s="2">
        <f>IF(COUNTA($B$5:$B187)&lt;=E$1,AVERAGE($B$5:$B187),E$2*($B187-$E186)+$E186)</f>
        <v>660.35103573395884</v>
      </c>
      <c r="F187" s="2">
        <f>IF(COUNTA($B$5:$B187)&lt;=F$1,AVERAGE($B$5:$B187),F$2*($B187-$F186)+$F186)</f>
        <v>654.61059785027783</v>
      </c>
      <c r="G187" s="3">
        <f t="shared" si="4"/>
        <v>5.740437883681011</v>
      </c>
      <c r="H187" s="3">
        <f>IF(COUNTA($G$5:$G187)&lt;=H$1,AVERAGE($G$5:$G187),H$2*($G187-$H186)+$H186)</f>
        <v>-1.5593730530569145</v>
      </c>
      <c r="I187" s="3">
        <f t="shared" si="5"/>
        <v>7.2998109367379254</v>
      </c>
    </row>
    <row r="188" spans="1:9">
      <c r="A188" s="7">
        <v>45478</v>
      </c>
      <c r="B188">
        <v>690.65</v>
      </c>
      <c r="D188" s="2">
        <f>IF(COUNTA($B$5:$B188)&lt;=D$1,AVERAGE($B$5:$B188),D$2*($B188-$D187)+$D187)</f>
        <v>670.05412049418112</v>
      </c>
      <c r="E188" s="2">
        <f>IF(COUNTA($B$5:$B188)&lt;=E$1,AVERAGE($B$5:$B188),E$2*($B188-$E187)+$E187)</f>
        <v>665.01241485181129</v>
      </c>
      <c r="F188" s="2">
        <f>IF(COUNTA($B$5:$B188)&lt;=F$1,AVERAGE($B$5:$B188),F$2*($B188-$F187)+$F187)</f>
        <v>657.28018319470164</v>
      </c>
      <c r="G188" s="3">
        <f t="shared" si="4"/>
        <v>7.7322316571096508</v>
      </c>
      <c r="H188" s="3">
        <f>IF(COUNTA($G$5:$G188)&lt;=H$1,AVERAGE($G$5:$G188),H$2*($G188-$H187)+$H187)</f>
        <v>0.29894788897639857</v>
      </c>
      <c r="I188" s="3">
        <f t="shared" si="5"/>
        <v>7.4332837681332524</v>
      </c>
    </row>
    <row r="189" spans="1:9">
      <c r="A189" s="7">
        <v>45476</v>
      </c>
      <c r="B189">
        <v>682.51</v>
      </c>
      <c r="D189" s="2">
        <f>IF(COUNTA($B$5:$B189)&lt;=D$1,AVERAGE($B$5:$B189),D$2*($B189-$D188)+$D188)</f>
        <v>672.54529639534485</v>
      </c>
      <c r="E189" s="2">
        <f>IF(COUNTA($B$5:$B189)&lt;=E$1,AVERAGE($B$5:$B189),E$2*($B189-$E188)+$E188)</f>
        <v>667.70435102845568</v>
      </c>
      <c r="F189" s="2">
        <f>IF(COUNTA($B$5:$B189)&lt;=F$1,AVERAGE($B$5:$B189),F$2*($B189-$F188)+$F188)</f>
        <v>659.14905851361266</v>
      </c>
      <c r="G189" s="3">
        <f t="shared" si="4"/>
        <v>8.5552925148430177</v>
      </c>
      <c r="H189" s="3">
        <f>IF(COUNTA($G$5:$G189)&lt;=H$1,AVERAGE($G$5:$G189),H$2*($G189-$H188)+$H188)</f>
        <v>1.9502168141497225</v>
      </c>
      <c r="I189" s="3">
        <f t="shared" si="5"/>
        <v>6.6050757006932947</v>
      </c>
    </row>
    <row r="190" spans="1:9">
      <c r="A190" s="7">
        <v>45475</v>
      </c>
      <c r="B190">
        <v>679.58</v>
      </c>
      <c r="D190" s="2">
        <f>IF(COUNTA($B$5:$B190)&lt;=D$1,AVERAGE($B$5:$B190),D$2*($B190-$D189)+$D189)</f>
        <v>673.95223711627591</v>
      </c>
      <c r="E190" s="2">
        <f>IF(COUNTA($B$5:$B190)&lt;=E$1,AVERAGE($B$5:$B190),E$2*($B190-$E189)+$E189)</f>
        <v>669.53137394715486</v>
      </c>
      <c r="F190" s="2">
        <f>IF(COUNTA($B$5:$B190)&lt;=F$1,AVERAGE($B$5:$B190),F$2*($B190-$F189)+$F189)</f>
        <v>660.66246158667843</v>
      </c>
      <c r="G190" s="3">
        <f t="shared" si="4"/>
        <v>8.8689123604764291</v>
      </c>
      <c r="H190" s="3">
        <f>IF(COUNTA($G$5:$G190)&lt;=H$1,AVERAGE($G$5:$G190),H$2*($G190-$H189)+$H189)</f>
        <v>3.333955923415064</v>
      </c>
      <c r="I190" s="3">
        <f t="shared" si="5"/>
        <v>5.5349564370613651</v>
      </c>
    </row>
    <row r="191" spans="1:9">
      <c r="A191" s="7">
        <v>45474</v>
      </c>
      <c r="B191">
        <v>673.61</v>
      </c>
      <c r="D191" s="2">
        <f>IF(COUNTA($B$5:$B191)&lt;=D$1,AVERAGE($B$5:$B191),D$2*($B191-$D190)+$D190)</f>
        <v>673.88378969302073</v>
      </c>
      <c r="E191" s="2">
        <f>IF(COUNTA($B$5:$B191)&lt;=E$1,AVERAGE($B$5:$B191),E$2*($B191-$E190)+$E190)</f>
        <v>670.15885487836181</v>
      </c>
      <c r="F191" s="2">
        <f>IF(COUNTA($B$5:$B191)&lt;=F$1,AVERAGE($B$5:$B191),F$2*($B191-$F190)+$F190)</f>
        <v>661.6215385061837</v>
      </c>
      <c r="G191" s="3">
        <f t="shared" si="4"/>
        <v>8.5373163721781111</v>
      </c>
      <c r="H191" s="3">
        <f>IF(COUNTA($G$5:$G191)&lt;=H$1,AVERAGE($G$5:$G191),H$2*($G191-$H190)+$H190)</f>
        <v>4.3746280131676736</v>
      </c>
      <c r="I191" s="3">
        <f t="shared" si="5"/>
        <v>4.1626883590104375</v>
      </c>
    </row>
    <row r="192" spans="1:9">
      <c r="D192" s="2">
        <f>IF(COUNTA($B$5:$B192)&lt;=D$1,AVERAGE($B$5:$B192),D$2*($B192-$D191)+$D191)</f>
        <v>539.10703175441654</v>
      </c>
      <c r="E192" s="2">
        <f>IF(COUNTA($B$5:$B192)&lt;=E$1,AVERAGE($B$5:$B192),E$2*($B192-$E191)+$E191)</f>
        <v>567.05749258938306</v>
      </c>
      <c r="F192" s="2">
        <f>IF(COUNTA($B$5:$B192)&lt;=F$1,AVERAGE($B$5:$B192),F$2*($B192-$F191)+$F191)</f>
        <v>612.61253565387381</v>
      </c>
      <c r="G192" s="3">
        <f t="shared" si="4"/>
        <v>-45.555043064490746</v>
      </c>
      <c r="H192" s="3">
        <f>IF(COUNTA($G$5:$G192)&lt;=H$1,AVERAGE($G$5:$G192),H$2*($G192-$H191)+$H191)</f>
        <v>-5.6113062023640117</v>
      </c>
      <c r="I192" s="3">
        <f t="shared" si="5"/>
        <v>-39.943736862126734</v>
      </c>
    </row>
    <row r="193" spans="4:9">
      <c r="D193" s="2">
        <f>IF(COUNTA($B$5:$B193)&lt;=D$1,AVERAGE($B$5:$B193),D$2*($B193-$D192)+$D192)</f>
        <v>431.28562540353323</v>
      </c>
      <c r="E193" s="2">
        <f>IF(COUNTA($B$5:$B193)&lt;=E$1,AVERAGE($B$5:$B193),E$2*($B193-$E192)+$E192)</f>
        <v>479.81787834486261</v>
      </c>
      <c r="F193" s="2">
        <f>IF(COUNTA($B$5:$B193)&lt;=F$1,AVERAGE($B$5:$B193),F$2*($B193-$F192)+$F192)</f>
        <v>567.23382930914238</v>
      </c>
      <c r="G193" s="3">
        <f t="shared" si="4"/>
        <v>-87.415950964279773</v>
      </c>
      <c r="H193" s="3">
        <f>IF(COUNTA($G$5:$G193)&lt;=H$1,AVERAGE($G$5:$G193),H$2*($G193-$H192)+$H192)</f>
        <v>-21.972235154747167</v>
      </c>
      <c r="I193" s="3">
        <f t="shared" si="5"/>
        <v>-65.443715809532605</v>
      </c>
    </row>
    <row r="194" spans="4:9">
      <c r="D194" s="2">
        <f>IF(COUNTA($B$5:$B194)&lt;=D$1,AVERAGE($B$5:$B194),D$2*($B194-$D193)+$D193)</f>
        <v>345.02850032282657</v>
      </c>
      <c r="E194" s="2">
        <f>IF(COUNTA($B$5:$B194)&lt;=E$1,AVERAGE($B$5:$B194),E$2*($B194-$E193)+$E193)</f>
        <v>405.99974321488372</v>
      </c>
      <c r="F194" s="2">
        <f>IF(COUNTA($B$5:$B194)&lt;=F$1,AVERAGE($B$5:$B194),F$2*($B194-$F193)+$F193)</f>
        <v>525.2165086195763</v>
      </c>
      <c r="G194" s="3">
        <f t="shared" si="4"/>
        <v>-119.21676540469258</v>
      </c>
      <c r="H194" s="3">
        <f>IF(COUNTA($G$5:$G194)&lt;=H$1,AVERAGE($G$5:$G194),H$2*($G194-$H193)+$H193)</f>
        <v>-41.421141204736251</v>
      </c>
      <c r="I194" s="3">
        <f t="shared" si="5"/>
        <v>-77.795624199956336</v>
      </c>
    </row>
    <row r="195" spans="4:9">
      <c r="D195" s="2">
        <f>IF(COUNTA($B$5:$B195)&lt;=D$1,AVERAGE($B$5:$B195),D$2*($B195-$D194)+$D194)</f>
        <v>276.02280025826127</v>
      </c>
      <c r="E195" s="2">
        <f>IF(COUNTA($B$5:$B195)&lt;=E$1,AVERAGE($B$5:$B195),E$2*($B195-$E194)+$E194)</f>
        <v>343.53824425874774</v>
      </c>
      <c r="F195" s="2">
        <f>IF(COUNTA($B$5:$B195)&lt;=F$1,AVERAGE($B$5:$B195),F$2*($B195-$F194)+$F194)</f>
        <v>486.31158205516323</v>
      </c>
      <c r="G195" s="3">
        <f t="shared" si="4"/>
        <v>-142.77333779641549</v>
      </c>
      <c r="H195" s="3">
        <f>IF(COUNTA($G$5:$G195)&lt;=H$1,AVERAGE($G$5:$G195),H$2*($G195-$H194)+$H194)</f>
        <v>-61.691580523072105</v>
      </c>
      <c r="I195" s="3">
        <f t="shared" si="5"/>
        <v>-81.081757273343385</v>
      </c>
    </row>
    <row r="196" spans="4:9">
      <c r="D196" s="2">
        <f>IF(COUNTA($B$5:$B196)&lt;=D$1,AVERAGE($B$5:$B196),D$2*($B196-$D195)+$D195)</f>
        <v>220.818240206609</v>
      </c>
      <c r="E196" s="2">
        <f>IF(COUNTA($B$5:$B196)&lt;=E$1,AVERAGE($B$5:$B196),E$2*($B196-$E195)+$E195)</f>
        <v>290.68620668047885</v>
      </c>
      <c r="F196" s="2">
        <f>IF(COUNTA($B$5:$B196)&lt;=F$1,AVERAGE($B$5:$B196),F$2*($B196-$F195)+$F195)</f>
        <v>450.28850190292894</v>
      </c>
      <c r="G196" s="3">
        <f t="shared" si="4"/>
        <v>-159.6022952224501</v>
      </c>
      <c r="H196" s="3">
        <f>IF(COUNTA($G$5:$G196)&lt;=H$1,AVERAGE($G$5:$G196),H$2*($G196-$H195)+$H195)</f>
        <v>-81.2737234629477</v>
      </c>
      <c r="I196" s="3">
        <f t="shared" si="5"/>
        <v>-78.328571759502395</v>
      </c>
    </row>
    <row r="197" spans="4:9">
      <c r="D197" s="2">
        <f>IF(COUNTA($B$5:$B197)&lt;=D$1,AVERAGE($B$5:$B197),D$2*($B197-$D196)+$D196)</f>
        <v>176.6545921652872</v>
      </c>
      <c r="E197" s="2">
        <f>IF(COUNTA($B$5:$B197)&lt;=E$1,AVERAGE($B$5:$B197),E$2*($B197-$E196)+$E196)</f>
        <v>245.96525180655902</v>
      </c>
      <c r="F197" s="2">
        <f>IF(COUNTA($B$5:$B197)&lt;=F$1,AVERAGE($B$5:$B197),F$2*($B197-$F196)+$F196)</f>
        <v>416.93379805826754</v>
      </c>
      <c r="G197" s="3">
        <f t="shared" si="4"/>
        <v>-170.96854625170852</v>
      </c>
      <c r="H197" s="3">
        <f>IF(COUNTA($G$5:$G197)&lt;=H$1,AVERAGE($G$5:$G197),H$2*($G197-$H196)+$H196)</f>
        <v>-99.212688020699858</v>
      </c>
      <c r="I197" s="3">
        <f t="shared" si="5"/>
        <v>-71.755858231008659</v>
      </c>
    </row>
    <row r="198" spans="4:9">
      <c r="D198" s="2">
        <f>IF(COUNTA($B$5:$B198)&lt;=D$1,AVERAGE($B$5:$B198),D$2*($B198-$D197)+$D197)</f>
        <v>141.32367373222976</v>
      </c>
      <c r="E198" s="2">
        <f>IF(COUNTA($B$5:$B198)&lt;=E$1,AVERAGE($B$5:$B198),E$2*($B198-$E197)+$E197)</f>
        <v>208.12444383631919</v>
      </c>
      <c r="F198" s="2">
        <f>IF(COUNTA($B$5:$B198)&lt;=F$1,AVERAGE($B$5:$B198),F$2*($B198-$F197)+$F197)</f>
        <v>386.04981301691441</v>
      </c>
      <c r="G198" s="3">
        <f t="shared" ref="G198:G254" si="6">E198-F198</f>
        <v>-177.92536918059523</v>
      </c>
      <c r="H198" s="3">
        <f>IF(COUNTA($G$5:$G198)&lt;=H$1,AVERAGE($G$5:$G198),H$2*($G198-$H197)+$H197)</f>
        <v>-114.95522425267893</v>
      </c>
      <c r="I198" s="3">
        <f t="shared" si="5"/>
        <v>-62.970144927916294</v>
      </c>
    </row>
    <row r="199" spans="4:9">
      <c r="D199" s="2">
        <f>IF(COUNTA($B$5:$B199)&lt;=D$1,AVERAGE($B$5:$B199),D$2*($B199-$D198)+$D198)</f>
        <v>113.05893898578381</v>
      </c>
      <c r="E199" s="2">
        <f>IF(COUNTA($B$5:$B199)&lt;=E$1,AVERAGE($B$5:$B199),E$2*($B199-$E198)+$E198)</f>
        <v>176.10529863073162</v>
      </c>
      <c r="F199" s="2">
        <f>IF(COUNTA($B$5:$B199)&lt;=F$1,AVERAGE($B$5:$B199),F$2*($B199-$F198)+$F198)</f>
        <v>357.45353057121707</v>
      </c>
      <c r="G199" s="3">
        <f t="shared" si="6"/>
        <v>-181.34823194048545</v>
      </c>
      <c r="H199" s="3">
        <f>IF(COUNTA($G$5:$G199)&lt;=H$1,AVERAGE($G$5:$G199),H$2*($G199-$H198)+$H198)</f>
        <v>-128.23382579024025</v>
      </c>
      <c r="I199" s="3">
        <f t="shared" si="5"/>
        <v>-53.114406150245202</v>
      </c>
    </row>
    <row r="200" spans="4:9">
      <c r="D200" s="2">
        <f>IF(COUNTA($B$5:$B200)&lt;=D$1,AVERAGE($B$5:$B200),D$2*($B200-$D199)+$D199)</f>
        <v>90.447151188627046</v>
      </c>
      <c r="E200" s="2">
        <f>IF(COUNTA($B$5:$B200)&lt;=E$1,AVERAGE($B$5:$B200),E$2*($B200-$E199)+$E199)</f>
        <v>149.01217576446521</v>
      </c>
      <c r="F200" s="2">
        <f>IF(COUNTA($B$5:$B200)&lt;=F$1,AVERAGE($B$5:$B200),F$2*($B200-$F199)+$F199)</f>
        <v>330.97549126964543</v>
      </c>
      <c r="G200" s="3">
        <f t="shared" si="6"/>
        <v>-181.96331550518022</v>
      </c>
      <c r="H200" s="3">
        <f>IF(COUNTA($G$5:$G200)&lt;=H$1,AVERAGE($G$5:$G200),H$2*($G200-$H199)+$H199)</f>
        <v>-138.97972373322824</v>
      </c>
      <c r="I200" s="3">
        <f t="shared" si="5"/>
        <v>-42.983591771951978</v>
      </c>
    </row>
    <row r="201" spans="4:9">
      <c r="D201" s="2">
        <f>IF(COUNTA($B$5:$B201)&lt;=D$1,AVERAGE($B$5:$B201),D$2*($B201-$D200)+$D200)</f>
        <v>72.357720950901637</v>
      </c>
      <c r="E201" s="2">
        <f>IF(COUNTA($B$5:$B201)&lt;=E$1,AVERAGE($B$5:$B201),E$2*($B201-$E200)+$E200)</f>
        <v>126.08722564685517</v>
      </c>
      <c r="F201" s="2">
        <f>IF(COUNTA($B$5:$B201)&lt;=F$1,AVERAGE($B$5:$B201),F$2*($B201-$F200)+$F200)</f>
        <v>306.45878821263466</v>
      </c>
      <c r="G201" s="3">
        <f t="shared" si="6"/>
        <v>-180.37156256577947</v>
      </c>
      <c r="H201" s="3">
        <f>IF(COUNTA($G$5:$G201)&lt;=H$1,AVERAGE($G$5:$G201),H$2*($G201-$H200)+$H200)</f>
        <v>-147.2580914997385</v>
      </c>
      <c r="I201" s="3">
        <f t="shared" si="5"/>
        <v>-33.113471066040972</v>
      </c>
    </row>
    <row r="202" spans="4:9">
      <c r="D202" s="2">
        <f>IF(COUNTA($B$5:$B202)&lt;=D$1,AVERAGE($B$5:$B202),D$2*($B202-$D201)+$D201)</f>
        <v>57.886176760721312</v>
      </c>
      <c r="E202" s="2">
        <f>IF(COUNTA($B$5:$B202)&lt;=E$1,AVERAGE($B$5:$B202),E$2*($B202-$E201)+$E201)</f>
        <v>106.68919093195439</v>
      </c>
      <c r="F202" s="2">
        <f>IF(COUNTA($B$5:$B202)&lt;=F$1,AVERAGE($B$5:$B202),F$2*($B202-$F201)+$F201)</f>
        <v>283.75813723392099</v>
      </c>
      <c r="G202" s="3">
        <f t="shared" si="6"/>
        <v>-177.06894630196661</v>
      </c>
      <c r="H202" s="3">
        <f>IF(COUNTA($G$5:$G202)&lt;=H$1,AVERAGE($G$5:$G202),H$2*($G202-$H201)+$H201)</f>
        <v>-153.22026246018413</v>
      </c>
      <c r="I202" s="3">
        <f t="shared" si="5"/>
        <v>-23.848683841782474</v>
      </c>
    </row>
    <row r="203" spans="4:9">
      <c r="D203" s="2">
        <f>IF(COUNTA($B$5:$B203)&lt;=D$1,AVERAGE($B$5:$B203),D$2*($B203-$D202)+$D202)</f>
        <v>46.308941408577049</v>
      </c>
      <c r="E203" s="2">
        <f>IF(COUNTA($B$5:$B203)&lt;=E$1,AVERAGE($B$5:$B203),E$2*($B203-$E202)+$E202)</f>
        <v>90.27546925011525</v>
      </c>
      <c r="F203" s="2">
        <f>IF(COUNTA($B$5:$B203)&lt;=F$1,AVERAGE($B$5:$B203),F$2*($B203-$F202)+$F202)</f>
        <v>262.73901595733423</v>
      </c>
      <c r="G203" s="3">
        <f t="shared" si="6"/>
        <v>-172.463546707219</v>
      </c>
      <c r="H203" s="3">
        <f>IF(COUNTA($G$5:$G203)&lt;=H$1,AVERAGE($G$5:$G203),H$2*($G203-$H202)+$H202)</f>
        <v>-157.06891930959111</v>
      </c>
      <c r="I203" s="3">
        <f t="shared" si="5"/>
        <v>-15.394627397627886</v>
      </c>
    </row>
    <row r="204" spans="4:9">
      <c r="D204" s="2">
        <f>IF(COUNTA($B$5:$B204)&lt;=D$1,AVERAGE($B$5:$B204),D$2*($B204-$D203)+$D203)</f>
        <v>37.047153126861637</v>
      </c>
      <c r="E204" s="2">
        <f>IF(COUNTA($B$5:$B204)&lt;=E$1,AVERAGE($B$5:$B204),E$2*($B204-$E203)+$E203)</f>
        <v>76.38693551932829</v>
      </c>
      <c r="F204" s="2">
        <f>IF(COUNTA($B$5:$B204)&lt;=F$1,AVERAGE($B$5:$B204),F$2*($B204-$F203)+$F203)</f>
        <v>243.27686662716133</v>
      </c>
      <c r="G204" s="3">
        <f t="shared" si="6"/>
        <v>-166.88993110783304</v>
      </c>
      <c r="H204" s="3">
        <f>IF(COUNTA($G$5:$G204)&lt;=H$1,AVERAGE($G$5:$G204),H$2*($G204-$H203)+$H203)</f>
        <v>-159.03312166923951</v>
      </c>
      <c r="I204" s="3">
        <f t="shared" si="5"/>
        <v>-7.8568094385935296</v>
      </c>
    </row>
    <row r="205" spans="4:9">
      <c r="D205" s="2">
        <f>IF(COUNTA($B$5:$B205)&lt;=D$1,AVERAGE($B$5:$B205),D$2*($B205-$D204)+$D204)</f>
        <v>29.637722501489311</v>
      </c>
      <c r="E205" s="2">
        <f>IF(COUNTA($B$5:$B205)&lt;=E$1,AVERAGE($B$5:$B205),E$2*($B205-$E204)+$E204)</f>
        <v>64.635099285585483</v>
      </c>
      <c r="F205" s="2">
        <f>IF(COUNTA($B$5:$B205)&lt;=F$1,AVERAGE($B$5:$B205),F$2*($B205-$F204)+$F204)</f>
        <v>225.25635798811234</v>
      </c>
      <c r="G205" s="3">
        <f t="shared" si="6"/>
        <v>-160.62125870252686</v>
      </c>
      <c r="H205" s="3">
        <f>IF(COUNTA($G$5:$G205)&lt;=H$1,AVERAGE($G$5:$G205),H$2*($G205-$H204)+$H204)</f>
        <v>-159.35074907589697</v>
      </c>
      <c r="I205" s="3">
        <f t="shared" si="5"/>
        <v>-1.2705096266298881</v>
      </c>
    </row>
    <row r="206" spans="4:9">
      <c r="D206" s="2">
        <f>IF(COUNTA($B$5:$B206)&lt;=D$1,AVERAGE($B$5:$B206),D$2*($B206-$D205)+$D205)</f>
        <v>23.710178001191448</v>
      </c>
      <c r="E206" s="2">
        <f>IF(COUNTA($B$5:$B206)&lt;=E$1,AVERAGE($B$5:$B206),E$2*($B206-$E205)+$E205)</f>
        <v>54.691237857033869</v>
      </c>
      <c r="F206" s="2">
        <f>IF(COUNTA($B$5:$B206)&lt;=F$1,AVERAGE($B$5:$B206),F$2*($B206-$F205)+$F205)</f>
        <v>208.57070184084478</v>
      </c>
      <c r="G206" s="3">
        <f t="shared" si="6"/>
        <v>-153.87946398381092</v>
      </c>
      <c r="H206" s="3">
        <f>IF(COUNTA($G$5:$G206)&lt;=H$1,AVERAGE($G$5:$G206),H$2*($G206-$H205)+$H205)</f>
        <v>-158.25649205747976</v>
      </c>
      <c r="I206" s="3">
        <f t="shared" si="5"/>
        <v>4.3770280736688392</v>
      </c>
    </row>
    <row r="207" spans="4:9">
      <c r="D207" s="2">
        <f>IF(COUNTA($B$5:$B207)&lt;=D$1,AVERAGE($B$5:$B207),D$2*($B207-$D206)+$D206)</f>
        <v>18.968142400953159</v>
      </c>
      <c r="E207" s="2">
        <f>IF(COUNTA($B$5:$B207)&lt;=E$1,AVERAGE($B$5:$B207),E$2*($B207-$E206)+$E206)</f>
        <v>46.277201263644045</v>
      </c>
      <c r="F207" s="2">
        <f>IF(COUNTA($B$5:$B207)&lt;=F$1,AVERAGE($B$5:$B207),F$2*($B207-$F206)+$F206)</f>
        <v>193.12102022300442</v>
      </c>
      <c r="G207" s="3">
        <f t="shared" si="6"/>
        <v>-146.84381895936036</v>
      </c>
      <c r="H207" s="3">
        <f>IF(COUNTA($G$5:$G207)&lt;=H$1,AVERAGE($G$5:$G207),H$2*($G207-$H206)+$H206)</f>
        <v>-155.97395743785589</v>
      </c>
      <c r="I207" s="3">
        <f t="shared" si="5"/>
        <v>9.1301384784955246</v>
      </c>
    </row>
    <row r="208" spans="4:9">
      <c r="D208" s="2">
        <f>IF(COUNTA($B$5:$B208)&lt;=D$1,AVERAGE($B$5:$B208),D$2*($B208-$D207)+$D207)</f>
        <v>15.174513920762527</v>
      </c>
      <c r="E208" s="2">
        <f>IF(COUNTA($B$5:$B208)&lt;=E$1,AVERAGE($B$5:$B208),E$2*($B208-$E207)+$E207)</f>
        <v>39.157631838468035</v>
      </c>
      <c r="F208" s="2">
        <f>IF(COUNTA($B$5:$B208)&lt;=F$1,AVERAGE($B$5:$B208),F$2*($B208-$F207)+$F207)</f>
        <v>178.81575946574483</v>
      </c>
      <c r="G208" s="3">
        <f t="shared" si="6"/>
        <v>-139.6581276272768</v>
      </c>
      <c r="H208" s="3">
        <f>IF(COUNTA($G$5:$G208)&lt;=H$1,AVERAGE($G$5:$G208),H$2*($G208-$H207)+$H207)</f>
        <v>-152.71079147574008</v>
      </c>
      <c r="I208" s="3">
        <f t="shared" si="5"/>
        <v>13.052663848463283</v>
      </c>
    </row>
    <row r="209" spans="4:9">
      <c r="D209" s="2">
        <f>IF(COUNTA($B$5:$B209)&lt;=D$1,AVERAGE($B$5:$B209),D$2*($B209-$D208)+$D208)</f>
        <v>12.139611136610021</v>
      </c>
      <c r="E209" s="2">
        <f>IF(COUNTA($B$5:$B209)&lt;=E$1,AVERAGE($B$5:$B209),E$2*($B209-$E208)+$E208)</f>
        <v>33.133380786396032</v>
      </c>
      <c r="F209" s="2">
        <f>IF(COUNTA($B$5:$B209)&lt;=F$1,AVERAGE($B$5:$B209),F$2*($B209-$F208)+$F208)</f>
        <v>165.57014765346744</v>
      </c>
      <c r="G209" s="3">
        <f t="shared" si="6"/>
        <v>-132.43676686707141</v>
      </c>
      <c r="H209" s="3">
        <f>IF(COUNTA($G$5:$G209)&lt;=H$1,AVERAGE($G$5:$G209),H$2*($G209-$H208)+$H208)</f>
        <v>-148.65598655400635</v>
      </c>
      <c r="I209" s="3">
        <f t="shared" si="5"/>
        <v>16.219219686934935</v>
      </c>
    </row>
    <row r="210" spans="4:9">
      <c r="D210" s="2">
        <f>IF(COUNTA($B$5:$B210)&lt;=D$1,AVERAGE($B$5:$B210),D$2*($B210-$D209)+$D209)</f>
        <v>9.7116889092880179</v>
      </c>
      <c r="E210" s="2">
        <f>IF(COUNTA($B$5:$B210)&lt;=E$1,AVERAGE($B$5:$B210),E$2*($B210-$E209)+$E209)</f>
        <v>28.035937588488949</v>
      </c>
      <c r="F210" s="2">
        <f>IF(COUNTA($B$5:$B210)&lt;=F$1,AVERAGE($B$5:$B210),F$2*($B210-$F209)+$F209)</f>
        <v>153.30569227172913</v>
      </c>
      <c r="G210" s="3">
        <f t="shared" si="6"/>
        <v>-125.26975468324018</v>
      </c>
      <c r="H210" s="3">
        <f>IF(COUNTA($G$5:$G210)&lt;=H$1,AVERAGE($G$5:$G210),H$2*($G210-$H209)+$H209)</f>
        <v>-143.97874017985311</v>
      </c>
      <c r="I210" s="3">
        <f t="shared" ref="I210:I254" si="7">G210-H210</f>
        <v>18.708985496612925</v>
      </c>
    </row>
    <row r="211" spans="4:9">
      <c r="D211" s="2">
        <f>IF(COUNTA($B$5:$B211)&lt;=D$1,AVERAGE($B$5:$B211),D$2*($B211-$D210)+$D210)</f>
        <v>7.7693511274304141</v>
      </c>
      <c r="E211" s="2">
        <f>IF(COUNTA($B$5:$B211)&lt;=E$1,AVERAGE($B$5:$B211),E$2*($B211-$E210)+$E210)</f>
        <v>23.722716421029112</v>
      </c>
      <c r="F211" s="2">
        <f>IF(COUNTA($B$5:$B211)&lt;=F$1,AVERAGE($B$5:$B211),F$2*($B211-$F210)+$F210)</f>
        <v>141.94971506641585</v>
      </c>
      <c r="G211" s="3">
        <f t="shared" si="6"/>
        <v>-118.22699864538674</v>
      </c>
      <c r="H211" s="3">
        <f>IF(COUNTA($G$5:$G211)&lt;=H$1,AVERAGE($G$5:$G211),H$2*($G211-$H210)+$H210)</f>
        <v>-138.82839187295983</v>
      </c>
      <c r="I211" s="3">
        <f t="shared" si="7"/>
        <v>20.601393227573084</v>
      </c>
    </row>
    <row r="212" spans="4:9">
      <c r="D212" s="2">
        <f>IF(COUNTA($B$5:$B212)&lt;=D$1,AVERAGE($B$5:$B212),D$2*($B212-$D211)+$D211)</f>
        <v>6.2154809019443311</v>
      </c>
      <c r="E212" s="2">
        <f>IF(COUNTA($B$5:$B212)&lt;=E$1,AVERAGE($B$5:$B212),E$2*($B212-$E211)+$E211)</f>
        <v>20.073067740870787</v>
      </c>
      <c r="F212" s="2">
        <f>IF(COUNTA($B$5:$B212)&lt;=F$1,AVERAGE($B$5:$B212),F$2*($B212-$F211)+$F211)</f>
        <v>131.43492135779246</v>
      </c>
      <c r="G212" s="3">
        <f t="shared" si="6"/>
        <v>-111.36185361692168</v>
      </c>
      <c r="H212" s="3">
        <f>IF(COUNTA($G$5:$G212)&lt;=H$1,AVERAGE($G$5:$G212),H$2*($G212-$H211)+$H211)</f>
        <v>-133.3350842217522</v>
      </c>
      <c r="I212" s="3">
        <f t="shared" si="7"/>
        <v>21.973230604830519</v>
      </c>
    </row>
    <row r="213" spans="4:9">
      <c r="D213" s="2">
        <f>IF(COUNTA($B$5:$B213)&lt;=D$1,AVERAGE($B$5:$B213),D$2*($B213-$D212)+$D212)</f>
        <v>4.9723847215554651</v>
      </c>
      <c r="E213" s="2">
        <f>IF(COUNTA($B$5:$B213)&lt;=E$1,AVERAGE($B$5:$B213),E$2*($B213-$E212)+$E212)</f>
        <v>16.984903473044511</v>
      </c>
      <c r="F213" s="2">
        <f>IF(COUNTA($B$5:$B213)&lt;=F$1,AVERAGE($B$5:$B213),F$2*($B213-$F212)+$F212)</f>
        <v>121.69900125721524</v>
      </c>
      <c r="G213" s="3">
        <f t="shared" si="6"/>
        <v>-104.71409778417073</v>
      </c>
      <c r="H213" s="3">
        <f>IF(COUNTA($G$5:$G213)&lt;=H$1,AVERAGE($G$5:$G213),H$2*($G213-$H212)+$H212)</f>
        <v>-127.61088693423591</v>
      </c>
      <c r="I213" s="3">
        <f t="shared" si="7"/>
        <v>22.896789150065175</v>
      </c>
    </row>
    <row r="214" spans="4:9">
      <c r="D214" s="2">
        <f>IF(COUNTA($B$5:$B214)&lt;=D$1,AVERAGE($B$5:$B214),D$2*($B214-$D213)+$D213)</f>
        <v>3.9779077772443721</v>
      </c>
      <c r="E214" s="2">
        <f>IF(COUNTA($B$5:$B214)&lt;=E$1,AVERAGE($B$5:$B214),E$2*($B214-$E213)+$E213)</f>
        <v>14.371841400268433</v>
      </c>
      <c r="F214" s="2">
        <f>IF(COUNTA($B$5:$B214)&lt;=F$1,AVERAGE($B$5:$B214),F$2*($B214-$F213)+$F213)</f>
        <v>112.68426042334745</v>
      </c>
      <c r="G214" s="3">
        <f t="shared" si="6"/>
        <v>-98.312419023079016</v>
      </c>
      <c r="H214" s="3">
        <f>IF(COUNTA($G$5:$G214)&lt;=H$1,AVERAGE($G$5:$G214),H$2*($G214-$H213)+$H213)</f>
        <v>-121.75119335200453</v>
      </c>
      <c r="I214" s="3">
        <f t="shared" si="7"/>
        <v>23.438774328925518</v>
      </c>
    </row>
    <row r="215" spans="4:9">
      <c r="D215" s="2">
        <f>IF(COUNTA($B$5:$B215)&lt;=D$1,AVERAGE($B$5:$B215),D$2*($B215-$D214)+$D214)</f>
        <v>3.1823262217954977</v>
      </c>
      <c r="E215" s="2">
        <f>IF(COUNTA($B$5:$B215)&lt;=E$1,AVERAGE($B$5:$B215),E$2*($B215-$E214)+$E214)</f>
        <v>12.160788877150212</v>
      </c>
      <c r="F215" s="2">
        <f>IF(COUNTA($B$5:$B215)&lt;=F$1,AVERAGE($B$5:$B215),F$2*($B215-$F214)+$F214)</f>
        <v>104.33727816976617</v>
      </c>
      <c r="G215" s="3">
        <f t="shared" si="6"/>
        <v>-92.176489292615955</v>
      </c>
      <c r="H215" s="3">
        <f>IF(COUNTA($G$5:$G215)&lt;=H$1,AVERAGE($G$5:$G215),H$2*($G215-$H214)+$H214)</f>
        <v>-115.83625254012682</v>
      </c>
      <c r="I215" s="3">
        <f t="shared" si="7"/>
        <v>23.659763247510867</v>
      </c>
    </row>
    <row r="216" spans="4:9">
      <c r="D216" s="2">
        <f>IF(COUNTA($B$5:$B216)&lt;=D$1,AVERAGE($B$5:$B216),D$2*($B216-$D215)+$D215)</f>
        <v>2.5458609774363983</v>
      </c>
      <c r="E216" s="2">
        <f>IF(COUNTA($B$5:$B216)&lt;=E$1,AVERAGE($B$5:$B216),E$2*($B216-$E215)+$E215)</f>
        <v>10.289898280665565</v>
      </c>
      <c r="F216" s="2">
        <f>IF(COUNTA($B$5:$B216)&lt;=F$1,AVERAGE($B$5:$B216),F$2*($B216-$F215)+$F215)</f>
        <v>96.608590897931634</v>
      </c>
      <c r="G216" s="3">
        <f t="shared" si="6"/>
        <v>-86.318692617266066</v>
      </c>
      <c r="H216" s="3">
        <f>IF(COUNTA($G$5:$G216)&lt;=H$1,AVERAGE($G$5:$G216),H$2*($G216-$H215)+$H215)</f>
        <v>-109.93274055555467</v>
      </c>
      <c r="I216" s="3">
        <f t="shared" si="7"/>
        <v>23.614047938288607</v>
      </c>
    </row>
    <row r="217" spans="4:9">
      <c r="D217" s="2">
        <f>IF(COUNTA($B$5:$B217)&lt;=D$1,AVERAGE($B$5:$B217),D$2*($B217-$D216)+$D216)</f>
        <v>2.0366887819491186</v>
      </c>
      <c r="E217" s="2">
        <f>IF(COUNTA($B$5:$B217)&lt;=E$1,AVERAGE($B$5:$B217),E$2*($B217-$E216)+$E216)</f>
        <v>8.7068370067170164</v>
      </c>
      <c r="F217" s="2">
        <f>IF(COUNTA($B$5:$B217)&lt;=F$1,AVERAGE($B$5:$B217),F$2*($B217-$F216)+$F216)</f>
        <v>89.452398979566325</v>
      </c>
      <c r="G217" s="3">
        <f t="shared" si="6"/>
        <v>-80.745561972849316</v>
      </c>
      <c r="H217" s="3">
        <f>IF(COUNTA($G$5:$G217)&lt;=H$1,AVERAGE($G$5:$G217),H$2*($G217-$H216)+$H216)</f>
        <v>-104.09530483901361</v>
      </c>
      <c r="I217" s="3">
        <f t="shared" si="7"/>
        <v>23.349742866164291</v>
      </c>
    </row>
    <row r="218" spans="4:9">
      <c r="D218" s="2">
        <f>IF(COUNTA($B$5:$B218)&lt;=D$1,AVERAGE($B$5:$B218),D$2*($B218-$D217)+$D217)</f>
        <v>1.6293510255592949</v>
      </c>
      <c r="E218" s="2">
        <f>IF(COUNTA($B$5:$B218)&lt;=E$1,AVERAGE($B$5:$B218),E$2*($B218-$E217)+$E217)</f>
        <v>7.3673236210682447</v>
      </c>
      <c r="F218" s="2">
        <f>IF(COUNTA($B$5:$B218)&lt;=F$1,AVERAGE($B$5:$B218),F$2*($B218-$F217)+$F217)</f>
        <v>82.826295351450298</v>
      </c>
      <c r="G218" s="3">
        <f t="shared" si="6"/>
        <v>-75.458971730382046</v>
      </c>
      <c r="H218" s="3">
        <f>IF(COUNTA($G$5:$G218)&lt;=H$1,AVERAGE($G$5:$G218),H$2*($G218-$H217)+$H217)</f>
        <v>-98.368038217287292</v>
      </c>
      <c r="I218" s="3">
        <f t="shared" si="7"/>
        <v>22.909066486905246</v>
      </c>
    </row>
    <row r="219" spans="4:9">
      <c r="D219" s="2">
        <f>IF(COUNTA($B$5:$B219)&lt;=D$1,AVERAGE($B$5:$B219),D$2*($B219-$D218)+$D218)</f>
        <v>1.303480820447436</v>
      </c>
      <c r="E219" s="2">
        <f>IF(COUNTA($B$5:$B219)&lt;=E$1,AVERAGE($B$5:$B219),E$2*($B219-$E218)+$E218)</f>
        <v>6.2338892178269765</v>
      </c>
      <c r="F219" s="2">
        <f>IF(COUNTA($B$5:$B219)&lt;=F$1,AVERAGE($B$5:$B219),F$2*($B219-$F218)+$F218)</f>
        <v>76.691014214305838</v>
      </c>
      <c r="G219" s="3">
        <f t="shared" si="6"/>
        <v>-70.457124996478868</v>
      </c>
      <c r="H219" s="3">
        <f>IF(COUNTA($G$5:$G219)&lt;=H$1,AVERAGE($G$5:$G219),H$2*($G219-$H218)+$H218)</f>
        <v>-92.785855573125602</v>
      </c>
      <c r="I219" s="3">
        <f t="shared" si="7"/>
        <v>22.328730576646734</v>
      </c>
    </row>
    <row r="220" spans="4:9">
      <c r="D220" s="2">
        <f>IF(COUNTA($B$5:$B220)&lt;=D$1,AVERAGE($B$5:$B220),D$2*($B220-$D219)+$D219)</f>
        <v>1.0427846563579488</v>
      </c>
      <c r="E220" s="2">
        <f>IF(COUNTA($B$5:$B220)&lt;=E$1,AVERAGE($B$5:$B220),E$2*($B220-$E219)+$E219)</f>
        <v>5.2748293381612879</v>
      </c>
      <c r="F220" s="2">
        <f>IF(COUNTA($B$5:$B220)&lt;=F$1,AVERAGE($B$5:$B220),F$2*($B220-$F219)+$F219)</f>
        <v>71.010198346579486</v>
      </c>
      <c r="G220" s="3">
        <f t="shared" si="6"/>
        <v>-65.735369008418203</v>
      </c>
      <c r="H220" s="3">
        <f>IF(COUNTA($G$5:$G220)&lt;=H$1,AVERAGE($G$5:$G220),H$2*($G220-$H219)+$H219)</f>
        <v>-87.375758260184128</v>
      </c>
      <c r="I220" s="3">
        <f t="shared" si="7"/>
        <v>21.640389251765924</v>
      </c>
    </row>
    <row r="221" spans="4:9">
      <c r="D221" s="2">
        <f>IF(COUNTA($B$5:$B221)&lt;=D$1,AVERAGE($B$5:$B221),D$2*($B221-$D220)+$D220)</f>
        <v>0.83422772508635901</v>
      </c>
      <c r="E221" s="2">
        <f>IF(COUNTA($B$5:$B221)&lt;=E$1,AVERAGE($B$5:$B221),E$2*($B221-$E220)+$E220)</f>
        <v>4.4633171322903209</v>
      </c>
      <c r="F221" s="2">
        <f>IF(COUNTA($B$5:$B221)&lt;=F$1,AVERAGE($B$5:$B221),F$2*($B221-$F220)+$F220)</f>
        <v>65.75018365424026</v>
      </c>
      <c r="G221" s="3">
        <f t="shared" si="6"/>
        <v>-61.286866521949939</v>
      </c>
      <c r="H221" s="3">
        <f>IF(COUNTA($G$5:$G221)&lt;=H$1,AVERAGE($G$5:$G221),H$2*($G221-$H220)+$H220)</f>
        <v>-82.157979912537286</v>
      </c>
      <c r="I221" s="3">
        <f t="shared" si="7"/>
        <v>20.871113390587347</v>
      </c>
    </row>
    <row r="222" spans="4:9">
      <c r="D222" s="2">
        <f>IF(COUNTA($B$5:$B222)&lt;=D$1,AVERAGE($B$5:$B222),D$2*($B222-$D221)+$D221)</f>
        <v>0.66738218006908723</v>
      </c>
      <c r="E222" s="2">
        <f>IF(COUNTA($B$5:$B222)&lt;=E$1,AVERAGE($B$5:$B222),E$2*($B222-$E221)+$E221)</f>
        <v>3.7766529580918098</v>
      </c>
      <c r="F222" s="2">
        <f>IF(COUNTA($B$5:$B222)&lt;=F$1,AVERAGE($B$5:$B222),F$2*($B222-$F221)+$F221)</f>
        <v>60.879799679852091</v>
      </c>
      <c r="G222" s="3">
        <f t="shared" si="6"/>
        <v>-57.103146721760282</v>
      </c>
      <c r="H222" s="3">
        <f>IF(COUNTA($G$5:$G222)&lt;=H$1,AVERAGE($G$5:$G222),H$2*($G222-$H221)+$H221)</f>
        <v>-77.147013274381891</v>
      </c>
      <c r="I222" s="3">
        <f t="shared" si="7"/>
        <v>20.043866552621608</v>
      </c>
    </row>
    <row r="223" spans="4:9">
      <c r="D223" s="2">
        <f>IF(COUNTA($B$5:$B223)&lt;=D$1,AVERAGE($B$5:$B223),D$2*($B223-$D222)+$D222)</f>
        <v>0.5339057440552698</v>
      </c>
      <c r="E223" s="2">
        <f>IF(COUNTA($B$5:$B223)&lt;=E$1,AVERAGE($B$5:$B223),E$2*($B223-$E222)+$E222)</f>
        <v>3.1956294260776854</v>
      </c>
      <c r="F223" s="2">
        <f>IF(COUNTA($B$5:$B223)&lt;=F$1,AVERAGE($B$5:$B223),F$2*($B223-$F222)+$F222)</f>
        <v>56.370184888751936</v>
      </c>
      <c r="G223" s="3">
        <f t="shared" si="6"/>
        <v>-53.174555462674249</v>
      </c>
      <c r="H223" s="3">
        <f>IF(COUNTA($G$5:$G223)&lt;=H$1,AVERAGE($G$5:$G223),H$2*($G223-$H222)+$H222)</f>
        <v>-72.352521712040357</v>
      </c>
      <c r="I223" s="3">
        <f t="shared" si="7"/>
        <v>19.177966249366108</v>
      </c>
    </row>
    <row r="224" spans="4:9">
      <c r="D224" s="2">
        <f>IF(COUNTA($B$5:$B224)&lt;=D$1,AVERAGE($B$5:$B224),D$2*($B224-$D223)+$D223)</f>
        <v>0.42712459524421587</v>
      </c>
      <c r="E224" s="2">
        <f>IF(COUNTA($B$5:$B224)&lt;=E$1,AVERAGE($B$5:$B224),E$2*($B224-$E223)+$E223)</f>
        <v>2.7039941297580414</v>
      </c>
      <c r="F224" s="2">
        <f>IF(COUNTA($B$5:$B224)&lt;=F$1,AVERAGE($B$5:$B224),F$2*($B224-$F223)+$F223)</f>
        <v>52.194615637733278</v>
      </c>
      <c r="G224" s="3">
        <f t="shared" si="6"/>
        <v>-49.490621507975234</v>
      </c>
      <c r="H224" s="3">
        <f>IF(COUNTA($G$5:$G224)&lt;=H$1,AVERAGE($G$5:$G224),H$2*($G224-$H223)+$H223)</f>
        <v>-67.780141671227327</v>
      </c>
      <c r="I224" s="3">
        <f t="shared" si="7"/>
        <v>18.289520163252092</v>
      </c>
    </row>
    <row r="225" spans="4:9">
      <c r="D225" s="2">
        <f>IF(COUNTA($B$5:$B225)&lt;=D$1,AVERAGE($B$5:$B225),D$2*($B225-$D224)+$D224)</f>
        <v>0.34169967619537267</v>
      </c>
      <c r="E225" s="2">
        <f>IF(COUNTA($B$5:$B225)&lt;=E$1,AVERAGE($B$5:$B225),E$2*($B225-$E224)+$E224)</f>
        <v>2.287995032872189</v>
      </c>
      <c r="F225" s="2">
        <f>IF(COUNTA($B$5:$B225)&lt;=F$1,AVERAGE($B$5:$B225),F$2*($B225-$F224)+$F224)</f>
        <v>48.328347812715997</v>
      </c>
      <c r="G225" s="3">
        <f t="shared" si="6"/>
        <v>-46.040352779843808</v>
      </c>
      <c r="H225" s="3">
        <f>IF(COUNTA($G$5:$G225)&lt;=H$1,AVERAGE($G$5:$G225),H$2*($G225-$H224)+$H224)</f>
        <v>-63.432183892950626</v>
      </c>
      <c r="I225" s="3">
        <f t="shared" si="7"/>
        <v>17.391831113106818</v>
      </c>
    </row>
    <row r="226" spans="4:9">
      <c r="D226" s="2">
        <f>IF(COUNTA($B$5:$B226)&lt;=D$1,AVERAGE($B$5:$B226),D$2*($B226-$D225)+$D225)</f>
        <v>0.27335974095629811</v>
      </c>
      <c r="E226" s="2">
        <f>IF(COUNTA($B$5:$B226)&lt;=E$1,AVERAGE($B$5:$B226),E$2*($B226-$E225)+$E225)</f>
        <v>1.9359957970456985</v>
      </c>
      <c r="F226" s="2">
        <f>IF(COUNTA($B$5:$B226)&lt;=F$1,AVERAGE($B$5:$B226),F$2*($B226-$F225)+$F225)</f>
        <v>44.748470196959254</v>
      </c>
      <c r="G226" s="3">
        <f t="shared" si="6"/>
        <v>-42.812474399913555</v>
      </c>
      <c r="H226" s="3">
        <f>IF(COUNTA($G$5:$G226)&lt;=H$1,AVERAGE($G$5:$G226),H$2*($G226-$H225)+$H225)</f>
        <v>-59.308241994343213</v>
      </c>
      <c r="I226" s="3">
        <f t="shared" si="7"/>
        <v>16.495767594429658</v>
      </c>
    </row>
    <row r="227" spans="4:9">
      <c r="D227" s="2">
        <f>IF(COUNTA($B$5:$B227)&lt;=D$1,AVERAGE($B$5:$B227),D$2*($B227-$D226)+$D226)</f>
        <v>0.2186877927650385</v>
      </c>
      <c r="E227" s="2">
        <f>IF(COUNTA($B$5:$B227)&lt;=E$1,AVERAGE($B$5:$B227),E$2*($B227-$E226)+$E226)</f>
        <v>1.6381502898078986</v>
      </c>
      <c r="F227" s="2">
        <f>IF(COUNTA($B$5:$B227)&lt;=F$1,AVERAGE($B$5:$B227),F$2*($B227-$F226)+$F226)</f>
        <v>41.433768700888194</v>
      </c>
      <c r="G227" s="3">
        <f t="shared" si="6"/>
        <v>-39.795618411080298</v>
      </c>
      <c r="H227" s="3">
        <f>IF(COUNTA($G$5:$G227)&lt;=H$1,AVERAGE($G$5:$G227),H$2*($G227-$H226)+$H226)</f>
        <v>-55.405717277690627</v>
      </c>
      <c r="I227" s="3">
        <f t="shared" si="7"/>
        <v>15.610098866610329</v>
      </c>
    </row>
    <row r="228" spans="4:9">
      <c r="D228" s="2">
        <f>IF(COUNTA($B$5:$B228)&lt;=D$1,AVERAGE($B$5:$B228),D$2*($B228-$D227)+$D227)</f>
        <v>0.17495023421203079</v>
      </c>
      <c r="E228" s="2">
        <f>IF(COUNTA($B$5:$B228)&lt;=E$1,AVERAGE($B$5:$B228),E$2*($B228-$E227)+$E227)</f>
        <v>1.3861271682989911</v>
      </c>
      <c r="F228" s="2">
        <f>IF(COUNTA($B$5:$B228)&lt;=F$1,AVERAGE($B$5:$B228),F$2*($B228-$F227)+$F227)</f>
        <v>38.364600648970551</v>
      </c>
      <c r="G228" s="3">
        <f t="shared" si="6"/>
        <v>-36.97847348067156</v>
      </c>
      <c r="H228" s="3">
        <f>IF(COUNTA($G$5:$G228)&lt;=H$1,AVERAGE($G$5:$G228),H$2*($G228-$H227)+$H227)</f>
        <v>-51.720268518286815</v>
      </c>
      <c r="I228" s="3">
        <f t="shared" si="7"/>
        <v>14.741795037615255</v>
      </c>
    </row>
    <row r="229" spans="4:9">
      <c r="D229" s="2">
        <f>IF(COUNTA($B$5:$B229)&lt;=D$1,AVERAGE($B$5:$B229),D$2*($B229-$D228)+$D228)</f>
        <v>0.13996018736962462</v>
      </c>
      <c r="E229" s="2">
        <f>IF(COUNTA($B$5:$B229)&lt;=E$1,AVERAGE($B$5:$B229),E$2*($B229-$E228)+$E228)</f>
        <v>1.1728768347145309</v>
      </c>
      <c r="F229" s="2">
        <f>IF(COUNTA($B$5:$B229)&lt;=F$1,AVERAGE($B$5:$B229),F$2*($B229-$F228)+$F228)</f>
        <v>35.522778378676435</v>
      </c>
      <c r="G229" s="3">
        <f t="shared" si="6"/>
        <v>-34.349901543961906</v>
      </c>
      <c r="H229" s="3">
        <f>IF(COUNTA($G$5:$G229)&lt;=H$1,AVERAGE($G$5:$G229),H$2*($G229-$H228)+$H228)</f>
        <v>-48.246195123421835</v>
      </c>
      <c r="I229" s="3">
        <f t="shared" si="7"/>
        <v>13.896293579459929</v>
      </c>
    </row>
    <row r="230" spans="4:9">
      <c r="D230" s="2">
        <f>IF(COUNTA($B$5:$B230)&lt;=D$1,AVERAGE($B$5:$B230),D$2*($B230-$D229)+$D229)</f>
        <v>0.1119681498956997</v>
      </c>
      <c r="E230" s="2">
        <f>IF(COUNTA($B$5:$B230)&lt;=E$1,AVERAGE($B$5:$B230),E$2*($B230-$E229)+$E229)</f>
        <v>0.99243424475844921</v>
      </c>
      <c r="F230" s="2">
        <f>IF(COUNTA($B$5:$B230)&lt;=F$1,AVERAGE($B$5:$B230),F$2*($B230-$F229)+$F229)</f>
        <v>32.891461461737443</v>
      </c>
      <c r="G230" s="3">
        <f t="shared" si="6"/>
        <v>-31.899027216978993</v>
      </c>
      <c r="H230" s="3">
        <f>IF(COUNTA($G$5:$G230)&lt;=H$1,AVERAGE($G$5:$G230),H$2*($G230-$H229)+$H229)</f>
        <v>-44.976761542133268</v>
      </c>
      <c r="I230" s="3">
        <f t="shared" si="7"/>
        <v>13.077734325154275</v>
      </c>
    </row>
    <row r="231" spans="4:9">
      <c r="D231" s="2">
        <f>IF(COUNTA($B$5:$B231)&lt;=D$1,AVERAGE($B$5:$B231),D$2*($B231-$D230)+$D230)</f>
        <v>8.9574519916559764E-2</v>
      </c>
      <c r="E231" s="2">
        <f>IF(COUNTA($B$5:$B231)&lt;=E$1,AVERAGE($B$5:$B231),E$2*($B231-$E230)+$E230)</f>
        <v>0.8397520532571493</v>
      </c>
      <c r="F231" s="2">
        <f>IF(COUNTA($B$5:$B231)&lt;=F$1,AVERAGE($B$5:$B231),F$2*($B231-$F230)+$F230)</f>
        <v>30.45505690901615</v>
      </c>
      <c r="G231" s="3">
        <f t="shared" si="6"/>
        <v>-29.615304855759</v>
      </c>
      <c r="H231" s="3">
        <f>IF(COUNTA($G$5:$G231)&lt;=H$1,AVERAGE($G$5:$G231),H$2*($G231-$H230)+$H230)</f>
        <v>-41.904470204858413</v>
      </c>
      <c r="I231" s="3">
        <f t="shared" si="7"/>
        <v>12.289165349099413</v>
      </c>
    </row>
    <row r="232" spans="4:9">
      <c r="D232" s="2">
        <f>IF(COUNTA($B$5:$B232)&lt;=D$1,AVERAGE($B$5:$B232),D$2*($B232-$D231)+$D231)</f>
        <v>7.1659615933247808E-2</v>
      </c>
      <c r="E232" s="2">
        <f>IF(COUNTA($B$5:$B232)&lt;=E$1,AVERAGE($B$5:$B232),E$2*($B232-$E231)+$E231)</f>
        <v>0.71055942967912633</v>
      </c>
      <c r="F232" s="2">
        <f>IF(COUNTA($B$5:$B232)&lt;=F$1,AVERAGE($B$5:$B232),F$2*($B232-$F231)+$F231)</f>
        <v>28.199126767607545</v>
      </c>
      <c r="G232" s="3">
        <f t="shared" si="6"/>
        <v>-27.488567337928419</v>
      </c>
      <c r="H232" s="3">
        <f>IF(COUNTA($G$5:$G232)&lt;=H$1,AVERAGE($G$5:$G232),H$2*($G232-$H231)+$H231)</f>
        <v>-39.021289631472413</v>
      </c>
      <c r="I232" s="3">
        <f t="shared" si="7"/>
        <v>11.532722293543994</v>
      </c>
    </row>
    <row r="233" spans="4:9">
      <c r="D233" s="2">
        <f>IF(COUNTA($B$5:$B233)&lt;=D$1,AVERAGE($B$5:$B233),D$2*($B233-$D232)+$D232)</f>
        <v>5.7327692746598248E-2</v>
      </c>
      <c r="E233" s="2">
        <f>IF(COUNTA($B$5:$B233)&lt;=E$1,AVERAGE($B$5:$B233),E$2*($B233-$E232)+$E232)</f>
        <v>0.60124259434387617</v>
      </c>
      <c r="F233" s="2">
        <f>IF(COUNTA($B$5:$B233)&lt;=F$1,AVERAGE($B$5:$B233),F$2*($B233-$F232)+$F232)</f>
        <v>26.110302562599578</v>
      </c>
      <c r="G233" s="3">
        <f t="shared" si="6"/>
        <v>-25.509059968255702</v>
      </c>
      <c r="H233" s="3">
        <f>IF(COUNTA($G$5:$G233)&lt;=H$1,AVERAGE($G$5:$G233),H$2*($G233-$H232)+$H232)</f>
        <v>-36.31884369882907</v>
      </c>
      <c r="I233" s="3">
        <f t="shared" si="7"/>
        <v>10.809783730573368</v>
      </c>
    </row>
    <row r="234" spans="4:9">
      <c r="D234" s="2">
        <f>IF(COUNTA($B$5:$B234)&lt;=D$1,AVERAGE($B$5:$B234),D$2*($B234-$D233)+$D233)</f>
        <v>4.5862154197278598E-2</v>
      </c>
      <c r="E234" s="2">
        <f>IF(COUNTA($B$5:$B234)&lt;=E$1,AVERAGE($B$5:$B234),E$2*($B234-$E233)+$E233)</f>
        <v>0.50874373367558756</v>
      </c>
      <c r="F234" s="2">
        <f>IF(COUNTA($B$5:$B234)&lt;=F$1,AVERAGE($B$5:$B234),F$2*($B234-$F233)+$F233)</f>
        <v>24.17620607648109</v>
      </c>
      <c r="G234" s="3">
        <f t="shared" si="6"/>
        <v>-23.667462342805504</v>
      </c>
      <c r="H234" s="3">
        <f>IF(COUNTA($G$5:$G234)&lt;=H$1,AVERAGE($G$5:$G234),H$2*($G234-$H233)+$H233)</f>
        <v>-33.788567427624358</v>
      </c>
      <c r="I234" s="3">
        <f t="shared" si="7"/>
        <v>10.121105084818854</v>
      </c>
    </row>
    <row r="235" spans="4:9">
      <c r="D235" s="2">
        <f>IF(COUNTA($B$5:$B235)&lt;=D$1,AVERAGE($B$5:$B235),D$2*($B235-$D234)+$D234)</f>
        <v>3.6689723357822876E-2</v>
      </c>
      <c r="E235" s="2">
        <f>IF(COUNTA($B$5:$B235)&lt;=E$1,AVERAGE($B$5:$B235),E$2*($B235-$E234)+$E234)</f>
        <v>0.43047546695626637</v>
      </c>
      <c r="F235" s="2">
        <f>IF(COUNTA($B$5:$B235)&lt;=F$1,AVERAGE($B$5:$B235),F$2*($B235-$F234)+$F234)</f>
        <v>22.38537599674175</v>
      </c>
      <c r="G235" s="3">
        <f t="shared" si="6"/>
        <v>-21.954900529785483</v>
      </c>
      <c r="H235" s="3">
        <f>IF(COUNTA($G$5:$G235)&lt;=H$1,AVERAGE($G$5:$G235),H$2*($G235-$H234)+$H234)</f>
        <v>-31.421834048056581</v>
      </c>
      <c r="I235" s="3">
        <f t="shared" si="7"/>
        <v>9.4669335182710981</v>
      </c>
    </row>
    <row r="236" spans="4:9">
      <c r="D236" s="2">
        <f>IF(COUNTA($B$5:$B236)&lt;=D$1,AVERAGE($B$5:$B236),D$2*($B236-$D235)+$D235)</f>
        <v>2.9351778686258302E-2</v>
      </c>
      <c r="E236" s="2">
        <f>IF(COUNTA($B$5:$B236)&lt;=E$1,AVERAGE($B$5:$B236),E$2*($B236-$E235)+$E235)</f>
        <v>0.36424847203991773</v>
      </c>
      <c r="F236" s="2">
        <f>IF(COUNTA($B$5:$B236)&lt;=F$1,AVERAGE($B$5:$B236),F$2*($B236-$F235)+$F235)</f>
        <v>20.727199996983103</v>
      </c>
      <c r="G236" s="3">
        <f t="shared" si="6"/>
        <v>-20.362951524943185</v>
      </c>
      <c r="H236" s="3">
        <f>IF(COUNTA($G$5:$G236)&lt;=H$1,AVERAGE($G$5:$G236),H$2*($G236-$H235)+$H235)</f>
        <v>-29.210057543433901</v>
      </c>
      <c r="I236" s="3">
        <f t="shared" si="7"/>
        <v>8.8471060184907167</v>
      </c>
    </row>
    <row r="237" spans="4:9">
      <c r="D237" s="2">
        <f>IF(COUNTA($B$5:$B237)&lt;=D$1,AVERAGE($B$5:$B237),D$2*($B237-$D236)+$D236)</f>
        <v>2.3481422949006642E-2</v>
      </c>
      <c r="E237" s="2">
        <f>IF(COUNTA($B$5:$B237)&lt;=E$1,AVERAGE($B$5:$B237),E$2*($B237-$E236)+$E236)</f>
        <v>0.30821024557223808</v>
      </c>
      <c r="F237" s="2">
        <f>IF(COUNTA($B$5:$B237)&lt;=F$1,AVERAGE($B$5:$B237),F$2*($B237-$F236)+$F236)</f>
        <v>19.19185184905843</v>
      </c>
      <c r="G237" s="3">
        <f t="shared" si="6"/>
        <v>-18.883641603486193</v>
      </c>
      <c r="H237" s="3">
        <f>IF(COUNTA($G$5:$G237)&lt;=H$1,AVERAGE($G$5:$G237),H$2*($G237-$H236)+$H236)</f>
        <v>-27.144774355444358</v>
      </c>
      <c r="I237" s="3">
        <f t="shared" si="7"/>
        <v>8.261132751958165</v>
      </c>
    </row>
    <row r="238" spans="4:9">
      <c r="D238" s="2">
        <f>IF(COUNTA($B$5:$B238)&lt;=D$1,AVERAGE($B$5:$B238),D$2*($B238-$D237)+$D237)</f>
        <v>1.8785138359205315E-2</v>
      </c>
      <c r="E238" s="2">
        <f>IF(COUNTA($B$5:$B238)&lt;=E$1,AVERAGE($B$5:$B238),E$2*($B238-$E237)+$E237)</f>
        <v>0.26079328471497071</v>
      </c>
      <c r="F238" s="2">
        <f>IF(COUNTA($B$5:$B238)&lt;=F$1,AVERAGE($B$5:$B238),F$2*($B238-$F237)+$F237)</f>
        <v>17.770233193572622</v>
      </c>
      <c r="G238" s="3">
        <f t="shared" si="6"/>
        <v>-17.509439908857651</v>
      </c>
      <c r="H238" s="3">
        <f>IF(COUNTA($G$5:$G238)&lt;=H$1,AVERAGE($G$5:$G238),H$2*($G238-$H237)+$H237)</f>
        <v>-25.217707466127017</v>
      </c>
      <c r="I238" s="3">
        <f t="shared" si="7"/>
        <v>7.708267557269366</v>
      </c>
    </row>
    <row r="239" spans="4:9">
      <c r="D239" s="2">
        <f>IF(COUNTA($B$5:$B239)&lt;=D$1,AVERAGE($B$5:$B239),D$2*($B239-$D238)+$D238)</f>
        <v>1.5028110687364251E-2</v>
      </c>
      <c r="E239" s="2">
        <f>IF(COUNTA($B$5:$B239)&lt;=E$1,AVERAGE($B$5:$B239),E$2*($B239-$E238)+$E238)</f>
        <v>0.22067124091266752</v>
      </c>
      <c r="F239" s="2">
        <f>IF(COUNTA($B$5:$B239)&lt;=F$1,AVERAGE($B$5:$B239),F$2*($B239-$F238)+$F238)</f>
        <v>16.453919623678352</v>
      </c>
      <c r="G239" s="3">
        <f t="shared" si="6"/>
        <v>-16.233248382765684</v>
      </c>
      <c r="H239" s="3">
        <f>IF(COUNTA($G$5:$G239)&lt;=H$1,AVERAGE($G$5:$G239),H$2*($G239-$H238)+$H238)</f>
        <v>-23.420815649454749</v>
      </c>
      <c r="I239" s="3">
        <f t="shared" si="7"/>
        <v>7.1875672666890651</v>
      </c>
    </row>
    <row r="240" spans="4:9">
      <c r="D240" s="2">
        <f>IF(COUNTA($B$5:$B240)&lt;=D$1,AVERAGE($B$5:$B240),D$2*($B240-$D239)+$D239)</f>
        <v>1.2022488549891401E-2</v>
      </c>
      <c r="E240" s="2">
        <f>IF(COUNTA($B$5:$B240)&lt;=E$1,AVERAGE($B$5:$B240),E$2*($B240-$E239)+$E239)</f>
        <v>0.18672181923379561</v>
      </c>
      <c r="F240" s="2">
        <f>IF(COUNTA($B$5:$B240)&lt;=F$1,AVERAGE($B$5:$B240),F$2*($B240-$F239)+$F239)</f>
        <v>15.235110762665141</v>
      </c>
      <c r="G240" s="3">
        <f t="shared" si="6"/>
        <v>-15.048388943431345</v>
      </c>
      <c r="H240" s="3">
        <f>IF(COUNTA($G$5:$G240)&lt;=H$1,AVERAGE($G$5:$G240),H$2*($G240-$H239)+$H239)</f>
        <v>-21.746330308250069</v>
      </c>
      <c r="I240" s="3">
        <f t="shared" si="7"/>
        <v>6.6979413648187247</v>
      </c>
    </row>
    <row r="241" spans="4:9">
      <c r="D241" s="2">
        <f>IF(COUNTA($B$5:$B241)&lt;=D$1,AVERAGE($B$5:$B241),D$2*($B241-$D240)+$D240)</f>
        <v>9.6179908399131216E-3</v>
      </c>
      <c r="E241" s="2">
        <f>IF(COUNTA($B$5:$B241)&lt;=E$1,AVERAGE($B$5:$B241),E$2*($B241-$E240)+$E240)</f>
        <v>0.15799538550551936</v>
      </c>
      <c r="F241" s="2">
        <f>IF(COUNTA($B$5:$B241)&lt;=F$1,AVERAGE($B$5:$B241),F$2*($B241-$F240)+$F240)</f>
        <v>14.10658403950476</v>
      </c>
      <c r="G241" s="3">
        <f t="shared" si="6"/>
        <v>-13.948588653999241</v>
      </c>
      <c r="H241" s="3">
        <f>IF(COUNTA($G$5:$G241)&lt;=H$1,AVERAGE($G$5:$G241),H$2*($G241-$H240)+$H240)</f>
        <v>-20.186781977399903</v>
      </c>
      <c r="I241" s="3">
        <f t="shared" si="7"/>
        <v>6.2381933234006617</v>
      </c>
    </row>
    <row r="242" spans="4:9">
      <c r="D242" s="2">
        <f>IF(COUNTA($B$5:$B242)&lt;=D$1,AVERAGE($B$5:$B242),D$2*($B242-$D241)+$D241)</f>
        <v>7.6943926719304969E-3</v>
      </c>
      <c r="E242" s="2">
        <f>IF(COUNTA($B$5:$B242)&lt;=E$1,AVERAGE($B$5:$B242),E$2*($B242-$E241)+$E241)</f>
        <v>0.13368840312005484</v>
      </c>
      <c r="F242" s="2">
        <f>IF(COUNTA($B$5:$B242)&lt;=F$1,AVERAGE($B$5:$B242),F$2*($B242-$F241)+$F241)</f>
        <v>13.061651888430333</v>
      </c>
      <c r="G242" s="3">
        <f t="shared" si="6"/>
        <v>-12.927963485310279</v>
      </c>
      <c r="H242" s="3">
        <f>IF(COUNTA($G$5:$G242)&lt;=H$1,AVERAGE($G$5:$G242),H$2*($G242-$H241)+$H241)</f>
        <v>-18.735018278981979</v>
      </c>
      <c r="I242" s="3">
        <f t="shared" si="7"/>
        <v>5.8070547936716999</v>
      </c>
    </row>
    <row r="243" spans="4:9">
      <c r="D243" s="2">
        <f>IF(COUNTA($B$5:$B243)&lt;=D$1,AVERAGE($B$5:$B243),D$2*($B243-$D242)+$D242)</f>
        <v>6.1555141375443977E-3</v>
      </c>
      <c r="E243" s="2">
        <f>IF(COUNTA($B$5:$B243)&lt;=E$1,AVERAGE($B$5:$B243),E$2*($B243-$E242)+$E242)</f>
        <v>0.11312095648620024</v>
      </c>
      <c r="F243" s="2">
        <f>IF(COUNTA($B$5:$B243)&lt;=F$1,AVERAGE($B$5:$B243),F$2*($B243-$F242)+$F242)</f>
        <v>12.094122118916975</v>
      </c>
      <c r="G243" s="3">
        <f t="shared" si="6"/>
        <v>-11.981001162430774</v>
      </c>
      <c r="H243" s="3">
        <f>IF(COUNTA($G$5:$G243)&lt;=H$1,AVERAGE($G$5:$G243),H$2*($G243-$H242)+$H242)</f>
        <v>-17.384214855671736</v>
      </c>
      <c r="I243" s="3">
        <f t="shared" si="7"/>
        <v>5.4032136932409625</v>
      </c>
    </row>
    <row r="244" spans="4:9">
      <c r="D244" s="2">
        <f>IF(COUNTA($B$5:$B244)&lt;=D$1,AVERAGE($B$5:$B244),D$2*($B244-$D243)+$D243)</f>
        <v>4.9244113100355182E-3</v>
      </c>
      <c r="E244" s="2">
        <f>IF(COUNTA($B$5:$B244)&lt;=E$1,AVERAGE($B$5:$B244),E$2*($B244-$E243)+$E243)</f>
        <v>9.5717732411400205E-2</v>
      </c>
      <c r="F244" s="2">
        <f>IF(COUNTA($B$5:$B244)&lt;=F$1,AVERAGE($B$5:$B244),F$2*($B244-$F243)+$F243)</f>
        <v>11.19826122121942</v>
      </c>
      <c r="G244" s="3">
        <f t="shared" si="6"/>
        <v>-11.102543488808021</v>
      </c>
      <c r="H244" s="3">
        <f>IF(COUNTA($G$5:$G244)&lt;=H$1,AVERAGE($G$5:$G244),H$2*($G244-$H243)+$H243)</f>
        <v>-16.127880582298992</v>
      </c>
      <c r="I244" s="3">
        <f t="shared" si="7"/>
        <v>5.0253370934909718</v>
      </c>
    </row>
    <row r="245" spans="4:9">
      <c r="D245" s="2">
        <f>IF(COUNTA($B$5:$B245)&lt;=D$1,AVERAGE($B$5:$B245),D$2*($B245-$D244)+$D244)</f>
        <v>3.9395290480284144E-3</v>
      </c>
      <c r="E245" s="2">
        <f>IF(COUNTA($B$5:$B245)&lt;=E$1,AVERAGE($B$5:$B245),E$2*($B245-$E244)+$E244)</f>
        <v>8.0991927425030946E-2</v>
      </c>
      <c r="F245" s="2">
        <f>IF(COUNTA($B$5:$B245)&lt;=F$1,AVERAGE($B$5:$B245),F$2*($B245-$F244)+$F244)</f>
        <v>10.368760390017982</v>
      </c>
      <c r="G245" s="3">
        <f t="shared" si="6"/>
        <v>-10.287768462592952</v>
      </c>
      <c r="H245" s="3">
        <f>IF(COUNTA($G$5:$G245)&lt;=H$1,AVERAGE($G$5:$G245),H$2*($G245-$H244)+$H244)</f>
        <v>-14.959858158357784</v>
      </c>
      <c r="I245" s="3">
        <f t="shared" si="7"/>
        <v>4.6720896957648321</v>
      </c>
    </row>
    <row r="246" spans="4:9">
      <c r="D246" s="2">
        <f>IF(COUNTA($B$5:$B246)&lt;=D$1,AVERAGE($B$5:$B246),D$2*($B246-$D245)+$D245)</f>
        <v>3.1516232384227313E-3</v>
      </c>
      <c r="E246" s="2">
        <f>IF(COUNTA($B$5:$B246)&lt;=E$1,AVERAGE($B$5:$B246),E$2*($B246-$E245)+$E245)</f>
        <v>6.8531630898103102E-2</v>
      </c>
      <c r="F246" s="2">
        <f>IF(COUNTA($B$5:$B246)&lt;=F$1,AVERAGE($B$5:$B246),F$2*($B246-$F245)+$F245)</f>
        <v>9.600704064831465</v>
      </c>
      <c r="G246" s="3">
        <f t="shared" si="6"/>
        <v>-9.5321724339333613</v>
      </c>
      <c r="H246" s="3">
        <f>IF(COUNTA($G$5:$G246)&lt;=H$1,AVERAGE($G$5:$G246),H$2*($G246-$H245)+$H245)</f>
        <v>-13.874321013472899</v>
      </c>
      <c r="I246" s="3">
        <f t="shared" si="7"/>
        <v>4.342148579539538</v>
      </c>
    </row>
    <row r="247" spans="4:9">
      <c r="D247" s="2">
        <f>IF(COUNTA($B$5:$B247)&lt;=D$1,AVERAGE($B$5:$B247),D$2*($B247-$D246)+$D246)</f>
        <v>2.5212985907381849E-3</v>
      </c>
      <c r="E247" s="2">
        <f>IF(COUNTA($B$5:$B247)&lt;=E$1,AVERAGE($B$5:$B247),E$2*($B247-$E246)+$E246)</f>
        <v>5.7988303067625702E-2</v>
      </c>
      <c r="F247" s="2">
        <f>IF(COUNTA($B$5:$B247)&lt;=F$1,AVERAGE($B$5:$B247),F$2*($B247-$F246)+$F246)</f>
        <v>8.8895408007698755</v>
      </c>
      <c r="G247" s="3">
        <f t="shared" si="6"/>
        <v>-8.8315524977022495</v>
      </c>
      <c r="H247" s="3">
        <f>IF(COUNTA($G$5:$G247)&lt;=H$1,AVERAGE($G$5:$G247),H$2*($G247-$H246)+$H246)</f>
        <v>-12.86576731031877</v>
      </c>
      <c r="I247" s="3">
        <f t="shared" si="7"/>
        <v>4.0342148126165203</v>
      </c>
    </row>
    <row r="248" spans="4:9">
      <c r="D248" s="2">
        <f>IF(COUNTA($B$5:$B248)&lt;=D$1,AVERAGE($B$5:$B248),D$2*($B248-$D247)+$D247)</f>
        <v>2.0170388725905481E-3</v>
      </c>
      <c r="E248" s="2">
        <f>IF(COUNTA($B$5:$B248)&lt;=E$1,AVERAGE($B$5:$B248),E$2*($B248-$E247)+$E247)</f>
        <v>4.906702567260636E-2</v>
      </c>
      <c r="F248" s="2">
        <f>IF(COUNTA($B$5:$B248)&lt;=F$1,AVERAGE($B$5:$B248),F$2*($B248-$F247)+$F247)</f>
        <v>8.2310562970091432</v>
      </c>
      <c r="G248" s="3">
        <f t="shared" si="6"/>
        <v>-8.181989271336537</v>
      </c>
      <c r="H248" s="3">
        <f>IF(COUNTA($G$5:$G248)&lt;=H$1,AVERAGE($G$5:$G248),H$2*($G248-$H247)+$H247)</f>
        <v>-11.929011702522324</v>
      </c>
      <c r="I248" s="3">
        <f t="shared" si="7"/>
        <v>3.7470224311857869</v>
      </c>
    </row>
    <row r="249" spans="4:9">
      <c r="D249" s="2">
        <f>IF(COUNTA($B$5:$B249)&lt;=D$1,AVERAGE($B$5:$B249),D$2*($B249-$D248)+$D248)</f>
        <v>1.6136310980724385E-3</v>
      </c>
      <c r="E249" s="2">
        <f>IF(COUNTA($B$5:$B249)&lt;=E$1,AVERAGE($B$5:$B249),E$2*($B249-$E248)+$E248)</f>
        <v>4.1518252492205379E-2</v>
      </c>
      <c r="F249" s="2">
        <f>IF(COUNTA($B$5:$B249)&lt;=F$1,AVERAGE($B$5:$B249),F$2*($B249-$F248)+$F248)</f>
        <v>7.621348423156614</v>
      </c>
      <c r="G249" s="3">
        <f t="shared" si="6"/>
        <v>-7.5798301706644082</v>
      </c>
      <c r="H249" s="3">
        <f>IF(COUNTA($G$5:$G249)&lt;=H$1,AVERAGE($G$5:$G249),H$2*($G249-$H248)+$H248)</f>
        <v>-11.05917539615074</v>
      </c>
      <c r="I249" s="3">
        <f t="shared" si="7"/>
        <v>3.4793452254863322</v>
      </c>
    </row>
    <row r="250" spans="4:9">
      <c r="D250" s="2">
        <f>IF(COUNTA($B$5:$B250)&lt;=D$1,AVERAGE($B$5:$B250),D$2*($B250-$D249)+$D249)</f>
        <v>1.2909048784579507E-3</v>
      </c>
      <c r="E250" s="2">
        <f>IF(COUNTA($B$5:$B250)&lt;=E$1,AVERAGE($B$5:$B250),E$2*($B250-$E249)+$E249)</f>
        <v>3.5130829031866088E-2</v>
      </c>
      <c r="F250" s="2">
        <f>IF(COUNTA($B$5:$B250)&lt;=F$1,AVERAGE($B$5:$B250),F$2*($B250-$F249)+$F249)</f>
        <v>7.0568040955153837</v>
      </c>
      <c r="G250" s="3">
        <f t="shared" si="6"/>
        <v>-7.0216732664835178</v>
      </c>
      <c r="H250" s="3">
        <f>IF(COUNTA($G$5:$G250)&lt;=H$1,AVERAGE($G$5:$G250),H$2*($G250-$H249)+$H249)</f>
        <v>-10.251674970217296</v>
      </c>
      <c r="I250" s="3">
        <f t="shared" si="7"/>
        <v>3.2300017037337785</v>
      </c>
    </row>
    <row r="251" spans="4:9">
      <c r="D251" s="2">
        <f>IF(COUNTA($B$5:$B251)&lt;=D$1,AVERAGE($B$5:$B251),D$2*($B251-$D250)+$D250)</f>
        <v>1.0327239027663605E-3</v>
      </c>
      <c r="E251" s="2">
        <f>IF(COUNTA($B$5:$B251)&lt;=E$1,AVERAGE($B$5:$B251),E$2*($B251-$E250)+$E250)</f>
        <v>2.972608610388669E-2</v>
      </c>
      <c r="F251" s="2">
        <f>IF(COUNTA($B$5:$B251)&lt;=F$1,AVERAGE($B$5:$B251),F$2*($B251-$F250)+$F250)</f>
        <v>6.5340778662179479</v>
      </c>
      <c r="G251" s="3">
        <f t="shared" si="6"/>
        <v>-6.5043517801140611</v>
      </c>
      <c r="H251" s="3">
        <f>IF(COUNTA($G$5:$G251)&lt;=H$1,AVERAGE($G$5:$G251),H$2*($G251-$H250)+$H250)</f>
        <v>-9.5022103321966487</v>
      </c>
      <c r="I251" s="3">
        <f t="shared" si="7"/>
        <v>2.9978585520825876</v>
      </c>
    </row>
    <row r="252" spans="4:9">
      <c r="D252" s="2">
        <f>IF(COUNTA($B$5:$B252)&lt;=D$1,AVERAGE($B$5:$B252),D$2*($B252-$D251)+$D251)</f>
        <v>8.2617912221308841E-4</v>
      </c>
      <c r="E252" s="2">
        <f>IF(COUNTA($B$5:$B252)&lt;=E$1,AVERAGE($B$5:$B252),E$2*($B252-$E251)+$E251)</f>
        <v>2.5152842087904123E-2</v>
      </c>
      <c r="F252" s="2">
        <f>IF(COUNTA($B$5:$B252)&lt;=F$1,AVERAGE($B$5:$B252),F$2*($B252-$F251)+$F251)</f>
        <v>6.0500720983499523</v>
      </c>
      <c r="G252" s="3">
        <f t="shared" si="6"/>
        <v>-6.0249192562620486</v>
      </c>
      <c r="H252" s="3">
        <f>IF(COUNTA($G$5:$G252)&lt;=H$1,AVERAGE($G$5:$G252),H$2*($G252-$H251)+$H251)</f>
        <v>-8.8067521170097294</v>
      </c>
      <c r="I252" s="3">
        <f t="shared" si="7"/>
        <v>2.7818328607476808</v>
      </c>
    </row>
    <row r="253" spans="4:9">
      <c r="D253" s="2">
        <f>IF(COUNTA($B$5:$B253)&lt;=D$1,AVERAGE($B$5:$B253),D$2*($B253-$D252)+$D252)</f>
        <v>6.6094329777047071E-4</v>
      </c>
      <c r="E253" s="2">
        <f>IF(COUNTA($B$5:$B253)&lt;=E$1,AVERAGE($B$5:$B253),E$2*($B253-$E252)+$E252)</f>
        <v>2.1283174074380413E-2</v>
      </c>
      <c r="F253" s="2">
        <f>IF(COUNTA($B$5:$B253)&lt;=F$1,AVERAGE($B$5:$B253),F$2*($B253-$F252)+$F252)</f>
        <v>5.6019186095832891</v>
      </c>
      <c r="G253" s="3">
        <f t="shared" si="6"/>
        <v>-5.5806354355089089</v>
      </c>
      <c r="H253" s="3">
        <f>IF(COUNTA($G$5:$G253)&lt;=H$1,AVERAGE($G$5:$G253),H$2*($G253-$H252)+$H252)</f>
        <v>-8.1615287807095651</v>
      </c>
      <c r="I253" s="3">
        <f t="shared" si="7"/>
        <v>2.5808933452006562</v>
      </c>
    </row>
    <row r="254" spans="4:9">
      <c r="D254" s="2">
        <f>IF(COUNTA($B$5:$B254)&lt;=D$1,AVERAGE($B$5:$B254),D$2*($B254-$D253)+$D253)</f>
        <v>5.2875463821637654E-4</v>
      </c>
      <c r="E254" s="2">
        <f>IF(COUNTA($B$5:$B254)&lt;=E$1,AVERAGE($B$5:$B254),E$2*($B254-$E253)+$E253)</f>
        <v>1.8008839601398811E-2</v>
      </c>
      <c r="F254" s="2">
        <f>IF(COUNTA($B$5:$B254)&lt;=F$1,AVERAGE($B$5:$B254),F$2*($B254-$F253)+$F253)</f>
        <v>5.1869616755400827</v>
      </c>
      <c r="G254" s="3">
        <f t="shared" si="6"/>
        <v>-5.1689528359386836</v>
      </c>
      <c r="H254" s="3">
        <f>IF(COUNTA($G$5:$G254)&lt;=H$1,AVERAGE($G$5:$G254),H$2*($G254-$H253)+$H253)</f>
        <v>-7.5630135917553885</v>
      </c>
      <c r="I254" s="3">
        <f t="shared" si="7"/>
        <v>2.3940607558167049</v>
      </c>
    </row>
    <row r="255" spans="4:9">
      <c r="D255" s="2"/>
      <c r="E255" s="2"/>
      <c r="F255" s="2"/>
      <c r="G255" s="3"/>
      <c r="H255" s="3"/>
      <c r="I255" s="3"/>
    </row>
    <row r="256" spans="4:9">
      <c r="D256" s="2"/>
      <c r="E256" s="2"/>
      <c r="F256" s="2"/>
      <c r="G256" s="3"/>
      <c r="H256" s="3"/>
      <c r="I256" s="3"/>
    </row>
  </sheetData>
  <phoneticPr fontId="18" type="noConversion"/>
  <pageMargins left="0.7" right="0.7" top="0.75" bottom="0.75" header="0.3" footer="0.3"/>
  <ignoredErrors>
    <ignoredError sqref="D6:F38 D39:F254" formulaRange="1"/>
    <ignoredError sqref="H17:H25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BD71-FE94-488F-AE17-FF74B5DC4F22}">
  <dimension ref="A1:I251"/>
  <sheetViews>
    <sheetView topLeftCell="A25" zoomScale="70" workbookViewId="0">
      <selection activeCell="P56" sqref="P56"/>
    </sheetView>
  </sheetViews>
  <sheetFormatPr defaultRowHeight="15"/>
  <cols>
    <col min="1" max="1" width="12.7109375" style="12" bestFit="1" customWidth="1"/>
    <col min="2" max="2" width="8.5703125" style="12" bestFit="1" customWidth="1"/>
    <col min="3" max="3" width="8.85546875" style="12" bestFit="1" customWidth="1"/>
    <col min="4" max="5" width="7.42578125" style="12" customWidth="1"/>
    <col min="6" max="9" width="14.5703125" style="12" bestFit="1" customWidth="1"/>
  </cols>
  <sheetData>
    <row r="1" spans="1:9">
      <c r="A1" s="6" t="s">
        <v>0</v>
      </c>
      <c r="B1" s="6" t="s">
        <v>9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>
      <c r="A2" s="7">
        <v>45747</v>
      </c>
      <c r="B2">
        <v>932.53</v>
      </c>
    </row>
    <row r="3" spans="1:9">
      <c r="A3" s="7">
        <v>45744</v>
      </c>
      <c r="B3">
        <v>933.85</v>
      </c>
      <c r="C3" s="12">
        <f t="shared" ref="C3:C66" si="0">B3-B2</f>
        <v>1.32000000000005</v>
      </c>
      <c r="D3" s="12">
        <f t="shared" ref="D3:D66" si="1">IF(C3&gt;0,C3,0)</f>
        <v>1.32000000000005</v>
      </c>
      <c r="E3" s="12">
        <f t="shared" ref="E3:E66" si="2">IF(C3&lt;0,-C3,0)</f>
        <v>0</v>
      </c>
    </row>
    <row r="4" spans="1:9">
      <c r="A4" s="7">
        <v>45743</v>
      </c>
      <c r="B4">
        <v>976.72</v>
      </c>
      <c r="C4" s="12">
        <f t="shared" si="0"/>
        <v>42.870000000000005</v>
      </c>
      <c r="D4" s="12">
        <f t="shared" si="1"/>
        <v>42.870000000000005</v>
      </c>
      <c r="E4" s="12">
        <f t="shared" si="2"/>
        <v>0</v>
      </c>
    </row>
    <row r="5" spans="1:9">
      <c r="A5" s="7">
        <v>45742</v>
      </c>
      <c r="B5">
        <v>970.65</v>
      </c>
      <c r="C5" s="12">
        <f t="shared" si="0"/>
        <v>-6.07000000000005</v>
      </c>
      <c r="D5" s="12">
        <f t="shared" si="1"/>
        <v>0</v>
      </c>
      <c r="E5" s="12">
        <f>IF(C5&lt;0,-C5,0)</f>
        <v>6.07000000000005</v>
      </c>
    </row>
    <row r="6" spans="1:9">
      <c r="A6" s="7">
        <v>45741</v>
      </c>
      <c r="B6">
        <v>997.28</v>
      </c>
      <c r="C6" s="12">
        <f t="shared" si="0"/>
        <v>26.629999999999995</v>
      </c>
      <c r="D6" s="12">
        <f t="shared" si="1"/>
        <v>26.629999999999995</v>
      </c>
      <c r="E6" s="12">
        <f t="shared" si="2"/>
        <v>0</v>
      </c>
    </row>
    <row r="7" spans="1:9">
      <c r="A7" s="7">
        <v>45740</v>
      </c>
      <c r="B7">
        <v>971.99</v>
      </c>
      <c r="C7" s="12">
        <f t="shared" si="0"/>
        <v>-25.289999999999964</v>
      </c>
      <c r="D7" s="12">
        <f t="shared" si="1"/>
        <v>0</v>
      </c>
      <c r="E7" s="12">
        <f t="shared" si="2"/>
        <v>25.289999999999964</v>
      </c>
    </row>
    <row r="8" spans="1:9">
      <c r="A8" s="7">
        <v>45737</v>
      </c>
      <c r="B8">
        <v>960.29</v>
      </c>
      <c r="C8" s="12">
        <f t="shared" si="0"/>
        <v>-11.700000000000045</v>
      </c>
      <c r="D8" s="12">
        <f t="shared" si="1"/>
        <v>0</v>
      </c>
      <c r="E8" s="12">
        <f t="shared" si="2"/>
        <v>11.700000000000045</v>
      </c>
    </row>
    <row r="9" spans="1:9">
      <c r="A9" s="7">
        <v>45736</v>
      </c>
      <c r="B9">
        <v>950.84</v>
      </c>
      <c r="C9" s="12">
        <f t="shared" si="0"/>
        <v>-9.4499999999999318</v>
      </c>
      <c r="D9" s="12">
        <f t="shared" si="1"/>
        <v>0</v>
      </c>
      <c r="E9" s="12">
        <f t="shared" si="2"/>
        <v>9.4499999999999318</v>
      </c>
    </row>
    <row r="10" spans="1:9">
      <c r="A10" s="7">
        <v>45735</v>
      </c>
      <c r="B10">
        <v>959.49</v>
      </c>
      <c r="C10" s="12">
        <f t="shared" si="0"/>
        <v>8.6499999999999773</v>
      </c>
      <c r="D10" s="12">
        <f t="shared" si="1"/>
        <v>8.6499999999999773</v>
      </c>
      <c r="E10" s="12">
        <f t="shared" si="2"/>
        <v>0</v>
      </c>
    </row>
    <row r="11" spans="1:9">
      <c r="A11" s="7">
        <v>45734</v>
      </c>
      <c r="B11">
        <v>929.98</v>
      </c>
      <c r="C11" s="12">
        <f t="shared" si="0"/>
        <v>-29.509999999999991</v>
      </c>
      <c r="D11" s="12">
        <f t="shared" si="1"/>
        <v>0</v>
      </c>
      <c r="E11" s="12">
        <f t="shared" si="2"/>
        <v>29.509999999999991</v>
      </c>
      <c r="F11" s="12">
        <f>SUM(D2:D11)/14</f>
        <v>5.6764285714285734</v>
      </c>
      <c r="G11" s="12">
        <f>SUM(E2:E11)/14</f>
        <v>5.8585714285714277</v>
      </c>
      <c r="H11" s="12">
        <f>F11/G11</f>
        <v>0.96891002194586739</v>
      </c>
      <c r="I11" s="12">
        <f>IF(G11=0,100,100-(100/(1+H11)))</f>
        <v>49.210477428942987</v>
      </c>
    </row>
    <row r="12" spans="1:9">
      <c r="A12" s="7">
        <v>45733</v>
      </c>
      <c r="B12">
        <v>950.02</v>
      </c>
      <c r="C12" s="12">
        <f t="shared" si="0"/>
        <v>20.039999999999964</v>
      </c>
      <c r="D12" s="12">
        <f t="shared" si="1"/>
        <v>20.039999999999964</v>
      </c>
      <c r="E12" s="12">
        <f t="shared" si="2"/>
        <v>0</v>
      </c>
      <c r="F12" s="12">
        <f>((F11*13)+D12)/14</f>
        <v>6.7023979591836724</v>
      </c>
      <c r="G12" s="12">
        <f>((G11*13)+E12)/14</f>
        <v>5.4401020408163259</v>
      </c>
      <c r="H12" s="12">
        <f t="shared" ref="H12:H75" si="3">F12/G12</f>
        <v>1.2320353384727927</v>
      </c>
      <c r="I12" s="12">
        <f t="shared" ref="I12:I75" si="4">IF(G12=0,100,100-(100/(1+H12)))</f>
        <v>55.197841953334759</v>
      </c>
    </row>
    <row r="13" spans="1:9">
      <c r="A13" s="7">
        <v>45730</v>
      </c>
      <c r="B13">
        <v>918</v>
      </c>
      <c r="C13" s="12">
        <f t="shared" si="0"/>
        <v>-32.019999999999982</v>
      </c>
      <c r="D13" s="12">
        <f t="shared" si="1"/>
        <v>0</v>
      </c>
      <c r="E13" s="12">
        <f t="shared" si="2"/>
        <v>32.019999999999982</v>
      </c>
      <c r="F13" s="12">
        <f t="shared" ref="F13:G28" si="5">((F12*13)+D13)/14</f>
        <v>6.2236552478134106</v>
      </c>
      <c r="G13" s="12">
        <f t="shared" si="5"/>
        <v>7.3386661807580156</v>
      </c>
      <c r="H13" s="12">
        <f t="shared" si="3"/>
        <v>0.84806354377200532</v>
      </c>
      <c r="I13" s="12">
        <f t="shared" si="4"/>
        <v>45.889306492192269</v>
      </c>
    </row>
    <row r="14" spans="1:9">
      <c r="A14" s="7">
        <v>45729</v>
      </c>
      <c r="B14">
        <v>890.17</v>
      </c>
      <c r="C14" s="12">
        <f t="shared" si="0"/>
        <v>-27.830000000000041</v>
      </c>
      <c r="D14" s="12">
        <f t="shared" si="1"/>
        <v>0</v>
      </c>
      <c r="E14" s="12">
        <f t="shared" si="2"/>
        <v>27.830000000000041</v>
      </c>
      <c r="F14" s="12">
        <f t="shared" si="5"/>
        <v>5.7791084443981671</v>
      </c>
      <c r="G14" s="12">
        <f t="shared" si="5"/>
        <v>8.8023328821324451</v>
      </c>
      <c r="H14" s="12">
        <f t="shared" si="3"/>
        <v>0.65654281902119171</v>
      </c>
      <c r="I14" s="12">
        <f t="shared" si="4"/>
        <v>39.633314121582799</v>
      </c>
    </row>
    <row r="15" spans="1:9">
      <c r="A15" s="7">
        <v>45728</v>
      </c>
      <c r="B15">
        <v>919.68</v>
      </c>
      <c r="C15" s="12">
        <f t="shared" si="0"/>
        <v>29.509999999999991</v>
      </c>
      <c r="D15" s="12">
        <f t="shared" si="1"/>
        <v>29.509999999999991</v>
      </c>
      <c r="E15" s="12">
        <f t="shared" si="2"/>
        <v>0</v>
      </c>
      <c r="F15" s="12">
        <f t="shared" si="5"/>
        <v>7.4741721269411547</v>
      </c>
      <c r="G15" s="12">
        <f t="shared" si="5"/>
        <v>8.1735948191229841</v>
      </c>
      <c r="H15" s="12">
        <f t="shared" si="3"/>
        <v>0.91442899878698947</v>
      </c>
      <c r="I15" s="12">
        <f t="shared" si="4"/>
        <v>47.765103817711982</v>
      </c>
    </row>
    <row r="16" spans="1:9">
      <c r="A16" s="7">
        <v>45727</v>
      </c>
      <c r="B16">
        <v>895.1</v>
      </c>
      <c r="C16" s="12">
        <f t="shared" si="0"/>
        <v>-24.579999999999927</v>
      </c>
      <c r="D16" s="12">
        <f t="shared" si="1"/>
        <v>0</v>
      </c>
      <c r="E16" s="12">
        <f t="shared" si="2"/>
        <v>24.579999999999927</v>
      </c>
      <c r="F16" s="12">
        <f t="shared" si="5"/>
        <v>6.9403026893025004</v>
      </c>
      <c r="G16" s="12">
        <f t="shared" si="5"/>
        <v>9.3454809034713389</v>
      </c>
      <c r="H16" s="12">
        <f t="shared" si="3"/>
        <v>0.74263729828226976</v>
      </c>
      <c r="I16" s="12">
        <f t="shared" si="4"/>
        <v>42.61571234669961</v>
      </c>
    </row>
    <row r="17" spans="1:9">
      <c r="A17" s="7">
        <v>45726</v>
      </c>
      <c r="B17">
        <v>866.68</v>
      </c>
      <c r="C17" s="12">
        <f t="shared" si="0"/>
        <v>-28.420000000000073</v>
      </c>
      <c r="D17" s="12">
        <f t="shared" si="1"/>
        <v>0</v>
      </c>
      <c r="E17" s="12">
        <f t="shared" si="2"/>
        <v>28.420000000000073</v>
      </c>
      <c r="F17" s="12">
        <f t="shared" si="5"/>
        <v>6.4445667829237507</v>
      </c>
      <c r="G17" s="12">
        <f t="shared" si="5"/>
        <v>10.70794655322339</v>
      </c>
      <c r="H17" s="12">
        <f t="shared" si="3"/>
        <v>0.60184898672133891</v>
      </c>
      <c r="I17" s="12">
        <f t="shared" si="4"/>
        <v>37.572142674522773</v>
      </c>
    </row>
    <row r="18" spans="1:9">
      <c r="A18" s="7">
        <v>45723</v>
      </c>
      <c r="B18">
        <v>891.11</v>
      </c>
      <c r="C18" s="12">
        <f t="shared" si="0"/>
        <v>24.430000000000064</v>
      </c>
      <c r="D18" s="12">
        <f t="shared" si="1"/>
        <v>24.430000000000064</v>
      </c>
      <c r="E18" s="12">
        <f t="shared" si="2"/>
        <v>0</v>
      </c>
      <c r="F18" s="12">
        <f t="shared" si="5"/>
        <v>7.7292405841434872</v>
      </c>
      <c r="G18" s="12">
        <f t="shared" si="5"/>
        <v>9.9430932279931472</v>
      </c>
      <c r="H18" s="12">
        <f t="shared" si="3"/>
        <v>0.77734769320909902</v>
      </c>
      <c r="I18" s="12">
        <f t="shared" si="4"/>
        <v>43.736388562530216</v>
      </c>
    </row>
    <row r="19" spans="1:9">
      <c r="A19" s="7">
        <v>45722</v>
      </c>
      <c r="B19">
        <v>906.36</v>
      </c>
      <c r="C19" s="12">
        <f t="shared" si="0"/>
        <v>15.25</v>
      </c>
      <c r="D19" s="12">
        <f t="shared" si="1"/>
        <v>15.25</v>
      </c>
      <c r="E19" s="12">
        <f t="shared" si="2"/>
        <v>0</v>
      </c>
      <c r="F19" s="12">
        <f t="shared" si="5"/>
        <v>8.2664376852760952</v>
      </c>
      <c r="G19" s="12">
        <f t="shared" si="5"/>
        <v>9.2328722831364924</v>
      </c>
      <c r="H19" s="12">
        <f t="shared" si="3"/>
        <v>0.89532676633840635</v>
      </c>
      <c r="I19" s="12">
        <f t="shared" si="4"/>
        <v>47.238649410734261</v>
      </c>
    </row>
    <row r="20" spans="1:9">
      <c r="A20" s="7">
        <v>45721</v>
      </c>
      <c r="B20">
        <v>990.92</v>
      </c>
      <c r="C20" s="12">
        <f t="shared" si="0"/>
        <v>84.559999999999945</v>
      </c>
      <c r="D20" s="12">
        <f t="shared" si="1"/>
        <v>84.559999999999945</v>
      </c>
      <c r="E20" s="12">
        <f t="shared" si="2"/>
        <v>0</v>
      </c>
      <c r="F20" s="12">
        <f t="shared" si="5"/>
        <v>13.715977850613513</v>
      </c>
      <c r="G20" s="12">
        <f t="shared" si="5"/>
        <v>8.5733814057696005</v>
      </c>
      <c r="H20" s="12">
        <f t="shared" si="3"/>
        <v>1.5998329248927519</v>
      </c>
      <c r="I20" s="12">
        <f t="shared" si="4"/>
        <v>61.535989854376815</v>
      </c>
    </row>
    <row r="21" spans="1:9">
      <c r="A21" s="7">
        <v>45720</v>
      </c>
      <c r="B21">
        <v>972.58</v>
      </c>
      <c r="C21" s="12">
        <f t="shared" si="0"/>
        <v>-18.339999999999918</v>
      </c>
      <c r="D21" s="12">
        <f t="shared" si="1"/>
        <v>0</v>
      </c>
      <c r="E21" s="12">
        <f t="shared" si="2"/>
        <v>18.339999999999918</v>
      </c>
      <c r="F21" s="12">
        <f t="shared" si="5"/>
        <v>12.736265146998262</v>
      </c>
      <c r="G21" s="12">
        <f t="shared" si="5"/>
        <v>9.270997019643195</v>
      </c>
      <c r="H21" s="12">
        <f t="shared" si="3"/>
        <v>1.3737751311981796</v>
      </c>
      <c r="I21" s="12">
        <f t="shared" si="4"/>
        <v>57.873010511520398</v>
      </c>
    </row>
    <row r="22" spans="1:9">
      <c r="A22" s="7">
        <v>45719</v>
      </c>
      <c r="B22">
        <v>973.7</v>
      </c>
      <c r="C22" s="12">
        <f t="shared" si="0"/>
        <v>1.1200000000000045</v>
      </c>
      <c r="D22" s="12">
        <f t="shared" si="1"/>
        <v>1.1200000000000045</v>
      </c>
      <c r="E22" s="12">
        <f t="shared" si="2"/>
        <v>0</v>
      </c>
      <c r="F22" s="12">
        <f t="shared" si="5"/>
        <v>11.906531922212674</v>
      </c>
      <c r="G22" s="12">
        <f t="shared" si="5"/>
        <v>8.6087829468115391</v>
      </c>
      <c r="H22" s="12">
        <f t="shared" si="3"/>
        <v>1.3830679662591019</v>
      </c>
      <c r="I22" s="12">
        <f t="shared" si="4"/>
        <v>58.037285794673224</v>
      </c>
    </row>
    <row r="23" spans="1:9">
      <c r="A23" s="7">
        <v>45716</v>
      </c>
      <c r="B23">
        <v>980.56</v>
      </c>
      <c r="C23" s="12">
        <f t="shared" si="0"/>
        <v>6.8599999999999</v>
      </c>
      <c r="D23" s="12">
        <f t="shared" si="1"/>
        <v>6.8599999999999</v>
      </c>
      <c r="E23" s="12">
        <f t="shared" si="2"/>
        <v>0</v>
      </c>
      <c r="F23" s="12">
        <f t="shared" si="5"/>
        <v>11.546065356340334</v>
      </c>
      <c r="G23" s="12">
        <f t="shared" si="5"/>
        <v>7.9938698791821432</v>
      </c>
      <c r="H23" s="12">
        <f t="shared" si="3"/>
        <v>1.444364935987877</v>
      </c>
      <c r="I23" s="12">
        <f t="shared" si="4"/>
        <v>59.089578430895983</v>
      </c>
    </row>
    <row r="24" spans="1:9">
      <c r="A24" s="7">
        <v>45715</v>
      </c>
      <c r="B24">
        <v>963.07</v>
      </c>
      <c r="C24" s="12">
        <f t="shared" si="0"/>
        <v>-17.489999999999895</v>
      </c>
      <c r="D24" s="12">
        <f t="shared" si="1"/>
        <v>0</v>
      </c>
      <c r="E24" s="12">
        <f t="shared" si="2"/>
        <v>17.489999999999895</v>
      </c>
      <c r="F24" s="12">
        <f t="shared" si="5"/>
        <v>10.721346402316025</v>
      </c>
      <c r="G24" s="12">
        <f t="shared" si="5"/>
        <v>8.6721648878119826</v>
      </c>
      <c r="H24" s="12">
        <f t="shared" si="3"/>
        <v>1.2362941135245247</v>
      </c>
      <c r="I24" s="12">
        <f t="shared" si="4"/>
        <v>55.283162713157445</v>
      </c>
    </row>
    <row r="25" spans="1:9">
      <c r="A25" s="7">
        <v>45714</v>
      </c>
      <c r="B25">
        <v>990.06</v>
      </c>
      <c r="C25" s="12">
        <f t="shared" si="0"/>
        <v>26.989999999999895</v>
      </c>
      <c r="D25" s="12">
        <f t="shared" si="1"/>
        <v>26.989999999999895</v>
      </c>
      <c r="E25" s="12">
        <f t="shared" si="2"/>
        <v>0</v>
      </c>
      <c r="F25" s="12">
        <f t="shared" si="5"/>
        <v>11.883393087864873</v>
      </c>
      <c r="G25" s="12">
        <f t="shared" si="5"/>
        <v>8.0527245386825559</v>
      </c>
      <c r="H25" s="12">
        <f t="shared" si="3"/>
        <v>1.4756984460080667</v>
      </c>
      <c r="I25" s="12">
        <f t="shared" si="4"/>
        <v>59.607358415866543</v>
      </c>
    </row>
    <row r="26" spans="1:9">
      <c r="A26" s="7">
        <v>45713</v>
      </c>
      <c r="B26">
        <v>977.24</v>
      </c>
      <c r="C26" s="12">
        <f t="shared" si="0"/>
        <v>-12.819999999999936</v>
      </c>
      <c r="D26" s="12">
        <f t="shared" si="1"/>
        <v>0</v>
      </c>
      <c r="E26" s="12">
        <f t="shared" si="2"/>
        <v>12.819999999999936</v>
      </c>
      <c r="F26" s="12">
        <f t="shared" si="5"/>
        <v>11.034579295874524</v>
      </c>
      <c r="G26" s="12">
        <f t="shared" si="5"/>
        <v>8.3932442144909398</v>
      </c>
      <c r="H26" s="12">
        <f t="shared" si="3"/>
        <v>1.3146977514157538</v>
      </c>
      <c r="I26" s="12">
        <f t="shared" si="4"/>
        <v>56.797815205533276</v>
      </c>
    </row>
    <row r="27" spans="1:9">
      <c r="A27" s="7">
        <v>45712</v>
      </c>
      <c r="B27">
        <v>988.47</v>
      </c>
      <c r="C27" s="12">
        <f t="shared" si="0"/>
        <v>11.230000000000018</v>
      </c>
      <c r="D27" s="12">
        <f t="shared" si="1"/>
        <v>11.230000000000018</v>
      </c>
      <c r="E27" s="12">
        <f t="shared" si="2"/>
        <v>0</v>
      </c>
      <c r="F27" s="12">
        <f t="shared" si="5"/>
        <v>11.048537917597773</v>
      </c>
      <c r="G27" s="12">
        <f t="shared" si="5"/>
        <v>7.7937267705987301</v>
      </c>
      <c r="H27" s="12">
        <f t="shared" si="3"/>
        <v>1.417619355001972</v>
      </c>
      <c r="I27" s="12">
        <f t="shared" si="4"/>
        <v>58.636995607640465</v>
      </c>
    </row>
    <row r="28" spans="1:9">
      <c r="A28" s="7">
        <v>45709</v>
      </c>
      <c r="B28">
        <v>1003.15</v>
      </c>
      <c r="C28" s="12">
        <f t="shared" si="0"/>
        <v>14.67999999999995</v>
      </c>
      <c r="D28" s="12">
        <f t="shared" si="1"/>
        <v>14.67999999999995</v>
      </c>
      <c r="E28" s="12">
        <f t="shared" si="2"/>
        <v>0</v>
      </c>
      <c r="F28" s="12">
        <f t="shared" si="5"/>
        <v>11.307928066340788</v>
      </c>
      <c r="G28" s="12">
        <f t="shared" si="5"/>
        <v>7.2370320012702498</v>
      </c>
      <c r="H28" s="12">
        <f t="shared" si="3"/>
        <v>1.5625090595641986</v>
      </c>
      <c r="I28" s="12">
        <f t="shared" si="4"/>
        <v>60.975747723987823</v>
      </c>
    </row>
    <row r="29" spans="1:9">
      <c r="A29" s="7">
        <v>45708</v>
      </c>
      <c r="B29">
        <v>1024.54</v>
      </c>
      <c r="C29" s="12">
        <f t="shared" si="0"/>
        <v>21.389999999999986</v>
      </c>
      <c r="D29" s="12">
        <f t="shared" si="1"/>
        <v>21.389999999999986</v>
      </c>
      <c r="E29" s="12">
        <f t="shared" si="2"/>
        <v>0</v>
      </c>
      <c r="F29" s="12">
        <f t="shared" ref="F29:G44" si="6">((F28*13)+D29)/14</f>
        <v>12.02807606160216</v>
      </c>
      <c r="G29" s="12">
        <f t="shared" si="6"/>
        <v>6.7201011440366605</v>
      </c>
      <c r="H29" s="12">
        <f t="shared" si="3"/>
        <v>1.7898653314579551</v>
      </c>
      <c r="I29" s="12">
        <f t="shared" si="4"/>
        <v>64.155975963276688</v>
      </c>
    </row>
    <row r="30" spans="1:9">
      <c r="A30" s="7">
        <v>45707</v>
      </c>
      <c r="B30">
        <v>1043.33</v>
      </c>
      <c r="C30" s="12">
        <f t="shared" si="0"/>
        <v>18.789999999999964</v>
      </c>
      <c r="D30" s="12">
        <f t="shared" si="1"/>
        <v>18.789999999999964</v>
      </c>
      <c r="E30" s="12">
        <f t="shared" si="2"/>
        <v>0</v>
      </c>
      <c r="F30" s="12">
        <f t="shared" si="6"/>
        <v>12.511070628630575</v>
      </c>
      <c r="G30" s="12">
        <f t="shared" si="6"/>
        <v>6.2400939194626135</v>
      </c>
      <c r="H30" s="12">
        <f t="shared" si="3"/>
        <v>2.0049490905271514</v>
      </c>
      <c r="I30" s="12">
        <f t="shared" si="4"/>
        <v>66.721565994165573</v>
      </c>
    </row>
    <row r="31" spans="1:9">
      <c r="A31" s="7">
        <v>45706</v>
      </c>
      <c r="B31">
        <v>1035.8499999999999</v>
      </c>
      <c r="C31" s="12">
        <f t="shared" si="0"/>
        <v>-7.4800000000000182</v>
      </c>
      <c r="D31" s="12">
        <f t="shared" si="1"/>
        <v>0</v>
      </c>
      <c r="E31" s="12">
        <f t="shared" si="2"/>
        <v>7.4800000000000182</v>
      </c>
      <c r="F31" s="12">
        <f t="shared" si="6"/>
        <v>11.617422726585534</v>
      </c>
      <c r="G31" s="12">
        <f t="shared" si="6"/>
        <v>6.3286586395009996</v>
      </c>
      <c r="H31" s="12">
        <f t="shared" si="3"/>
        <v>1.8356848407139781</v>
      </c>
      <c r="I31" s="12">
        <f t="shared" si="4"/>
        <v>64.73515019573837</v>
      </c>
    </row>
    <row r="32" spans="1:9">
      <c r="A32" s="7">
        <v>45702</v>
      </c>
      <c r="B32">
        <v>1058.5999999999999</v>
      </c>
      <c r="C32" s="12">
        <f t="shared" si="0"/>
        <v>22.75</v>
      </c>
      <c r="D32" s="12">
        <f t="shared" si="1"/>
        <v>22.75</v>
      </c>
      <c r="E32" s="12">
        <f t="shared" si="2"/>
        <v>0</v>
      </c>
      <c r="F32" s="12">
        <f t="shared" si="6"/>
        <v>12.412606817543709</v>
      </c>
      <c r="G32" s="12">
        <f t="shared" si="6"/>
        <v>5.8766115938223562</v>
      </c>
      <c r="H32" s="12">
        <f t="shared" si="3"/>
        <v>2.1122047321609885</v>
      </c>
      <c r="I32" s="12">
        <f t="shared" si="4"/>
        <v>67.868437777689493</v>
      </c>
    </row>
    <row r="33" spans="1:9">
      <c r="A33" s="7">
        <v>45701</v>
      </c>
      <c r="B33">
        <v>1043.69</v>
      </c>
      <c r="C33" s="12">
        <f t="shared" si="0"/>
        <v>-14.909999999999854</v>
      </c>
      <c r="D33" s="12">
        <f t="shared" si="1"/>
        <v>0</v>
      </c>
      <c r="E33" s="12">
        <f t="shared" si="2"/>
        <v>14.909999999999854</v>
      </c>
      <c r="F33" s="12">
        <f t="shared" si="6"/>
        <v>11.525992044862017</v>
      </c>
      <c r="G33" s="12">
        <f t="shared" si="6"/>
        <v>6.5218536228350343</v>
      </c>
      <c r="H33" s="12">
        <f t="shared" si="3"/>
        <v>1.7672877545895755</v>
      </c>
      <c r="I33" s="12">
        <f t="shared" si="4"/>
        <v>63.86353394794272</v>
      </c>
    </row>
    <row r="34" spans="1:9">
      <c r="A34" s="7">
        <v>45700</v>
      </c>
      <c r="B34">
        <v>1027.31</v>
      </c>
      <c r="C34" s="12">
        <f t="shared" si="0"/>
        <v>-16.380000000000109</v>
      </c>
      <c r="D34" s="12">
        <f t="shared" si="1"/>
        <v>0</v>
      </c>
      <c r="E34" s="12">
        <f t="shared" si="2"/>
        <v>16.380000000000109</v>
      </c>
      <c r="F34" s="12">
        <f t="shared" si="6"/>
        <v>10.702706898800445</v>
      </c>
      <c r="G34" s="12">
        <f t="shared" si="6"/>
        <v>7.226006935489683</v>
      </c>
      <c r="H34" s="12">
        <f t="shared" si="3"/>
        <v>1.4811370919442879</v>
      </c>
      <c r="I34" s="12">
        <f t="shared" si="4"/>
        <v>59.695898979271149</v>
      </c>
    </row>
    <row r="35" spans="1:9">
      <c r="A35" s="7">
        <v>45699</v>
      </c>
      <c r="B35">
        <v>1008.08</v>
      </c>
      <c r="C35" s="12">
        <f t="shared" si="0"/>
        <v>-19.229999999999905</v>
      </c>
      <c r="D35" s="12">
        <f t="shared" si="1"/>
        <v>0</v>
      </c>
      <c r="E35" s="12">
        <f t="shared" si="2"/>
        <v>19.229999999999905</v>
      </c>
      <c r="F35" s="12">
        <f t="shared" si="6"/>
        <v>9.9382278346004131</v>
      </c>
      <c r="G35" s="12">
        <f t="shared" si="6"/>
        <v>8.0834350115261273</v>
      </c>
      <c r="H35" s="12">
        <f t="shared" si="3"/>
        <v>1.2294560196784592</v>
      </c>
      <c r="I35" s="12">
        <f t="shared" si="4"/>
        <v>55.146009108346355</v>
      </c>
    </row>
    <row r="36" spans="1:9">
      <c r="A36" s="7">
        <v>45698</v>
      </c>
      <c r="B36">
        <v>1027.5999999999999</v>
      </c>
      <c r="C36" s="12">
        <f t="shared" si="0"/>
        <v>19.519999999999868</v>
      </c>
      <c r="D36" s="12">
        <f t="shared" si="1"/>
        <v>19.519999999999868</v>
      </c>
      <c r="E36" s="12">
        <f t="shared" si="2"/>
        <v>0</v>
      </c>
      <c r="F36" s="12">
        <f t="shared" si="6"/>
        <v>10.622640132128947</v>
      </c>
      <c r="G36" s="12">
        <f t="shared" si="6"/>
        <v>7.5060467964171176</v>
      </c>
      <c r="H36" s="12">
        <f t="shared" si="3"/>
        <v>1.4152110185616591</v>
      </c>
      <c r="I36" s="12">
        <f t="shared" si="4"/>
        <v>58.595750337561221</v>
      </c>
    </row>
    <row r="37" spans="1:9">
      <c r="A37" s="7">
        <v>45695</v>
      </c>
      <c r="B37">
        <v>1013.93</v>
      </c>
      <c r="C37" s="12">
        <f t="shared" si="0"/>
        <v>-13.669999999999959</v>
      </c>
      <c r="D37" s="12">
        <f t="shared" si="1"/>
        <v>0</v>
      </c>
      <c r="E37" s="12">
        <f t="shared" si="2"/>
        <v>13.669999999999959</v>
      </c>
      <c r="F37" s="12">
        <f t="shared" si="6"/>
        <v>9.8638801226911657</v>
      </c>
      <c r="G37" s="12">
        <f t="shared" si="6"/>
        <v>7.9463291681016059</v>
      </c>
      <c r="H37" s="12">
        <f t="shared" si="3"/>
        <v>1.2413128016754014</v>
      </c>
      <c r="I37" s="12">
        <f t="shared" si="4"/>
        <v>55.383291468620932</v>
      </c>
    </row>
    <row r="38" spans="1:9">
      <c r="A38" s="7">
        <v>45694</v>
      </c>
      <c r="B38">
        <v>1015.68</v>
      </c>
      <c r="C38" s="12">
        <f t="shared" si="0"/>
        <v>1.75</v>
      </c>
      <c r="D38" s="12">
        <f t="shared" si="1"/>
        <v>1.75</v>
      </c>
      <c r="E38" s="12">
        <f t="shared" si="2"/>
        <v>0</v>
      </c>
      <c r="F38" s="12">
        <f t="shared" si="6"/>
        <v>9.2843172567846555</v>
      </c>
      <c r="G38" s="12">
        <f t="shared" si="6"/>
        <v>7.3787342275229202</v>
      </c>
      <c r="H38" s="12">
        <f t="shared" si="3"/>
        <v>1.2582533765959272</v>
      </c>
      <c r="I38" s="12">
        <f t="shared" si="4"/>
        <v>55.717989382245854</v>
      </c>
    </row>
    <row r="39" spans="1:9">
      <c r="A39" s="7">
        <v>45693</v>
      </c>
      <c r="B39">
        <v>1011.11</v>
      </c>
      <c r="C39" s="12">
        <f t="shared" si="0"/>
        <v>-4.5699999999999363</v>
      </c>
      <c r="D39" s="12">
        <f t="shared" si="1"/>
        <v>0</v>
      </c>
      <c r="E39" s="12">
        <f t="shared" si="2"/>
        <v>4.5699999999999363</v>
      </c>
      <c r="F39" s="12">
        <f t="shared" si="6"/>
        <v>8.6211517384428937</v>
      </c>
      <c r="G39" s="12">
        <f t="shared" si="6"/>
        <v>7.178110354128421</v>
      </c>
      <c r="H39" s="12">
        <f t="shared" si="3"/>
        <v>1.2010336025949393</v>
      </c>
      <c r="I39" s="12">
        <f t="shared" si="4"/>
        <v>54.566799942489013</v>
      </c>
    </row>
    <row r="40" spans="1:9">
      <c r="A40" s="7">
        <v>45692</v>
      </c>
      <c r="B40">
        <v>994.87</v>
      </c>
      <c r="C40" s="12">
        <f t="shared" si="0"/>
        <v>-16.240000000000009</v>
      </c>
      <c r="D40" s="12">
        <f t="shared" si="1"/>
        <v>0</v>
      </c>
      <c r="E40" s="12">
        <f t="shared" si="2"/>
        <v>16.240000000000009</v>
      </c>
      <c r="F40" s="12">
        <f t="shared" si="6"/>
        <v>8.0053551856969722</v>
      </c>
      <c r="G40" s="12">
        <f t="shared" si="6"/>
        <v>7.8253881859763919</v>
      </c>
      <c r="H40" s="12">
        <f t="shared" si="3"/>
        <v>1.0229978367134671</v>
      </c>
      <c r="I40" s="12">
        <f t="shared" si="4"/>
        <v>50.568409819726476</v>
      </c>
    </row>
    <row r="41" spans="1:9">
      <c r="A41" s="7">
        <v>45691</v>
      </c>
      <c r="B41">
        <v>978.94</v>
      </c>
      <c r="C41" s="12">
        <f t="shared" si="0"/>
        <v>-15.92999999999995</v>
      </c>
      <c r="D41" s="12">
        <f t="shared" si="1"/>
        <v>0</v>
      </c>
      <c r="E41" s="12">
        <f t="shared" si="2"/>
        <v>15.92999999999995</v>
      </c>
      <c r="F41" s="12">
        <f t="shared" si="6"/>
        <v>7.4335441010043315</v>
      </c>
      <c r="G41" s="12">
        <f t="shared" si="6"/>
        <v>8.4042890298352173</v>
      </c>
      <c r="H41" s="12">
        <f t="shared" si="3"/>
        <v>0.88449410469050482</v>
      </c>
      <c r="I41" s="12">
        <f t="shared" si="4"/>
        <v>46.935360661994082</v>
      </c>
    </row>
    <row r="42" spans="1:9">
      <c r="A42" s="7">
        <v>45688</v>
      </c>
      <c r="B42">
        <v>976.76</v>
      </c>
      <c r="C42" s="12">
        <f t="shared" si="0"/>
        <v>-2.1800000000000637</v>
      </c>
      <c r="D42" s="12">
        <f t="shared" si="1"/>
        <v>0</v>
      </c>
      <c r="E42" s="12">
        <f t="shared" si="2"/>
        <v>2.1800000000000637</v>
      </c>
      <c r="F42" s="12">
        <f t="shared" si="6"/>
        <v>6.9025766652183078</v>
      </c>
      <c r="G42" s="12">
        <f t="shared" si="6"/>
        <v>7.9596969562755637</v>
      </c>
      <c r="H42" s="12">
        <f t="shared" si="3"/>
        <v>0.86719088718273329</v>
      </c>
      <c r="I42" s="12">
        <f t="shared" si="4"/>
        <v>46.443611798640134</v>
      </c>
    </row>
    <row r="43" spans="1:9">
      <c r="A43" s="7">
        <v>45687</v>
      </c>
      <c r="B43">
        <v>973.24</v>
      </c>
      <c r="C43" s="12">
        <f t="shared" si="0"/>
        <v>-3.5199999999999818</v>
      </c>
      <c r="D43" s="12">
        <f t="shared" si="1"/>
        <v>0</v>
      </c>
      <c r="E43" s="12">
        <f t="shared" si="2"/>
        <v>3.5199999999999818</v>
      </c>
      <c r="F43" s="12">
        <f t="shared" si="6"/>
        <v>6.4095354748455708</v>
      </c>
      <c r="G43" s="12">
        <f t="shared" si="6"/>
        <v>7.6425757451130218</v>
      </c>
      <c r="H43" s="12">
        <f t="shared" si="3"/>
        <v>0.8386616879713743</v>
      </c>
      <c r="I43" s="12">
        <f t="shared" si="4"/>
        <v>45.612615602856415</v>
      </c>
    </row>
    <row r="44" spans="1:9">
      <c r="A44" s="7">
        <v>45686</v>
      </c>
      <c r="B44">
        <v>978.15</v>
      </c>
      <c r="C44" s="12">
        <f t="shared" si="0"/>
        <v>4.9099999999999682</v>
      </c>
      <c r="D44" s="12">
        <f t="shared" si="1"/>
        <v>4.9099999999999682</v>
      </c>
      <c r="E44" s="12">
        <f t="shared" si="2"/>
        <v>0</v>
      </c>
      <c r="F44" s="12">
        <f t="shared" si="6"/>
        <v>6.3024257980708853</v>
      </c>
      <c r="G44" s="12">
        <f t="shared" si="6"/>
        <v>7.096677477604949</v>
      </c>
      <c r="H44" s="12">
        <f t="shared" si="3"/>
        <v>0.88808119263690777</v>
      </c>
      <c r="I44" s="12">
        <f t="shared" si="4"/>
        <v>47.036175991807177</v>
      </c>
    </row>
    <row r="45" spans="1:9">
      <c r="A45" s="7">
        <v>45685</v>
      </c>
      <c r="B45">
        <v>971.83</v>
      </c>
      <c r="C45" s="12">
        <f t="shared" si="0"/>
        <v>-6.3199999999999363</v>
      </c>
      <c r="D45" s="12">
        <f t="shared" si="1"/>
        <v>0</v>
      </c>
      <c r="E45" s="12">
        <f t="shared" si="2"/>
        <v>6.3199999999999363</v>
      </c>
      <c r="F45" s="12">
        <f t="shared" ref="F45:G60" si="7">((F44*13)+D45)/14</f>
        <v>5.8522525267801075</v>
      </c>
      <c r="G45" s="12">
        <f t="shared" si="7"/>
        <v>7.0412005149188763</v>
      </c>
      <c r="H45" s="12">
        <f t="shared" si="3"/>
        <v>0.83114413719370306</v>
      </c>
      <c r="I45" s="12">
        <f t="shared" si="4"/>
        <v>45.389334477375584</v>
      </c>
    </row>
    <row r="46" spans="1:9">
      <c r="A46" s="7">
        <v>45684</v>
      </c>
      <c r="B46">
        <v>971.89</v>
      </c>
      <c r="C46" s="12">
        <f t="shared" si="0"/>
        <v>5.999999999994543E-2</v>
      </c>
      <c r="D46" s="12">
        <f t="shared" si="1"/>
        <v>5.999999999994543E-2</v>
      </c>
      <c r="E46" s="12">
        <f t="shared" si="2"/>
        <v>0</v>
      </c>
      <c r="F46" s="12">
        <f t="shared" si="7"/>
        <v>5.4385202034386682</v>
      </c>
      <c r="G46" s="12">
        <f t="shared" si="7"/>
        <v>6.5382576209960996</v>
      </c>
      <c r="H46" s="12">
        <f t="shared" si="3"/>
        <v>0.83179961982136041</v>
      </c>
      <c r="I46" s="12">
        <f t="shared" si="4"/>
        <v>45.408876103079365</v>
      </c>
    </row>
    <row r="47" spans="1:9">
      <c r="A47" s="7">
        <v>45681</v>
      </c>
      <c r="B47">
        <v>977.59</v>
      </c>
      <c r="C47" s="12">
        <f t="shared" si="0"/>
        <v>5.7000000000000455</v>
      </c>
      <c r="D47" s="12">
        <f t="shared" si="1"/>
        <v>5.7000000000000455</v>
      </c>
      <c r="E47" s="12">
        <f t="shared" si="2"/>
        <v>0</v>
      </c>
      <c r="F47" s="12">
        <f t="shared" si="7"/>
        <v>5.4571973317644815</v>
      </c>
      <c r="G47" s="12">
        <f t="shared" si="7"/>
        <v>6.0712392194963778</v>
      </c>
      <c r="H47" s="12">
        <f t="shared" si="3"/>
        <v>0.89886053480481498</v>
      </c>
      <c r="I47" s="12">
        <f t="shared" si="4"/>
        <v>47.336837978846589</v>
      </c>
    </row>
    <row r="48" spans="1:9">
      <c r="A48" s="7">
        <v>45680</v>
      </c>
      <c r="B48">
        <v>984.86</v>
      </c>
      <c r="C48" s="12">
        <f t="shared" si="0"/>
        <v>7.2699999999999818</v>
      </c>
      <c r="D48" s="12">
        <f t="shared" si="1"/>
        <v>7.2699999999999818</v>
      </c>
      <c r="E48" s="12">
        <f t="shared" si="2"/>
        <v>0</v>
      </c>
      <c r="F48" s="12">
        <f t="shared" si="7"/>
        <v>5.5866832366384456</v>
      </c>
      <c r="G48" s="12">
        <f t="shared" si="7"/>
        <v>5.6375792752466367</v>
      </c>
      <c r="H48" s="12">
        <f t="shared" si="3"/>
        <v>0.99097200480502967</v>
      </c>
      <c r="I48" s="12">
        <f t="shared" si="4"/>
        <v>49.773276691656584</v>
      </c>
    </row>
    <row r="49" spans="1:9">
      <c r="A49" s="7">
        <v>45679</v>
      </c>
      <c r="B49">
        <v>953.99</v>
      </c>
      <c r="C49" s="12">
        <f t="shared" si="0"/>
        <v>-30.870000000000005</v>
      </c>
      <c r="D49" s="12">
        <f t="shared" si="1"/>
        <v>0</v>
      </c>
      <c r="E49" s="12">
        <f t="shared" si="2"/>
        <v>30.870000000000005</v>
      </c>
      <c r="F49" s="12">
        <f t="shared" si="7"/>
        <v>5.1876344340214136</v>
      </c>
      <c r="G49" s="12">
        <f t="shared" si="7"/>
        <v>7.4398950413004483</v>
      </c>
      <c r="H49" s="12">
        <f t="shared" si="3"/>
        <v>0.69727252941388895</v>
      </c>
      <c r="I49" s="12">
        <f t="shared" si="4"/>
        <v>41.081942783500708</v>
      </c>
    </row>
    <row r="50" spans="1:9">
      <c r="A50" s="7">
        <v>45678</v>
      </c>
      <c r="B50">
        <v>869.68</v>
      </c>
      <c r="C50" s="12">
        <f t="shared" si="0"/>
        <v>-84.310000000000059</v>
      </c>
      <c r="D50" s="12">
        <f t="shared" si="1"/>
        <v>0</v>
      </c>
      <c r="E50" s="12">
        <f t="shared" si="2"/>
        <v>84.310000000000059</v>
      </c>
      <c r="F50" s="12">
        <f t="shared" si="7"/>
        <v>4.8170891173055983</v>
      </c>
      <c r="G50" s="12">
        <f t="shared" si="7"/>
        <v>12.930616824064705</v>
      </c>
      <c r="H50" s="12">
        <f t="shared" si="3"/>
        <v>0.37253359084469095</v>
      </c>
      <c r="I50" s="12">
        <f t="shared" si="4"/>
        <v>27.142038149712945</v>
      </c>
    </row>
    <row r="51" spans="1:9">
      <c r="A51" s="7">
        <v>45674</v>
      </c>
      <c r="B51">
        <v>858.1</v>
      </c>
      <c r="C51" s="12">
        <f t="shared" si="0"/>
        <v>-11.579999999999927</v>
      </c>
      <c r="D51" s="12">
        <f t="shared" si="1"/>
        <v>0</v>
      </c>
      <c r="E51" s="12">
        <f t="shared" si="2"/>
        <v>11.579999999999927</v>
      </c>
      <c r="F51" s="12">
        <f t="shared" si="7"/>
        <v>4.473011323212341</v>
      </c>
      <c r="G51" s="12">
        <f t="shared" si="7"/>
        <v>12.834144193774364</v>
      </c>
      <c r="H51" s="12">
        <f t="shared" si="3"/>
        <v>0.34852431573755627</v>
      </c>
      <c r="I51" s="12">
        <f t="shared" si="4"/>
        <v>25.844866990547061</v>
      </c>
    </row>
    <row r="52" spans="1:9">
      <c r="A52" s="7">
        <v>45673</v>
      </c>
      <c r="B52">
        <v>842.37</v>
      </c>
      <c r="C52" s="12">
        <f t="shared" si="0"/>
        <v>-15.730000000000018</v>
      </c>
      <c r="D52" s="12">
        <f t="shared" si="1"/>
        <v>0</v>
      </c>
      <c r="E52" s="12">
        <f t="shared" si="2"/>
        <v>15.730000000000018</v>
      </c>
      <c r="F52" s="12">
        <f t="shared" si="7"/>
        <v>4.1535105144114599</v>
      </c>
      <c r="G52" s="12">
        <f t="shared" si="7"/>
        <v>13.040991037076196</v>
      </c>
      <c r="H52" s="12">
        <f t="shared" si="3"/>
        <v>0.31849653930462951</v>
      </c>
      <c r="I52" s="12">
        <f t="shared" si="4"/>
        <v>24.156039080133155</v>
      </c>
    </row>
    <row r="53" spans="1:9">
      <c r="A53" s="7">
        <v>45672</v>
      </c>
      <c r="B53">
        <v>848.26</v>
      </c>
      <c r="C53" s="12">
        <f t="shared" si="0"/>
        <v>5.8899999999999864</v>
      </c>
      <c r="D53" s="12">
        <f t="shared" si="1"/>
        <v>5.8899999999999864</v>
      </c>
      <c r="E53" s="12">
        <f t="shared" si="2"/>
        <v>0</v>
      </c>
      <c r="F53" s="12">
        <f t="shared" si="7"/>
        <v>4.2775454776677835</v>
      </c>
      <c r="G53" s="12">
        <f t="shared" si="7"/>
        <v>12.109491677285039</v>
      </c>
      <c r="H53" s="12">
        <f t="shared" si="3"/>
        <v>0.35323906169336527</v>
      </c>
      <c r="I53" s="12">
        <f t="shared" si="4"/>
        <v>26.103226820200007</v>
      </c>
    </row>
    <row r="54" spans="1:9">
      <c r="A54" s="7">
        <v>45671</v>
      </c>
      <c r="B54">
        <v>828.4</v>
      </c>
      <c r="C54" s="12">
        <f t="shared" si="0"/>
        <v>-19.860000000000014</v>
      </c>
      <c r="D54" s="12">
        <f t="shared" si="1"/>
        <v>0</v>
      </c>
      <c r="E54" s="12">
        <f t="shared" si="2"/>
        <v>19.860000000000014</v>
      </c>
      <c r="F54" s="12">
        <f t="shared" si="7"/>
        <v>3.9720065149772275</v>
      </c>
      <c r="G54" s="12">
        <f t="shared" si="7"/>
        <v>12.663099414621824</v>
      </c>
      <c r="H54" s="12">
        <f t="shared" si="3"/>
        <v>0.31366779845310477</v>
      </c>
      <c r="I54" s="12">
        <f t="shared" si="4"/>
        <v>23.877254114203055</v>
      </c>
    </row>
    <row r="55" spans="1:9">
      <c r="A55" s="7">
        <v>45670</v>
      </c>
      <c r="B55">
        <v>840.29</v>
      </c>
      <c r="C55" s="12">
        <f t="shared" si="0"/>
        <v>11.889999999999986</v>
      </c>
      <c r="D55" s="12">
        <f t="shared" si="1"/>
        <v>11.889999999999986</v>
      </c>
      <c r="E55" s="12">
        <f t="shared" si="2"/>
        <v>0</v>
      </c>
      <c r="F55" s="12">
        <f t="shared" si="7"/>
        <v>4.5375774781931382</v>
      </c>
      <c r="G55" s="12">
        <f t="shared" si="7"/>
        <v>11.758592313577408</v>
      </c>
      <c r="H55" s="12">
        <f t="shared" si="3"/>
        <v>0.38589461707535261</v>
      </c>
      <c r="I55" s="12">
        <f t="shared" si="4"/>
        <v>27.844441584577638</v>
      </c>
    </row>
    <row r="56" spans="1:9">
      <c r="A56" s="7">
        <v>45667</v>
      </c>
      <c r="B56">
        <v>837.69</v>
      </c>
      <c r="C56" s="12">
        <f t="shared" si="0"/>
        <v>-2.5999999999999091</v>
      </c>
      <c r="D56" s="12">
        <f t="shared" si="1"/>
        <v>0</v>
      </c>
      <c r="E56" s="12">
        <f t="shared" si="2"/>
        <v>2.5999999999999091</v>
      </c>
      <c r="F56" s="12">
        <f t="shared" si="7"/>
        <v>4.2134648011793425</v>
      </c>
      <c r="G56" s="12">
        <f t="shared" si="7"/>
        <v>11.104407148321872</v>
      </c>
      <c r="H56" s="12">
        <f t="shared" si="3"/>
        <v>0.37944077021852468</v>
      </c>
      <c r="I56" s="12">
        <f t="shared" si="4"/>
        <v>27.506854836428786</v>
      </c>
    </row>
    <row r="57" spans="1:9">
      <c r="A57" s="7">
        <v>45665</v>
      </c>
      <c r="B57">
        <v>875</v>
      </c>
      <c r="C57" s="12">
        <f t="shared" si="0"/>
        <v>37.309999999999945</v>
      </c>
      <c r="D57" s="12">
        <f t="shared" si="1"/>
        <v>37.309999999999945</v>
      </c>
      <c r="E57" s="12">
        <f t="shared" si="2"/>
        <v>0</v>
      </c>
      <c r="F57" s="12">
        <f t="shared" si="7"/>
        <v>6.5775030296665289</v>
      </c>
      <c r="G57" s="12">
        <f t="shared" si="7"/>
        <v>10.311235209156024</v>
      </c>
      <c r="H57" s="12">
        <f t="shared" si="3"/>
        <v>0.63789671132959236</v>
      </c>
      <c r="I57" s="12">
        <f t="shared" si="4"/>
        <v>38.946089024854814</v>
      </c>
    </row>
    <row r="58" spans="1:9">
      <c r="A58" s="7">
        <v>45664</v>
      </c>
      <c r="B58">
        <v>879.19</v>
      </c>
      <c r="C58" s="12">
        <f t="shared" si="0"/>
        <v>4.1900000000000546</v>
      </c>
      <c r="D58" s="12">
        <f t="shared" si="1"/>
        <v>4.1900000000000546</v>
      </c>
      <c r="E58" s="12">
        <f t="shared" si="2"/>
        <v>0</v>
      </c>
      <c r="F58" s="12">
        <f t="shared" si="7"/>
        <v>6.4069670989760663</v>
      </c>
      <c r="G58" s="12">
        <f t="shared" si="7"/>
        <v>9.5747184085020223</v>
      </c>
      <c r="H58" s="12">
        <f t="shared" si="3"/>
        <v>0.66915462425369077</v>
      </c>
      <c r="I58" s="12">
        <f t="shared" si="4"/>
        <v>40.089432969871318</v>
      </c>
    </row>
    <row r="59" spans="1:9">
      <c r="A59" s="7">
        <v>45663</v>
      </c>
      <c r="B59">
        <v>881.79</v>
      </c>
      <c r="C59" s="12">
        <f t="shared" si="0"/>
        <v>2.5999999999999091</v>
      </c>
      <c r="D59" s="12">
        <f t="shared" si="1"/>
        <v>2.5999999999999091</v>
      </c>
      <c r="E59" s="12">
        <f t="shared" si="2"/>
        <v>0</v>
      </c>
      <c r="F59" s="12">
        <f t="shared" si="7"/>
        <v>6.135040877620626</v>
      </c>
      <c r="G59" s="12">
        <f t="shared" si="7"/>
        <v>8.8908099507518781</v>
      </c>
      <c r="H59" s="12">
        <f t="shared" si="3"/>
        <v>0.69004296701919687</v>
      </c>
      <c r="I59" s="12">
        <f t="shared" si="4"/>
        <v>40.829906723392718</v>
      </c>
    </row>
    <row r="60" spans="1:9">
      <c r="A60" s="7">
        <v>45660</v>
      </c>
      <c r="B60">
        <v>881.05</v>
      </c>
      <c r="C60" s="12">
        <f t="shared" si="0"/>
        <v>-0.74000000000000909</v>
      </c>
      <c r="D60" s="12">
        <f t="shared" si="1"/>
        <v>0</v>
      </c>
      <c r="E60" s="12">
        <f t="shared" si="2"/>
        <v>0.74000000000000909</v>
      </c>
      <c r="F60" s="12">
        <f t="shared" si="7"/>
        <v>5.6968236720762961</v>
      </c>
      <c r="G60" s="12">
        <f t="shared" si="7"/>
        <v>8.3086092399838876</v>
      </c>
      <c r="H60" s="12">
        <f t="shared" si="3"/>
        <v>0.68565309879555048</v>
      </c>
      <c r="I60" s="12">
        <f t="shared" si="4"/>
        <v>40.675812792410852</v>
      </c>
    </row>
    <row r="61" spans="1:9">
      <c r="A61" s="7">
        <v>45659</v>
      </c>
      <c r="B61">
        <v>886.73</v>
      </c>
      <c r="C61" s="12">
        <f t="shared" si="0"/>
        <v>5.6800000000000637</v>
      </c>
      <c r="D61" s="12">
        <f t="shared" si="1"/>
        <v>5.6800000000000637</v>
      </c>
      <c r="E61" s="12">
        <f t="shared" si="2"/>
        <v>0</v>
      </c>
      <c r="F61" s="12">
        <f t="shared" ref="F61:G76" si="8">((F60*13)+D61)/14</f>
        <v>5.6956219812137077</v>
      </c>
      <c r="G61" s="12">
        <f t="shared" si="8"/>
        <v>7.71513715141361</v>
      </c>
      <c r="H61" s="12">
        <f t="shared" si="3"/>
        <v>0.73823988730649126</v>
      </c>
      <c r="I61" s="12">
        <f t="shared" si="4"/>
        <v>42.470541189250866</v>
      </c>
    </row>
    <row r="62" spans="1:9">
      <c r="A62" s="7">
        <v>45657</v>
      </c>
      <c r="B62">
        <v>891.32</v>
      </c>
      <c r="C62" s="12">
        <f t="shared" si="0"/>
        <v>4.5900000000000318</v>
      </c>
      <c r="D62" s="12">
        <f t="shared" si="1"/>
        <v>4.5900000000000318</v>
      </c>
      <c r="E62" s="12">
        <f t="shared" si="2"/>
        <v>0</v>
      </c>
      <c r="F62" s="12">
        <f t="shared" si="8"/>
        <v>5.6166489825555876</v>
      </c>
      <c r="G62" s="12">
        <f t="shared" si="8"/>
        <v>7.1640559263126375</v>
      </c>
      <c r="H62" s="12">
        <f t="shared" si="3"/>
        <v>0.78400406701549785</v>
      </c>
      <c r="I62" s="12">
        <f t="shared" si="4"/>
        <v>43.946316127354834</v>
      </c>
    </row>
    <row r="63" spans="1:9">
      <c r="A63" s="7">
        <v>45656</v>
      </c>
      <c r="B63">
        <v>900.43</v>
      </c>
      <c r="C63" s="12">
        <f t="shared" si="0"/>
        <v>9.1099999999999</v>
      </c>
      <c r="D63" s="12">
        <f t="shared" si="1"/>
        <v>9.1099999999999</v>
      </c>
      <c r="E63" s="12">
        <f t="shared" si="2"/>
        <v>0</v>
      </c>
      <c r="F63" s="12">
        <f t="shared" si="8"/>
        <v>5.8661740552301813</v>
      </c>
      <c r="G63" s="12">
        <f t="shared" si="8"/>
        <v>6.6523376458617349</v>
      </c>
      <c r="H63" s="12">
        <f t="shared" si="3"/>
        <v>0.88182145397857137</v>
      </c>
      <c r="I63" s="12">
        <f t="shared" si="4"/>
        <v>46.859995783033135</v>
      </c>
    </row>
    <row r="64" spans="1:9">
      <c r="A64" s="7">
        <v>45653</v>
      </c>
      <c r="B64">
        <v>907.55</v>
      </c>
      <c r="C64" s="12">
        <f t="shared" si="0"/>
        <v>7.1200000000000045</v>
      </c>
      <c r="D64" s="12">
        <f t="shared" si="1"/>
        <v>7.1200000000000045</v>
      </c>
      <c r="E64" s="12">
        <f t="shared" si="2"/>
        <v>0</v>
      </c>
      <c r="F64" s="12">
        <f t="shared" si="8"/>
        <v>5.9557330512851694</v>
      </c>
      <c r="G64" s="12">
        <f t="shared" si="8"/>
        <v>6.1771706711573255</v>
      </c>
      <c r="H64" s="12">
        <f t="shared" si="3"/>
        <v>0.96415225810319583</v>
      </c>
      <c r="I64" s="12">
        <f t="shared" si="4"/>
        <v>49.087450024586616</v>
      </c>
    </row>
    <row r="65" spans="1:9">
      <c r="A65" s="7">
        <v>45652</v>
      </c>
      <c r="B65">
        <v>924.14</v>
      </c>
      <c r="C65" s="12">
        <f t="shared" si="0"/>
        <v>16.590000000000032</v>
      </c>
      <c r="D65" s="12">
        <f t="shared" si="1"/>
        <v>16.590000000000032</v>
      </c>
      <c r="E65" s="12">
        <f t="shared" si="2"/>
        <v>0</v>
      </c>
      <c r="F65" s="12">
        <f t="shared" si="8"/>
        <v>6.7153235476219448</v>
      </c>
      <c r="G65" s="12">
        <f t="shared" si="8"/>
        <v>5.7359441946460876</v>
      </c>
      <c r="H65" s="12">
        <f t="shared" si="3"/>
        <v>1.1707442261886032</v>
      </c>
      <c r="I65" s="12">
        <f t="shared" si="4"/>
        <v>53.932849944472636</v>
      </c>
    </row>
    <row r="66" spans="1:9">
      <c r="A66" s="7">
        <v>45650</v>
      </c>
      <c r="B66">
        <v>932.12</v>
      </c>
      <c r="C66" s="12">
        <f t="shared" si="0"/>
        <v>7.9800000000000182</v>
      </c>
      <c r="D66" s="12">
        <f t="shared" si="1"/>
        <v>7.9800000000000182</v>
      </c>
      <c r="E66" s="12">
        <f t="shared" si="2"/>
        <v>0</v>
      </c>
      <c r="F66" s="12">
        <f t="shared" si="8"/>
        <v>6.8056575799346648</v>
      </c>
      <c r="G66" s="12">
        <f t="shared" si="8"/>
        <v>5.3262338950285102</v>
      </c>
      <c r="H66" s="12">
        <f t="shared" si="3"/>
        <v>1.277761681905679</v>
      </c>
      <c r="I66" s="12">
        <f t="shared" si="4"/>
        <v>56.097250737691112</v>
      </c>
    </row>
    <row r="67" spans="1:9">
      <c r="A67" s="7">
        <v>45649</v>
      </c>
      <c r="B67">
        <v>911.45</v>
      </c>
      <c r="C67" s="12">
        <f t="shared" ref="C67:C130" si="9">B67-B66</f>
        <v>-20.669999999999959</v>
      </c>
      <c r="D67" s="12">
        <f t="shared" ref="D67:D130" si="10">IF(C67&gt;0,C67,0)</f>
        <v>0</v>
      </c>
      <c r="E67" s="12">
        <f t="shared" ref="E67:E130" si="11">IF(C67&lt;0,-C67,0)</f>
        <v>20.669999999999959</v>
      </c>
      <c r="F67" s="12">
        <f t="shared" si="8"/>
        <v>6.3195391813679027</v>
      </c>
      <c r="G67" s="12">
        <f t="shared" si="8"/>
        <v>6.422217188240757</v>
      </c>
      <c r="H67" s="12">
        <f t="shared" si="3"/>
        <v>0.98401206252244777</v>
      </c>
      <c r="I67" s="12">
        <f t="shared" si="4"/>
        <v>49.597080638279351</v>
      </c>
    </row>
    <row r="68" spans="1:9">
      <c r="A68" s="7">
        <v>45646</v>
      </c>
      <c r="B68">
        <v>909.05</v>
      </c>
      <c r="C68" s="12">
        <f t="shared" si="9"/>
        <v>-2.4000000000000909</v>
      </c>
      <c r="D68" s="12">
        <f t="shared" si="10"/>
        <v>0</v>
      </c>
      <c r="E68" s="12">
        <f t="shared" si="11"/>
        <v>2.4000000000000909</v>
      </c>
      <c r="F68" s="12">
        <f t="shared" si="8"/>
        <v>5.8681435255559098</v>
      </c>
      <c r="G68" s="12">
        <f t="shared" si="8"/>
        <v>6.1349159605092813</v>
      </c>
      <c r="H68" s="12">
        <f t="shared" si="3"/>
        <v>0.95651571485728615</v>
      </c>
      <c r="I68" s="12">
        <f t="shared" si="4"/>
        <v>48.888731513565034</v>
      </c>
    </row>
    <row r="69" spans="1:9">
      <c r="A69" s="7">
        <v>45645</v>
      </c>
      <c r="B69">
        <v>902.04</v>
      </c>
      <c r="C69" s="12">
        <f t="shared" si="9"/>
        <v>-7.0099999999999909</v>
      </c>
      <c r="D69" s="12">
        <f t="shared" si="10"/>
        <v>0</v>
      </c>
      <c r="E69" s="12">
        <f t="shared" si="11"/>
        <v>7.0099999999999909</v>
      </c>
      <c r="F69" s="12">
        <f t="shared" si="8"/>
        <v>5.4489904165876313</v>
      </c>
      <c r="G69" s="12">
        <f t="shared" si="8"/>
        <v>6.1974219633300462</v>
      </c>
      <c r="H69" s="12">
        <f t="shared" si="3"/>
        <v>0.87923501882381716</v>
      </c>
      <c r="I69" s="12">
        <f t="shared" si="4"/>
        <v>46.786857951067567</v>
      </c>
    </row>
    <row r="70" spans="1:9">
      <c r="A70" s="7">
        <v>45644</v>
      </c>
      <c r="B70">
        <v>889.55</v>
      </c>
      <c r="C70" s="12">
        <f t="shared" si="9"/>
        <v>-12.490000000000009</v>
      </c>
      <c r="D70" s="12">
        <f t="shared" si="10"/>
        <v>0</v>
      </c>
      <c r="E70" s="12">
        <f t="shared" si="11"/>
        <v>12.490000000000009</v>
      </c>
      <c r="F70" s="12">
        <f t="shared" si="8"/>
        <v>5.0597768154028007</v>
      </c>
      <c r="G70" s="12">
        <f t="shared" si="8"/>
        <v>6.6468918230921856</v>
      </c>
      <c r="H70" s="12">
        <f t="shared" si="3"/>
        <v>0.76122448658250519</v>
      </c>
      <c r="I70" s="12">
        <f t="shared" si="4"/>
        <v>43.22132086975418</v>
      </c>
    </row>
    <row r="71" spans="1:9">
      <c r="A71" s="7">
        <v>45643</v>
      </c>
      <c r="B71">
        <v>919.13</v>
      </c>
      <c r="C71" s="12">
        <f t="shared" si="9"/>
        <v>29.580000000000041</v>
      </c>
      <c r="D71" s="12">
        <f t="shared" si="10"/>
        <v>29.580000000000041</v>
      </c>
      <c r="E71" s="12">
        <f t="shared" si="11"/>
        <v>0</v>
      </c>
      <c r="F71" s="12">
        <f t="shared" si="8"/>
        <v>6.8112213285883181</v>
      </c>
      <c r="G71" s="12">
        <f t="shared" si="8"/>
        <v>6.1721138357284584</v>
      </c>
      <c r="H71" s="12">
        <f t="shared" si="3"/>
        <v>1.1035475867538709</v>
      </c>
      <c r="I71" s="12">
        <f t="shared" si="4"/>
        <v>52.461260857750844</v>
      </c>
    </row>
    <row r="72" spans="1:9">
      <c r="A72" s="7">
        <v>45642</v>
      </c>
      <c r="B72">
        <v>921.08</v>
      </c>
      <c r="C72" s="12">
        <f t="shared" si="9"/>
        <v>1.9500000000000455</v>
      </c>
      <c r="D72" s="12">
        <f t="shared" si="10"/>
        <v>1.9500000000000455</v>
      </c>
      <c r="E72" s="12">
        <f t="shared" si="11"/>
        <v>0</v>
      </c>
      <c r="F72" s="12">
        <f t="shared" si="8"/>
        <v>6.4639912336891561</v>
      </c>
      <c r="G72" s="12">
        <f t="shared" si="8"/>
        <v>5.7312485617478544</v>
      </c>
      <c r="H72" s="12">
        <f t="shared" si="3"/>
        <v>1.1278504437640091</v>
      </c>
      <c r="I72" s="12">
        <f t="shared" si="4"/>
        <v>53.0042159245424</v>
      </c>
    </row>
    <row r="73" spans="1:9">
      <c r="A73" s="7">
        <v>45639</v>
      </c>
      <c r="B73">
        <v>918.87</v>
      </c>
      <c r="C73" s="12">
        <f t="shared" si="9"/>
        <v>-2.2100000000000364</v>
      </c>
      <c r="D73" s="12">
        <f t="shared" si="10"/>
        <v>0</v>
      </c>
      <c r="E73" s="12">
        <f t="shared" si="11"/>
        <v>2.2100000000000364</v>
      </c>
      <c r="F73" s="12">
        <f t="shared" si="8"/>
        <v>6.0022775741399306</v>
      </c>
      <c r="G73" s="12">
        <f t="shared" si="8"/>
        <v>5.4797308073372966</v>
      </c>
      <c r="H73" s="12">
        <f t="shared" si="3"/>
        <v>1.0953599337585982</v>
      </c>
      <c r="I73" s="12">
        <f t="shared" si="4"/>
        <v>52.275502461945621</v>
      </c>
    </row>
    <row r="74" spans="1:9">
      <c r="A74" s="7">
        <v>45638</v>
      </c>
      <c r="B74">
        <v>925.55</v>
      </c>
      <c r="C74" s="12">
        <f t="shared" si="9"/>
        <v>6.67999999999995</v>
      </c>
      <c r="D74" s="12">
        <f t="shared" si="10"/>
        <v>6.67999999999995</v>
      </c>
      <c r="E74" s="12">
        <f t="shared" si="11"/>
        <v>0</v>
      </c>
      <c r="F74" s="12">
        <f t="shared" si="8"/>
        <v>6.0506863188442184</v>
      </c>
      <c r="G74" s="12">
        <f t="shared" si="8"/>
        <v>5.0883214639560617</v>
      </c>
      <c r="H74" s="12">
        <f t="shared" si="3"/>
        <v>1.1891320864267758</v>
      </c>
      <c r="I74" s="12">
        <f t="shared" si="4"/>
        <v>54.319796132893195</v>
      </c>
    </row>
    <row r="75" spans="1:9">
      <c r="A75" s="7">
        <v>45637</v>
      </c>
      <c r="B75">
        <v>936.56</v>
      </c>
      <c r="C75" s="12">
        <f t="shared" si="9"/>
        <v>11.009999999999991</v>
      </c>
      <c r="D75" s="12">
        <f t="shared" si="10"/>
        <v>11.009999999999991</v>
      </c>
      <c r="E75" s="12">
        <f t="shared" si="11"/>
        <v>0</v>
      </c>
      <c r="F75" s="12">
        <f t="shared" si="8"/>
        <v>6.4049230103553452</v>
      </c>
      <c r="G75" s="12">
        <f t="shared" si="8"/>
        <v>4.7248699308163422</v>
      </c>
      <c r="H75" s="12">
        <f t="shared" si="3"/>
        <v>1.3555765775860693</v>
      </c>
      <c r="I75" s="12">
        <f t="shared" si="4"/>
        <v>57.547548675969061</v>
      </c>
    </row>
    <row r="76" spans="1:9">
      <c r="A76" s="7">
        <v>45636</v>
      </c>
      <c r="B76">
        <v>913.35</v>
      </c>
      <c r="C76" s="12">
        <f t="shared" si="9"/>
        <v>-23.209999999999923</v>
      </c>
      <c r="D76" s="12">
        <f t="shared" si="10"/>
        <v>0</v>
      </c>
      <c r="E76" s="12">
        <f t="shared" si="11"/>
        <v>23.209999999999923</v>
      </c>
      <c r="F76" s="12">
        <f t="shared" si="8"/>
        <v>5.9474285096156772</v>
      </c>
      <c r="G76" s="12">
        <f t="shared" si="8"/>
        <v>6.0452363643294547</v>
      </c>
      <c r="H76" s="12">
        <f t="shared" ref="H76:H139" si="12">F76/G76</f>
        <v>0.9838206732013155</v>
      </c>
      <c r="I76" s="12">
        <f t="shared" ref="I76:I139" si="13">IF(G76=0,100,100-(100/(1+H76)))</f>
        <v>49.592218011001577</v>
      </c>
    </row>
    <row r="77" spans="1:9">
      <c r="A77" s="7">
        <v>45635</v>
      </c>
      <c r="B77">
        <v>913.69</v>
      </c>
      <c r="C77" s="12">
        <f t="shared" si="9"/>
        <v>0.34000000000003183</v>
      </c>
      <c r="D77" s="12">
        <f t="shared" si="10"/>
        <v>0.34000000000003183</v>
      </c>
      <c r="E77" s="12">
        <f t="shared" si="11"/>
        <v>0</v>
      </c>
      <c r="F77" s="12">
        <f t="shared" ref="F77:G92" si="14">((F76*13)+D77)/14</f>
        <v>5.5468979017859885</v>
      </c>
      <c r="G77" s="12">
        <f t="shared" si="14"/>
        <v>5.6134337668773506</v>
      </c>
      <c r="H77" s="12">
        <f t="shared" si="12"/>
        <v>0.9881470294556669</v>
      </c>
      <c r="I77" s="12">
        <f t="shared" si="13"/>
        <v>49.701909105093243</v>
      </c>
    </row>
    <row r="78" spans="1:9">
      <c r="A78" s="7">
        <v>45632</v>
      </c>
      <c r="B78">
        <v>934.74</v>
      </c>
      <c r="C78" s="12">
        <f t="shared" si="9"/>
        <v>21.049999999999955</v>
      </c>
      <c r="D78" s="12">
        <f t="shared" si="10"/>
        <v>21.049999999999955</v>
      </c>
      <c r="E78" s="12">
        <f t="shared" si="11"/>
        <v>0</v>
      </c>
      <c r="F78" s="12">
        <f t="shared" si="14"/>
        <v>6.6542623373727006</v>
      </c>
      <c r="G78" s="12">
        <f t="shared" si="14"/>
        <v>5.2124742121003971</v>
      </c>
      <c r="H78" s="12">
        <f t="shared" si="12"/>
        <v>1.2766034068667991</v>
      </c>
      <c r="I78" s="12">
        <f t="shared" si="13"/>
        <v>56.074914190862025</v>
      </c>
    </row>
    <row r="79" spans="1:9">
      <c r="A79" s="7">
        <v>45631</v>
      </c>
      <c r="B79">
        <v>917.87</v>
      </c>
      <c r="C79" s="12">
        <f t="shared" si="9"/>
        <v>-16.870000000000005</v>
      </c>
      <c r="D79" s="12">
        <f t="shared" si="10"/>
        <v>0</v>
      </c>
      <c r="E79" s="12">
        <f t="shared" si="11"/>
        <v>16.870000000000005</v>
      </c>
      <c r="F79" s="12">
        <f t="shared" si="14"/>
        <v>6.1789578847032223</v>
      </c>
      <c r="G79" s="12">
        <f t="shared" si="14"/>
        <v>6.0451546255217972</v>
      </c>
      <c r="H79" s="12">
        <f t="shared" si="12"/>
        <v>1.0221339680239983</v>
      </c>
      <c r="I79" s="12">
        <f t="shared" si="13"/>
        <v>50.547292325187215</v>
      </c>
    </row>
    <row r="80" spans="1:9">
      <c r="A80" s="7">
        <v>45630</v>
      </c>
      <c r="B80">
        <v>911.06</v>
      </c>
      <c r="C80" s="12">
        <f t="shared" si="9"/>
        <v>-6.8100000000000591</v>
      </c>
      <c r="D80" s="12">
        <f t="shared" si="10"/>
        <v>0</v>
      </c>
      <c r="E80" s="12">
        <f t="shared" si="11"/>
        <v>6.8100000000000591</v>
      </c>
      <c r="F80" s="12">
        <f t="shared" si="14"/>
        <v>5.7376037500815631</v>
      </c>
      <c r="G80" s="12">
        <f t="shared" si="14"/>
        <v>6.0997864379845295</v>
      </c>
      <c r="H80" s="12">
        <f t="shared" si="12"/>
        <v>0.94062371009457213</v>
      </c>
      <c r="I80" s="12">
        <f t="shared" si="13"/>
        <v>48.470175088643678</v>
      </c>
    </row>
    <row r="81" spans="1:9">
      <c r="A81" s="7">
        <v>45629</v>
      </c>
      <c r="B81">
        <v>902.17</v>
      </c>
      <c r="C81" s="12">
        <f t="shared" si="9"/>
        <v>-8.8899999999999864</v>
      </c>
      <c r="D81" s="12">
        <f t="shared" si="10"/>
        <v>0</v>
      </c>
      <c r="E81" s="12">
        <f t="shared" si="11"/>
        <v>8.8899999999999864</v>
      </c>
      <c r="F81" s="12">
        <f t="shared" si="14"/>
        <v>5.3277749107900236</v>
      </c>
      <c r="G81" s="12">
        <f t="shared" si="14"/>
        <v>6.2990874066999192</v>
      </c>
      <c r="H81" s="12">
        <f t="shared" si="12"/>
        <v>0.84580107669616156</v>
      </c>
      <c r="I81" s="12">
        <f t="shared" si="13"/>
        <v>45.822981001293968</v>
      </c>
    </row>
    <row r="82" spans="1:9">
      <c r="A82" s="7">
        <v>45628</v>
      </c>
      <c r="B82">
        <v>897.74</v>
      </c>
      <c r="C82" s="12">
        <f t="shared" si="9"/>
        <v>-4.42999999999995</v>
      </c>
      <c r="D82" s="12">
        <f t="shared" si="10"/>
        <v>0</v>
      </c>
      <c r="E82" s="12">
        <f t="shared" si="11"/>
        <v>4.42999999999995</v>
      </c>
      <c r="F82" s="12">
        <f t="shared" si="14"/>
        <v>4.9472195600193078</v>
      </c>
      <c r="G82" s="12">
        <f t="shared" si="14"/>
        <v>6.165581163364207</v>
      </c>
      <c r="H82" s="12">
        <f t="shared" si="12"/>
        <v>0.80239306383891495</v>
      </c>
      <c r="I82" s="12">
        <f t="shared" si="13"/>
        <v>44.518206374468555</v>
      </c>
    </row>
    <row r="83" spans="1:9">
      <c r="A83" s="7">
        <v>45625</v>
      </c>
      <c r="B83">
        <v>886.81</v>
      </c>
      <c r="C83" s="12">
        <f t="shared" si="9"/>
        <v>-10.930000000000064</v>
      </c>
      <c r="D83" s="12">
        <f t="shared" si="10"/>
        <v>0</v>
      </c>
      <c r="E83" s="12">
        <f t="shared" si="11"/>
        <v>10.930000000000064</v>
      </c>
      <c r="F83" s="12">
        <f t="shared" si="14"/>
        <v>4.5938467343036438</v>
      </c>
      <c r="G83" s="12">
        <f t="shared" si="14"/>
        <v>6.5058967945524824</v>
      </c>
      <c r="H83" s="12">
        <f t="shared" si="12"/>
        <v>0.70610507350042251</v>
      </c>
      <c r="I83" s="12">
        <f t="shared" si="13"/>
        <v>41.386962882169037</v>
      </c>
    </row>
    <row r="84" spans="1:9">
      <c r="A84" s="7">
        <v>45623</v>
      </c>
      <c r="B84">
        <v>877.34</v>
      </c>
      <c r="C84" s="12">
        <f t="shared" si="9"/>
        <v>-9.4699999999999136</v>
      </c>
      <c r="D84" s="12">
        <f t="shared" si="10"/>
        <v>0</v>
      </c>
      <c r="E84" s="12">
        <f t="shared" si="11"/>
        <v>9.4699999999999136</v>
      </c>
      <c r="F84" s="12">
        <f t="shared" si="14"/>
        <v>4.2657148247105265</v>
      </c>
      <c r="G84" s="12">
        <f t="shared" si="14"/>
        <v>6.7176184520844417</v>
      </c>
      <c r="H84" s="12">
        <f t="shared" si="12"/>
        <v>0.63500403530463945</v>
      </c>
      <c r="I84" s="12">
        <f t="shared" si="13"/>
        <v>38.838071441598821</v>
      </c>
    </row>
    <row r="85" spans="1:9">
      <c r="A85" s="7">
        <v>45622</v>
      </c>
      <c r="B85">
        <v>872.6</v>
      </c>
      <c r="C85" s="12">
        <f t="shared" si="9"/>
        <v>-4.7400000000000091</v>
      </c>
      <c r="D85" s="12">
        <f t="shared" si="10"/>
        <v>0</v>
      </c>
      <c r="E85" s="12">
        <f t="shared" si="11"/>
        <v>4.7400000000000091</v>
      </c>
      <c r="F85" s="12">
        <f t="shared" si="14"/>
        <v>3.961020908659775</v>
      </c>
      <c r="G85" s="12">
        <f t="shared" si="14"/>
        <v>6.5763599912212678</v>
      </c>
      <c r="H85" s="12">
        <f t="shared" si="12"/>
        <v>0.6023120562054558</v>
      </c>
      <c r="I85" s="12">
        <f t="shared" si="13"/>
        <v>37.590184375934356</v>
      </c>
    </row>
    <row r="86" spans="1:9">
      <c r="A86" s="7">
        <v>45621</v>
      </c>
      <c r="B86">
        <v>865.59</v>
      </c>
      <c r="C86" s="12">
        <f t="shared" si="9"/>
        <v>-7.0099999999999909</v>
      </c>
      <c r="D86" s="12">
        <f t="shared" si="10"/>
        <v>0</v>
      </c>
      <c r="E86" s="12">
        <f t="shared" si="11"/>
        <v>7.0099999999999909</v>
      </c>
      <c r="F86" s="12">
        <f t="shared" si="14"/>
        <v>3.6780908437555055</v>
      </c>
      <c r="G86" s="12">
        <f t="shared" si="14"/>
        <v>6.6073342775626056</v>
      </c>
      <c r="H86" s="12">
        <f t="shared" si="12"/>
        <v>0.55666789195843813</v>
      </c>
      <c r="I86" s="12">
        <f t="shared" si="13"/>
        <v>35.760221870966731</v>
      </c>
    </row>
    <row r="87" spans="1:9">
      <c r="A87" s="7">
        <v>45618</v>
      </c>
      <c r="B87">
        <v>897.79</v>
      </c>
      <c r="C87" s="12">
        <f t="shared" si="9"/>
        <v>32.199999999999932</v>
      </c>
      <c r="D87" s="12">
        <f t="shared" si="10"/>
        <v>32.199999999999932</v>
      </c>
      <c r="E87" s="12">
        <f t="shared" si="11"/>
        <v>0</v>
      </c>
      <c r="F87" s="12">
        <f t="shared" si="14"/>
        <v>5.7153700692015361</v>
      </c>
      <c r="G87" s="12">
        <f t="shared" si="14"/>
        <v>6.1353818291652766</v>
      </c>
      <c r="H87" s="12">
        <f t="shared" si="12"/>
        <v>0.93154268606932267</v>
      </c>
      <c r="I87" s="12">
        <f t="shared" si="13"/>
        <v>48.227910922590389</v>
      </c>
    </row>
    <row r="88" spans="1:9">
      <c r="A88" s="7">
        <v>45617</v>
      </c>
      <c r="B88">
        <v>897.48</v>
      </c>
      <c r="C88" s="12">
        <f t="shared" si="9"/>
        <v>-0.30999999999994543</v>
      </c>
      <c r="D88" s="12">
        <f t="shared" si="10"/>
        <v>0</v>
      </c>
      <c r="E88" s="12">
        <f t="shared" si="11"/>
        <v>0.30999999999994543</v>
      </c>
      <c r="F88" s="12">
        <f t="shared" si="14"/>
        <v>5.3071293499728549</v>
      </c>
      <c r="G88" s="12">
        <f t="shared" si="14"/>
        <v>5.7192831270820381</v>
      </c>
      <c r="H88" s="12">
        <f t="shared" si="12"/>
        <v>0.92793611227995576</v>
      </c>
      <c r="I88" s="12">
        <f t="shared" si="13"/>
        <v>48.131061313156735</v>
      </c>
    </row>
    <row r="89" spans="1:9">
      <c r="A89" s="7">
        <v>45616</v>
      </c>
      <c r="B89">
        <v>883.85</v>
      </c>
      <c r="C89" s="12">
        <f t="shared" si="9"/>
        <v>-13.629999999999995</v>
      </c>
      <c r="D89" s="12">
        <f t="shared" si="10"/>
        <v>0</v>
      </c>
      <c r="E89" s="12">
        <f t="shared" si="11"/>
        <v>13.629999999999995</v>
      </c>
      <c r="F89" s="12">
        <f t="shared" si="14"/>
        <v>4.9280486821176508</v>
      </c>
      <c r="G89" s="12">
        <f t="shared" si="14"/>
        <v>6.2843343322904639</v>
      </c>
      <c r="H89" s="12">
        <f t="shared" si="12"/>
        <v>0.78417990220477574</v>
      </c>
      <c r="I89" s="12">
        <f t="shared" si="13"/>
        <v>43.951840351734496</v>
      </c>
    </row>
    <row r="90" spans="1:9">
      <c r="A90" s="7">
        <v>45615</v>
      </c>
      <c r="B90">
        <v>871.32</v>
      </c>
      <c r="C90" s="12">
        <f t="shared" si="9"/>
        <v>-12.529999999999973</v>
      </c>
      <c r="D90" s="12">
        <f t="shared" si="10"/>
        <v>0</v>
      </c>
      <c r="E90" s="12">
        <f t="shared" si="11"/>
        <v>12.529999999999973</v>
      </c>
      <c r="F90" s="12">
        <f t="shared" si="14"/>
        <v>4.5760452048235321</v>
      </c>
      <c r="G90" s="12">
        <f t="shared" si="14"/>
        <v>6.7304533085554281</v>
      </c>
      <c r="H90" s="12">
        <f t="shared" si="12"/>
        <v>0.67990148583404986</v>
      </c>
      <c r="I90" s="12">
        <f t="shared" si="13"/>
        <v>40.472699831948027</v>
      </c>
    </row>
    <row r="91" spans="1:9">
      <c r="A91" s="7">
        <v>45614</v>
      </c>
      <c r="B91">
        <v>847.05</v>
      </c>
      <c r="C91" s="12">
        <f t="shared" si="9"/>
        <v>-24.270000000000095</v>
      </c>
      <c r="D91" s="12">
        <f t="shared" si="10"/>
        <v>0</v>
      </c>
      <c r="E91" s="12">
        <f t="shared" si="11"/>
        <v>24.270000000000095</v>
      </c>
      <c r="F91" s="12">
        <f t="shared" si="14"/>
        <v>4.2491848330504229</v>
      </c>
      <c r="G91" s="12">
        <f t="shared" si="14"/>
        <v>7.9832780722300472</v>
      </c>
      <c r="H91" s="12">
        <f t="shared" si="12"/>
        <v>0.53226065716428894</v>
      </c>
      <c r="I91" s="12">
        <f t="shared" si="13"/>
        <v>34.736952533215103</v>
      </c>
    </row>
    <row r="92" spans="1:9">
      <c r="A92" s="7">
        <v>45611</v>
      </c>
      <c r="B92">
        <v>823.96</v>
      </c>
      <c r="C92" s="12">
        <f t="shared" si="9"/>
        <v>-23.089999999999918</v>
      </c>
      <c r="D92" s="12">
        <f t="shared" si="10"/>
        <v>0</v>
      </c>
      <c r="E92" s="12">
        <f t="shared" si="11"/>
        <v>23.089999999999918</v>
      </c>
      <c r="F92" s="12">
        <f t="shared" si="14"/>
        <v>3.9456716306896782</v>
      </c>
      <c r="G92" s="12">
        <f t="shared" si="14"/>
        <v>9.0623296384993246</v>
      </c>
      <c r="H92" s="12">
        <f t="shared" si="12"/>
        <v>0.43539264053332993</v>
      </c>
      <c r="I92" s="12">
        <f t="shared" si="13"/>
        <v>30.332651027913641</v>
      </c>
    </row>
    <row r="93" spans="1:9">
      <c r="A93" s="7">
        <v>45610</v>
      </c>
      <c r="B93">
        <v>837.26</v>
      </c>
      <c r="C93" s="12">
        <f t="shared" si="9"/>
        <v>13.299999999999955</v>
      </c>
      <c r="D93" s="12">
        <f t="shared" si="10"/>
        <v>13.299999999999955</v>
      </c>
      <c r="E93" s="12">
        <f t="shared" si="11"/>
        <v>0</v>
      </c>
      <c r="F93" s="12">
        <f t="shared" ref="F93:G108" si="15">((F92*13)+D93)/14</f>
        <v>4.6138379427832694</v>
      </c>
      <c r="G93" s="12">
        <f t="shared" si="15"/>
        <v>8.4150203786065152</v>
      </c>
      <c r="H93" s="12">
        <f t="shared" si="12"/>
        <v>0.54828600944485151</v>
      </c>
      <c r="I93" s="12">
        <f t="shared" si="13"/>
        <v>35.412450031854462</v>
      </c>
    </row>
    <row r="94" spans="1:9">
      <c r="A94" s="7">
        <v>45609</v>
      </c>
      <c r="B94">
        <v>830.47</v>
      </c>
      <c r="C94" s="12">
        <f t="shared" si="9"/>
        <v>-6.7899999999999636</v>
      </c>
      <c r="D94" s="12">
        <f t="shared" si="10"/>
        <v>0</v>
      </c>
      <c r="E94" s="12">
        <f t="shared" si="11"/>
        <v>6.7899999999999636</v>
      </c>
      <c r="F94" s="12">
        <f t="shared" si="15"/>
        <v>4.2842780897273212</v>
      </c>
      <c r="G94" s="12">
        <f t="shared" si="15"/>
        <v>8.2989474944203341</v>
      </c>
      <c r="H94" s="12">
        <f t="shared" si="12"/>
        <v>0.51624354686034435</v>
      </c>
      <c r="I94" s="12">
        <f t="shared" si="13"/>
        <v>34.047534641075288</v>
      </c>
    </row>
    <row r="95" spans="1:9">
      <c r="A95" s="7">
        <v>45608</v>
      </c>
      <c r="B95">
        <v>819.5</v>
      </c>
      <c r="C95" s="12">
        <f t="shared" si="9"/>
        <v>-10.970000000000027</v>
      </c>
      <c r="D95" s="12">
        <f t="shared" si="10"/>
        <v>0</v>
      </c>
      <c r="E95" s="12">
        <f t="shared" si="11"/>
        <v>10.970000000000027</v>
      </c>
      <c r="F95" s="12">
        <f t="shared" si="15"/>
        <v>3.9782582261753698</v>
      </c>
      <c r="G95" s="12">
        <f t="shared" si="15"/>
        <v>8.489736959104599</v>
      </c>
      <c r="H95" s="12">
        <f t="shared" si="12"/>
        <v>0.4685961703335213</v>
      </c>
      <c r="I95" s="12">
        <f t="shared" si="13"/>
        <v>31.907761970201932</v>
      </c>
    </row>
    <row r="96" spans="1:9">
      <c r="A96" s="7">
        <v>45607</v>
      </c>
      <c r="B96">
        <v>805.44</v>
      </c>
      <c r="C96" s="12">
        <f t="shared" si="9"/>
        <v>-14.059999999999945</v>
      </c>
      <c r="D96" s="12">
        <f t="shared" si="10"/>
        <v>0</v>
      </c>
      <c r="E96" s="12">
        <f t="shared" si="11"/>
        <v>14.059999999999945</v>
      </c>
      <c r="F96" s="12">
        <f t="shared" si="15"/>
        <v>3.6940969243057005</v>
      </c>
      <c r="G96" s="12">
        <f t="shared" si="15"/>
        <v>8.8876128905971239</v>
      </c>
      <c r="H96" s="12">
        <f t="shared" si="12"/>
        <v>0.41564556982606254</v>
      </c>
      <c r="I96" s="12">
        <f t="shared" si="13"/>
        <v>29.360849826071373</v>
      </c>
    </row>
    <row r="97" spans="1:9">
      <c r="A97" s="7">
        <v>45604</v>
      </c>
      <c r="B97">
        <v>795.04</v>
      </c>
      <c r="C97" s="12">
        <f t="shared" si="9"/>
        <v>-10.400000000000091</v>
      </c>
      <c r="D97" s="12">
        <f t="shared" si="10"/>
        <v>0</v>
      </c>
      <c r="E97" s="12">
        <f t="shared" si="11"/>
        <v>10.400000000000091</v>
      </c>
      <c r="F97" s="12">
        <f t="shared" si="15"/>
        <v>3.4302328582838646</v>
      </c>
      <c r="G97" s="12">
        <f t="shared" si="15"/>
        <v>8.9956405412687648</v>
      </c>
      <c r="H97" s="12">
        <f t="shared" si="12"/>
        <v>0.38132169049521147</v>
      </c>
      <c r="I97" s="12">
        <f t="shared" si="13"/>
        <v>27.605567415545721</v>
      </c>
    </row>
    <row r="98" spans="1:9">
      <c r="A98" s="7">
        <v>45603</v>
      </c>
      <c r="B98">
        <v>796.54</v>
      </c>
      <c r="C98" s="12">
        <f t="shared" si="9"/>
        <v>1.5</v>
      </c>
      <c r="D98" s="12">
        <f t="shared" si="10"/>
        <v>1.5</v>
      </c>
      <c r="E98" s="12">
        <f t="shared" si="11"/>
        <v>0</v>
      </c>
      <c r="F98" s="12">
        <f t="shared" si="15"/>
        <v>3.2923590826921596</v>
      </c>
      <c r="G98" s="12">
        <f t="shared" si="15"/>
        <v>8.3530947883209965</v>
      </c>
      <c r="H98" s="12">
        <f t="shared" si="12"/>
        <v>0.39414841638040793</v>
      </c>
      <c r="I98" s="12">
        <f t="shared" si="13"/>
        <v>28.271625298239442</v>
      </c>
    </row>
    <row r="99" spans="1:9">
      <c r="A99" s="7">
        <v>45602</v>
      </c>
      <c r="B99">
        <v>780.21</v>
      </c>
      <c r="C99" s="12">
        <f t="shared" si="9"/>
        <v>-16.329999999999927</v>
      </c>
      <c r="D99" s="12">
        <f t="shared" si="10"/>
        <v>0</v>
      </c>
      <c r="E99" s="12">
        <f t="shared" si="11"/>
        <v>16.329999999999927</v>
      </c>
      <c r="F99" s="12">
        <f t="shared" si="15"/>
        <v>3.0571905767855765</v>
      </c>
      <c r="G99" s="12">
        <f t="shared" si="15"/>
        <v>8.9228737320123486</v>
      </c>
      <c r="H99" s="12">
        <f t="shared" si="12"/>
        <v>0.34262398736153554</v>
      </c>
      <c r="I99" s="12">
        <f t="shared" si="13"/>
        <v>25.51898302032015</v>
      </c>
    </row>
    <row r="100" spans="1:9">
      <c r="A100" s="7">
        <v>45601</v>
      </c>
      <c r="B100">
        <v>763.91</v>
      </c>
      <c r="C100" s="12">
        <f t="shared" si="9"/>
        <v>-16.300000000000068</v>
      </c>
      <c r="D100" s="12">
        <f t="shared" si="10"/>
        <v>0</v>
      </c>
      <c r="E100" s="12">
        <f t="shared" si="11"/>
        <v>16.300000000000068</v>
      </c>
      <c r="F100" s="12">
        <f t="shared" si="15"/>
        <v>2.8388198213008922</v>
      </c>
      <c r="G100" s="12">
        <f t="shared" si="15"/>
        <v>9.4498113225829012</v>
      </c>
      <c r="H100" s="12">
        <f t="shared" si="12"/>
        <v>0.30041021184378125</v>
      </c>
      <c r="I100" s="12">
        <f t="shared" si="13"/>
        <v>23.101188310252184</v>
      </c>
    </row>
    <row r="101" spans="1:9">
      <c r="A101" s="7">
        <v>45600</v>
      </c>
      <c r="B101">
        <v>755.51</v>
      </c>
      <c r="C101" s="12">
        <f t="shared" si="9"/>
        <v>-8.3999999999999773</v>
      </c>
      <c r="D101" s="12">
        <f t="shared" si="10"/>
        <v>0</v>
      </c>
      <c r="E101" s="12">
        <f t="shared" si="11"/>
        <v>8.3999999999999773</v>
      </c>
      <c r="F101" s="12">
        <f t="shared" si="15"/>
        <v>2.6360469769222568</v>
      </c>
      <c r="G101" s="12">
        <f t="shared" si="15"/>
        <v>9.3748247995412637</v>
      </c>
      <c r="H101" s="12">
        <f t="shared" si="12"/>
        <v>0.28118359897789724</v>
      </c>
      <c r="I101" s="12">
        <f t="shared" si="13"/>
        <v>21.947174409836336</v>
      </c>
    </row>
    <row r="102" spans="1:9">
      <c r="A102" s="7">
        <v>45597</v>
      </c>
      <c r="B102">
        <v>756.1</v>
      </c>
      <c r="C102" s="12">
        <f t="shared" si="9"/>
        <v>0.59000000000003183</v>
      </c>
      <c r="D102" s="12">
        <f t="shared" si="10"/>
        <v>0.59000000000003183</v>
      </c>
      <c r="E102" s="12">
        <f t="shared" si="11"/>
        <v>0</v>
      </c>
      <c r="F102" s="12">
        <f t="shared" si="15"/>
        <v>2.4899007642849549</v>
      </c>
      <c r="G102" s="12">
        <f t="shared" si="15"/>
        <v>8.7051944567168871</v>
      </c>
      <c r="H102" s="12">
        <f t="shared" si="12"/>
        <v>0.28602471508993799</v>
      </c>
      <c r="I102" s="12">
        <f t="shared" si="13"/>
        <v>22.240996750201248</v>
      </c>
    </row>
    <row r="103" spans="1:9">
      <c r="A103" s="7">
        <v>45596</v>
      </c>
      <c r="B103">
        <v>756.03</v>
      </c>
      <c r="C103" s="12">
        <f t="shared" si="9"/>
        <v>-7.0000000000050022E-2</v>
      </c>
      <c r="D103" s="12">
        <f t="shared" si="10"/>
        <v>0</v>
      </c>
      <c r="E103" s="12">
        <f t="shared" si="11"/>
        <v>7.0000000000050022E-2</v>
      </c>
      <c r="F103" s="12">
        <f t="shared" si="15"/>
        <v>2.3120507096931724</v>
      </c>
      <c r="G103" s="12">
        <f t="shared" si="15"/>
        <v>8.0883948526656848</v>
      </c>
      <c r="H103" s="12">
        <f t="shared" si="12"/>
        <v>0.28584790329952697</v>
      </c>
      <c r="I103" s="12">
        <f t="shared" si="13"/>
        <v>22.230304421388567</v>
      </c>
    </row>
    <row r="104" spans="1:9">
      <c r="A104" s="7">
        <v>45595</v>
      </c>
      <c r="B104">
        <v>753.74</v>
      </c>
      <c r="C104" s="12">
        <f t="shared" si="9"/>
        <v>-2.2899999999999636</v>
      </c>
      <c r="D104" s="12">
        <f t="shared" si="10"/>
        <v>0</v>
      </c>
      <c r="E104" s="12">
        <f t="shared" si="11"/>
        <v>2.2899999999999636</v>
      </c>
      <c r="F104" s="12">
        <f t="shared" si="15"/>
        <v>2.1469042304293744</v>
      </c>
      <c r="G104" s="12">
        <f t="shared" si="15"/>
        <v>7.6742237917609897</v>
      </c>
      <c r="H104" s="12">
        <f t="shared" si="12"/>
        <v>0.27975522850067008</v>
      </c>
      <c r="I104" s="12">
        <f t="shared" si="13"/>
        <v>21.860057475867833</v>
      </c>
    </row>
    <row r="105" spans="1:9">
      <c r="A105" s="7">
        <v>45594</v>
      </c>
      <c r="B105">
        <v>759.44</v>
      </c>
      <c r="C105" s="12">
        <f t="shared" si="9"/>
        <v>5.7000000000000455</v>
      </c>
      <c r="D105" s="12">
        <f t="shared" si="10"/>
        <v>5.7000000000000455</v>
      </c>
      <c r="E105" s="12">
        <f t="shared" si="11"/>
        <v>0</v>
      </c>
      <c r="F105" s="12">
        <f t="shared" si="15"/>
        <v>2.4006967853987078</v>
      </c>
      <c r="G105" s="12">
        <f t="shared" si="15"/>
        <v>7.1260649494923474</v>
      </c>
      <c r="H105" s="12">
        <f t="shared" si="12"/>
        <v>0.3368895459716138</v>
      </c>
      <c r="I105" s="12">
        <f t="shared" si="13"/>
        <v>25.199504849652484</v>
      </c>
    </row>
    <row r="106" spans="1:9">
      <c r="A106" s="7">
        <v>45593</v>
      </c>
      <c r="B106">
        <v>749.12</v>
      </c>
      <c r="C106" s="12">
        <f t="shared" si="9"/>
        <v>-10.32000000000005</v>
      </c>
      <c r="D106" s="12">
        <f t="shared" si="10"/>
        <v>0</v>
      </c>
      <c r="E106" s="12">
        <f t="shared" si="11"/>
        <v>10.32000000000005</v>
      </c>
      <c r="F106" s="12">
        <f t="shared" si="15"/>
        <v>2.2292184435845144</v>
      </c>
      <c r="G106" s="12">
        <f t="shared" si="15"/>
        <v>7.3542031673857551</v>
      </c>
      <c r="H106" s="12">
        <f t="shared" si="12"/>
        <v>0.30312168332126033</v>
      </c>
      <c r="I106" s="12">
        <f t="shared" si="13"/>
        <v>23.261195573746846</v>
      </c>
    </row>
    <row r="107" spans="1:9">
      <c r="A107" s="7">
        <v>45590</v>
      </c>
      <c r="B107">
        <v>754.68</v>
      </c>
      <c r="C107" s="12">
        <f t="shared" si="9"/>
        <v>5.5599999999999454</v>
      </c>
      <c r="D107" s="12">
        <f t="shared" si="10"/>
        <v>5.5599999999999454</v>
      </c>
      <c r="E107" s="12">
        <f t="shared" si="11"/>
        <v>0</v>
      </c>
      <c r="F107" s="12">
        <f t="shared" si="15"/>
        <v>2.4671314118999024</v>
      </c>
      <c r="G107" s="12">
        <f t="shared" si="15"/>
        <v>6.8289029411439151</v>
      </c>
      <c r="H107" s="12">
        <f t="shared" si="12"/>
        <v>0.36127785577907645</v>
      </c>
      <c r="I107" s="12">
        <f t="shared" si="13"/>
        <v>26.539611604297534</v>
      </c>
    </row>
    <row r="108" spans="1:9">
      <c r="A108" s="7">
        <v>45589</v>
      </c>
      <c r="B108">
        <v>754.55</v>
      </c>
      <c r="C108" s="12">
        <f t="shared" si="9"/>
        <v>-0.12999999999999545</v>
      </c>
      <c r="D108" s="12">
        <f t="shared" si="10"/>
        <v>0</v>
      </c>
      <c r="E108" s="12">
        <f t="shared" si="11"/>
        <v>0.12999999999999545</v>
      </c>
      <c r="F108" s="12">
        <f t="shared" si="15"/>
        <v>2.2909077396213382</v>
      </c>
      <c r="G108" s="12">
        <f t="shared" si="15"/>
        <v>6.3504098739193493</v>
      </c>
      <c r="H108" s="12">
        <f t="shared" si="12"/>
        <v>0.36074958705105353</v>
      </c>
      <c r="I108" s="12">
        <f t="shared" si="13"/>
        <v>26.511092892032508</v>
      </c>
    </row>
    <row r="109" spans="1:9">
      <c r="A109" s="7">
        <v>45588</v>
      </c>
      <c r="B109">
        <v>749.29</v>
      </c>
      <c r="C109" s="12">
        <f t="shared" si="9"/>
        <v>-5.2599999999999909</v>
      </c>
      <c r="D109" s="12">
        <f t="shared" si="10"/>
        <v>0</v>
      </c>
      <c r="E109" s="12">
        <f t="shared" si="11"/>
        <v>5.2599999999999909</v>
      </c>
      <c r="F109" s="12">
        <f t="shared" ref="F109:G124" si="16">((F108*13)+D109)/14</f>
        <v>2.1272714725055284</v>
      </c>
      <c r="G109" s="12">
        <f t="shared" si="16"/>
        <v>6.2725234543536805</v>
      </c>
      <c r="H109" s="12">
        <f t="shared" si="12"/>
        <v>0.33914125439084897</v>
      </c>
      <c r="I109" s="12">
        <f t="shared" si="13"/>
        <v>25.325278664879761</v>
      </c>
    </row>
    <row r="110" spans="1:9">
      <c r="A110" s="7">
        <v>45587</v>
      </c>
      <c r="B110">
        <v>764.24</v>
      </c>
      <c r="C110" s="12">
        <f t="shared" si="9"/>
        <v>14.950000000000045</v>
      </c>
      <c r="D110" s="12">
        <f t="shared" si="10"/>
        <v>14.950000000000045</v>
      </c>
      <c r="E110" s="12">
        <f t="shared" si="11"/>
        <v>0</v>
      </c>
      <c r="F110" s="12">
        <f t="shared" si="16"/>
        <v>3.0431806530408507</v>
      </c>
      <c r="G110" s="12">
        <f t="shared" si="16"/>
        <v>5.8244860647569894</v>
      </c>
      <c r="H110" s="12">
        <f t="shared" si="12"/>
        <v>0.52248054492818485</v>
      </c>
      <c r="I110" s="12">
        <f t="shared" si="13"/>
        <v>34.317715695528321</v>
      </c>
    </row>
    <row r="111" spans="1:9">
      <c r="A111" s="7">
        <v>45586</v>
      </c>
      <c r="B111">
        <v>772.07</v>
      </c>
      <c r="C111" s="12">
        <f t="shared" si="9"/>
        <v>7.8300000000000409</v>
      </c>
      <c r="D111" s="12">
        <f t="shared" si="10"/>
        <v>7.8300000000000409</v>
      </c>
      <c r="E111" s="12">
        <f t="shared" si="11"/>
        <v>0</v>
      </c>
      <c r="F111" s="12">
        <f t="shared" si="16"/>
        <v>3.3850963206807925</v>
      </c>
      <c r="G111" s="12">
        <f t="shared" si="16"/>
        <v>5.4084513458457764</v>
      </c>
      <c r="H111" s="12">
        <f t="shared" si="12"/>
        <v>0.62589013087468748</v>
      </c>
      <c r="I111" s="12">
        <f t="shared" si="13"/>
        <v>38.495229104931866</v>
      </c>
    </row>
    <row r="112" spans="1:9">
      <c r="A112" s="7">
        <v>45583</v>
      </c>
      <c r="B112">
        <v>763.89</v>
      </c>
      <c r="C112" s="12">
        <f t="shared" si="9"/>
        <v>-8.1800000000000637</v>
      </c>
      <c r="D112" s="12">
        <f t="shared" si="10"/>
        <v>0</v>
      </c>
      <c r="E112" s="12">
        <f t="shared" si="11"/>
        <v>8.1800000000000637</v>
      </c>
      <c r="F112" s="12">
        <f t="shared" si="16"/>
        <v>3.1433037263464501</v>
      </c>
      <c r="G112" s="12">
        <f t="shared" si="16"/>
        <v>5.606419106856797</v>
      </c>
      <c r="H112" s="12">
        <f t="shared" si="12"/>
        <v>0.56066156782715504</v>
      </c>
      <c r="I112" s="12">
        <f t="shared" si="13"/>
        <v>35.924609113540299</v>
      </c>
    </row>
    <row r="113" spans="1:9">
      <c r="A113" s="7">
        <v>45582</v>
      </c>
      <c r="B113">
        <v>687.65</v>
      </c>
      <c r="C113" s="12">
        <f t="shared" si="9"/>
        <v>-76.240000000000009</v>
      </c>
      <c r="D113" s="12">
        <f t="shared" si="10"/>
        <v>0</v>
      </c>
      <c r="E113" s="12">
        <f t="shared" si="11"/>
        <v>76.240000000000009</v>
      </c>
      <c r="F113" s="12">
        <f t="shared" si="16"/>
        <v>2.9187820316074178</v>
      </c>
      <c r="G113" s="12">
        <f t="shared" si="16"/>
        <v>10.651674884938457</v>
      </c>
      <c r="H113" s="12">
        <f t="shared" si="12"/>
        <v>0.2740209462959291</v>
      </c>
      <c r="I113" s="12">
        <f t="shared" si="13"/>
        <v>21.508354873804379</v>
      </c>
    </row>
    <row r="114" spans="1:9">
      <c r="A114" s="7">
        <v>45581</v>
      </c>
      <c r="B114">
        <v>702</v>
      </c>
      <c r="C114" s="12">
        <f t="shared" si="9"/>
        <v>14.350000000000023</v>
      </c>
      <c r="D114" s="12">
        <f t="shared" si="10"/>
        <v>14.350000000000023</v>
      </c>
      <c r="E114" s="12">
        <f t="shared" si="11"/>
        <v>0</v>
      </c>
      <c r="F114" s="12">
        <f t="shared" si="16"/>
        <v>3.7352976007783179</v>
      </c>
      <c r="G114" s="12">
        <f t="shared" si="16"/>
        <v>9.8908409645857098</v>
      </c>
      <c r="H114" s="12">
        <f t="shared" si="12"/>
        <v>0.37765217479005087</v>
      </c>
      <c r="I114" s="12">
        <f t="shared" si="13"/>
        <v>27.412737532795873</v>
      </c>
    </row>
    <row r="115" spans="1:9">
      <c r="A115" s="7">
        <v>45580</v>
      </c>
      <c r="B115">
        <v>705.98</v>
      </c>
      <c r="C115" s="12">
        <f t="shared" si="9"/>
        <v>3.9800000000000182</v>
      </c>
      <c r="D115" s="12">
        <f t="shared" si="10"/>
        <v>3.9800000000000182</v>
      </c>
      <c r="E115" s="12">
        <f t="shared" si="11"/>
        <v>0</v>
      </c>
      <c r="F115" s="12">
        <f t="shared" si="16"/>
        <v>3.752776343579868</v>
      </c>
      <c r="G115" s="12">
        <f t="shared" si="16"/>
        <v>9.1843523242581586</v>
      </c>
      <c r="H115" s="12">
        <f t="shared" si="12"/>
        <v>0.40860544228773238</v>
      </c>
      <c r="I115" s="12">
        <f t="shared" si="13"/>
        <v>29.007799488841357</v>
      </c>
    </row>
    <row r="116" spans="1:9">
      <c r="A116" s="7">
        <v>45579</v>
      </c>
      <c r="B116">
        <v>713</v>
      </c>
      <c r="C116" s="12">
        <f t="shared" si="9"/>
        <v>7.0199999999999818</v>
      </c>
      <c r="D116" s="12">
        <f t="shared" si="10"/>
        <v>7.0199999999999818</v>
      </c>
      <c r="E116" s="12">
        <f t="shared" si="11"/>
        <v>0</v>
      </c>
      <c r="F116" s="12">
        <f t="shared" si="16"/>
        <v>3.9861494618955904</v>
      </c>
      <c r="G116" s="12">
        <f t="shared" si="16"/>
        <v>8.5283271582397191</v>
      </c>
      <c r="H116" s="12">
        <f t="shared" si="12"/>
        <v>0.4674010961275491</v>
      </c>
      <c r="I116" s="12">
        <f t="shared" si="13"/>
        <v>31.852306595723149</v>
      </c>
    </row>
    <row r="117" spans="1:9">
      <c r="A117" s="7">
        <v>45576</v>
      </c>
      <c r="B117">
        <v>722.79</v>
      </c>
      <c r="C117" s="12">
        <f t="shared" si="9"/>
        <v>9.7899999999999636</v>
      </c>
      <c r="D117" s="12">
        <f t="shared" si="10"/>
        <v>9.7899999999999636</v>
      </c>
      <c r="E117" s="12">
        <f t="shared" si="11"/>
        <v>0</v>
      </c>
      <c r="F117" s="12">
        <f t="shared" si="16"/>
        <v>4.4007102146173311</v>
      </c>
      <c r="G117" s="12">
        <f t="shared" si="16"/>
        <v>7.9191609326511676</v>
      </c>
      <c r="H117" s="12">
        <f t="shared" si="12"/>
        <v>0.55570410199304621</v>
      </c>
      <c r="I117" s="12">
        <f t="shared" si="13"/>
        <v>35.720424037008172</v>
      </c>
    </row>
    <row r="118" spans="1:9">
      <c r="A118" s="7">
        <v>45575</v>
      </c>
      <c r="B118">
        <v>730.29</v>
      </c>
      <c r="C118" s="12">
        <f t="shared" si="9"/>
        <v>7.5</v>
      </c>
      <c r="D118" s="12">
        <f t="shared" si="10"/>
        <v>7.5</v>
      </c>
      <c r="E118" s="12">
        <f t="shared" si="11"/>
        <v>0</v>
      </c>
      <c r="F118" s="12">
        <f t="shared" si="16"/>
        <v>4.6220880564303792</v>
      </c>
      <c r="G118" s="12">
        <f t="shared" si="16"/>
        <v>7.3535065803189417</v>
      </c>
      <c r="H118" s="12">
        <f t="shared" si="12"/>
        <v>0.62855564293653032</v>
      </c>
      <c r="I118" s="12">
        <f t="shared" si="13"/>
        <v>38.595896042161023</v>
      </c>
    </row>
    <row r="119" spans="1:9">
      <c r="A119" s="7">
        <v>45574</v>
      </c>
      <c r="B119">
        <v>727.43</v>
      </c>
      <c r="C119" s="12">
        <f t="shared" si="9"/>
        <v>-2.8600000000000136</v>
      </c>
      <c r="D119" s="12">
        <f t="shared" si="10"/>
        <v>0</v>
      </c>
      <c r="E119" s="12">
        <f t="shared" si="11"/>
        <v>2.8600000000000136</v>
      </c>
      <c r="F119" s="12">
        <f t="shared" si="16"/>
        <v>4.2919389095424956</v>
      </c>
      <c r="G119" s="12">
        <f t="shared" si="16"/>
        <v>7.0325418245818758</v>
      </c>
      <c r="H119" s="12">
        <f t="shared" si="12"/>
        <v>0.61029696183821491</v>
      </c>
      <c r="I119" s="12">
        <f t="shared" si="13"/>
        <v>37.89965306408687</v>
      </c>
    </row>
    <row r="120" spans="1:9">
      <c r="A120" s="7">
        <v>45573</v>
      </c>
      <c r="B120">
        <v>721.76</v>
      </c>
      <c r="C120" s="12">
        <f t="shared" si="9"/>
        <v>-5.6699999999999591</v>
      </c>
      <c r="D120" s="12">
        <f t="shared" si="10"/>
        <v>0</v>
      </c>
      <c r="E120" s="12">
        <f t="shared" si="11"/>
        <v>5.6699999999999591</v>
      </c>
      <c r="F120" s="12">
        <f t="shared" si="16"/>
        <v>3.9853718445751745</v>
      </c>
      <c r="G120" s="12">
        <f t="shared" si="16"/>
        <v>6.9352174085403107</v>
      </c>
      <c r="H120" s="12">
        <f t="shared" si="12"/>
        <v>0.57465708856760922</v>
      </c>
      <c r="I120" s="12">
        <f t="shared" si="13"/>
        <v>36.494109907468648</v>
      </c>
    </row>
    <row r="121" spans="1:9">
      <c r="A121" s="7">
        <v>45572</v>
      </c>
      <c r="B121">
        <v>701.92</v>
      </c>
      <c r="C121" s="12">
        <f t="shared" si="9"/>
        <v>-19.840000000000032</v>
      </c>
      <c r="D121" s="12">
        <f t="shared" si="10"/>
        <v>0</v>
      </c>
      <c r="E121" s="12">
        <f t="shared" si="11"/>
        <v>19.840000000000032</v>
      </c>
      <c r="F121" s="12">
        <f t="shared" si="16"/>
        <v>3.7007024271055191</v>
      </c>
      <c r="G121" s="12">
        <f t="shared" si="16"/>
        <v>7.8569875936445763</v>
      </c>
      <c r="H121" s="12">
        <f t="shared" si="12"/>
        <v>0.47100779821759847</v>
      </c>
      <c r="I121" s="12">
        <f t="shared" si="13"/>
        <v>32.019395056118171</v>
      </c>
    </row>
    <row r="122" spans="1:9">
      <c r="A122" s="7">
        <v>45569</v>
      </c>
      <c r="B122">
        <v>719.7</v>
      </c>
      <c r="C122" s="12">
        <f t="shared" si="9"/>
        <v>17.780000000000086</v>
      </c>
      <c r="D122" s="12">
        <f t="shared" si="10"/>
        <v>17.780000000000086</v>
      </c>
      <c r="E122" s="12">
        <f t="shared" si="11"/>
        <v>0</v>
      </c>
      <c r="F122" s="12">
        <f t="shared" si="16"/>
        <v>4.7063665394551313</v>
      </c>
      <c r="G122" s="12">
        <f t="shared" si="16"/>
        <v>7.2957741940985352</v>
      </c>
      <c r="H122" s="12">
        <f t="shared" si="12"/>
        <v>0.64508116811812177</v>
      </c>
      <c r="I122" s="12">
        <f t="shared" si="13"/>
        <v>39.212725828966697</v>
      </c>
    </row>
    <row r="123" spans="1:9">
      <c r="A123" s="7">
        <v>45568</v>
      </c>
      <c r="B123">
        <v>706.8</v>
      </c>
      <c r="C123" s="12">
        <f t="shared" si="9"/>
        <v>-12.900000000000091</v>
      </c>
      <c r="D123" s="12">
        <f t="shared" si="10"/>
        <v>0</v>
      </c>
      <c r="E123" s="12">
        <f t="shared" si="11"/>
        <v>12.900000000000091</v>
      </c>
      <c r="F123" s="12">
        <f t="shared" si="16"/>
        <v>4.3701975009226217</v>
      </c>
      <c r="G123" s="12">
        <f t="shared" si="16"/>
        <v>7.6960760373772175</v>
      </c>
      <c r="H123" s="12">
        <f t="shared" si="12"/>
        <v>0.56784749522978495</v>
      </c>
      <c r="I123" s="12">
        <f t="shared" si="13"/>
        <v>36.218286342101202</v>
      </c>
    </row>
    <row r="124" spans="1:9">
      <c r="A124" s="7">
        <v>45567</v>
      </c>
      <c r="B124">
        <v>711.09</v>
      </c>
      <c r="C124" s="12">
        <f t="shared" si="9"/>
        <v>4.2900000000000773</v>
      </c>
      <c r="D124" s="12">
        <f t="shared" si="10"/>
        <v>4.2900000000000773</v>
      </c>
      <c r="E124" s="12">
        <f t="shared" si="11"/>
        <v>0</v>
      </c>
      <c r="F124" s="12">
        <f t="shared" si="16"/>
        <v>4.3644691079995832</v>
      </c>
      <c r="G124" s="12">
        <f t="shared" si="16"/>
        <v>7.1463563204217024</v>
      </c>
      <c r="H124" s="12">
        <f t="shared" si="12"/>
        <v>0.61072648945974173</v>
      </c>
      <c r="I124" s="12">
        <f t="shared" si="13"/>
        <v>37.916213178103703</v>
      </c>
    </row>
    <row r="125" spans="1:9">
      <c r="A125" s="7">
        <v>45566</v>
      </c>
      <c r="B125">
        <v>706.13</v>
      </c>
      <c r="C125" s="12">
        <f t="shared" si="9"/>
        <v>-4.9600000000000364</v>
      </c>
      <c r="D125" s="12">
        <f t="shared" si="10"/>
        <v>0</v>
      </c>
      <c r="E125" s="12">
        <f t="shared" si="11"/>
        <v>4.9600000000000364</v>
      </c>
      <c r="F125" s="12">
        <f t="shared" ref="F125:G140" si="17">((F124*13)+D125)/14</f>
        <v>4.0527213145710421</v>
      </c>
      <c r="G125" s="12">
        <f t="shared" si="17"/>
        <v>6.9901880118201545</v>
      </c>
      <c r="H125" s="12">
        <f t="shared" si="12"/>
        <v>0.57977286272100803</v>
      </c>
      <c r="I125" s="12">
        <f t="shared" si="13"/>
        <v>36.699760858178351</v>
      </c>
    </row>
    <row r="126" spans="1:9">
      <c r="A126" s="7">
        <v>45565</v>
      </c>
      <c r="B126">
        <v>709.27</v>
      </c>
      <c r="C126" s="12">
        <f t="shared" si="9"/>
        <v>3.1399999999999864</v>
      </c>
      <c r="D126" s="12">
        <f t="shared" si="10"/>
        <v>3.1399999999999864</v>
      </c>
      <c r="E126" s="12">
        <f t="shared" si="11"/>
        <v>0</v>
      </c>
      <c r="F126" s="12">
        <f t="shared" si="17"/>
        <v>3.9875269349588236</v>
      </c>
      <c r="G126" s="12">
        <f t="shared" si="17"/>
        <v>6.4908888681187147</v>
      </c>
      <c r="H126" s="12">
        <f t="shared" si="12"/>
        <v>0.6143267919043186</v>
      </c>
      <c r="I126" s="12">
        <f t="shared" si="13"/>
        <v>38.054673625260001</v>
      </c>
    </row>
    <row r="127" spans="1:9">
      <c r="A127" s="7">
        <v>45562</v>
      </c>
      <c r="B127">
        <v>707.35</v>
      </c>
      <c r="C127" s="12">
        <f t="shared" si="9"/>
        <v>-1.9199999999999591</v>
      </c>
      <c r="D127" s="12">
        <f t="shared" si="10"/>
        <v>0</v>
      </c>
      <c r="E127" s="12">
        <f t="shared" si="11"/>
        <v>1.9199999999999591</v>
      </c>
      <c r="F127" s="12">
        <f t="shared" si="17"/>
        <v>3.7027035824617647</v>
      </c>
      <c r="G127" s="12">
        <f t="shared" si="17"/>
        <v>6.1643968061102319</v>
      </c>
      <c r="H127" s="12">
        <f t="shared" si="12"/>
        <v>0.60065951283207397</v>
      </c>
      <c r="I127" s="12">
        <f t="shared" si="13"/>
        <v>37.525751605306546</v>
      </c>
    </row>
    <row r="128" spans="1:9">
      <c r="A128" s="7">
        <v>45561</v>
      </c>
      <c r="B128">
        <v>711.43</v>
      </c>
      <c r="C128" s="12">
        <f t="shared" si="9"/>
        <v>4.0799999999999272</v>
      </c>
      <c r="D128" s="12">
        <f t="shared" si="10"/>
        <v>4.0799999999999272</v>
      </c>
      <c r="E128" s="12">
        <f t="shared" si="11"/>
        <v>0</v>
      </c>
      <c r="F128" s="12">
        <f t="shared" si="17"/>
        <v>3.7296533265716332</v>
      </c>
      <c r="G128" s="12">
        <f t="shared" si="17"/>
        <v>5.7240827485309298</v>
      </c>
      <c r="H128" s="12">
        <f t="shared" si="12"/>
        <v>0.65157222395655245</v>
      </c>
      <c r="I128" s="12">
        <f t="shared" si="13"/>
        <v>39.451633692145045</v>
      </c>
    </row>
    <row r="129" spans="1:9">
      <c r="A129" s="7">
        <v>45560</v>
      </c>
      <c r="B129">
        <v>721.56</v>
      </c>
      <c r="C129" s="12">
        <f t="shared" si="9"/>
        <v>10.129999999999995</v>
      </c>
      <c r="D129" s="12">
        <f t="shared" si="10"/>
        <v>10.129999999999995</v>
      </c>
      <c r="E129" s="12">
        <f t="shared" si="11"/>
        <v>0</v>
      </c>
      <c r="F129" s="12">
        <f t="shared" si="17"/>
        <v>4.1868209461022303</v>
      </c>
      <c r="G129" s="12">
        <f t="shared" si="17"/>
        <v>5.3152196950644353</v>
      </c>
      <c r="H129" s="12">
        <f t="shared" si="12"/>
        <v>0.78770421286442693</v>
      </c>
      <c r="I129" s="12">
        <f t="shared" si="13"/>
        <v>44.062334652234981</v>
      </c>
    </row>
    <row r="130" spans="1:9">
      <c r="A130" s="7">
        <v>45559</v>
      </c>
      <c r="B130">
        <v>722.26</v>
      </c>
      <c r="C130" s="12">
        <f t="shared" si="9"/>
        <v>0.70000000000004547</v>
      </c>
      <c r="D130" s="12">
        <f t="shared" si="10"/>
        <v>0.70000000000004547</v>
      </c>
      <c r="E130" s="12">
        <f t="shared" si="11"/>
        <v>0</v>
      </c>
      <c r="F130" s="12">
        <f t="shared" si="17"/>
        <v>3.9377623070949315</v>
      </c>
      <c r="G130" s="12">
        <f t="shared" si="17"/>
        <v>4.9355611454169752</v>
      </c>
      <c r="H130" s="12">
        <f t="shared" si="12"/>
        <v>0.79783477320535845</v>
      </c>
      <c r="I130" s="12">
        <f t="shared" si="13"/>
        <v>44.377535972502038</v>
      </c>
    </row>
    <row r="131" spans="1:9">
      <c r="A131" s="7">
        <v>45558</v>
      </c>
      <c r="B131">
        <v>705.37</v>
      </c>
      <c r="C131" s="12">
        <f t="shared" ref="C131:C194" si="18">B131-B130</f>
        <v>-16.889999999999986</v>
      </c>
      <c r="D131" s="12">
        <f t="shared" ref="D131:D194" si="19">IF(C131&gt;0,C131,0)</f>
        <v>0</v>
      </c>
      <c r="E131" s="12">
        <f t="shared" ref="E131:E194" si="20">IF(C131&lt;0,-C131,0)</f>
        <v>16.889999999999986</v>
      </c>
      <c r="F131" s="12">
        <f t="shared" si="17"/>
        <v>3.6564935708738653</v>
      </c>
      <c r="G131" s="12">
        <f t="shared" si="17"/>
        <v>5.7894496350300475</v>
      </c>
      <c r="H131" s="12">
        <f t="shared" si="12"/>
        <v>0.63157878578813964</v>
      </c>
      <c r="I131" s="12">
        <f t="shared" si="13"/>
        <v>38.709671349585079</v>
      </c>
    </row>
    <row r="132" spans="1:9">
      <c r="A132" s="7">
        <v>45555</v>
      </c>
      <c r="B132">
        <v>701.03</v>
      </c>
      <c r="C132" s="12">
        <f t="shared" si="18"/>
        <v>-4.3400000000000318</v>
      </c>
      <c r="D132" s="12">
        <f t="shared" si="19"/>
        <v>0</v>
      </c>
      <c r="E132" s="12">
        <f t="shared" si="20"/>
        <v>4.3400000000000318</v>
      </c>
      <c r="F132" s="12">
        <f t="shared" si="17"/>
        <v>3.395315458668589</v>
      </c>
      <c r="G132" s="12">
        <f t="shared" si="17"/>
        <v>5.6859175182421895</v>
      </c>
      <c r="H132" s="12">
        <f t="shared" si="12"/>
        <v>0.59714469085690436</v>
      </c>
      <c r="I132" s="12">
        <f t="shared" si="13"/>
        <v>37.38826508802547</v>
      </c>
    </row>
    <row r="133" spans="1:9">
      <c r="A133" s="7">
        <v>45554</v>
      </c>
      <c r="B133">
        <v>704.32</v>
      </c>
      <c r="C133" s="12">
        <f t="shared" si="18"/>
        <v>3.2900000000000773</v>
      </c>
      <c r="D133" s="12">
        <f t="shared" si="19"/>
        <v>3.2900000000000773</v>
      </c>
      <c r="E133" s="12">
        <f t="shared" si="20"/>
        <v>0</v>
      </c>
      <c r="F133" s="12">
        <f t="shared" si="17"/>
        <v>3.3877929259065525</v>
      </c>
      <c r="G133" s="12">
        <f t="shared" si="17"/>
        <v>5.2797805526534622</v>
      </c>
      <c r="H133" s="12">
        <f t="shared" si="12"/>
        <v>0.64165411651511683</v>
      </c>
      <c r="I133" s="12">
        <f t="shared" si="13"/>
        <v>39.085828741879702</v>
      </c>
    </row>
    <row r="134" spans="1:9">
      <c r="A134" s="7">
        <v>45553</v>
      </c>
      <c r="B134">
        <v>690.47</v>
      </c>
      <c r="C134" s="12">
        <f t="shared" si="18"/>
        <v>-13.850000000000023</v>
      </c>
      <c r="D134" s="12">
        <f t="shared" si="19"/>
        <v>0</v>
      </c>
      <c r="E134" s="12">
        <f t="shared" si="20"/>
        <v>13.850000000000023</v>
      </c>
      <c r="F134" s="12">
        <f t="shared" si="17"/>
        <v>3.1458077169132275</v>
      </c>
      <c r="G134" s="12">
        <f t="shared" si="17"/>
        <v>5.8919390846067881</v>
      </c>
      <c r="H134" s="12">
        <f t="shared" si="12"/>
        <v>0.53391721668201364</v>
      </c>
      <c r="I134" s="12">
        <f t="shared" si="13"/>
        <v>34.807433600420723</v>
      </c>
    </row>
    <row r="135" spans="1:9">
      <c r="A135" s="7">
        <v>45552</v>
      </c>
      <c r="B135">
        <v>706.91</v>
      </c>
      <c r="C135" s="12">
        <f t="shared" si="18"/>
        <v>16.439999999999941</v>
      </c>
      <c r="D135" s="12">
        <f t="shared" si="19"/>
        <v>16.439999999999941</v>
      </c>
      <c r="E135" s="12">
        <f t="shared" si="20"/>
        <v>0</v>
      </c>
      <c r="F135" s="12">
        <f t="shared" si="17"/>
        <v>4.0953928799908494</v>
      </c>
      <c r="G135" s="12">
        <f t="shared" si="17"/>
        <v>5.4710862928491597</v>
      </c>
      <c r="H135" s="12">
        <f t="shared" si="12"/>
        <v>0.74855205361019905</v>
      </c>
      <c r="I135" s="12">
        <f t="shared" si="13"/>
        <v>42.80982382335597</v>
      </c>
    </row>
    <row r="136" spans="1:9">
      <c r="A136" s="7">
        <v>45551</v>
      </c>
      <c r="B136">
        <v>696.5</v>
      </c>
      <c r="C136" s="12">
        <f t="shared" si="18"/>
        <v>-10.409999999999968</v>
      </c>
      <c r="D136" s="12">
        <f t="shared" si="19"/>
        <v>0</v>
      </c>
      <c r="E136" s="12">
        <f t="shared" si="20"/>
        <v>10.409999999999968</v>
      </c>
      <c r="F136" s="12">
        <f t="shared" si="17"/>
        <v>3.8028648171343602</v>
      </c>
      <c r="G136" s="12">
        <f t="shared" si="17"/>
        <v>5.8238658433599317</v>
      </c>
      <c r="H136" s="12">
        <f t="shared" si="12"/>
        <v>0.65297946749068547</v>
      </c>
      <c r="I136" s="12">
        <f t="shared" si="13"/>
        <v>39.50318079158869</v>
      </c>
    </row>
    <row r="137" spans="1:9">
      <c r="A137" s="7">
        <v>45548</v>
      </c>
      <c r="B137">
        <v>697.06</v>
      </c>
      <c r="C137" s="12">
        <f t="shared" si="18"/>
        <v>0.55999999999994543</v>
      </c>
      <c r="D137" s="12">
        <f t="shared" si="19"/>
        <v>0.55999999999994543</v>
      </c>
      <c r="E137" s="12">
        <f t="shared" si="20"/>
        <v>0</v>
      </c>
      <c r="F137" s="12">
        <f t="shared" si="17"/>
        <v>3.5712316159104733</v>
      </c>
      <c r="G137" s="12">
        <f t="shared" si="17"/>
        <v>5.40787542597708</v>
      </c>
      <c r="H137" s="12">
        <f t="shared" si="12"/>
        <v>0.66037608757698651</v>
      </c>
      <c r="I137" s="12">
        <f t="shared" si="13"/>
        <v>39.772681172533858</v>
      </c>
    </row>
    <row r="138" spans="1:9">
      <c r="A138" s="7">
        <v>45547</v>
      </c>
      <c r="B138">
        <v>686.8</v>
      </c>
      <c r="C138" s="12">
        <f t="shared" si="18"/>
        <v>-10.259999999999991</v>
      </c>
      <c r="D138" s="12">
        <f t="shared" si="19"/>
        <v>0</v>
      </c>
      <c r="E138" s="12">
        <f t="shared" si="20"/>
        <v>10.259999999999991</v>
      </c>
      <c r="F138" s="12">
        <f t="shared" si="17"/>
        <v>3.3161436433454399</v>
      </c>
      <c r="G138" s="12">
        <f t="shared" si="17"/>
        <v>5.7544557526930022</v>
      </c>
      <c r="H138" s="12">
        <f t="shared" si="12"/>
        <v>0.57627407106111339</v>
      </c>
      <c r="I138" s="12">
        <f t="shared" si="13"/>
        <v>36.559255883285466</v>
      </c>
    </row>
    <row r="139" spans="1:9">
      <c r="A139" s="7">
        <v>45546</v>
      </c>
      <c r="B139">
        <v>681.47</v>
      </c>
      <c r="C139" s="12">
        <f t="shared" si="18"/>
        <v>-5.3299999999999272</v>
      </c>
      <c r="D139" s="12">
        <f t="shared" si="19"/>
        <v>0</v>
      </c>
      <c r="E139" s="12">
        <f t="shared" si="20"/>
        <v>5.3299999999999272</v>
      </c>
      <c r="F139" s="12">
        <f t="shared" si="17"/>
        <v>3.0792762402493374</v>
      </c>
      <c r="G139" s="12">
        <f t="shared" si="17"/>
        <v>5.7241374846434976</v>
      </c>
      <c r="H139" s="12">
        <f t="shared" si="12"/>
        <v>0.53794589115134028</v>
      </c>
      <c r="I139" s="12">
        <f t="shared" si="13"/>
        <v>34.978206596632745</v>
      </c>
    </row>
    <row r="140" spans="1:9">
      <c r="A140" s="7">
        <v>45545</v>
      </c>
      <c r="B140">
        <v>673.62</v>
      </c>
      <c r="C140" s="12">
        <f t="shared" si="18"/>
        <v>-7.8500000000000227</v>
      </c>
      <c r="D140" s="12">
        <f t="shared" si="19"/>
        <v>0</v>
      </c>
      <c r="E140" s="12">
        <f t="shared" si="20"/>
        <v>7.8500000000000227</v>
      </c>
      <c r="F140" s="12">
        <f t="shared" si="17"/>
        <v>2.8593279373743847</v>
      </c>
      <c r="G140" s="12">
        <f t="shared" si="17"/>
        <v>5.8759848071689635</v>
      </c>
      <c r="H140" s="12">
        <f t="shared" ref="H140:H203" si="21">F140/G140</f>
        <v>0.4866125477189589</v>
      </c>
      <c r="I140" s="12">
        <f t="shared" ref="I140:I203" si="22">IF(G140=0,100,100-(100/(1+H140)))</f>
        <v>32.732977295638435</v>
      </c>
    </row>
    <row r="141" spans="1:9">
      <c r="A141" s="7">
        <v>45544</v>
      </c>
      <c r="B141">
        <v>675.42</v>
      </c>
      <c r="C141" s="12">
        <f t="shared" si="18"/>
        <v>1.7999999999999545</v>
      </c>
      <c r="D141" s="12">
        <f t="shared" si="19"/>
        <v>1.7999999999999545</v>
      </c>
      <c r="E141" s="12">
        <f t="shared" si="20"/>
        <v>0</v>
      </c>
      <c r="F141" s="12">
        <f t="shared" ref="F141:G156" si="23">((F140*13)+D141)/14</f>
        <v>2.7836616561333543</v>
      </c>
      <c r="G141" s="12">
        <f t="shared" si="23"/>
        <v>5.4562716066568955</v>
      </c>
      <c r="H141" s="12">
        <f t="shared" si="21"/>
        <v>0.51017651920721152</v>
      </c>
      <c r="I141" s="12">
        <f t="shared" si="22"/>
        <v>33.782575263124599</v>
      </c>
    </row>
    <row r="142" spans="1:9">
      <c r="A142" s="7">
        <v>45541</v>
      </c>
      <c r="B142">
        <v>665.77</v>
      </c>
      <c r="C142" s="12">
        <f t="shared" si="18"/>
        <v>-9.6499999999999773</v>
      </c>
      <c r="D142" s="12">
        <f t="shared" si="19"/>
        <v>0</v>
      </c>
      <c r="E142" s="12">
        <f t="shared" si="20"/>
        <v>9.6499999999999773</v>
      </c>
      <c r="F142" s="12">
        <f t="shared" si="23"/>
        <v>2.5848286806952574</v>
      </c>
      <c r="G142" s="12">
        <f t="shared" si="23"/>
        <v>5.7558236347528302</v>
      </c>
      <c r="H142" s="12">
        <f t="shared" si="21"/>
        <v>0.44908059119262028</v>
      </c>
      <c r="I142" s="12">
        <f t="shared" si="22"/>
        <v>30.990725700288252</v>
      </c>
    </row>
    <row r="143" spans="1:9">
      <c r="A143" s="7">
        <v>45540</v>
      </c>
      <c r="B143">
        <v>683.62</v>
      </c>
      <c r="C143" s="12">
        <f t="shared" si="18"/>
        <v>17.850000000000023</v>
      </c>
      <c r="D143" s="12">
        <f t="shared" si="19"/>
        <v>17.850000000000023</v>
      </c>
      <c r="E143" s="12">
        <f t="shared" si="20"/>
        <v>0</v>
      </c>
      <c r="F143" s="12">
        <f t="shared" si="23"/>
        <v>3.6751980606455978</v>
      </c>
      <c r="G143" s="12">
        <f t="shared" si="23"/>
        <v>5.344693375127628</v>
      </c>
      <c r="H143" s="12">
        <f t="shared" si="21"/>
        <v>0.68763496849954209</v>
      </c>
      <c r="I143" s="12">
        <f t="shared" si="22"/>
        <v>40.745479996240583</v>
      </c>
    </row>
    <row r="144" spans="1:9">
      <c r="A144" s="7">
        <v>45539</v>
      </c>
      <c r="B144">
        <v>679.68</v>
      </c>
      <c r="C144" s="12">
        <f t="shared" si="18"/>
        <v>-3.9400000000000546</v>
      </c>
      <c r="D144" s="12">
        <f t="shared" si="19"/>
        <v>0</v>
      </c>
      <c r="E144" s="12">
        <f t="shared" si="20"/>
        <v>3.9400000000000546</v>
      </c>
      <c r="F144" s="12">
        <f t="shared" si="23"/>
        <v>3.4126839134566263</v>
      </c>
      <c r="G144" s="12">
        <f t="shared" si="23"/>
        <v>5.2443581340470873</v>
      </c>
      <c r="H144" s="12">
        <f t="shared" si="21"/>
        <v>0.65073433702039096</v>
      </c>
      <c r="I144" s="12">
        <f t="shared" si="22"/>
        <v>39.420900288230492</v>
      </c>
    </row>
    <row r="145" spans="1:9">
      <c r="A145" s="7">
        <v>45538</v>
      </c>
      <c r="B145">
        <v>675.32</v>
      </c>
      <c r="C145" s="12">
        <f t="shared" si="18"/>
        <v>-4.3599999999999</v>
      </c>
      <c r="D145" s="12">
        <f t="shared" si="19"/>
        <v>0</v>
      </c>
      <c r="E145" s="12">
        <f t="shared" si="20"/>
        <v>4.3599999999999</v>
      </c>
      <c r="F145" s="12">
        <f t="shared" si="23"/>
        <v>3.1689207767811531</v>
      </c>
      <c r="G145" s="12">
        <f t="shared" si="23"/>
        <v>5.1811896959008603</v>
      </c>
      <c r="H145" s="12">
        <f t="shared" si="21"/>
        <v>0.6116202962590368</v>
      </c>
      <c r="I145" s="12">
        <f t="shared" si="22"/>
        <v>37.950644930369542</v>
      </c>
    </row>
    <row r="146" spans="1:9">
      <c r="A146" s="7">
        <v>45534</v>
      </c>
      <c r="B146">
        <v>701.35</v>
      </c>
      <c r="C146" s="12">
        <f t="shared" si="18"/>
        <v>26.029999999999973</v>
      </c>
      <c r="D146" s="12">
        <f t="shared" si="19"/>
        <v>26.029999999999973</v>
      </c>
      <c r="E146" s="12">
        <f t="shared" si="20"/>
        <v>0</v>
      </c>
      <c r="F146" s="12">
        <f t="shared" si="23"/>
        <v>4.8018550070110688</v>
      </c>
      <c r="G146" s="12">
        <f t="shared" si="23"/>
        <v>4.8111047176222277</v>
      </c>
      <c r="H146" s="12">
        <f t="shared" si="21"/>
        <v>0.9980774248007368</v>
      </c>
      <c r="I146" s="12">
        <f t="shared" si="22"/>
        <v>49.951889371868184</v>
      </c>
    </row>
    <row r="147" spans="1:9">
      <c r="A147" s="7">
        <v>45533</v>
      </c>
      <c r="B147">
        <v>692.48</v>
      </c>
      <c r="C147" s="12">
        <f t="shared" si="18"/>
        <v>-8.8700000000000045</v>
      </c>
      <c r="D147" s="12">
        <f t="shared" si="19"/>
        <v>0</v>
      </c>
      <c r="E147" s="12">
        <f t="shared" si="20"/>
        <v>8.8700000000000045</v>
      </c>
      <c r="F147" s="12">
        <f t="shared" si="23"/>
        <v>4.4588653636531355</v>
      </c>
      <c r="G147" s="12">
        <f t="shared" si="23"/>
        <v>5.1010258092206398</v>
      </c>
      <c r="H147" s="12">
        <f t="shared" si="21"/>
        <v>0.87411150823688599</v>
      </c>
      <c r="I147" s="12">
        <f t="shared" si="22"/>
        <v>46.641382030636308</v>
      </c>
    </row>
    <row r="148" spans="1:9">
      <c r="A148" s="7">
        <v>45532</v>
      </c>
      <c r="B148">
        <v>683.84</v>
      </c>
      <c r="C148" s="12">
        <f t="shared" si="18"/>
        <v>-8.6399999999999864</v>
      </c>
      <c r="D148" s="12">
        <f t="shared" si="19"/>
        <v>0</v>
      </c>
      <c r="E148" s="12">
        <f t="shared" si="20"/>
        <v>8.6399999999999864</v>
      </c>
      <c r="F148" s="12">
        <f t="shared" si="23"/>
        <v>4.1403749805350545</v>
      </c>
      <c r="G148" s="12">
        <f t="shared" si="23"/>
        <v>5.3538096799905928</v>
      </c>
      <c r="H148" s="12">
        <f t="shared" si="21"/>
        <v>0.77335117010403875</v>
      </c>
      <c r="I148" s="12">
        <f t="shared" si="22"/>
        <v>43.609589749709187</v>
      </c>
    </row>
    <row r="149" spans="1:9">
      <c r="A149" s="7">
        <v>45531</v>
      </c>
      <c r="B149">
        <v>695.72</v>
      </c>
      <c r="C149" s="12">
        <f t="shared" si="18"/>
        <v>11.879999999999995</v>
      </c>
      <c r="D149" s="12">
        <f t="shared" si="19"/>
        <v>11.879999999999995</v>
      </c>
      <c r="E149" s="12">
        <f t="shared" si="20"/>
        <v>0</v>
      </c>
      <c r="F149" s="12">
        <f t="shared" si="23"/>
        <v>4.6932053390682649</v>
      </c>
      <c r="G149" s="12">
        <f t="shared" si="23"/>
        <v>4.9713947028484071</v>
      </c>
      <c r="H149" s="12">
        <f t="shared" si="21"/>
        <v>0.94404198813247497</v>
      </c>
      <c r="I149" s="12">
        <f t="shared" si="22"/>
        <v>48.560781809006073</v>
      </c>
    </row>
    <row r="150" spans="1:9">
      <c r="A150" s="7">
        <v>45530</v>
      </c>
      <c r="B150">
        <v>688.44</v>
      </c>
      <c r="C150" s="12">
        <f t="shared" si="18"/>
        <v>-7.2799999999999727</v>
      </c>
      <c r="D150" s="12">
        <f t="shared" si="19"/>
        <v>0</v>
      </c>
      <c r="E150" s="12">
        <f t="shared" si="20"/>
        <v>7.2799999999999727</v>
      </c>
      <c r="F150" s="12">
        <f t="shared" si="23"/>
        <v>4.3579763862776746</v>
      </c>
      <c r="G150" s="12">
        <f t="shared" si="23"/>
        <v>5.1362950812163763</v>
      </c>
      <c r="H150" s="12">
        <f t="shared" si="21"/>
        <v>0.84846690413386827</v>
      </c>
      <c r="I150" s="12">
        <f t="shared" si="22"/>
        <v>45.901114173933912</v>
      </c>
    </row>
    <row r="151" spans="1:9">
      <c r="A151" s="7">
        <v>45527</v>
      </c>
      <c r="B151">
        <v>686.73</v>
      </c>
      <c r="C151" s="12">
        <f t="shared" si="18"/>
        <v>-1.7100000000000364</v>
      </c>
      <c r="D151" s="12">
        <f t="shared" si="19"/>
        <v>0</v>
      </c>
      <c r="E151" s="12">
        <f t="shared" si="20"/>
        <v>1.7100000000000364</v>
      </c>
      <c r="F151" s="12">
        <f t="shared" si="23"/>
        <v>4.0466923586864123</v>
      </c>
      <c r="G151" s="12">
        <f t="shared" si="23"/>
        <v>4.8915597182723527</v>
      </c>
      <c r="H151" s="12">
        <f t="shared" si="21"/>
        <v>0.82728057956034962</v>
      </c>
      <c r="I151" s="12">
        <f t="shared" si="22"/>
        <v>45.273867013865832</v>
      </c>
    </row>
    <row r="152" spans="1:9">
      <c r="A152" s="7">
        <v>45526</v>
      </c>
      <c r="B152">
        <v>688.96</v>
      </c>
      <c r="C152" s="12">
        <f t="shared" si="18"/>
        <v>2.2300000000000182</v>
      </c>
      <c r="D152" s="12">
        <f t="shared" si="19"/>
        <v>2.2300000000000182</v>
      </c>
      <c r="E152" s="12">
        <f t="shared" si="20"/>
        <v>0</v>
      </c>
      <c r="F152" s="12">
        <f t="shared" si="23"/>
        <v>3.9169286187802412</v>
      </c>
      <c r="G152" s="12">
        <f t="shared" si="23"/>
        <v>4.5421625955386133</v>
      </c>
      <c r="H152" s="12">
        <f t="shared" si="21"/>
        <v>0.86234883414951125</v>
      </c>
      <c r="I152" s="12">
        <f t="shared" si="22"/>
        <v>46.304366740365516</v>
      </c>
    </row>
    <row r="153" spans="1:9">
      <c r="A153" s="7">
        <v>45525</v>
      </c>
      <c r="B153">
        <v>697.12</v>
      </c>
      <c r="C153" s="12">
        <f t="shared" si="18"/>
        <v>8.1599999999999682</v>
      </c>
      <c r="D153" s="12">
        <f t="shared" si="19"/>
        <v>8.1599999999999682</v>
      </c>
      <c r="E153" s="12">
        <f t="shared" si="20"/>
        <v>0</v>
      </c>
      <c r="F153" s="12">
        <f t="shared" si="23"/>
        <v>4.2200051460102213</v>
      </c>
      <c r="G153" s="12">
        <f t="shared" si="23"/>
        <v>4.217722410142998</v>
      </c>
      <c r="H153" s="12">
        <f t="shared" si="21"/>
        <v>1.0005412247761336</v>
      </c>
      <c r="I153" s="12">
        <f t="shared" si="22"/>
        <v>50.013526958840714</v>
      </c>
    </row>
    <row r="154" spans="1:9">
      <c r="A154" s="7">
        <v>45524</v>
      </c>
      <c r="B154">
        <v>698.54</v>
      </c>
      <c r="C154" s="12">
        <f t="shared" si="18"/>
        <v>1.4199999999999591</v>
      </c>
      <c r="D154" s="12">
        <f t="shared" si="19"/>
        <v>1.4199999999999591</v>
      </c>
      <c r="E154" s="12">
        <f t="shared" si="20"/>
        <v>0</v>
      </c>
      <c r="F154" s="12">
        <f t="shared" si="23"/>
        <v>4.0200047784380599</v>
      </c>
      <c r="G154" s="12">
        <f t="shared" si="23"/>
        <v>3.9164565237042126</v>
      </c>
      <c r="H154" s="12">
        <f t="shared" si="21"/>
        <v>1.0264392708324797</v>
      </c>
      <c r="I154" s="12">
        <f t="shared" si="22"/>
        <v>50.65235783803228</v>
      </c>
    </row>
    <row r="155" spans="1:9">
      <c r="A155" s="7">
        <v>45523</v>
      </c>
      <c r="B155">
        <v>688.53</v>
      </c>
      <c r="C155" s="12">
        <f t="shared" si="18"/>
        <v>-10.009999999999991</v>
      </c>
      <c r="D155" s="12">
        <f t="shared" si="19"/>
        <v>0</v>
      </c>
      <c r="E155" s="12">
        <f t="shared" si="20"/>
        <v>10.009999999999991</v>
      </c>
      <c r="F155" s="12">
        <f t="shared" si="23"/>
        <v>3.7328615799781986</v>
      </c>
      <c r="G155" s="12">
        <f t="shared" si="23"/>
        <v>4.3517096291539108</v>
      </c>
      <c r="H155" s="12">
        <f t="shared" si="21"/>
        <v>0.85779197099232174</v>
      </c>
      <c r="I155" s="12">
        <f t="shared" si="22"/>
        <v>46.172660038687781</v>
      </c>
    </row>
    <row r="156" spans="1:9">
      <c r="A156" s="7">
        <v>45520</v>
      </c>
      <c r="B156">
        <v>674.07</v>
      </c>
      <c r="C156" s="12">
        <f t="shared" si="18"/>
        <v>-14.459999999999923</v>
      </c>
      <c r="D156" s="12">
        <f t="shared" si="19"/>
        <v>0</v>
      </c>
      <c r="E156" s="12">
        <f t="shared" si="20"/>
        <v>14.459999999999923</v>
      </c>
      <c r="F156" s="12">
        <f t="shared" si="23"/>
        <v>3.4662286099797557</v>
      </c>
      <c r="G156" s="12">
        <f t="shared" si="23"/>
        <v>5.0737303699286258</v>
      </c>
      <c r="H156" s="12">
        <f t="shared" si="21"/>
        <v>0.68317162270263021</v>
      </c>
      <c r="I156" s="12">
        <f t="shared" si="22"/>
        <v>40.588351983125591</v>
      </c>
    </row>
    <row r="157" spans="1:9">
      <c r="A157" s="7">
        <v>45519</v>
      </c>
      <c r="B157">
        <v>663.22</v>
      </c>
      <c r="C157" s="12">
        <f t="shared" si="18"/>
        <v>-10.850000000000023</v>
      </c>
      <c r="D157" s="12">
        <f t="shared" si="19"/>
        <v>0</v>
      </c>
      <c r="E157" s="12">
        <f t="shared" si="20"/>
        <v>10.850000000000023</v>
      </c>
      <c r="F157" s="12">
        <f t="shared" ref="F157:G172" si="24">((F156*13)+D157)/14</f>
        <v>3.2186408521240586</v>
      </c>
      <c r="G157" s="12">
        <f t="shared" si="24"/>
        <v>5.4863210577908683</v>
      </c>
      <c r="H157" s="12">
        <f t="shared" si="21"/>
        <v>0.58666651444931706</v>
      </c>
      <c r="I157" s="12">
        <f t="shared" si="22"/>
        <v>36.974783869623096</v>
      </c>
    </row>
    <row r="158" spans="1:9">
      <c r="A158" s="7">
        <v>45518</v>
      </c>
      <c r="B158">
        <v>661.68</v>
      </c>
      <c r="C158" s="12">
        <f t="shared" si="18"/>
        <v>-1.5400000000000773</v>
      </c>
      <c r="D158" s="12">
        <f t="shared" si="19"/>
        <v>0</v>
      </c>
      <c r="E158" s="12">
        <f t="shared" si="20"/>
        <v>1.5400000000000773</v>
      </c>
      <c r="F158" s="12">
        <f t="shared" si="24"/>
        <v>2.9887379341151972</v>
      </c>
      <c r="G158" s="12">
        <f t="shared" si="24"/>
        <v>5.2044409822343827</v>
      </c>
      <c r="H158" s="12">
        <f t="shared" si="21"/>
        <v>0.57426685100617003</v>
      </c>
      <c r="I158" s="12">
        <f t="shared" si="22"/>
        <v>36.478367732836126</v>
      </c>
    </row>
    <row r="159" spans="1:9">
      <c r="A159" s="7">
        <v>45517</v>
      </c>
      <c r="B159">
        <v>648.02</v>
      </c>
      <c r="C159" s="12">
        <f t="shared" si="18"/>
        <v>-13.659999999999968</v>
      </c>
      <c r="D159" s="12">
        <f t="shared" si="19"/>
        <v>0</v>
      </c>
      <c r="E159" s="12">
        <f t="shared" si="20"/>
        <v>13.659999999999968</v>
      </c>
      <c r="F159" s="12">
        <f t="shared" si="24"/>
        <v>2.7752566531069687</v>
      </c>
      <c r="G159" s="12">
        <f t="shared" si="24"/>
        <v>5.8084094835033531</v>
      </c>
      <c r="H159" s="12">
        <f t="shared" si="21"/>
        <v>0.47779975929539104</v>
      </c>
      <c r="I159" s="12">
        <f t="shared" si="22"/>
        <v>32.331833612099388</v>
      </c>
    </row>
    <row r="160" spans="1:9">
      <c r="A160" s="7">
        <v>45516</v>
      </c>
      <c r="B160">
        <v>633.14</v>
      </c>
      <c r="C160" s="12">
        <f t="shared" si="18"/>
        <v>-14.879999999999995</v>
      </c>
      <c r="D160" s="12">
        <f t="shared" si="19"/>
        <v>0</v>
      </c>
      <c r="E160" s="12">
        <f t="shared" si="20"/>
        <v>14.879999999999995</v>
      </c>
      <c r="F160" s="12">
        <f t="shared" si="24"/>
        <v>2.5770240350278995</v>
      </c>
      <c r="G160" s="12">
        <f t="shared" si="24"/>
        <v>6.4563802346816841</v>
      </c>
      <c r="H160" s="12">
        <f t="shared" si="21"/>
        <v>0.39914378356852664</v>
      </c>
      <c r="I160" s="12">
        <f t="shared" si="22"/>
        <v>28.527717326557195</v>
      </c>
    </row>
    <row r="161" spans="1:9">
      <c r="A161" s="7">
        <v>45513</v>
      </c>
      <c r="B161">
        <v>633.94000000000005</v>
      </c>
      <c r="C161" s="12">
        <f t="shared" si="18"/>
        <v>0.80000000000006821</v>
      </c>
      <c r="D161" s="12">
        <f t="shared" si="19"/>
        <v>0.80000000000006821</v>
      </c>
      <c r="E161" s="12">
        <f t="shared" si="20"/>
        <v>0</v>
      </c>
      <c r="F161" s="12">
        <f t="shared" si="24"/>
        <v>2.4500937468116257</v>
      </c>
      <c r="G161" s="12">
        <f t="shared" si="24"/>
        <v>5.9952102179187063</v>
      </c>
      <c r="H161" s="12">
        <f t="shared" si="21"/>
        <v>0.40867520199520191</v>
      </c>
      <c r="I161" s="12">
        <f t="shared" si="22"/>
        <v>29.011315129021057</v>
      </c>
    </row>
    <row r="162" spans="1:9">
      <c r="A162" s="7">
        <v>45512</v>
      </c>
      <c r="B162">
        <v>630.35</v>
      </c>
      <c r="C162" s="12">
        <f t="shared" si="18"/>
        <v>-3.5900000000000318</v>
      </c>
      <c r="D162" s="12">
        <f t="shared" si="19"/>
        <v>0</v>
      </c>
      <c r="E162" s="12">
        <f t="shared" si="20"/>
        <v>3.5900000000000318</v>
      </c>
      <c r="F162" s="12">
        <f t="shared" si="24"/>
        <v>2.2750870506107952</v>
      </c>
      <c r="G162" s="12">
        <f t="shared" si="24"/>
        <v>5.8234094880673721</v>
      </c>
      <c r="H162" s="12">
        <f t="shared" si="21"/>
        <v>0.39067955898904738</v>
      </c>
      <c r="I162" s="12">
        <f t="shared" si="22"/>
        <v>28.092708810148281</v>
      </c>
    </row>
    <row r="163" spans="1:9">
      <c r="A163" s="7">
        <v>45511</v>
      </c>
      <c r="B163">
        <v>611.48</v>
      </c>
      <c r="C163" s="12">
        <f t="shared" si="18"/>
        <v>-18.870000000000005</v>
      </c>
      <c r="D163" s="12">
        <f t="shared" si="19"/>
        <v>0</v>
      </c>
      <c r="E163" s="12">
        <f t="shared" si="20"/>
        <v>18.870000000000005</v>
      </c>
      <c r="F163" s="12">
        <f t="shared" si="24"/>
        <v>2.1125808327100239</v>
      </c>
      <c r="G163" s="12">
        <f t="shared" si="24"/>
        <v>6.7553088103482741</v>
      </c>
      <c r="H163" s="12">
        <f t="shared" si="21"/>
        <v>0.31272897983195364</v>
      </c>
      <c r="I163" s="12">
        <f t="shared" si="22"/>
        <v>23.822813744234324</v>
      </c>
    </row>
    <row r="164" spans="1:9">
      <c r="A164" s="7">
        <v>45510</v>
      </c>
      <c r="B164">
        <v>609.57000000000005</v>
      </c>
      <c r="C164" s="12">
        <f t="shared" si="18"/>
        <v>-1.9099999999999682</v>
      </c>
      <c r="D164" s="12">
        <f t="shared" si="19"/>
        <v>0</v>
      </c>
      <c r="E164" s="12">
        <f t="shared" si="20"/>
        <v>1.9099999999999682</v>
      </c>
      <c r="F164" s="12">
        <f t="shared" si="24"/>
        <v>1.9616822018021651</v>
      </c>
      <c r="G164" s="12">
        <f t="shared" si="24"/>
        <v>6.4092153238948244</v>
      </c>
      <c r="H164" s="12">
        <f t="shared" si="21"/>
        <v>0.30607213249469484</v>
      </c>
      <c r="I164" s="12">
        <f t="shared" si="22"/>
        <v>23.434550426405195</v>
      </c>
    </row>
    <row r="165" spans="1:9">
      <c r="A165" s="7">
        <v>45509</v>
      </c>
      <c r="B165">
        <v>598.54999999999995</v>
      </c>
      <c r="C165" s="12">
        <f t="shared" si="18"/>
        <v>-11.020000000000095</v>
      </c>
      <c r="D165" s="12">
        <f t="shared" si="19"/>
        <v>0</v>
      </c>
      <c r="E165" s="12">
        <f t="shared" si="20"/>
        <v>11.020000000000095</v>
      </c>
      <c r="F165" s="12">
        <f t="shared" si="24"/>
        <v>1.821562044530582</v>
      </c>
      <c r="G165" s="12">
        <f t="shared" si="24"/>
        <v>6.7385570864737732</v>
      </c>
      <c r="H165" s="12">
        <f t="shared" si="21"/>
        <v>0.27031930146989214</v>
      </c>
      <c r="I165" s="12">
        <f t="shared" si="22"/>
        <v>21.279634274398916</v>
      </c>
    </row>
    <row r="166" spans="1:9">
      <c r="A166" s="7">
        <v>45506</v>
      </c>
      <c r="B166">
        <v>613.64</v>
      </c>
      <c r="C166" s="12">
        <f t="shared" si="18"/>
        <v>15.090000000000032</v>
      </c>
      <c r="D166" s="12">
        <f t="shared" si="19"/>
        <v>15.090000000000032</v>
      </c>
      <c r="E166" s="12">
        <f t="shared" si="20"/>
        <v>0</v>
      </c>
      <c r="F166" s="12">
        <f t="shared" si="24"/>
        <v>2.7693076127783995</v>
      </c>
      <c r="G166" s="12">
        <f t="shared" si="24"/>
        <v>6.2572315802970753</v>
      </c>
      <c r="H166" s="12">
        <f t="shared" si="21"/>
        <v>0.44257713291265477</v>
      </c>
      <c r="I166" s="12">
        <f t="shared" si="22"/>
        <v>30.679616556728817</v>
      </c>
    </row>
    <row r="167" spans="1:9">
      <c r="A167" s="7">
        <v>45505</v>
      </c>
      <c r="B167">
        <v>624.85</v>
      </c>
      <c r="C167" s="12">
        <f t="shared" si="18"/>
        <v>11.210000000000036</v>
      </c>
      <c r="D167" s="12">
        <f t="shared" si="19"/>
        <v>11.210000000000036</v>
      </c>
      <c r="E167" s="12">
        <f t="shared" si="20"/>
        <v>0</v>
      </c>
      <c r="F167" s="12">
        <f t="shared" si="24"/>
        <v>3.3722142118656593</v>
      </c>
      <c r="G167" s="12">
        <f t="shared" si="24"/>
        <v>5.8102864674187131</v>
      </c>
      <c r="H167" s="12">
        <f t="shared" si="21"/>
        <v>0.58038691048632662</v>
      </c>
      <c r="I167" s="12">
        <f t="shared" si="22"/>
        <v>36.724355702726385</v>
      </c>
    </row>
    <row r="168" spans="1:9">
      <c r="A168" s="7">
        <v>45504</v>
      </c>
      <c r="B168">
        <v>628.35</v>
      </c>
      <c r="C168" s="12">
        <f t="shared" si="18"/>
        <v>3.5</v>
      </c>
      <c r="D168" s="12">
        <f t="shared" si="19"/>
        <v>3.5</v>
      </c>
      <c r="E168" s="12">
        <f t="shared" si="20"/>
        <v>0</v>
      </c>
      <c r="F168" s="12">
        <f t="shared" si="24"/>
        <v>3.3813417681609694</v>
      </c>
      <c r="G168" s="12">
        <f t="shared" si="24"/>
        <v>5.3952660054602335</v>
      </c>
      <c r="H168" s="12">
        <f t="shared" si="21"/>
        <v>0.62672382876746224</v>
      </c>
      <c r="I168" s="12">
        <f t="shared" si="22"/>
        <v>38.526750373007019</v>
      </c>
    </row>
    <row r="169" spans="1:9">
      <c r="A169" s="7">
        <v>45503</v>
      </c>
      <c r="B169">
        <v>622.58000000000004</v>
      </c>
      <c r="C169" s="12">
        <f t="shared" si="18"/>
        <v>-5.7699999999999818</v>
      </c>
      <c r="D169" s="12">
        <f t="shared" si="19"/>
        <v>0</v>
      </c>
      <c r="E169" s="12">
        <f t="shared" si="20"/>
        <v>5.7699999999999818</v>
      </c>
      <c r="F169" s="12">
        <f t="shared" si="24"/>
        <v>3.1398173561494715</v>
      </c>
      <c r="G169" s="12">
        <f t="shared" si="24"/>
        <v>5.4220327193559301</v>
      </c>
      <c r="H169" s="12">
        <f t="shared" si="21"/>
        <v>0.57908491495094527</v>
      </c>
      <c r="I169" s="12">
        <f t="shared" si="22"/>
        <v>36.672183330238113</v>
      </c>
    </row>
    <row r="170" spans="1:9">
      <c r="A170" s="7">
        <v>45502</v>
      </c>
      <c r="B170">
        <v>626.96</v>
      </c>
      <c r="C170" s="12">
        <f t="shared" si="18"/>
        <v>4.3799999999999955</v>
      </c>
      <c r="D170" s="12">
        <f t="shared" si="19"/>
        <v>4.3799999999999955</v>
      </c>
      <c r="E170" s="12">
        <f t="shared" si="20"/>
        <v>0</v>
      </c>
      <c r="F170" s="12">
        <f t="shared" si="24"/>
        <v>3.2284018307102231</v>
      </c>
      <c r="G170" s="12">
        <f t="shared" si="24"/>
        <v>5.0347446679733636</v>
      </c>
      <c r="H170" s="12">
        <f t="shared" si="21"/>
        <v>0.64122453939848989</v>
      </c>
      <c r="I170" s="12">
        <f t="shared" si="22"/>
        <v>39.069884955138384</v>
      </c>
    </row>
    <row r="171" spans="1:9">
      <c r="A171" s="7">
        <v>45499</v>
      </c>
      <c r="B171">
        <v>631.37</v>
      </c>
      <c r="C171" s="12">
        <f t="shared" si="18"/>
        <v>4.4099999999999682</v>
      </c>
      <c r="D171" s="12">
        <f t="shared" si="19"/>
        <v>4.4099999999999682</v>
      </c>
      <c r="E171" s="12">
        <f t="shared" si="20"/>
        <v>0</v>
      </c>
      <c r="F171" s="12">
        <f t="shared" si="24"/>
        <v>3.3128016999452048</v>
      </c>
      <c r="G171" s="12">
        <f t="shared" si="24"/>
        <v>4.6751200488324098</v>
      </c>
      <c r="H171" s="12">
        <f t="shared" si="21"/>
        <v>0.70860248835162254</v>
      </c>
      <c r="I171" s="12">
        <f t="shared" si="22"/>
        <v>41.472635863667051</v>
      </c>
    </row>
    <row r="172" spans="1:9">
      <c r="A172" s="7">
        <v>45498</v>
      </c>
      <c r="B172">
        <v>634.09</v>
      </c>
      <c r="C172" s="12">
        <f t="shared" si="18"/>
        <v>2.7200000000000273</v>
      </c>
      <c r="D172" s="12">
        <f t="shared" si="19"/>
        <v>2.7200000000000273</v>
      </c>
      <c r="E172" s="12">
        <f t="shared" si="20"/>
        <v>0</v>
      </c>
      <c r="F172" s="12">
        <f t="shared" si="24"/>
        <v>3.2704587213776923</v>
      </c>
      <c r="G172" s="12">
        <f t="shared" si="24"/>
        <v>4.3411829024872377</v>
      </c>
      <c r="H172" s="12">
        <f t="shared" si="21"/>
        <v>0.75335658387116455</v>
      </c>
      <c r="I172" s="12">
        <f t="shared" si="22"/>
        <v>42.966535774933995</v>
      </c>
    </row>
    <row r="173" spans="1:9">
      <c r="A173" s="7">
        <v>45497</v>
      </c>
      <c r="B173">
        <v>635.99</v>
      </c>
      <c r="C173" s="12">
        <f t="shared" si="18"/>
        <v>1.8999999999999773</v>
      </c>
      <c r="D173" s="12">
        <f t="shared" si="19"/>
        <v>1.8999999999999773</v>
      </c>
      <c r="E173" s="12">
        <f t="shared" si="20"/>
        <v>0</v>
      </c>
      <c r="F173" s="12">
        <f t="shared" ref="F173:G188" si="25">((F172*13)+D173)/14</f>
        <v>3.1725688127078553</v>
      </c>
      <c r="G173" s="12">
        <f t="shared" si="25"/>
        <v>4.0310984094524347</v>
      </c>
      <c r="H173" s="12">
        <f t="shared" si="21"/>
        <v>0.78702340912059299</v>
      </c>
      <c r="I173" s="12">
        <f t="shared" si="22"/>
        <v>44.041024034928164</v>
      </c>
    </row>
    <row r="174" spans="1:9">
      <c r="A174" s="7">
        <v>45496</v>
      </c>
      <c r="B174">
        <v>642.76</v>
      </c>
      <c r="C174" s="12">
        <f t="shared" si="18"/>
        <v>6.7699999999999818</v>
      </c>
      <c r="D174" s="12">
        <f t="shared" si="19"/>
        <v>6.7699999999999818</v>
      </c>
      <c r="E174" s="12">
        <f t="shared" si="20"/>
        <v>0</v>
      </c>
      <c r="F174" s="12">
        <f t="shared" si="25"/>
        <v>3.4295281832287214</v>
      </c>
      <c r="G174" s="12">
        <f t="shared" si="25"/>
        <v>3.7431628087772606</v>
      </c>
      <c r="H174" s="12">
        <f t="shared" si="21"/>
        <v>0.91621133208176142</v>
      </c>
      <c r="I174" s="12">
        <f t="shared" si="22"/>
        <v>47.813689270191006</v>
      </c>
    </row>
    <row r="175" spans="1:9">
      <c r="A175" s="7">
        <v>45495</v>
      </c>
      <c r="B175">
        <v>647.5</v>
      </c>
      <c r="C175" s="12">
        <f t="shared" si="18"/>
        <v>4.7400000000000091</v>
      </c>
      <c r="D175" s="12">
        <f t="shared" si="19"/>
        <v>4.7400000000000091</v>
      </c>
      <c r="E175" s="12">
        <f t="shared" si="20"/>
        <v>0</v>
      </c>
      <c r="F175" s="12">
        <f t="shared" si="25"/>
        <v>3.5231333129980991</v>
      </c>
      <c r="G175" s="12">
        <f t="shared" si="25"/>
        <v>3.4757940367217417</v>
      </c>
      <c r="H175" s="12">
        <f t="shared" si="21"/>
        <v>1.0136197012182593</v>
      </c>
      <c r="I175" s="12">
        <f t="shared" si="22"/>
        <v>50.338189510412995</v>
      </c>
    </row>
    <row r="176" spans="1:9">
      <c r="A176" s="7">
        <v>45492</v>
      </c>
      <c r="B176">
        <v>633.34</v>
      </c>
      <c r="C176" s="12">
        <f t="shared" si="18"/>
        <v>-14.159999999999968</v>
      </c>
      <c r="D176" s="12">
        <f t="shared" si="19"/>
        <v>0</v>
      </c>
      <c r="E176" s="12">
        <f t="shared" si="20"/>
        <v>14.159999999999968</v>
      </c>
      <c r="F176" s="12">
        <f t="shared" si="25"/>
        <v>3.2714809334982351</v>
      </c>
      <c r="G176" s="12">
        <f t="shared" si="25"/>
        <v>4.2389516055273289</v>
      </c>
      <c r="H176" s="12">
        <f t="shared" si="21"/>
        <v>0.77176652105025867</v>
      </c>
      <c r="I176" s="12">
        <f t="shared" si="22"/>
        <v>43.55915476903666</v>
      </c>
    </row>
    <row r="177" spans="1:9">
      <c r="A177" s="7">
        <v>45491</v>
      </c>
      <c r="B177">
        <v>643.04</v>
      </c>
      <c r="C177" s="12">
        <f t="shared" si="18"/>
        <v>9.6999999999999318</v>
      </c>
      <c r="D177" s="12">
        <f t="shared" si="19"/>
        <v>9.6999999999999318</v>
      </c>
      <c r="E177" s="12">
        <f t="shared" si="20"/>
        <v>0</v>
      </c>
      <c r="F177" s="12">
        <f t="shared" si="25"/>
        <v>3.7306608668197851</v>
      </c>
      <c r="G177" s="12">
        <f t="shared" si="25"/>
        <v>3.9361693479896624</v>
      </c>
      <c r="H177" s="12">
        <f t="shared" si="21"/>
        <v>0.94778972574570819</v>
      </c>
      <c r="I177" s="12">
        <f t="shared" si="22"/>
        <v>48.659755887296733</v>
      </c>
    </row>
    <row r="178" spans="1:9">
      <c r="A178" s="7">
        <v>45490</v>
      </c>
      <c r="B178">
        <v>647.46</v>
      </c>
      <c r="C178" s="12">
        <f t="shared" si="18"/>
        <v>4.4200000000000728</v>
      </c>
      <c r="D178" s="12">
        <f t="shared" si="19"/>
        <v>4.4200000000000728</v>
      </c>
      <c r="E178" s="12">
        <f t="shared" si="20"/>
        <v>0</v>
      </c>
      <c r="F178" s="12">
        <f t="shared" si="25"/>
        <v>3.7798993763326627</v>
      </c>
      <c r="G178" s="12">
        <f t="shared" si="25"/>
        <v>3.6550143945618294</v>
      </c>
      <c r="H178" s="12">
        <f t="shared" si="21"/>
        <v>1.0341681231014153</v>
      </c>
      <c r="I178" s="12">
        <f t="shared" si="22"/>
        <v>50.839854943978786</v>
      </c>
    </row>
    <row r="179" spans="1:9">
      <c r="A179" s="7">
        <v>45489</v>
      </c>
      <c r="B179">
        <v>656.32</v>
      </c>
      <c r="C179" s="12">
        <f t="shared" si="18"/>
        <v>8.8600000000000136</v>
      </c>
      <c r="D179" s="12">
        <f t="shared" si="19"/>
        <v>8.8600000000000136</v>
      </c>
      <c r="E179" s="12">
        <f t="shared" si="20"/>
        <v>0</v>
      </c>
      <c r="F179" s="12">
        <f t="shared" si="25"/>
        <v>4.1427637065946161</v>
      </c>
      <c r="G179" s="12">
        <f t="shared" si="25"/>
        <v>3.3939419378074129</v>
      </c>
      <c r="H179" s="12">
        <f t="shared" si="21"/>
        <v>1.2206348200732522</v>
      </c>
      <c r="I179" s="12">
        <f t="shared" si="22"/>
        <v>54.96783212797623</v>
      </c>
    </row>
    <row r="180" spans="1:9">
      <c r="A180" s="7">
        <v>45488</v>
      </c>
      <c r="B180">
        <v>656.45</v>
      </c>
      <c r="C180" s="12">
        <f t="shared" si="18"/>
        <v>0.12999999999999545</v>
      </c>
      <c r="D180" s="12">
        <f t="shared" si="19"/>
        <v>0.12999999999999545</v>
      </c>
      <c r="E180" s="12">
        <f t="shared" si="20"/>
        <v>0</v>
      </c>
      <c r="F180" s="12">
        <f t="shared" si="25"/>
        <v>3.8561377275521429</v>
      </c>
      <c r="G180" s="12">
        <f t="shared" si="25"/>
        <v>3.151517513678312</v>
      </c>
      <c r="H180" s="12">
        <f t="shared" si="21"/>
        <v>1.2235812464362381</v>
      </c>
      <c r="I180" s="12">
        <f t="shared" si="22"/>
        <v>55.027503420317437</v>
      </c>
    </row>
    <row r="181" spans="1:9">
      <c r="A181" s="7">
        <v>45485</v>
      </c>
      <c r="B181">
        <v>647.6</v>
      </c>
      <c r="C181" s="12">
        <f t="shared" si="18"/>
        <v>-8.8500000000000227</v>
      </c>
      <c r="D181" s="12">
        <f t="shared" si="19"/>
        <v>0</v>
      </c>
      <c r="E181" s="12">
        <f t="shared" si="20"/>
        <v>8.8500000000000227</v>
      </c>
      <c r="F181" s="12">
        <f t="shared" si="25"/>
        <v>3.5806993184412756</v>
      </c>
      <c r="G181" s="12">
        <f t="shared" si="25"/>
        <v>3.5585519769870055</v>
      </c>
      <c r="H181" s="12">
        <f t="shared" si="21"/>
        <v>1.0062236948054983</v>
      </c>
      <c r="I181" s="12">
        <f t="shared" si="22"/>
        <v>50.155109692443887</v>
      </c>
    </row>
    <row r="182" spans="1:9">
      <c r="A182" s="7">
        <v>45484</v>
      </c>
      <c r="B182">
        <v>652.75</v>
      </c>
      <c r="C182" s="12">
        <f t="shared" si="18"/>
        <v>5.1499999999999773</v>
      </c>
      <c r="D182" s="12">
        <f t="shared" si="19"/>
        <v>5.1499999999999773</v>
      </c>
      <c r="E182" s="12">
        <f t="shared" si="20"/>
        <v>0</v>
      </c>
      <c r="F182" s="12">
        <f t="shared" si="25"/>
        <v>3.6927922242668969</v>
      </c>
      <c r="G182" s="12">
        <f t="shared" si="25"/>
        <v>3.3043696929165054</v>
      </c>
      <c r="H182" s="12">
        <f t="shared" si="21"/>
        <v>1.1175481460754961</v>
      </c>
      <c r="I182" s="12">
        <f t="shared" si="22"/>
        <v>52.77557198152379</v>
      </c>
    </row>
    <row r="183" spans="1:9">
      <c r="A183" s="7">
        <v>45483</v>
      </c>
      <c r="B183">
        <v>677.65</v>
      </c>
      <c r="C183" s="12">
        <f t="shared" si="18"/>
        <v>24.899999999999977</v>
      </c>
      <c r="D183" s="12">
        <f t="shared" si="19"/>
        <v>24.899999999999977</v>
      </c>
      <c r="E183" s="12">
        <f t="shared" si="20"/>
        <v>0</v>
      </c>
      <c r="F183" s="12">
        <f t="shared" si="25"/>
        <v>5.2075927796764026</v>
      </c>
      <c r="G183" s="12">
        <f t="shared" si="25"/>
        <v>3.0683432862796125</v>
      </c>
      <c r="H183" s="12">
        <f t="shared" si="21"/>
        <v>1.6972001806195045</v>
      </c>
      <c r="I183" s="12">
        <f t="shared" si="22"/>
        <v>62.924516793917917</v>
      </c>
    </row>
    <row r="184" spans="1:9">
      <c r="A184" s="7">
        <v>45482</v>
      </c>
      <c r="B184">
        <v>685.74</v>
      </c>
      <c r="C184" s="12">
        <f t="shared" si="18"/>
        <v>8.0900000000000318</v>
      </c>
      <c r="D184" s="12">
        <f t="shared" si="19"/>
        <v>8.0900000000000318</v>
      </c>
      <c r="E184" s="12">
        <f t="shared" si="20"/>
        <v>0</v>
      </c>
      <c r="F184" s="12">
        <f t="shared" si="25"/>
        <v>5.4134790096995191</v>
      </c>
      <c r="G184" s="12">
        <f t="shared" si="25"/>
        <v>2.849175908688212</v>
      </c>
      <c r="H184" s="12">
        <f t="shared" si="21"/>
        <v>1.9000157179455925</v>
      </c>
      <c r="I184" s="12">
        <f t="shared" si="22"/>
        <v>65.51742827420216</v>
      </c>
    </row>
    <row r="185" spans="1:9">
      <c r="A185" s="7">
        <v>45481</v>
      </c>
      <c r="B185">
        <v>685.74</v>
      </c>
      <c r="C185" s="12">
        <f t="shared" si="18"/>
        <v>0</v>
      </c>
      <c r="D185" s="12">
        <f t="shared" si="19"/>
        <v>0</v>
      </c>
      <c r="E185" s="12">
        <f t="shared" si="20"/>
        <v>0</v>
      </c>
      <c r="F185" s="12">
        <f t="shared" si="25"/>
        <v>5.0268019375781252</v>
      </c>
      <c r="G185" s="12">
        <f t="shared" si="25"/>
        <v>2.6456633437819113</v>
      </c>
      <c r="H185" s="12">
        <f t="shared" si="21"/>
        <v>1.9000157179455925</v>
      </c>
      <c r="I185" s="12">
        <f t="shared" si="22"/>
        <v>65.51742827420216</v>
      </c>
    </row>
    <row r="186" spans="1:9">
      <c r="A186" s="7">
        <v>45478</v>
      </c>
      <c r="B186">
        <v>690.65</v>
      </c>
      <c r="C186" s="12">
        <f t="shared" si="18"/>
        <v>4.9099999999999682</v>
      </c>
      <c r="D186" s="12">
        <f t="shared" si="19"/>
        <v>4.9099999999999682</v>
      </c>
      <c r="E186" s="12">
        <f t="shared" si="20"/>
        <v>0</v>
      </c>
      <c r="F186" s="12">
        <f t="shared" si="25"/>
        <v>5.0184589420368289</v>
      </c>
      <c r="G186" s="12">
        <f t="shared" si="25"/>
        <v>2.4566873906546318</v>
      </c>
      <c r="H186" s="12">
        <f t="shared" si="21"/>
        <v>2.0427747385065396</v>
      </c>
      <c r="I186" s="12">
        <f t="shared" si="22"/>
        <v>67.13526021677103</v>
      </c>
    </row>
    <row r="187" spans="1:9">
      <c r="A187" s="7">
        <v>45476</v>
      </c>
      <c r="B187">
        <v>682.51</v>
      </c>
      <c r="C187" s="12">
        <f t="shared" si="18"/>
        <v>-8.1399999999999864</v>
      </c>
      <c r="D187" s="12">
        <f t="shared" si="19"/>
        <v>0</v>
      </c>
      <c r="E187" s="12">
        <f t="shared" si="20"/>
        <v>8.1399999999999864</v>
      </c>
      <c r="F187" s="12">
        <f t="shared" si="25"/>
        <v>4.659997589034198</v>
      </c>
      <c r="G187" s="12">
        <f t="shared" si="25"/>
        <v>2.8626382913221571</v>
      </c>
      <c r="H187" s="12">
        <f t="shared" si="21"/>
        <v>1.6278681114413169</v>
      </c>
      <c r="I187" s="12">
        <f t="shared" si="22"/>
        <v>61.946339862104949</v>
      </c>
    </row>
    <row r="188" spans="1:9">
      <c r="A188" s="7">
        <v>45475</v>
      </c>
      <c r="B188">
        <v>679.58</v>
      </c>
      <c r="C188" s="12">
        <f t="shared" si="18"/>
        <v>-2.92999999999995</v>
      </c>
      <c r="D188" s="12">
        <f t="shared" si="19"/>
        <v>0</v>
      </c>
      <c r="E188" s="12">
        <f t="shared" si="20"/>
        <v>2.92999999999995</v>
      </c>
      <c r="F188" s="12">
        <f t="shared" si="25"/>
        <v>4.3271406183888983</v>
      </c>
      <c r="G188" s="12">
        <f t="shared" si="25"/>
        <v>2.8674498419419998</v>
      </c>
      <c r="H188" s="12">
        <f t="shared" si="21"/>
        <v>1.5090553826246924</v>
      </c>
      <c r="I188" s="12">
        <f t="shared" si="22"/>
        <v>60.144363216330753</v>
      </c>
    </row>
    <row r="189" spans="1:9">
      <c r="A189" s="7">
        <v>45474</v>
      </c>
      <c r="B189">
        <v>673.61</v>
      </c>
      <c r="C189" s="12">
        <f t="shared" si="18"/>
        <v>-5.9700000000000273</v>
      </c>
      <c r="D189" s="12">
        <f t="shared" si="19"/>
        <v>0</v>
      </c>
      <c r="E189" s="12">
        <f t="shared" si="20"/>
        <v>5.9700000000000273</v>
      </c>
      <c r="F189" s="12">
        <f t="shared" ref="F189:G204" si="26">((F188*13)+D189)/14</f>
        <v>4.0180591456468342</v>
      </c>
      <c r="G189" s="12">
        <f t="shared" si="26"/>
        <v>3.0890605675175733</v>
      </c>
      <c r="H189" s="12">
        <f t="shared" si="21"/>
        <v>1.3007382205120768</v>
      </c>
      <c r="I189" s="12">
        <f t="shared" si="22"/>
        <v>56.535689671924985</v>
      </c>
    </row>
    <row r="190" spans="1:9">
      <c r="A190" s="13">
        <v>45638</v>
      </c>
      <c r="B190" s="12">
        <v>137.34</v>
      </c>
      <c r="C190" s="12">
        <f t="shared" si="18"/>
        <v>-536.27</v>
      </c>
      <c r="D190" s="12">
        <f t="shared" si="19"/>
        <v>0</v>
      </c>
      <c r="E190" s="12">
        <f t="shared" si="20"/>
        <v>536.27</v>
      </c>
      <c r="F190" s="12">
        <f t="shared" si="26"/>
        <v>3.7310549209577744</v>
      </c>
      <c r="G190" s="12">
        <f t="shared" si="26"/>
        <v>41.173413384123464</v>
      </c>
      <c r="H190" s="12">
        <f t="shared" si="21"/>
        <v>9.0618061858249416E-2</v>
      </c>
      <c r="I190" s="12">
        <f t="shared" si="22"/>
        <v>8.3088722832858508</v>
      </c>
    </row>
    <row r="191" spans="1:9">
      <c r="A191" s="13">
        <v>45639</v>
      </c>
      <c r="B191" s="12">
        <v>134.25</v>
      </c>
      <c r="C191" s="12">
        <f t="shared" si="18"/>
        <v>-3.0900000000000034</v>
      </c>
      <c r="D191" s="12">
        <f t="shared" si="19"/>
        <v>0</v>
      </c>
      <c r="E191" s="12">
        <f t="shared" si="20"/>
        <v>3.0900000000000034</v>
      </c>
      <c r="F191" s="12">
        <f t="shared" si="26"/>
        <v>3.4645509980322191</v>
      </c>
      <c r="G191" s="12">
        <f t="shared" si="26"/>
        <v>38.453169570971788</v>
      </c>
      <c r="H191" s="12">
        <f t="shared" si="21"/>
        <v>9.0097930461565931E-2</v>
      </c>
      <c r="I191" s="12">
        <f t="shared" si="22"/>
        <v>8.2651226044816752</v>
      </c>
    </row>
    <row r="192" spans="1:9">
      <c r="A192" s="13">
        <v>45642</v>
      </c>
      <c r="B192" s="12">
        <v>132</v>
      </c>
      <c r="C192" s="12">
        <f t="shared" si="18"/>
        <v>-2.25</v>
      </c>
      <c r="D192" s="12">
        <f t="shared" si="19"/>
        <v>0</v>
      </c>
      <c r="E192" s="12">
        <f t="shared" si="20"/>
        <v>2.25</v>
      </c>
      <c r="F192" s="12">
        <f t="shared" si="26"/>
        <v>3.2170830696013466</v>
      </c>
      <c r="G192" s="12">
        <f t="shared" si="26"/>
        <v>35.867228887330945</v>
      </c>
      <c r="H192" s="12">
        <f t="shared" si="21"/>
        <v>8.9694218633591949E-2</v>
      </c>
      <c r="I192" s="12">
        <f t="shared" si="22"/>
        <v>8.2311365059881467</v>
      </c>
    </row>
    <row r="193" spans="1:9">
      <c r="A193" s="13">
        <v>45643</v>
      </c>
      <c r="B193" s="12">
        <v>130.38999999999999</v>
      </c>
      <c r="C193" s="12">
        <f t="shared" si="18"/>
        <v>-1.6100000000000136</v>
      </c>
      <c r="D193" s="12">
        <f t="shared" si="19"/>
        <v>0</v>
      </c>
      <c r="E193" s="12">
        <f t="shared" si="20"/>
        <v>1.6100000000000136</v>
      </c>
      <c r="F193" s="12">
        <f t="shared" si="26"/>
        <v>2.9872914217726789</v>
      </c>
      <c r="G193" s="12">
        <f t="shared" si="26"/>
        <v>33.420283966807304</v>
      </c>
      <c r="H193" s="12">
        <f t="shared" si="21"/>
        <v>8.9385578672509999E-2</v>
      </c>
      <c r="I193" s="12">
        <f t="shared" si="22"/>
        <v>8.2051369526510882</v>
      </c>
    </row>
    <row r="194" spans="1:9">
      <c r="A194" s="13">
        <v>45644</v>
      </c>
      <c r="B194" s="12">
        <v>128.91</v>
      </c>
      <c r="C194" s="12">
        <f t="shared" si="18"/>
        <v>-1.4799999999999898</v>
      </c>
      <c r="D194" s="12">
        <f t="shared" si="19"/>
        <v>0</v>
      </c>
      <c r="E194" s="12">
        <f t="shared" si="20"/>
        <v>1.4799999999999898</v>
      </c>
      <c r="F194" s="12">
        <f t="shared" si="26"/>
        <v>2.7739134630746305</v>
      </c>
      <c r="G194" s="12">
        <f t="shared" si="26"/>
        <v>31.138835112035355</v>
      </c>
      <c r="H194" s="12">
        <f t="shared" si="21"/>
        <v>8.9082120544788632E-2</v>
      </c>
      <c r="I194" s="12">
        <f t="shared" si="22"/>
        <v>8.179559545080707</v>
      </c>
    </row>
    <row r="195" spans="1:9">
      <c r="A195" s="13">
        <v>45645</v>
      </c>
      <c r="B195" s="12">
        <v>130.68</v>
      </c>
      <c r="C195" s="12">
        <f t="shared" ref="C195:C258" si="27">B195-B194</f>
        <v>1.7700000000000102</v>
      </c>
      <c r="D195" s="12">
        <f t="shared" ref="D195:D251" si="28">IF(C195&gt;0,C195,0)</f>
        <v>1.7700000000000102</v>
      </c>
      <c r="E195" s="12">
        <f t="shared" ref="E195:E251" si="29">IF(C195&lt;0,-C195,0)</f>
        <v>0</v>
      </c>
      <c r="F195" s="12">
        <f t="shared" si="26"/>
        <v>2.7022053585693007</v>
      </c>
      <c r="G195" s="12">
        <f t="shared" si="26"/>
        <v>28.914632604032828</v>
      </c>
      <c r="H195" s="12">
        <f t="shared" si="21"/>
        <v>9.3454597731683242E-2</v>
      </c>
      <c r="I195" s="12">
        <f t="shared" si="22"/>
        <v>8.5467286822470783</v>
      </c>
    </row>
    <row r="196" spans="1:9">
      <c r="A196" s="13">
        <v>45646</v>
      </c>
      <c r="B196" s="12">
        <v>134.69999999999999</v>
      </c>
      <c r="C196" s="12">
        <f t="shared" si="27"/>
        <v>4.0199999999999818</v>
      </c>
      <c r="D196" s="12">
        <f t="shared" si="28"/>
        <v>4.0199999999999818</v>
      </c>
      <c r="E196" s="12">
        <f t="shared" si="29"/>
        <v>0</v>
      </c>
      <c r="F196" s="12">
        <f t="shared" si="26"/>
        <v>2.7963335472429205</v>
      </c>
      <c r="G196" s="12">
        <f t="shared" si="26"/>
        <v>26.849301703744768</v>
      </c>
      <c r="H196" s="12">
        <f t="shared" si="21"/>
        <v>0.10414920946912024</v>
      </c>
      <c r="I196" s="12">
        <f t="shared" si="22"/>
        <v>9.4325303659996962</v>
      </c>
    </row>
    <row r="197" spans="1:9">
      <c r="A197" s="13">
        <v>45649</v>
      </c>
      <c r="B197" s="12">
        <v>139.66999999999999</v>
      </c>
      <c r="C197" s="12">
        <f t="shared" si="27"/>
        <v>4.9699999999999989</v>
      </c>
      <c r="D197" s="12">
        <f t="shared" si="28"/>
        <v>4.9699999999999989</v>
      </c>
      <c r="E197" s="12">
        <f t="shared" si="29"/>
        <v>0</v>
      </c>
      <c r="F197" s="12">
        <f t="shared" si="26"/>
        <v>2.9515954367255688</v>
      </c>
      <c r="G197" s="12">
        <f t="shared" si="26"/>
        <v>24.931494439191571</v>
      </c>
      <c r="H197" s="12">
        <f t="shared" si="21"/>
        <v>0.11838822754586857</v>
      </c>
      <c r="I197" s="12">
        <f t="shared" si="22"/>
        <v>10.58561102754571</v>
      </c>
    </row>
    <row r="198" spans="1:9">
      <c r="A198" s="13">
        <v>45650</v>
      </c>
      <c r="B198" s="12">
        <v>140.22</v>
      </c>
      <c r="C198" s="12">
        <f t="shared" si="27"/>
        <v>0.55000000000001137</v>
      </c>
      <c r="D198" s="12">
        <f t="shared" si="28"/>
        <v>0.55000000000001137</v>
      </c>
      <c r="E198" s="12">
        <f t="shared" si="29"/>
        <v>0</v>
      </c>
      <c r="F198" s="12">
        <f t="shared" si="26"/>
        <v>2.7800529055308862</v>
      </c>
      <c r="G198" s="12">
        <f t="shared" si="26"/>
        <v>23.150673407820744</v>
      </c>
      <c r="H198" s="12">
        <f t="shared" si="21"/>
        <v>0.12008518527982563</v>
      </c>
      <c r="I198" s="12">
        <f t="shared" si="22"/>
        <v>10.721076116172839</v>
      </c>
    </row>
    <row r="199" spans="1:9">
      <c r="A199" s="13">
        <v>45652</v>
      </c>
      <c r="B199" s="12">
        <v>139.93</v>
      </c>
      <c r="C199" s="12">
        <f t="shared" si="27"/>
        <v>-0.28999999999999204</v>
      </c>
      <c r="D199" s="12">
        <f t="shared" si="28"/>
        <v>0</v>
      </c>
      <c r="E199" s="12">
        <f t="shared" si="29"/>
        <v>0.28999999999999204</v>
      </c>
      <c r="F199" s="12">
        <f t="shared" si="26"/>
        <v>2.5814776979929657</v>
      </c>
      <c r="G199" s="12">
        <f t="shared" si="26"/>
        <v>21.517768164404977</v>
      </c>
      <c r="H199" s="12">
        <f t="shared" si="21"/>
        <v>0.11996958412551752</v>
      </c>
      <c r="I199" s="12">
        <f t="shared" si="22"/>
        <v>10.711860913543546</v>
      </c>
    </row>
    <row r="200" spans="1:9">
      <c r="A200" s="13">
        <v>45653</v>
      </c>
      <c r="B200" s="12">
        <v>137.01</v>
      </c>
      <c r="C200" s="12">
        <f t="shared" si="27"/>
        <v>-2.9200000000000159</v>
      </c>
      <c r="D200" s="12">
        <f t="shared" si="28"/>
        <v>0</v>
      </c>
      <c r="E200" s="12">
        <f t="shared" si="29"/>
        <v>2.9200000000000159</v>
      </c>
      <c r="F200" s="12">
        <f t="shared" si="26"/>
        <v>2.3970864338506108</v>
      </c>
      <c r="G200" s="12">
        <f t="shared" si="26"/>
        <v>20.189356152661766</v>
      </c>
      <c r="H200" s="12">
        <f t="shared" si="21"/>
        <v>0.11873020693305164</v>
      </c>
      <c r="I200" s="12">
        <f t="shared" si="22"/>
        <v>10.612943692523075</v>
      </c>
    </row>
    <row r="201" spans="1:9">
      <c r="A201" s="13">
        <v>45656</v>
      </c>
      <c r="B201" s="12">
        <v>137.49</v>
      </c>
      <c r="C201" s="12">
        <f t="shared" si="27"/>
        <v>0.48000000000001819</v>
      </c>
      <c r="D201" s="12">
        <f t="shared" si="28"/>
        <v>0.48000000000001819</v>
      </c>
      <c r="E201" s="12">
        <f t="shared" si="29"/>
        <v>0</v>
      </c>
      <c r="F201" s="12">
        <f t="shared" si="26"/>
        <v>2.2601516885755686</v>
      </c>
      <c r="G201" s="12">
        <f t="shared" si="26"/>
        <v>18.747259284614497</v>
      </c>
      <c r="H201" s="12">
        <f t="shared" si="21"/>
        <v>0.12055904568570351</v>
      </c>
      <c r="I201" s="12">
        <f t="shared" si="22"/>
        <v>10.758830259759307</v>
      </c>
    </row>
    <row r="202" spans="1:9">
      <c r="A202" s="13">
        <v>45657</v>
      </c>
      <c r="B202" s="12">
        <v>134.29</v>
      </c>
      <c r="C202" s="12">
        <f t="shared" si="27"/>
        <v>-3.2000000000000171</v>
      </c>
      <c r="D202" s="12">
        <f t="shared" si="28"/>
        <v>0</v>
      </c>
      <c r="E202" s="12">
        <f t="shared" si="29"/>
        <v>3.2000000000000171</v>
      </c>
      <c r="F202" s="12">
        <f t="shared" si="26"/>
        <v>2.0987122822487421</v>
      </c>
      <c r="G202" s="12">
        <f t="shared" si="26"/>
        <v>17.636740764284891</v>
      </c>
      <c r="H202" s="12">
        <f t="shared" si="21"/>
        <v>0.1189966054555113</v>
      </c>
      <c r="I202" s="12">
        <f t="shared" si="22"/>
        <v>10.634223989184605</v>
      </c>
    </row>
    <row r="203" spans="1:9">
      <c r="A203" s="13">
        <v>45659</v>
      </c>
      <c r="B203" s="12">
        <v>138.31</v>
      </c>
      <c r="C203" s="12">
        <f t="shared" si="27"/>
        <v>4.0200000000000102</v>
      </c>
      <c r="D203" s="12">
        <f t="shared" si="28"/>
        <v>4.0200000000000102</v>
      </c>
      <c r="E203" s="12">
        <f t="shared" si="29"/>
        <v>0</v>
      </c>
      <c r="F203" s="12">
        <f t="shared" si="26"/>
        <v>2.2359471192309757</v>
      </c>
      <c r="G203" s="12">
        <f t="shared" si="26"/>
        <v>16.376973566835968</v>
      </c>
      <c r="H203" s="12">
        <f t="shared" si="21"/>
        <v>0.13652993394083868</v>
      </c>
      <c r="I203" s="12">
        <f t="shared" si="22"/>
        <v>12.012876200051394</v>
      </c>
    </row>
    <row r="204" spans="1:9">
      <c r="A204" s="13">
        <v>45660</v>
      </c>
      <c r="B204" s="12">
        <v>144.47</v>
      </c>
      <c r="C204" s="12">
        <f t="shared" si="27"/>
        <v>6.1599999999999966</v>
      </c>
      <c r="D204" s="12">
        <f t="shared" si="28"/>
        <v>6.1599999999999966</v>
      </c>
      <c r="E204" s="12">
        <f t="shared" si="29"/>
        <v>0</v>
      </c>
      <c r="F204" s="12">
        <f t="shared" si="26"/>
        <v>2.5162366107144769</v>
      </c>
      <c r="G204" s="12">
        <f t="shared" si="26"/>
        <v>15.207189740633398</v>
      </c>
      <c r="H204" s="12">
        <f t="shared" ref="H204:H251" si="30">F204/G204</f>
        <v>0.16546361646235846</v>
      </c>
      <c r="I204" s="12">
        <f t="shared" ref="I204:I251" si="31">IF(G204=0,100,100-(100/(1+H204)))</f>
        <v>14.197235685881452</v>
      </c>
    </row>
    <row r="205" spans="1:9">
      <c r="A205" s="13">
        <v>45663</v>
      </c>
      <c r="B205" s="12">
        <v>149.43</v>
      </c>
      <c r="C205" s="12">
        <f t="shared" si="27"/>
        <v>4.960000000000008</v>
      </c>
      <c r="D205" s="12">
        <f t="shared" si="28"/>
        <v>4.960000000000008</v>
      </c>
      <c r="E205" s="12">
        <f t="shared" si="29"/>
        <v>0</v>
      </c>
      <c r="F205" s="12">
        <f t="shared" ref="F205:G220" si="32">((F204*13)+D205)/14</f>
        <v>2.6907911385205865</v>
      </c>
      <c r="G205" s="12">
        <f t="shared" si="32"/>
        <v>14.120961902016727</v>
      </c>
      <c r="H205" s="12">
        <f t="shared" si="30"/>
        <v>0.19055296354395609</v>
      </c>
      <c r="I205" s="12">
        <f t="shared" si="31"/>
        <v>16.005416758338171</v>
      </c>
    </row>
    <row r="206" spans="1:9">
      <c r="A206" s="13">
        <v>45664</v>
      </c>
      <c r="B206" s="12">
        <v>140.13999999999999</v>
      </c>
      <c r="C206" s="12">
        <f t="shared" si="27"/>
        <v>-9.2900000000000205</v>
      </c>
      <c r="D206" s="12">
        <f t="shared" si="28"/>
        <v>0</v>
      </c>
      <c r="E206" s="12">
        <f t="shared" si="29"/>
        <v>9.2900000000000205</v>
      </c>
      <c r="F206" s="12">
        <f t="shared" si="32"/>
        <v>2.4985917714834018</v>
      </c>
      <c r="G206" s="12">
        <f t="shared" si="32"/>
        <v>13.77589319472982</v>
      </c>
      <c r="H206" s="12">
        <f t="shared" si="30"/>
        <v>0.1813742119051327</v>
      </c>
      <c r="I206" s="12">
        <f t="shared" si="31"/>
        <v>15.35281624377437</v>
      </c>
    </row>
    <row r="207" spans="1:9">
      <c r="A207" s="13">
        <v>45665</v>
      </c>
      <c r="B207" s="12">
        <v>140.11000000000001</v>
      </c>
      <c r="C207" s="12">
        <f t="shared" si="27"/>
        <v>-2.9999999999972715E-2</v>
      </c>
      <c r="D207" s="12">
        <f t="shared" si="28"/>
        <v>0</v>
      </c>
      <c r="E207" s="12">
        <f t="shared" si="29"/>
        <v>2.9999999999972715E-2</v>
      </c>
      <c r="F207" s="12">
        <f t="shared" si="32"/>
        <v>2.3201209306631587</v>
      </c>
      <c r="G207" s="12">
        <f t="shared" si="32"/>
        <v>12.794043680820545</v>
      </c>
      <c r="H207" s="12">
        <f t="shared" si="30"/>
        <v>0.18134383378268706</v>
      </c>
      <c r="I207" s="12">
        <f t="shared" si="31"/>
        <v>15.350639551062827</v>
      </c>
    </row>
    <row r="208" spans="1:9">
      <c r="A208" s="13">
        <v>45667</v>
      </c>
      <c r="B208" s="12">
        <v>135.91</v>
      </c>
      <c r="C208" s="12">
        <f t="shared" si="27"/>
        <v>-4.2000000000000171</v>
      </c>
      <c r="D208" s="12">
        <f t="shared" si="28"/>
        <v>0</v>
      </c>
      <c r="E208" s="12">
        <f t="shared" si="29"/>
        <v>4.2000000000000171</v>
      </c>
      <c r="F208" s="12">
        <f t="shared" si="32"/>
        <v>2.1543980070443616</v>
      </c>
      <c r="G208" s="12">
        <f t="shared" si="32"/>
        <v>12.180183417904795</v>
      </c>
      <c r="H208" s="12">
        <f t="shared" si="30"/>
        <v>0.17687730415269526</v>
      </c>
      <c r="I208" s="12">
        <f t="shared" si="31"/>
        <v>15.029375069820034</v>
      </c>
    </row>
    <row r="209" spans="1:9">
      <c r="A209" s="13">
        <v>45670</v>
      </c>
      <c r="B209" s="12">
        <v>133.22999999999999</v>
      </c>
      <c r="C209" s="12">
        <f t="shared" si="27"/>
        <v>-2.6800000000000068</v>
      </c>
      <c r="D209" s="12">
        <f t="shared" si="28"/>
        <v>0</v>
      </c>
      <c r="E209" s="12">
        <f t="shared" si="29"/>
        <v>2.6800000000000068</v>
      </c>
      <c r="F209" s="12">
        <f t="shared" si="32"/>
        <v>2.0005124351126216</v>
      </c>
      <c r="G209" s="12">
        <f t="shared" si="32"/>
        <v>11.501598888054454</v>
      </c>
      <c r="H209" s="12">
        <f t="shared" si="30"/>
        <v>0.17393342043864451</v>
      </c>
      <c r="I209" s="12">
        <f t="shared" si="31"/>
        <v>14.816293446493205</v>
      </c>
    </row>
    <row r="210" spans="1:9">
      <c r="A210" s="13">
        <v>45671</v>
      </c>
      <c r="B210" s="12">
        <v>131.76</v>
      </c>
      <c r="C210" s="12">
        <f t="shared" si="27"/>
        <v>-1.4699999999999989</v>
      </c>
      <c r="D210" s="12">
        <f t="shared" si="28"/>
        <v>0</v>
      </c>
      <c r="E210" s="12">
        <f t="shared" si="29"/>
        <v>1.4699999999999989</v>
      </c>
      <c r="F210" s="12">
        <f t="shared" si="32"/>
        <v>1.8576186897474343</v>
      </c>
      <c r="G210" s="12">
        <f t="shared" si="32"/>
        <v>10.78505611033628</v>
      </c>
      <c r="H210" s="12">
        <f t="shared" si="30"/>
        <v>0.17224005797866113</v>
      </c>
      <c r="I210" s="12">
        <f t="shared" si="31"/>
        <v>14.69324109906816</v>
      </c>
    </row>
    <row r="211" spans="1:9">
      <c r="A211" s="13">
        <v>45672</v>
      </c>
      <c r="B211" s="12">
        <v>136.24</v>
      </c>
      <c r="C211" s="12">
        <f t="shared" si="27"/>
        <v>4.4800000000000182</v>
      </c>
      <c r="D211" s="12">
        <f t="shared" si="28"/>
        <v>4.4800000000000182</v>
      </c>
      <c r="E211" s="12">
        <f t="shared" si="29"/>
        <v>0</v>
      </c>
      <c r="F211" s="12">
        <f t="shared" si="32"/>
        <v>2.0449316404797617</v>
      </c>
      <c r="G211" s="12">
        <f t="shared" si="32"/>
        <v>10.014694959597975</v>
      </c>
      <c r="H211" s="12">
        <f t="shared" si="30"/>
        <v>0.20419310310794053</v>
      </c>
      <c r="I211" s="12">
        <f t="shared" si="31"/>
        <v>16.956840442029772</v>
      </c>
    </row>
    <row r="212" spans="1:9">
      <c r="A212" s="13">
        <v>45673</v>
      </c>
      <c r="B212" s="12">
        <v>133.57</v>
      </c>
      <c r="C212" s="12">
        <f t="shared" si="27"/>
        <v>-2.6700000000000159</v>
      </c>
      <c r="D212" s="12">
        <f t="shared" si="28"/>
        <v>0</v>
      </c>
      <c r="E212" s="12">
        <f t="shared" si="29"/>
        <v>2.6700000000000159</v>
      </c>
      <c r="F212" s="12">
        <f t="shared" si="32"/>
        <v>1.8988650947312071</v>
      </c>
      <c r="G212" s="12">
        <f t="shared" si="32"/>
        <v>9.490073891055264</v>
      </c>
      <c r="H212" s="12">
        <f t="shared" si="30"/>
        <v>0.20008960062165118</v>
      </c>
      <c r="I212" s="12">
        <f t="shared" si="31"/>
        <v>16.672888467494758</v>
      </c>
    </row>
    <row r="213" spans="1:9">
      <c r="A213" s="13">
        <v>45674</v>
      </c>
      <c r="B213" s="12">
        <v>137.71</v>
      </c>
      <c r="C213" s="12">
        <f t="shared" si="27"/>
        <v>4.1400000000000148</v>
      </c>
      <c r="D213" s="12">
        <f t="shared" si="28"/>
        <v>4.1400000000000148</v>
      </c>
      <c r="E213" s="12">
        <f t="shared" si="29"/>
        <v>0</v>
      </c>
      <c r="F213" s="12">
        <f t="shared" si="32"/>
        <v>2.058946159393265</v>
      </c>
      <c r="G213" s="12">
        <f t="shared" si="32"/>
        <v>8.812211470265602</v>
      </c>
      <c r="H213" s="12">
        <f t="shared" si="30"/>
        <v>0.23364693032397324</v>
      </c>
      <c r="I213" s="12">
        <f t="shared" si="31"/>
        <v>18.939529988747609</v>
      </c>
    </row>
    <row r="214" spans="1:9">
      <c r="A214" s="13">
        <v>45678</v>
      </c>
      <c r="B214" s="12">
        <v>140.83000000000001</v>
      </c>
      <c r="C214" s="12">
        <f t="shared" si="27"/>
        <v>3.1200000000000045</v>
      </c>
      <c r="D214" s="12">
        <f t="shared" si="28"/>
        <v>3.1200000000000045</v>
      </c>
      <c r="E214" s="12">
        <f t="shared" si="29"/>
        <v>0</v>
      </c>
      <c r="F214" s="12">
        <f t="shared" si="32"/>
        <v>2.1347357194366032</v>
      </c>
      <c r="G214" s="12">
        <f t="shared" si="32"/>
        <v>8.1827677938180585</v>
      </c>
      <c r="H214" s="12">
        <f t="shared" si="30"/>
        <v>0.26088186457513307</v>
      </c>
      <c r="I214" s="12">
        <f t="shared" si="31"/>
        <v>20.690428810556327</v>
      </c>
    </row>
    <row r="215" spans="1:9">
      <c r="A215" s="13">
        <v>45679</v>
      </c>
      <c r="B215" s="12">
        <v>147.07</v>
      </c>
      <c r="C215" s="12">
        <f t="shared" si="27"/>
        <v>6.2399999999999807</v>
      </c>
      <c r="D215" s="12">
        <f t="shared" si="28"/>
        <v>6.2399999999999807</v>
      </c>
      <c r="E215" s="12">
        <f t="shared" si="29"/>
        <v>0</v>
      </c>
      <c r="F215" s="12">
        <f t="shared" si="32"/>
        <v>2.4279688823339876</v>
      </c>
      <c r="G215" s="12">
        <f t="shared" si="32"/>
        <v>7.5982843799739115</v>
      </c>
      <c r="H215" s="12">
        <f t="shared" si="30"/>
        <v>0.31954172296224637</v>
      </c>
      <c r="I215" s="12">
        <f t="shared" si="31"/>
        <v>24.216113625032293</v>
      </c>
    </row>
    <row r="216" spans="1:9">
      <c r="A216" s="13">
        <v>45680</v>
      </c>
      <c r="B216" s="12">
        <v>147.22</v>
      </c>
      <c r="C216" s="12">
        <f t="shared" si="27"/>
        <v>0.15000000000000568</v>
      </c>
      <c r="D216" s="12">
        <f t="shared" si="28"/>
        <v>0.15000000000000568</v>
      </c>
      <c r="E216" s="12">
        <f t="shared" si="29"/>
        <v>0</v>
      </c>
      <c r="F216" s="12">
        <f t="shared" si="32"/>
        <v>2.2652568193101317</v>
      </c>
      <c r="G216" s="12">
        <f t="shared" si="32"/>
        <v>7.0555497814043457</v>
      </c>
      <c r="H216" s="12">
        <f t="shared" si="30"/>
        <v>0.32106028438498979</v>
      </c>
      <c r="I216" s="12">
        <f t="shared" si="31"/>
        <v>24.303227353054311</v>
      </c>
    </row>
    <row r="217" spans="1:9">
      <c r="A217" s="13">
        <v>45681</v>
      </c>
      <c r="B217" s="12">
        <v>142.62</v>
      </c>
      <c r="C217" s="12">
        <f t="shared" si="27"/>
        <v>-4.5999999999999943</v>
      </c>
      <c r="D217" s="12">
        <f t="shared" si="28"/>
        <v>0</v>
      </c>
      <c r="E217" s="12">
        <f t="shared" si="29"/>
        <v>4.5999999999999943</v>
      </c>
      <c r="F217" s="12">
        <f t="shared" si="32"/>
        <v>2.1034527607879796</v>
      </c>
      <c r="G217" s="12">
        <f t="shared" si="32"/>
        <v>6.8801533684468916</v>
      </c>
      <c r="H217" s="12">
        <f t="shared" si="30"/>
        <v>0.30572759764842389</v>
      </c>
      <c r="I217" s="12">
        <f t="shared" si="31"/>
        <v>23.414347540714473</v>
      </c>
    </row>
    <row r="218" spans="1:9">
      <c r="A218" s="13">
        <v>45684</v>
      </c>
      <c r="B218" s="12">
        <v>118.42</v>
      </c>
      <c r="C218" s="12">
        <f t="shared" si="27"/>
        <v>-24.200000000000003</v>
      </c>
      <c r="D218" s="12">
        <f t="shared" si="28"/>
        <v>0</v>
      </c>
      <c r="E218" s="12">
        <f t="shared" si="29"/>
        <v>24.200000000000003</v>
      </c>
      <c r="F218" s="12">
        <f t="shared" si="32"/>
        <v>1.9532061350174097</v>
      </c>
      <c r="G218" s="12">
        <f t="shared" si="32"/>
        <v>8.1172852707006857</v>
      </c>
      <c r="H218" s="12">
        <f t="shared" si="30"/>
        <v>0.24062307407964345</v>
      </c>
      <c r="I218" s="12">
        <f t="shared" si="31"/>
        <v>19.395340865971704</v>
      </c>
    </row>
    <row r="219" spans="1:9">
      <c r="A219" s="13">
        <v>45685</v>
      </c>
      <c r="B219" s="12">
        <v>128.99</v>
      </c>
      <c r="C219" s="12">
        <f t="shared" si="27"/>
        <v>10.570000000000007</v>
      </c>
      <c r="D219" s="12">
        <f t="shared" si="28"/>
        <v>10.570000000000007</v>
      </c>
      <c r="E219" s="12">
        <f t="shared" si="29"/>
        <v>0</v>
      </c>
      <c r="F219" s="12">
        <f t="shared" si="32"/>
        <v>2.5686914110875954</v>
      </c>
      <c r="G219" s="12">
        <f t="shared" si="32"/>
        <v>7.5374791799363505</v>
      </c>
      <c r="H219" s="12">
        <f t="shared" si="30"/>
        <v>0.34078918823750387</v>
      </c>
      <c r="I219" s="12">
        <f t="shared" si="31"/>
        <v>25.417059685980803</v>
      </c>
    </row>
    <row r="220" spans="1:9">
      <c r="A220" s="13">
        <v>45686</v>
      </c>
      <c r="B220" s="12">
        <v>123.7</v>
      </c>
      <c r="C220" s="12">
        <f t="shared" si="27"/>
        <v>-5.2900000000000063</v>
      </c>
      <c r="D220" s="12">
        <f t="shared" si="28"/>
        <v>0</v>
      </c>
      <c r="E220" s="12">
        <f t="shared" si="29"/>
        <v>5.2900000000000063</v>
      </c>
      <c r="F220" s="12">
        <f t="shared" si="32"/>
        <v>2.3852134531527676</v>
      </c>
      <c r="G220" s="12">
        <f t="shared" si="32"/>
        <v>7.3769449527980404</v>
      </c>
      <c r="H220" s="12">
        <f t="shared" si="30"/>
        <v>0.32333350301713548</v>
      </c>
      <c r="I220" s="12">
        <f t="shared" si="31"/>
        <v>24.433259059787332</v>
      </c>
    </row>
    <row r="221" spans="1:9">
      <c r="A221" s="13">
        <v>45687</v>
      </c>
      <c r="B221" s="12">
        <v>124.65</v>
      </c>
      <c r="C221" s="12">
        <f t="shared" si="27"/>
        <v>0.95000000000000284</v>
      </c>
      <c r="D221" s="12">
        <f t="shared" si="28"/>
        <v>0.95000000000000284</v>
      </c>
      <c r="E221" s="12">
        <f t="shared" si="29"/>
        <v>0</v>
      </c>
      <c r="F221" s="12">
        <f t="shared" ref="F221:G236" si="33">((F220*13)+D221)/14</f>
        <v>2.2826982064989987</v>
      </c>
      <c r="G221" s="12">
        <f t="shared" si="33"/>
        <v>6.8500203133124655</v>
      </c>
      <c r="H221" s="12">
        <f t="shared" si="30"/>
        <v>0.33323962588297112</v>
      </c>
      <c r="I221" s="12">
        <f t="shared" si="31"/>
        <v>24.994728585439006</v>
      </c>
    </row>
    <row r="222" spans="1:9">
      <c r="A222" s="13">
        <v>45688</v>
      </c>
      <c r="B222" s="12">
        <v>120.07</v>
      </c>
      <c r="C222" s="12">
        <f t="shared" si="27"/>
        <v>-4.5800000000000125</v>
      </c>
      <c r="D222" s="12">
        <f t="shared" si="28"/>
        <v>0</v>
      </c>
      <c r="E222" s="12">
        <f t="shared" si="29"/>
        <v>4.5800000000000125</v>
      </c>
      <c r="F222" s="12">
        <f t="shared" si="33"/>
        <v>2.1196483346062132</v>
      </c>
      <c r="G222" s="12">
        <f t="shared" si="33"/>
        <v>6.6878760052187189</v>
      </c>
      <c r="H222" s="12">
        <f t="shared" si="30"/>
        <v>0.31693894039784798</v>
      </c>
      <c r="I222" s="12">
        <f t="shared" si="31"/>
        <v>24.066335247259119</v>
      </c>
    </row>
    <row r="223" spans="1:9">
      <c r="A223" s="13">
        <v>45691</v>
      </c>
      <c r="B223" s="12">
        <v>116.66</v>
      </c>
      <c r="C223" s="12">
        <f t="shared" si="27"/>
        <v>-3.4099999999999966</v>
      </c>
      <c r="D223" s="12">
        <f t="shared" si="28"/>
        <v>0</v>
      </c>
      <c r="E223" s="12">
        <f t="shared" si="29"/>
        <v>3.4099999999999966</v>
      </c>
      <c r="F223" s="12">
        <f t="shared" si="33"/>
        <v>1.9682448821343408</v>
      </c>
      <c r="G223" s="12">
        <f t="shared" si="33"/>
        <v>6.453742004845954</v>
      </c>
      <c r="H223" s="12">
        <f t="shared" si="30"/>
        <v>0.30497731093936431</v>
      </c>
      <c r="I223" s="12">
        <f t="shared" si="31"/>
        <v>23.370315206463772</v>
      </c>
    </row>
    <row r="224" spans="1:9">
      <c r="A224" s="13">
        <v>45692</v>
      </c>
      <c r="B224" s="12">
        <v>118.65</v>
      </c>
      <c r="C224" s="12">
        <f t="shared" si="27"/>
        <v>1.9900000000000091</v>
      </c>
      <c r="D224" s="12">
        <f t="shared" si="28"/>
        <v>1.9900000000000091</v>
      </c>
      <c r="E224" s="12">
        <f t="shared" si="29"/>
        <v>0</v>
      </c>
      <c r="F224" s="12">
        <f t="shared" si="33"/>
        <v>1.9697988191247457</v>
      </c>
      <c r="G224" s="12">
        <f t="shared" si="33"/>
        <v>5.9927604330712425</v>
      </c>
      <c r="H224" s="12">
        <f t="shared" si="30"/>
        <v>0.32869640645975889</v>
      </c>
      <c r="I224" s="12">
        <f t="shared" si="31"/>
        <v>24.738262620544972</v>
      </c>
    </row>
    <row r="225" spans="1:9">
      <c r="A225" s="13">
        <v>45693</v>
      </c>
      <c r="B225" s="12">
        <v>124.83</v>
      </c>
      <c r="C225" s="12">
        <f t="shared" si="27"/>
        <v>6.1799999999999926</v>
      </c>
      <c r="D225" s="12">
        <f t="shared" si="28"/>
        <v>6.1799999999999926</v>
      </c>
      <c r="E225" s="12">
        <f t="shared" si="29"/>
        <v>0</v>
      </c>
      <c r="F225" s="12">
        <f t="shared" si="33"/>
        <v>2.2705274749015492</v>
      </c>
      <c r="G225" s="12">
        <f t="shared" si="33"/>
        <v>5.564706116423296</v>
      </c>
      <c r="H225" s="12">
        <f t="shared" si="30"/>
        <v>0.4080228905890409</v>
      </c>
      <c r="I225" s="12">
        <f t="shared" si="31"/>
        <v>28.978427361954758</v>
      </c>
    </row>
    <row r="226" spans="1:9">
      <c r="A226" s="13">
        <v>45694</v>
      </c>
      <c r="B226" s="12">
        <v>128.68</v>
      </c>
      <c r="C226" s="12">
        <f t="shared" si="27"/>
        <v>3.8500000000000085</v>
      </c>
      <c r="D226" s="12">
        <f t="shared" si="28"/>
        <v>3.8500000000000085</v>
      </c>
      <c r="E226" s="12">
        <f t="shared" si="29"/>
        <v>0</v>
      </c>
      <c r="F226" s="12">
        <f t="shared" si="33"/>
        <v>2.3833469409800108</v>
      </c>
      <c r="G226" s="12">
        <f t="shared" si="33"/>
        <v>5.1672271081073466</v>
      </c>
      <c r="H226" s="12">
        <f t="shared" si="30"/>
        <v>0.46124292412860168</v>
      </c>
      <c r="I226" s="12">
        <f t="shared" si="31"/>
        <v>31.565109162370078</v>
      </c>
    </row>
    <row r="227" spans="1:9">
      <c r="A227" s="13">
        <v>45695</v>
      </c>
      <c r="B227" s="12">
        <v>129.84</v>
      </c>
      <c r="C227" s="12">
        <f t="shared" si="27"/>
        <v>1.1599999999999966</v>
      </c>
      <c r="D227" s="12">
        <f t="shared" si="28"/>
        <v>1.1599999999999966</v>
      </c>
      <c r="E227" s="12">
        <f t="shared" si="29"/>
        <v>0</v>
      </c>
      <c r="F227" s="12">
        <f t="shared" si="33"/>
        <v>2.295965016624296</v>
      </c>
      <c r="G227" s="12">
        <f t="shared" si="33"/>
        <v>4.7981394575282508</v>
      </c>
      <c r="H227" s="12">
        <f t="shared" si="30"/>
        <v>0.47851152242395567</v>
      </c>
      <c r="I227" s="12">
        <f t="shared" si="31"/>
        <v>32.364409418971377</v>
      </c>
    </row>
    <row r="228" spans="1:9">
      <c r="A228" s="13">
        <v>45698</v>
      </c>
      <c r="B228" s="12">
        <v>133.57</v>
      </c>
      <c r="C228" s="12">
        <f t="shared" si="27"/>
        <v>3.7299999999999898</v>
      </c>
      <c r="D228" s="12">
        <f t="shared" si="28"/>
        <v>3.7299999999999898</v>
      </c>
      <c r="E228" s="12">
        <f t="shared" si="29"/>
        <v>0</v>
      </c>
      <c r="F228" s="12">
        <f t="shared" si="33"/>
        <v>2.3983960868654171</v>
      </c>
      <c r="G228" s="12">
        <f t="shared" si="33"/>
        <v>4.4554152105619469</v>
      </c>
      <c r="H228" s="12">
        <f t="shared" si="30"/>
        <v>0.53831034225043983</v>
      </c>
      <c r="I228" s="12">
        <f t="shared" si="31"/>
        <v>34.993611332218549</v>
      </c>
    </row>
    <row r="229" spans="1:9">
      <c r="A229" s="13">
        <v>45699</v>
      </c>
      <c r="B229" s="12">
        <v>132.80000000000001</v>
      </c>
      <c r="C229" s="12">
        <f t="shared" si="27"/>
        <v>-0.76999999999998181</v>
      </c>
      <c r="D229" s="12">
        <f t="shared" si="28"/>
        <v>0</v>
      </c>
      <c r="E229" s="12">
        <f t="shared" si="29"/>
        <v>0.76999999999998181</v>
      </c>
      <c r="F229" s="12">
        <f t="shared" si="33"/>
        <v>2.2270820806607445</v>
      </c>
      <c r="G229" s="12">
        <f t="shared" si="33"/>
        <v>4.1921712669503775</v>
      </c>
      <c r="H229" s="12">
        <f t="shared" si="30"/>
        <v>0.53124787582470356</v>
      </c>
      <c r="I229" s="12">
        <f t="shared" si="31"/>
        <v>34.6937869571628</v>
      </c>
    </row>
    <row r="230" spans="1:9">
      <c r="A230" s="13">
        <v>45700</v>
      </c>
      <c r="B230" s="12">
        <v>131.13999999999999</v>
      </c>
      <c r="C230" s="12">
        <f t="shared" si="27"/>
        <v>-1.660000000000025</v>
      </c>
      <c r="D230" s="12">
        <f t="shared" si="28"/>
        <v>0</v>
      </c>
      <c r="E230" s="12">
        <f t="shared" si="29"/>
        <v>1.660000000000025</v>
      </c>
      <c r="F230" s="12">
        <f t="shared" si="33"/>
        <v>2.0680047891849771</v>
      </c>
      <c r="G230" s="12">
        <f t="shared" si="33"/>
        <v>4.0113018907396381</v>
      </c>
      <c r="H230" s="12">
        <f t="shared" si="30"/>
        <v>0.51554454027982943</v>
      </c>
      <c r="I230" s="12">
        <f t="shared" si="31"/>
        <v>34.01711573482622</v>
      </c>
    </row>
    <row r="231" spans="1:9">
      <c r="A231" s="13">
        <v>45701</v>
      </c>
      <c r="B231" s="12">
        <v>135.29</v>
      </c>
      <c r="C231" s="12">
        <f t="shared" si="27"/>
        <v>4.1500000000000057</v>
      </c>
      <c r="D231" s="12">
        <f t="shared" si="28"/>
        <v>4.1500000000000057</v>
      </c>
      <c r="E231" s="12">
        <f t="shared" si="29"/>
        <v>0</v>
      </c>
      <c r="F231" s="12">
        <f t="shared" si="33"/>
        <v>2.2167187328146221</v>
      </c>
      <c r="G231" s="12">
        <f t="shared" si="33"/>
        <v>3.7247803271153783</v>
      </c>
      <c r="H231" s="12">
        <f t="shared" si="30"/>
        <v>0.59512737346616607</v>
      </c>
      <c r="I231" s="12">
        <f t="shared" si="31"/>
        <v>37.309081604748052</v>
      </c>
    </row>
    <row r="232" spans="1:9">
      <c r="A232" s="13">
        <v>45702</v>
      </c>
      <c r="B232" s="12">
        <v>138.85</v>
      </c>
      <c r="C232" s="12">
        <f t="shared" si="27"/>
        <v>3.5600000000000023</v>
      </c>
      <c r="D232" s="12">
        <f t="shared" si="28"/>
        <v>3.5600000000000023</v>
      </c>
      <c r="E232" s="12">
        <f t="shared" si="29"/>
        <v>0</v>
      </c>
      <c r="F232" s="12">
        <f t="shared" si="33"/>
        <v>2.3126673947564349</v>
      </c>
      <c r="G232" s="12">
        <f t="shared" si="33"/>
        <v>3.4587245894642797</v>
      </c>
      <c r="H232" s="12">
        <f t="shared" si="30"/>
        <v>0.66864745513450752</v>
      </c>
      <c r="I232" s="12">
        <f t="shared" si="31"/>
        <v>40.071223737347722</v>
      </c>
    </row>
    <row r="233" spans="1:9">
      <c r="A233" s="13">
        <v>45706</v>
      </c>
      <c r="B233" s="12">
        <v>139.4</v>
      </c>
      <c r="C233" s="12">
        <f t="shared" si="27"/>
        <v>0.55000000000001137</v>
      </c>
      <c r="D233" s="12">
        <f t="shared" si="28"/>
        <v>0.55000000000001137</v>
      </c>
      <c r="E233" s="12">
        <f t="shared" si="29"/>
        <v>0</v>
      </c>
      <c r="F233" s="12">
        <f t="shared" si="33"/>
        <v>2.186762580845262</v>
      </c>
      <c r="G233" s="12">
        <f t="shared" si="33"/>
        <v>3.2116728330739739</v>
      </c>
      <c r="H233" s="12">
        <f t="shared" si="30"/>
        <v>0.68087962083991471</v>
      </c>
      <c r="I233" s="12">
        <f t="shared" si="31"/>
        <v>40.507339871232872</v>
      </c>
    </row>
    <row r="234" spans="1:9">
      <c r="A234" s="13">
        <v>45707</v>
      </c>
      <c r="B234" s="12">
        <v>139.22999999999999</v>
      </c>
      <c r="C234" s="12">
        <f t="shared" si="27"/>
        <v>-0.17000000000001592</v>
      </c>
      <c r="D234" s="12">
        <f t="shared" si="28"/>
        <v>0</v>
      </c>
      <c r="E234" s="12">
        <f t="shared" si="29"/>
        <v>0.17000000000001592</v>
      </c>
      <c r="F234" s="12">
        <f t="shared" si="33"/>
        <v>2.0305652536420289</v>
      </c>
      <c r="G234" s="12">
        <f t="shared" si="33"/>
        <v>2.9944104878544056</v>
      </c>
      <c r="H234" s="12">
        <f t="shared" si="30"/>
        <v>0.67811853514345533</v>
      </c>
      <c r="I234" s="12">
        <f t="shared" si="31"/>
        <v>40.409453858126049</v>
      </c>
    </row>
    <row r="235" spans="1:9">
      <c r="A235" s="13">
        <v>45708</v>
      </c>
      <c r="B235" s="12">
        <v>140.11000000000001</v>
      </c>
      <c r="C235" s="12">
        <f t="shared" si="27"/>
        <v>0.88000000000002387</v>
      </c>
      <c r="D235" s="12">
        <f t="shared" si="28"/>
        <v>0.88000000000002387</v>
      </c>
      <c r="E235" s="12">
        <f t="shared" si="29"/>
        <v>0</v>
      </c>
      <c r="F235" s="12">
        <f t="shared" si="33"/>
        <v>1.9483820212390286</v>
      </c>
      <c r="G235" s="12">
        <f t="shared" si="33"/>
        <v>2.7805240244362337</v>
      </c>
      <c r="H235" s="12">
        <f t="shared" si="30"/>
        <v>0.70072475695802472</v>
      </c>
      <c r="I235" s="12">
        <f t="shared" si="31"/>
        <v>41.201537996740015</v>
      </c>
    </row>
    <row r="236" spans="1:9">
      <c r="A236" s="13">
        <v>45709</v>
      </c>
      <c r="B236" s="12">
        <v>134.43</v>
      </c>
      <c r="C236" s="12">
        <f t="shared" si="27"/>
        <v>-5.6800000000000068</v>
      </c>
      <c r="D236" s="12">
        <f t="shared" si="28"/>
        <v>0</v>
      </c>
      <c r="E236" s="12">
        <f t="shared" si="29"/>
        <v>5.6800000000000068</v>
      </c>
      <c r="F236" s="12">
        <f t="shared" si="33"/>
        <v>1.8092118768648124</v>
      </c>
      <c r="G236" s="12">
        <f t="shared" si="33"/>
        <v>2.9876294512622175</v>
      </c>
      <c r="H236" s="12">
        <f t="shared" si="30"/>
        <v>0.60556769384518361</v>
      </c>
      <c r="I236" s="12">
        <f t="shared" si="31"/>
        <v>37.71673384850601</v>
      </c>
    </row>
    <row r="237" spans="1:9">
      <c r="A237" s="13">
        <v>45712</v>
      </c>
      <c r="B237" s="12">
        <v>130.28</v>
      </c>
      <c r="C237" s="12">
        <f t="shared" si="27"/>
        <v>-4.1500000000000057</v>
      </c>
      <c r="D237" s="12">
        <f t="shared" si="28"/>
        <v>0</v>
      </c>
      <c r="E237" s="12">
        <f t="shared" si="29"/>
        <v>4.1500000000000057</v>
      </c>
      <c r="F237" s="12">
        <f t="shared" ref="F237:G251" si="34">((F236*13)+D237)/14</f>
        <v>1.6799824570887545</v>
      </c>
      <c r="G237" s="12">
        <f t="shared" si="34"/>
        <v>3.0706559190292024</v>
      </c>
      <c r="H237" s="12">
        <f t="shared" si="30"/>
        <v>0.54710866387787471</v>
      </c>
      <c r="I237" s="12">
        <f t="shared" si="31"/>
        <v>35.363299078587687</v>
      </c>
    </row>
    <row r="238" spans="1:9">
      <c r="A238" s="13">
        <v>45713</v>
      </c>
      <c r="B238" s="12">
        <v>126.63</v>
      </c>
      <c r="C238" s="12">
        <f t="shared" si="27"/>
        <v>-3.6500000000000057</v>
      </c>
      <c r="D238" s="12">
        <f t="shared" si="28"/>
        <v>0</v>
      </c>
      <c r="E238" s="12">
        <f t="shared" si="29"/>
        <v>3.6500000000000057</v>
      </c>
      <c r="F238" s="12">
        <f t="shared" si="34"/>
        <v>1.5599837101538436</v>
      </c>
      <c r="G238" s="12">
        <f t="shared" si="34"/>
        <v>3.1120376390985456</v>
      </c>
      <c r="H238" s="12">
        <f t="shared" si="30"/>
        <v>0.5012740496948872</v>
      </c>
      <c r="I238" s="12">
        <f t="shared" si="31"/>
        <v>33.389909710140145</v>
      </c>
    </row>
    <row r="239" spans="1:9">
      <c r="A239" s="13">
        <v>45714</v>
      </c>
      <c r="B239" s="12">
        <v>131.28</v>
      </c>
      <c r="C239" s="12">
        <f t="shared" si="27"/>
        <v>4.6500000000000057</v>
      </c>
      <c r="D239" s="12">
        <f t="shared" si="28"/>
        <v>4.6500000000000057</v>
      </c>
      <c r="E239" s="12">
        <f t="shared" si="29"/>
        <v>0</v>
      </c>
      <c r="F239" s="12">
        <f t="shared" si="34"/>
        <v>1.7806991594285695</v>
      </c>
      <c r="G239" s="12">
        <f t="shared" si="34"/>
        <v>2.8897492363057924</v>
      </c>
      <c r="H239" s="12">
        <f t="shared" si="30"/>
        <v>0.61621234709797379</v>
      </c>
      <c r="I239" s="12">
        <f t="shared" si="31"/>
        <v>38.12694218086056</v>
      </c>
    </row>
    <row r="240" spans="1:9">
      <c r="A240" s="13">
        <v>45715</v>
      </c>
      <c r="B240" s="12">
        <v>120.15</v>
      </c>
      <c r="C240" s="12">
        <f t="shared" si="27"/>
        <v>-11.129999999999995</v>
      </c>
      <c r="D240" s="12">
        <f t="shared" si="28"/>
        <v>0</v>
      </c>
      <c r="E240" s="12">
        <f t="shared" si="29"/>
        <v>11.129999999999995</v>
      </c>
      <c r="F240" s="12">
        <f t="shared" si="34"/>
        <v>1.6535063623265287</v>
      </c>
      <c r="G240" s="12">
        <f t="shared" si="34"/>
        <v>3.4783385765696644</v>
      </c>
      <c r="H240" s="12">
        <f t="shared" si="30"/>
        <v>0.47537245898506403</v>
      </c>
      <c r="I240" s="12">
        <f t="shared" si="31"/>
        <v>32.220505140246516</v>
      </c>
    </row>
    <row r="241" spans="1:9">
      <c r="A241" s="13">
        <v>45716</v>
      </c>
      <c r="B241" s="12">
        <v>124.92</v>
      </c>
      <c r="C241" s="12">
        <f t="shared" si="27"/>
        <v>4.769999999999996</v>
      </c>
      <c r="D241" s="12">
        <f t="shared" si="28"/>
        <v>4.769999999999996</v>
      </c>
      <c r="E241" s="12">
        <f t="shared" si="29"/>
        <v>0</v>
      </c>
      <c r="F241" s="12">
        <f t="shared" si="34"/>
        <v>1.8761130507317763</v>
      </c>
      <c r="G241" s="12">
        <f t="shared" si="34"/>
        <v>3.2298858211004027</v>
      </c>
      <c r="H241" s="12">
        <f t="shared" si="30"/>
        <v>0.58086048691733505</v>
      </c>
      <c r="I241" s="12">
        <f t="shared" si="31"/>
        <v>36.743311109635499</v>
      </c>
    </row>
    <row r="242" spans="1:9">
      <c r="A242" s="13">
        <v>45719</v>
      </c>
      <c r="B242" s="12">
        <v>114.06</v>
      </c>
      <c r="C242" s="12">
        <f t="shared" si="27"/>
        <v>-10.86</v>
      </c>
      <c r="D242" s="12">
        <f t="shared" si="28"/>
        <v>0</v>
      </c>
      <c r="E242" s="12">
        <f t="shared" si="29"/>
        <v>10.86</v>
      </c>
      <c r="F242" s="12">
        <f t="shared" si="34"/>
        <v>1.7421049756795064</v>
      </c>
      <c r="G242" s="12">
        <f t="shared" si="34"/>
        <v>3.7748939767360881</v>
      </c>
      <c r="H242" s="12">
        <f t="shared" si="30"/>
        <v>0.46149772322500943</v>
      </c>
      <c r="I242" s="12">
        <f t="shared" si="31"/>
        <v>31.577040175378926</v>
      </c>
    </row>
    <row r="243" spans="1:9">
      <c r="A243" s="13">
        <v>45720</v>
      </c>
      <c r="B243" s="12">
        <v>115.99</v>
      </c>
      <c r="C243" s="12">
        <f t="shared" si="27"/>
        <v>1.9299999999999926</v>
      </c>
      <c r="D243" s="12">
        <f t="shared" si="28"/>
        <v>1.9299999999999926</v>
      </c>
      <c r="E243" s="12">
        <f t="shared" si="29"/>
        <v>0</v>
      </c>
      <c r="F243" s="12">
        <f t="shared" si="34"/>
        <v>1.7555260488452553</v>
      </c>
      <c r="G243" s="12">
        <f t="shared" si="34"/>
        <v>3.5052586926835105</v>
      </c>
      <c r="H243" s="12">
        <f t="shared" si="30"/>
        <v>0.50082638765279897</v>
      </c>
      <c r="I243" s="12">
        <f t="shared" si="31"/>
        <v>33.370041450034805</v>
      </c>
    </row>
    <row r="244" spans="1:9">
      <c r="A244" s="13">
        <v>45721</v>
      </c>
      <c r="B244" s="12">
        <v>117.3</v>
      </c>
      <c r="C244" s="12">
        <f t="shared" si="27"/>
        <v>1.3100000000000023</v>
      </c>
      <c r="D244" s="12">
        <f t="shared" si="28"/>
        <v>1.3100000000000023</v>
      </c>
      <c r="E244" s="12">
        <f t="shared" si="29"/>
        <v>0</v>
      </c>
      <c r="F244" s="12">
        <f t="shared" si="34"/>
        <v>1.7237027596420229</v>
      </c>
      <c r="G244" s="12">
        <f t="shared" si="34"/>
        <v>3.2548830717775457</v>
      </c>
      <c r="H244" s="12">
        <f t="shared" si="30"/>
        <v>0.52957440302169756</v>
      </c>
      <c r="I244" s="12">
        <f t="shared" si="31"/>
        <v>34.62233690466546</v>
      </c>
    </row>
    <row r="245" spans="1:9">
      <c r="A245" s="13">
        <v>45722</v>
      </c>
      <c r="B245" s="12">
        <v>110.57</v>
      </c>
      <c r="C245" s="12">
        <f t="shared" si="27"/>
        <v>-6.730000000000004</v>
      </c>
      <c r="D245" s="12">
        <f t="shared" si="28"/>
        <v>0</v>
      </c>
      <c r="E245" s="12">
        <f t="shared" si="29"/>
        <v>6.730000000000004</v>
      </c>
      <c r="F245" s="12">
        <f t="shared" si="34"/>
        <v>1.6005811339533069</v>
      </c>
      <c r="G245" s="12">
        <f t="shared" si="34"/>
        <v>3.5031057095077212</v>
      </c>
      <c r="H245" s="12">
        <f t="shared" si="30"/>
        <v>0.45690346414873984</v>
      </c>
      <c r="I245" s="12">
        <f t="shared" si="31"/>
        <v>31.361272410434267</v>
      </c>
    </row>
    <row r="246" spans="1:9">
      <c r="A246" s="13">
        <v>45723</v>
      </c>
      <c r="B246" s="12">
        <v>112.69</v>
      </c>
      <c r="C246" s="12">
        <f t="shared" si="27"/>
        <v>2.1200000000000045</v>
      </c>
      <c r="D246" s="12">
        <f t="shared" si="28"/>
        <v>2.1200000000000045</v>
      </c>
      <c r="E246" s="12">
        <f t="shared" si="29"/>
        <v>0</v>
      </c>
      <c r="F246" s="12">
        <f t="shared" si="34"/>
        <v>1.6376824815280711</v>
      </c>
      <c r="G246" s="12">
        <f t="shared" si="34"/>
        <v>3.2528838731143126</v>
      </c>
      <c r="H246" s="12">
        <f t="shared" si="30"/>
        <v>0.50345556294333771</v>
      </c>
      <c r="I246" s="12">
        <f t="shared" si="31"/>
        <v>33.486560916886376</v>
      </c>
    </row>
    <row r="247" spans="1:9">
      <c r="A247" s="13">
        <v>45726</v>
      </c>
      <c r="B247" s="12">
        <v>106.98</v>
      </c>
      <c r="C247" s="12">
        <f t="shared" si="27"/>
        <v>-5.7099999999999937</v>
      </c>
      <c r="D247" s="12">
        <f t="shared" si="28"/>
        <v>0</v>
      </c>
      <c r="E247" s="12">
        <f t="shared" si="29"/>
        <v>5.7099999999999937</v>
      </c>
      <c r="F247" s="12">
        <f t="shared" si="34"/>
        <v>1.5207051614189233</v>
      </c>
      <c r="G247" s="12">
        <f t="shared" si="34"/>
        <v>3.4283921678918614</v>
      </c>
      <c r="H247" s="12">
        <f t="shared" si="30"/>
        <v>0.44356219678159337</v>
      </c>
      <c r="I247" s="12">
        <f t="shared" si="31"/>
        <v>30.726919683163672</v>
      </c>
    </row>
    <row r="248" spans="1:9">
      <c r="A248" s="13">
        <v>45727</v>
      </c>
      <c r="B248" s="12">
        <v>108.76</v>
      </c>
      <c r="C248" s="12">
        <f t="shared" si="27"/>
        <v>1.7800000000000011</v>
      </c>
      <c r="D248" s="12">
        <f t="shared" si="28"/>
        <v>1.7800000000000011</v>
      </c>
      <c r="E248" s="12">
        <f t="shared" si="29"/>
        <v>0</v>
      </c>
      <c r="F248" s="12">
        <f t="shared" si="34"/>
        <v>1.5392262213175718</v>
      </c>
      <c r="G248" s="12">
        <f t="shared" si="34"/>
        <v>3.1835070130424428</v>
      </c>
      <c r="H248" s="12">
        <f t="shared" si="30"/>
        <v>0.4835001823497006</v>
      </c>
      <c r="I248" s="12">
        <f t="shared" si="31"/>
        <v>32.591851898790438</v>
      </c>
    </row>
    <row r="249" spans="1:9">
      <c r="A249" s="13">
        <v>45728</v>
      </c>
      <c r="B249" s="12">
        <v>115.74</v>
      </c>
      <c r="C249" s="12">
        <f t="shared" si="27"/>
        <v>6.9799999999999898</v>
      </c>
      <c r="D249" s="12">
        <f t="shared" si="28"/>
        <v>6.9799999999999898</v>
      </c>
      <c r="E249" s="12">
        <f t="shared" si="29"/>
        <v>0</v>
      </c>
      <c r="F249" s="12">
        <f t="shared" si="34"/>
        <v>1.9278529197948873</v>
      </c>
      <c r="G249" s="12">
        <f t="shared" si="34"/>
        <v>2.9561136549679827</v>
      </c>
      <c r="H249" s="12">
        <f t="shared" si="30"/>
        <v>0.65215791569954629</v>
      </c>
      <c r="I249" s="12">
        <f t="shared" si="31"/>
        <v>39.473098152570586</v>
      </c>
    </row>
    <row r="250" spans="1:9">
      <c r="A250" s="13">
        <v>45729</v>
      </c>
      <c r="B250" s="12">
        <v>115.58</v>
      </c>
      <c r="C250" s="12">
        <f t="shared" si="27"/>
        <v>-0.15999999999999659</v>
      </c>
      <c r="D250" s="12">
        <f t="shared" si="28"/>
        <v>0</v>
      </c>
      <c r="E250" s="12">
        <f t="shared" si="29"/>
        <v>0.15999999999999659</v>
      </c>
      <c r="F250" s="12">
        <f t="shared" si="34"/>
        <v>1.7901491398095382</v>
      </c>
      <c r="G250" s="12">
        <f t="shared" si="34"/>
        <v>2.7563912510416979</v>
      </c>
      <c r="H250" s="12">
        <f t="shared" si="30"/>
        <v>0.64945393333874624</v>
      </c>
      <c r="I250" s="12">
        <f t="shared" si="31"/>
        <v>39.373875208757873</v>
      </c>
    </row>
    <row r="251" spans="1:9">
      <c r="A251" s="13">
        <v>45730</v>
      </c>
      <c r="B251" s="12">
        <v>121.67</v>
      </c>
      <c r="C251" s="12">
        <f t="shared" si="27"/>
        <v>6.0900000000000034</v>
      </c>
      <c r="D251" s="12">
        <f t="shared" si="28"/>
        <v>6.0900000000000034</v>
      </c>
      <c r="E251" s="12">
        <f t="shared" si="29"/>
        <v>0</v>
      </c>
      <c r="F251" s="12">
        <f t="shared" si="34"/>
        <v>2.0972813441088571</v>
      </c>
      <c r="G251" s="12">
        <f t="shared" si="34"/>
        <v>2.5595061616815764</v>
      </c>
      <c r="H251" s="12">
        <f t="shared" si="30"/>
        <v>0.81940859354327911</v>
      </c>
      <c r="I251" s="12">
        <f t="shared" si="31"/>
        <v>45.037084932499383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5DBD-54CD-4410-81F6-4EE234AEE8DD}">
  <dimension ref="A1:F251"/>
  <sheetViews>
    <sheetView topLeftCell="C1" zoomScale="80" zoomScaleNormal="88" workbookViewId="0">
      <selection activeCell="C22" sqref="C22"/>
    </sheetView>
  </sheetViews>
  <sheetFormatPr defaultRowHeight="15"/>
  <cols>
    <col min="1" max="1" width="12.7109375" style="12" bestFit="1" customWidth="1"/>
    <col min="2" max="2" width="15.140625" style="12" customWidth="1"/>
    <col min="3" max="3" width="12" style="12" bestFit="1" customWidth="1"/>
    <col min="4" max="6" width="14.5703125" style="12" bestFit="1" customWidth="1"/>
  </cols>
  <sheetData>
    <row r="1" spans="1:6">
      <c r="A1" s="6" t="s">
        <v>0</v>
      </c>
      <c r="B1" s="6" t="s">
        <v>9</v>
      </c>
      <c r="C1" s="12" t="s">
        <v>35</v>
      </c>
      <c r="D1" s="12" t="s">
        <v>36</v>
      </c>
      <c r="E1" s="12" t="s">
        <v>37</v>
      </c>
      <c r="F1" s="12" t="s">
        <v>38</v>
      </c>
    </row>
    <row r="2" spans="1:6">
      <c r="A2" s="7">
        <v>45747</v>
      </c>
      <c r="B2">
        <v>932.53</v>
      </c>
    </row>
    <row r="3" spans="1:6">
      <c r="A3" s="7">
        <v>45744</v>
      </c>
      <c r="B3">
        <v>933.85</v>
      </c>
    </row>
    <row r="4" spans="1:6">
      <c r="A4" s="7">
        <v>45743</v>
      </c>
      <c r="B4">
        <v>976.72</v>
      </c>
    </row>
    <row r="5" spans="1:6">
      <c r="A5" s="7">
        <v>45742</v>
      </c>
      <c r="B5">
        <v>970.65</v>
      </c>
    </row>
    <row r="6" spans="1:6">
      <c r="A6" s="7">
        <v>45741</v>
      </c>
      <c r="B6">
        <v>997.28</v>
      </c>
    </row>
    <row r="7" spans="1:6">
      <c r="A7" s="7">
        <v>45740</v>
      </c>
      <c r="B7">
        <v>971.99</v>
      </c>
    </row>
    <row r="8" spans="1:6">
      <c r="A8" s="7">
        <v>45737</v>
      </c>
      <c r="B8">
        <v>960.29</v>
      </c>
    </row>
    <row r="9" spans="1:6">
      <c r="A9" s="7">
        <v>45736</v>
      </c>
      <c r="B9">
        <v>950.84</v>
      </c>
    </row>
    <row r="10" spans="1:6">
      <c r="A10" s="7">
        <v>45735</v>
      </c>
      <c r="B10">
        <v>959.49</v>
      </c>
    </row>
    <row r="11" spans="1:6">
      <c r="A11" s="7">
        <v>45734</v>
      </c>
      <c r="B11">
        <v>929.98</v>
      </c>
    </row>
    <row r="12" spans="1:6">
      <c r="A12" s="7">
        <v>45733</v>
      </c>
      <c r="B12">
        <v>950.02</v>
      </c>
    </row>
    <row r="13" spans="1:6">
      <c r="A13" s="7">
        <v>45730</v>
      </c>
      <c r="B13">
        <v>918</v>
      </c>
    </row>
    <row r="14" spans="1:6">
      <c r="A14" s="7">
        <v>45729</v>
      </c>
      <c r="B14">
        <v>890.17</v>
      </c>
    </row>
    <row r="15" spans="1:6">
      <c r="A15" s="7">
        <v>45728</v>
      </c>
      <c r="B15">
        <v>919.68</v>
      </c>
    </row>
    <row r="16" spans="1:6">
      <c r="A16" s="7">
        <v>45727</v>
      </c>
      <c r="B16">
        <v>895.1</v>
      </c>
    </row>
    <row r="17" spans="1:6">
      <c r="A17" s="7">
        <v>45726</v>
      </c>
      <c r="B17">
        <v>866.68</v>
      </c>
    </row>
    <row r="18" spans="1:6">
      <c r="A18" s="7">
        <v>45723</v>
      </c>
      <c r="B18">
        <v>891.11</v>
      </c>
    </row>
    <row r="19" spans="1:6">
      <c r="A19" s="7">
        <v>45722</v>
      </c>
      <c r="B19">
        <v>906.36</v>
      </c>
    </row>
    <row r="20" spans="1:6">
      <c r="A20" s="7">
        <v>45721</v>
      </c>
      <c r="B20">
        <v>990.92</v>
      </c>
    </row>
    <row r="21" spans="1:6">
      <c r="A21" s="7">
        <v>45720</v>
      </c>
      <c r="B21">
        <v>972.58</v>
      </c>
      <c r="C21" s="12">
        <f>AVERAGE(B2:B21)</f>
        <v>939.2120000000001</v>
      </c>
      <c r="D21" s="12">
        <f>_xlfn.STDEV.S(B2:B21)</f>
        <v>36.800416702446242</v>
      </c>
      <c r="E21" s="12">
        <f>C21+D21*2</f>
        <v>1012.8128334048926</v>
      </c>
      <c r="F21" s="12">
        <f t="shared" ref="F21:F84" si="0">C21+D21*-2</f>
        <v>865.61116659510765</v>
      </c>
    </row>
    <row r="22" spans="1:6">
      <c r="A22" s="7">
        <v>45719</v>
      </c>
      <c r="B22">
        <v>973.7</v>
      </c>
      <c r="C22" s="12">
        <f>AVERAGE(B3:B22)</f>
        <v>941.2705000000002</v>
      </c>
      <c r="D22" s="12">
        <f t="shared" ref="D21:D84" si="1">_xlfn.STDEV.S(B3:B22)</f>
        <v>37.550784766485876</v>
      </c>
      <c r="E22" s="12">
        <f t="shared" ref="E21:E84" si="2">C22+D22*2</f>
        <v>1016.372069532972</v>
      </c>
      <c r="F22" s="12">
        <f t="shared" si="0"/>
        <v>866.16893046702842</v>
      </c>
    </row>
    <row r="23" spans="1:6">
      <c r="A23" s="7">
        <v>45716</v>
      </c>
      <c r="B23">
        <v>980.56</v>
      </c>
      <c r="C23" s="12">
        <f t="shared" ref="C22:C84" si="3">AVERAGE(B4:B23)</f>
        <v>943.60600000000034</v>
      </c>
      <c r="D23" s="12">
        <f t="shared" si="1"/>
        <v>38.505417991976692</v>
      </c>
      <c r="E23" s="12">
        <f t="shared" si="2"/>
        <v>1020.6168359839537</v>
      </c>
      <c r="F23" s="12">
        <f t="shared" si="0"/>
        <v>866.59516401604697</v>
      </c>
    </row>
    <row r="24" spans="1:6">
      <c r="A24" s="7">
        <v>45715</v>
      </c>
      <c r="B24">
        <v>963.07</v>
      </c>
      <c r="C24" s="12">
        <f t="shared" si="3"/>
        <v>942.92350000000022</v>
      </c>
      <c r="D24" s="12">
        <f t="shared" si="1"/>
        <v>38.005312132163283</v>
      </c>
      <c r="E24" s="12">
        <f t="shared" si="2"/>
        <v>1018.9341242643268</v>
      </c>
      <c r="F24" s="12">
        <f t="shared" si="0"/>
        <v>866.91287573567365</v>
      </c>
    </row>
    <row r="25" spans="1:6">
      <c r="A25" s="7">
        <v>45714</v>
      </c>
      <c r="B25">
        <v>990.06</v>
      </c>
      <c r="C25" s="12">
        <f t="shared" si="3"/>
        <v>943.89400000000023</v>
      </c>
      <c r="D25" s="12">
        <f>_xlfn.STDEV.S(B6:B25)</f>
        <v>38.985776542626148</v>
      </c>
      <c r="E25" s="12">
        <f t="shared" si="2"/>
        <v>1021.8655530852525</v>
      </c>
      <c r="F25" s="12">
        <f t="shared" si="0"/>
        <v>865.92244691474798</v>
      </c>
    </row>
    <row r="26" spans="1:6">
      <c r="A26" s="7">
        <v>45713</v>
      </c>
      <c r="B26">
        <v>977.24</v>
      </c>
      <c r="C26" s="12">
        <f t="shared" si="3"/>
        <v>942.89200000000039</v>
      </c>
      <c r="D26" s="12">
        <f t="shared" si="1"/>
        <v>37.780345293900055</v>
      </c>
      <c r="E26" s="12">
        <f t="shared" si="2"/>
        <v>1018.4526905878005</v>
      </c>
      <c r="F26" s="12">
        <f t="shared" si="0"/>
        <v>867.33130941220031</v>
      </c>
    </row>
    <row r="27" spans="1:6">
      <c r="A27" s="7">
        <v>45712</v>
      </c>
      <c r="B27">
        <v>988.47</v>
      </c>
      <c r="C27" s="12">
        <f t="shared" si="3"/>
        <v>943.71600000000012</v>
      </c>
      <c r="D27" s="12">
        <f t="shared" si="1"/>
        <v>38.618795723816852</v>
      </c>
      <c r="E27" s="12">
        <f t="shared" si="2"/>
        <v>1020.9535914476338</v>
      </c>
      <c r="F27" s="12">
        <f t="shared" si="0"/>
        <v>866.47840855236643</v>
      </c>
    </row>
    <row r="28" spans="1:6">
      <c r="A28" s="7">
        <v>45709</v>
      </c>
      <c r="B28">
        <v>1003.15</v>
      </c>
      <c r="C28" s="12">
        <f t="shared" si="3"/>
        <v>945.85900000000015</v>
      </c>
      <c r="D28" s="12">
        <f t="shared" si="1"/>
        <v>40.718979268046233</v>
      </c>
      <c r="E28" s="12">
        <f t="shared" si="2"/>
        <v>1027.2969585360927</v>
      </c>
      <c r="F28" s="12">
        <f t="shared" si="0"/>
        <v>864.42104146390773</v>
      </c>
    </row>
    <row r="29" spans="1:6">
      <c r="A29" s="7">
        <v>45708</v>
      </c>
      <c r="B29">
        <v>1024.54</v>
      </c>
      <c r="C29" s="12">
        <f t="shared" si="3"/>
        <v>949.54400000000021</v>
      </c>
      <c r="D29" s="12">
        <f t="shared" si="1"/>
        <v>44.365097163375957</v>
      </c>
      <c r="E29" s="12">
        <f t="shared" si="2"/>
        <v>1038.2741943267522</v>
      </c>
      <c r="F29" s="12">
        <f t="shared" si="0"/>
        <v>860.81380567324834</v>
      </c>
    </row>
    <row r="30" spans="1:6">
      <c r="A30" s="7">
        <v>45707</v>
      </c>
      <c r="B30">
        <v>1043.33</v>
      </c>
      <c r="C30" s="12">
        <f t="shared" si="3"/>
        <v>953.7360000000001</v>
      </c>
      <c r="D30" s="12">
        <f t="shared" si="1"/>
        <v>49.06623272357691</v>
      </c>
      <c r="E30" s="12">
        <f t="shared" si="2"/>
        <v>1051.868465447154</v>
      </c>
      <c r="F30" s="12">
        <f t="shared" si="0"/>
        <v>855.60353455284633</v>
      </c>
    </row>
    <row r="31" spans="1:6">
      <c r="A31" s="7">
        <v>45706</v>
      </c>
      <c r="B31">
        <v>1035.8499999999999</v>
      </c>
      <c r="C31" s="12">
        <f t="shared" si="3"/>
        <v>959.02949999999987</v>
      </c>
      <c r="D31" s="12">
        <f t="shared" si="1"/>
        <v>51.992077987141961</v>
      </c>
      <c r="E31" s="12">
        <f t="shared" si="2"/>
        <v>1063.0136559742839</v>
      </c>
      <c r="F31" s="12">
        <f t="shared" si="0"/>
        <v>855.04534402571596</v>
      </c>
    </row>
    <row r="32" spans="1:6">
      <c r="A32" s="7">
        <v>45702</v>
      </c>
      <c r="B32">
        <v>1058.5999999999999</v>
      </c>
      <c r="C32" s="12">
        <f t="shared" si="3"/>
        <v>964.45849999999996</v>
      </c>
      <c r="D32" s="12">
        <f t="shared" si="1"/>
        <v>56.477279947454583</v>
      </c>
      <c r="E32" s="12">
        <f t="shared" si="2"/>
        <v>1077.4130598949091</v>
      </c>
      <c r="F32" s="12">
        <f t="shared" si="0"/>
        <v>851.50394010509081</v>
      </c>
    </row>
    <row r="33" spans="1:6">
      <c r="A33" s="7">
        <v>45701</v>
      </c>
      <c r="B33">
        <v>1043.69</v>
      </c>
      <c r="C33" s="12">
        <f t="shared" si="3"/>
        <v>970.74299999999971</v>
      </c>
      <c r="D33" s="12">
        <f t="shared" si="1"/>
        <v>58.007857643780042</v>
      </c>
      <c r="E33" s="12">
        <f t="shared" si="2"/>
        <v>1086.7587152875599</v>
      </c>
      <c r="F33" s="12">
        <f t="shared" si="0"/>
        <v>854.72728471243965</v>
      </c>
    </row>
    <row r="34" spans="1:6">
      <c r="A34" s="7">
        <v>45700</v>
      </c>
      <c r="B34">
        <v>1027.31</v>
      </c>
      <c r="C34" s="12">
        <f t="shared" si="3"/>
        <v>977.5999999999998</v>
      </c>
      <c r="D34" s="12">
        <f t="shared" si="1"/>
        <v>56.054845135437603</v>
      </c>
      <c r="E34" s="12">
        <f t="shared" si="2"/>
        <v>1089.7096902708749</v>
      </c>
      <c r="F34" s="12">
        <f t="shared" si="0"/>
        <v>865.49030972912465</v>
      </c>
    </row>
    <row r="35" spans="1:6">
      <c r="A35" s="7">
        <v>45699</v>
      </c>
      <c r="B35">
        <v>1008.08</v>
      </c>
      <c r="C35" s="12">
        <f t="shared" si="3"/>
        <v>982.01999999999987</v>
      </c>
      <c r="D35" s="12">
        <f t="shared" si="1"/>
        <v>54.716659447124776</v>
      </c>
      <c r="E35" s="12">
        <f t="shared" si="2"/>
        <v>1091.4533188942494</v>
      </c>
      <c r="F35" s="12">
        <f t="shared" si="0"/>
        <v>872.58668110575036</v>
      </c>
    </row>
    <row r="36" spans="1:6">
      <c r="A36" s="7">
        <v>45698</v>
      </c>
      <c r="B36">
        <v>1027.5999999999999</v>
      </c>
      <c r="C36" s="12">
        <f t="shared" si="3"/>
        <v>988.6450000000001</v>
      </c>
      <c r="D36" s="12">
        <f t="shared" si="1"/>
        <v>51.569565228870559</v>
      </c>
      <c r="E36" s="12">
        <f t="shared" si="2"/>
        <v>1091.7841304577412</v>
      </c>
      <c r="F36" s="12">
        <f t="shared" si="0"/>
        <v>885.50586954225901</v>
      </c>
    </row>
    <row r="37" spans="1:6">
      <c r="A37" s="7">
        <v>45695</v>
      </c>
      <c r="B37">
        <v>1013.93</v>
      </c>
      <c r="C37" s="12">
        <f t="shared" si="3"/>
        <v>996.00750000000005</v>
      </c>
      <c r="D37" s="12">
        <f t="shared" si="1"/>
        <v>43.047539800721886</v>
      </c>
      <c r="E37" s="12">
        <f t="shared" si="2"/>
        <v>1082.1025796014437</v>
      </c>
      <c r="F37" s="12">
        <f t="shared" si="0"/>
        <v>909.91242039855626</v>
      </c>
    </row>
    <row r="38" spans="1:6">
      <c r="A38" s="7">
        <v>45694</v>
      </c>
      <c r="B38">
        <v>1015.68</v>
      </c>
      <c r="C38" s="12">
        <f t="shared" si="3"/>
        <v>1002.2359999999999</v>
      </c>
      <c r="D38" s="12">
        <f t="shared" si="1"/>
        <v>35.404698231196711</v>
      </c>
      <c r="E38" s="12">
        <f t="shared" si="2"/>
        <v>1073.0453964623932</v>
      </c>
      <c r="F38" s="12">
        <f t="shared" si="0"/>
        <v>931.42660353760641</v>
      </c>
    </row>
    <row r="39" spans="1:6">
      <c r="A39" s="7">
        <v>45693</v>
      </c>
      <c r="B39">
        <v>1011.11</v>
      </c>
      <c r="C39" s="12">
        <f t="shared" si="3"/>
        <v>1007.4735000000001</v>
      </c>
      <c r="D39" s="12">
        <f t="shared" si="1"/>
        <v>27.293987052289097</v>
      </c>
      <c r="E39" s="12">
        <f t="shared" si="2"/>
        <v>1062.0614741045783</v>
      </c>
      <c r="F39" s="12">
        <f t="shared" si="0"/>
        <v>952.88552589542189</v>
      </c>
    </row>
    <row r="40" spans="1:6">
      <c r="A40" s="7">
        <v>45692</v>
      </c>
      <c r="B40">
        <v>994.87</v>
      </c>
      <c r="C40" s="12">
        <f t="shared" si="3"/>
        <v>1007.6709999999999</v>
      </c>
      <c r="D40" s="12">
        <f t="shared" si="1"/>
        <v>27.181962459651306</v>
      </c>
      <c r="E40" s="12">
        <f t="shared" si="2"/>
        <v>1062.0349249193025</v>
      </c>
      <c r="F40" s="12">
        <f t="shared" si="0"/>
        <v>953.30707508069736</v>
      </c>
    </row>
    <row r="41" spans="1:6">
      <c r="A41" s="7">
        <v>45691</v>
      </c>
      <c r="B41">
        <v>978.94</v>
      </c>
      <c r="C41" s="12">
        <f t="shared" si="3"/>
        <v>1007.9889999999999</v>
      </c>
      <c r="D41" s="12">
        <f t="shared" si="1"/>
        <v>26.784119588018225</v>
      </c>
      <c r="E41" s="12">
        <f t="shared" si="2"/>
        <v>1061.5572391760363</v>
      </c>
      <c r="F41" s="12">
        <f t="shared" si="0"/>
        <v>954.42076082396352</v>
      </c>
    </row>
    <row r="42" spans="1:6">
      <c r="A42" s="7">
        <v>45688</v>
      </c>
      <c r="B42">
        <v>976.76</v>
      </c>
      <c r="C42" s="12">
        <f t="shared" si="3"/>
        <v>1008.1419999999998</v>
      </c>
      <c r="D42" s="12">
        <f t="shared" si="1"/>
        <v>26.585946940758774</v>
      </c>
      <c r="E42" s="12">
        <f t="shared" si="2"/>
        <v>1061.3138938815173</v>
      </c>
      <c r="F42" s="12">
        <f t="shared" si="0"/>
        <v>954.97010611848225</v>
      </c>
    </row>
    <row r="43" spans="1:6">
      <c r="A43" s="7">
        <v>45687</v>
      </c>
      <c r="B43">
        <v>973.24</v>
      </c>
      <c r="C43" s="12">
        <f t="shared" si="3"/>
        <v>1007.7760000000001</v>
      </c>
      <c r="D43" s="12">
        <f t="shared" si="1"/>
        <v>27.032283506558333</v>
      </c>
      <c r="E43" s="12">
        <f t="shared" si="2"/>
        <v>1061.8405670131167</v>
      </c>
      <c r="F43" s="12">
        <f t="shared" si="0"/>
        <v>953.71143298688344</v>
      </c>
    </row>
    <row r="44" spans="1:6">
      <c r="A44" s="7">
        <v>45686</v>
      </c>
      <c r="B44">
        <v>978.15</v>
      </c>
      <c r="C44" s="12">
        <f t="shared" si="3"/>
        <v>1008.5300000000001</v>
      </c>
      <c r="D44" s="12">
        <f t="shared" si="1"/>
        <v>25.906558608726229</v>
      </c>
      <c r="E44" s="12">
        <f t="shared" si="2"/>
        <v>1060.3431172174526</v>
      </c>
      <c r="F44" s="12">
        <f t="shared" si="0"/>
        <v>956.7168827825476</v>
      </c>
    </row>
    <row r="45" spans="1:6">
      <c r="A45" s="7">
        <v>45685</v>
      </c>
      <c r="B45">
        <v>971.83</v>
      </c>
      <c r="C45" s="12">
        <f t="shared" si="3"/>
        <v>1007.6185000000003</v>
      </c>
      <c r="D45" s="12">
        <f t="shared" si="1"/>
        <v>26.892552534895302</v>
      </c>
      <c r="E45" s="12">
        <f t="shared" si="2"/>
        <v>1061.403605069791</v>
      </c>
      <c r="F45" s="12">
        <f t="shared" si="0"/>
        <v>953.83339493020969</v>
      </c>
    </row>
    <row r="46" spans="1:6">
      <c r="A46" s="7">
        <v>45684</v>
      </c>
      <c r="B46">
        <v>971.89</v>
      </c>
      <c r="C46" s="12">
        <f t="shared" si="3"/>
        <v>1007.3510000000003</v>
      </c>
      <c r="D46" s="12">
        <f t="shared" si="1"/>
        <v>27.235058269579064</v>
      </c>
      <c r="E46" s="12">
        <f t="shared" si="2"/>
        <v>1061.8211165391585</v>
      </c>
      <c r="F46" s="12">
        <f t="shared" si="0"/>
        <v>952.88088346084226</v>
      </c>
    </row>
    <row r="47" spans="1:6">
      <c r="A47" s="7">
        <v>45681</v>
      </c>
      <c r="B47">
        <v>977.59</v>
      </c>
      <c r="C47" s="12">
        <f t="shared" si="3"/>
        <v>1006.8070000000001</v>
      </c>
      <c r="D47" s="12">
        <f t="shared" si="1"/>
        <v>27.73609259848217</v>
      </c>
      <c r="E47" s="12">
        <f t="shared" si="2"/>
        <v>1062.2791851969644</v>
      </c>
      <c r="F47" s="12">
        <f t="shared" si="0"/>
        <v>951.33481480303578</v>
      </c>
    </row>
    <row r="48" spans="1:6">
      <c r="A48" s="7">
        <v>45680</v>
      </c>
      <c r="B48">
        <v>984.86</v>
      </c>
      <c r="C48" s="12">
        <f t="shared" si="3"/>
        <v>1005.8925000000002</v>
      </c>
      <c r="D48" s="12">
        <f t="shared" si="1"/>
        <v>28.161280599432942</v>
      </c>
      <c r="E48" s="12">
        <f t="shared" si="2"/>
        <v>1062.2150611988661</v>
      </c>
      <c r="F48" s="12">
        <f t="shared" si="0"/>
        <v>949.5699388011343</v>
      </c>
    </row>
    <row r="49" spans="1:6">
      <c r="A49" s="7">
        <v>45679</v>
      </c>
      <c r="B49">
        <v>953.99</v>
      </c>
      <c r="C49" s="12">
        <f t="shared" si="3"/>
        <v>1002.3650000000001</v>
      </c>
      <c r="D49" s="12">
        <f t="shared" si="1"/>
        <v>30.057289071301621</v>
      </c>
      <c r="E49" s="12">
        <f t="shared" si="2"/>
        <v>1062.4795781426033</v>
      </c>
      <c r="F49" s="12">
        <f t="shared" si="0"/>
        <v>942.25042185739687</v>
      </c>
    </row>
    <row r="50" spans="1:6">
      <c r="A50" s="7">
        <v>45678</v>
      </c>
      <c r="B50">
        <v>869.68</v>
      </c>
      <c r="C50" s="12">
        <f t="shared" si="3"/>
        <v>993.68250000000012</v>
      </c>
      <c r="D50" s="12">
        <f t="shared" si="1"/>
        <v>40.77204523160961</v>
      </c>
      <c r="E50" s="12">
        <f t="shared" si="2"/>
        <v>1075.2265904632193</v>
      </c>
      <c r="F50" s="12">
        <f t="shared" si="0"/>
        <v>912.13840953678096</v>
      </c>
    </row>
    <row r="51" spans="1:6">
      <c r="A51" s="7">
        <v>45674</v>
      </c>
      <c r="B51">
        <v>858.1</v>
      </c>
      <c r="C51" s="12">
        <f t="shared" si="3"/>
        <v>984.79500000000007</v>
      </c>
      <c r="D51" s="12">
        <f t="shared" si="1"/>
        <v>49.529149790273678</v>
      </c>
      <c r="E51" s="12">
        <f t="shared" si="2"/>
        <v>1083.8532995805474</v>
      </c>
      <c r="F51" s="12">
        <f t="shared" si="0"/>
        <v>885.73670041945275</v>
      </c>
    </row>
    <row r="52" spans="1:6">
      <c r="A52" s="7">
        <v>45673</v>
      </c>
      <c r="B52">
        <v>842.37</v>
      </c>
      <c r="C52" s="12">
        <f t="shared" si="3"/>
        <v>973.98349999999994</v>
      </c>
      <c r="D52" s="12">
        <f t="shared" si="1"/>
        <v>55.776588587629519</v>
      </c>
      <c r="E52" s="12">
        <f t="shared" si="2"/>
        <v>1085.536677175259</v>
      </c>
      <c r="F52" s="12">
        <f t="shared" si="0"/>
        <v>862.43032282474087</v>
      </c>
    </row>
    <row r="53" spans="1:6">
      <c r="A53" s="7">
        <v>45672</v>
      </c>
      <c r="B53">
        <v>848.26</v>
      </c>
      <c r="C53" s="12">
        <f t="shared" si="3"/>
        <v>964.21199999999976</v>
      </c>
      <c r="D53" s="12">
        <f t="shared" si="1"/>
        <v>59.889058362767287</v>
      </c>
      <c r="E53" s="12">
        <f t="shared" si="2"/>
        <v>1083.9901167255343</v>
      </c>
      <c r="F53" s="12">
        <f t="shared" si="0"/>
        <v>844.43388327446519</v>
      </c>
    </row>
    <row r="54" spans="1:6">
      <c r="A54" s="7">
        <v>45671</v>
      </c>
      <c r="B54">
        <v>828.4</v>
      </c>
      <c r="C54" s="12">
        <f t="shared" si="3"/>
        <v>954.26649999999995</v>
      </c>
      <c r="D54" s="12">
        <f t="shared" si="1"/>
        <v>65.144604031904933</v>
      </c>
      <c r="E54" s="12">
        <f t="shared" si="2"/>
        <v>1084.5557080638098</v>
      </c>
      <c r="F54" s="12">
        <f t="shared" si="0"/>
        <v>823.97729193619011</v>
      </c>
    </row>
    <row r="55" spans="1:6">
      <c r="A55" s="7">
        <v>45670</v>
      </c>
      <c r="B55">
        <v>840.29</v>
      </c>
      <c r="C55" s="12">
        <f t="shared" si="3"/>
        <v>945.87700000000007</v>
      </c>
      <c r="D55" s="12">
        <f t="shared" si="1"/>
        <v>68.564086356450034</v>
      </c>
      <c r="E55" s="12">
        <f t="shared" si="2"/>
        <v>1083.0051727129</v>
      </c>
      <c r="F55" s="12">
        <f t="shared" si="0"/>
        <v>808.74882728709997</v>
      </c>
    </row>
    <row r="56" spans="1:6">
      <c r="A56" s="7">
        <v>45667</v>
      </c>
      <c r="B56">
        <v>837.69</v>
      </c>
      <c r="C56" s="12">
        <f t="shared" si="3"/>
        <v>936.38150000000007</v>
      </c>
      <c r="D56" s="12">
        <f t="shared" si="1"/>
        <v>69.789960315144711</v>
      </c>
      <c r="E56" s="12">
        <f t="shared" si="2"/>
        <v>1075.9614206302895</v>
      </c>
      <c r="F56" s="12">
        <f t="shared" si="0"/>
        <v>796.80157936971068</v>
      </c>
    </row>
    <row r="57" spans="1:6">
      <c r="A57" s="7">
        <v>45665</v>
      </c>
      <c r="B57">
        <v>875</v>
      </c>
      <c r="C57" s="12">
        <f t="shared" si="3"/>
        <v>929.43500000000006</v>
      </c>
      <c r="D57" s="12">
        <f t="shared" si="1"/>
        <v>68.568434543815229</v>
      </c>
      <c r="E57" s="12">
        <f t="shared" si="2"/>
        <v>1066.5718690876306</v>
      </c>
      <c r="F57" s="12">
        <f t="shared" si="0"/>
        <v>792.29813091236963</v>
      </c>
    </row>
    <row r="58" spans="1:6">
      <c r="A58" s="7">
        <v>45664</v>
      </c>
      <c r="B58">
        <v>879.19</v>
      </c>
      <c r="C58" s="12">
        <f t="shared" si="3"/>
        <v>922.6105</v>
      </c>
      <c r="D58" s="12">
        <f t="shared" si="1"/>
        <v>66.287197340932963</v>
      </c>
      <c r="E58" s="12">
        <f t="shared" si="2"/>
        <v>1055.1848946818659</v>
      </c>
      <c r="F58" s="12">
        <f t="shared" si="0"/>
        <v>790.0361053181341</v>
      </c>
    </row>
    <row r="59" spans="1:6">
      <c r="A59" s="7">
        <v>45663</v>
      </c>
      <c r="B59">
        <v>881.79</v>
      </c>
      <c r="C59" s="12">
        <f t="shared" si="3"/>
        <v>916.14450000000011</v>
      </c>
      <c r="D59" s="12">
        <f t="shared" si="1"/>
        <v>63.446548865125344</v>
      </c>
      <c r="E59" s="12">
        <f t="shared" si="2"/>
        <v>1043.0375977302508</v>
      </c>
      <c r="F59" s="12">
        <f t="shared" si="0"/>
        <v>789.25140226974941</v>
      </c>
    </row>
    <row r="60" spans="1:6">
      <c r="A60" s="7">
        <v>45660</v>
      </c>
      <c r="B60">
        <v>881.05</v>
      </c>
      <c r="C60" s="12">
        <f t="shared" si="3"/>
        <v>910.45350000000019</v>
      </c>
      <c r="D60" s="12">
        <f t="shared" si="1"/>
        <v>61.073724497097523</v>
      </c>
      <c r="E60" s="12">
        <f t="shared" si="2"/>
        <v>1032.6009489941953</v>
      </c>
      <c r="F60" s="12">
        <f t="shared" si="0"/>
        <v>788.3060510058051</v>
      </c>
    </row>
    <row r="61" spans="1:6">
      <c r="A61" s="7">
        <v>45659</v>
      </c>
      <c r="B61">
        <v>886.73</v>
      </c>
      <c r="C61" s="12">
        <f t="shared" si="3"/>
        <v>905.84300000000007</v>
      </c>
      <c r="D61" s="12">
        <f t="shared" si="1"/>
        <v>59.079458635227688</v>
      </c>
      <c r="E61" s="12">
        <f t="shared" si="2"/>
        <v>1024.0019172704554</v>
      </c>
      <c r="F61" s="12">
        <f t="shared" si="0"/>
        <v>787.68408272954468</v>
      </c>
    </row>
    <row r="62" spans="1:6">
      <c r="A62" s="7">
        <v>45657</v>
      </c>
      <c r="B62">
        <v>891.32</v>
      </c>
      <c r="C62" s="12">
        <f t="shared" si="3"/>
        <v>901.57100000000014</v>
      </c>
      <c r="D62" s="12">
        <f t="shared" si="1"/>
        <v>56.723690019899841</v>
      </c>
      <c r="E62" s="12">
        <f t="shared" si="2"/>
        <v>1015.0183800397998</v>
      </c>
      <c r="F62" s="12">
        <f t="shared" si="0"/>
        <v>788.12361996020047</v>
      </c>
    </row>
    <row r="63" spans="1:6">
      <c r="A63" s="7">
        <v>45656</v>
      </c>
      <c r="B63">
        <v>900.43</v>
      </c>
      <c r="C63" s="12">
        <f t="shared" si="3"/>
        <v>897.93050000000005</v>
      </c>
      <c r="D63" s="12">
        <f t="shared" si="1"/>
        <v>54.160460764871239</v>
      </c>
      <c r="E63" s="12">
        <f t="shared" si="2"/>
        <v>1006.2514215297425</v>
      </c>
      <c r="F63" s="12">
        <f t="shared" si="0"/>
        <v>789.60957847025759</v>
      </c>
    </row>
    <row r="64" spans="1:6">
      <c r="A64" s="7">
        <v>45653</v>
      </c>
      <c r="B64">
        <v>907.55</v>
      </c>
      <c r="C64" s="12">
        <f t="shared" si="3"/>
        <v>894.40049999999997</v>
      </c>
      <c r="D64" s="12">
        <f t="shared" si="1"/>
        <v>50.856818253747818</v>
      </c>
      <c r="E64" s="12">
        <f t="shared" si="2"/>
        <v>996.11413650749557</v>
      </c>
      <c r="F64" s="12">
        <f t="shared" si="0"/>
        <v>792.68686349250436</v>
      </c>
    </row>
    <row r="65" spans="1:6">
      <c r="A65" s="7">
        <v>45652</v>
      </c>
      <c r="B65">
        <v>924.14</v>
      </c>
      <c r="C65" s="12">
        <f t="shared" si="3"/>
        <v>892.01599999999996</v>
      </c>
      <c r="D65" s="12">
        <f t="shared" si="1"/>
        <v>48.077402986171563</v>
      </c>
      <c r="E65" s="12">
        <f t="shared" si="2"/>
        <v>988.17080597234303</v>
      </c>
      <c r="F65" s="12">
        <f t="shared" si="0"/>
        <v>795.86119402765689</v>
      </c>
    </row>
    <row r="66" spans="1:6">
      <c r="A66" s="7">
        <v>45650</v>
      </c>
      <c r="B66">
        <v>932.12</v>
      </c>
      <c r="C66" s="12">
        <f t="shared" si="3"/>
        <v>890.0274999999998</v>
      </c>
      <c r="D66" s="12">
        <f t="shared" si="1"/>
        <v>45.344696884269901</v>
      </c>
      <c r="E66" s="12">
        <f t="shared" si="2"/>
        <v>980.71689376853965</v>
      </c>
      <c r="F66" s="12">
        <f t="shared" si="0"/>
        <v>799.33810623145996</v>
      </c>
    </row>
    <row r="67" spans="1:6">
      <c r="A67" s="7">
        <v>45649</v>
      </c>
      <c r="B67">
        <v>911.45</v>
      </c>
      <c r="C67" s="12">
        <f t="shared" si="3"/>
        <v>886.72049999999979</v>
      </c>
      <c r="D67" s="12">
        <f t="shared" si="1"/>
        <v>40.807440172363819</v>
      </c>
      <c r="E67" s="12">
        <f t="shared" si="2"/>
        <v>968.33538034472747</v>
      </c>
      <c r="F67" s="12">
        <f t="shared" si="0"/>
        <v>805.10561965527211</v>
      </c>
    </row>
    <row r="68" spans="1:6">
      <c r="A68" s="7">
        <v>45646</v>
      </c>
      <c r="B68">
        <v>909.05</v>
      </c>
      <c r="C68" s="12">
        <f t="shared" si="3"/>
        <v>882.92999999999972</v>
      </c>
      <c r="D68" s="12">
        <f t="shared" si="1"/>
        <v>34.197247965604667</v>
      </c>
      <c r="E68" s="12">
        <f t="shared" si="2"/>
        <v>951.32449593120907</v>
      </c>
      <c r="F68" s="12">
        <f t="shared" si="0"/>
        <v>814.53550406879037</v>
      </c>
    </row>
    <row r="69" spans="1:6">
      <c r="A69" s="7">
        <v>45645</v>
      </c>
      <c r="B69">
        <v>902.04</v>
      </c>
      <c r="C69" s="12">
        <f t="shared" si="3"/>
        <v>880.3325000000001</v>
      </c>
      <c r="D69" s="12">
        <f t="shared" si="1"/>
        <v>30.262284999997146</v>
      </c>
      <c r="E69" s="12">
        <f t="shared" si="2"/>
        <v>940.85706999999434</v>
      </c>
      <c r="F69" s="12">
        <f t="shared" si="0"/>
        <v>819.80793000000585</v>
      </c>
    </row>
    <row r="70" spans="1:6">
      <c r="A70" s="7">
        <v>45644</v>
      </c>
      <c r="B70">
        <v>889.55</v>
      </c>
      <c r="C70" s="12">
        <f t="shared" si="3"/>
        <v>881.32600000000002</v>
      </c>
      <c r="D70" s="12">
        <f t="shared" si="1"/>
        <v>30.220294401018169</v>
      </c>
      <c r="E70" s="12">
        <f t="shared" si="2"/>
        <v>941.76658880203638</v>
      </c>
      <c r="F70" s="12">
        <f t="shared" si="0"/>
        <v>820.88541119796366</v>
      </c>
    </row>
    <row r="71" spans="1:6">
      <c r="A71" s="7">
        <v>45643</v>
      </c>
      <c r="B71">
        <v>919.13</v>
      </c>
      <c r="C71" s="12">
        <f t="shared" si="3"/>
        <v>884.37749999999994</v>
      </c>
      <c r="D71" s="12">
        <f t="shared" si="1"/>
        <v>30.826782592414663</v>
      </c>
      <c r="E71" s="12">
        <f t="shared" si="2"/>
        <v>946.03106518482923</v>
      </c>
      <c r="F71" s="12">
        <f t="shared" si="0"/>
        <v>822.72393481517065</v>
      </c>
    </row>
    <row r="72" spans="1:6">
      <c r="A72" s="7">
        <v>45642</v>
      </c>
      <c r="B72">
        <v>921.08</v>
      </c>
      <c r="C72" s="12">
        <f t="shared" si="3"/>
        <v>888.3130000000001</v>
      </c>
      <c r="D72" s="12">
        <f t="shared" si="1"/>
        <v>30.199512212860935</v>
      </c>
      <c r="E72" s="12">
        <f t="shared" si="2"/>
        <v>948.71202442572201</v>
      </c>
      <c r="F72" s="12">
        <f t="shared" si="0"/>
        <v>827.9139755742782</v>
      </c>
    </row>
    <row r="73" spans="1:6">
      <c r="A73" s="7">
        <v>45639</v>
      </c>
      <c r="B73">
        <v>918.87</v>
      </c>
      <c r="C73" s="12">
        <f t="shared" si="3"/>
        <v>891.84349999999972</v>
      </c>
      <c r="D73" s="12">
        <f t="shared" si="1"/>
        <v>29.387071141288608</v>
      </c>
      <c r="E73" s="12">
        <f t="shared" si="2"/>
        <v>950.61764228257698</v>
      </c>
      <c r="F73" s="12">
        <f t="shared" si="0"/>
        <v>833.06935771742246</v>
      </c>
    </row>
    <row r="74" spans="1:6">
      <c r="A74" s="7">
        <v>45638</v>
      </c>
      <c r="B74">
        <v>925.55</v>
      </c>
      <c r="C74" s="12">
        <f t="shared" si="3"/>
        <v>896.70099999999979</v>
      </c>
      <c r="D74" s="12">
        <f t="shared" si="1"/>
        <v>26.205205770489265</v>
      </c>
      <c r="E74" s="12">
        <f t="shared" si="2"/>
        <v>949.11141154097834</v>
      </c>
      <c r="F74" s="12">
        <f t="shared" si="0"/>
        <v>844.29058845902125</v>
      </c>
    </row>
    <row r="75" spans="1:6">
      <c r="A75" s="7">
        <v>45637</v>
      </c>
      <c r="B75">
        <v>936.56</v>
      </c>
      <c r="C75" s="12">
        <f t="shared" si="3"/>
        <v>901.51450000000023</v>
      </c>
      <c r="D75" s="12">
        <f t="shared" si="1"/>
        <v>24.051137072364863</v>
      </c>
      <c r="E75" s="12">
        <f t="shared" si="2"/>
        <v>949.6167741447299</v>
      </c>
      <c r="F75" s="12">
        <f t="shared" si="0"/>
        <v>853.41222585527055</v>
      </c>
    </row>
    <row r="76" spans="1:6">
      <c r="A76" s="7">
        <v>45636</v>
      </c>
      <c r="B76">
        <v>913.35</v>
      </c>
      <c r="C76" s="12">
        <f t="shared" si="3"/>
        <v>905.2974999999999</v>
      </c>
      <c r="D76" s="12">
        <f t="shared" si="1"/>
        <v>18.877691059471282</v>
      </c>
      <c r="E76" s="12">
        <f t="shared" si="2"/>
        <v>943.05288211894242</v>
      </c>
      <c r="F76" s="12">
        <f t="shared" si="0"/>
        <v>867.54211788105738</v>
      </c>
    </row>
    <row r="77" spans="1:6">
      <c r="A77" s="7">
        <v>45635</v>
      </c>
      <c r="B77">
        <v>913.69</v>
      </c>
      <c r="C77" s="12">
        <f t="shared" si="3"/>
        <v>907.23199999999974</v>
      </c>
      <c r="D77" s="12">
        <f t="shared" si="1"/>
        <v>17.544870175458243</v>
      </c>
      <c r="E77" s="12">
        <f t="shared" si="2"/>
        <v>942.32174035091623</v>
      </c>
      <c r="F77" s="12">
        <f t="shared" si="0"/>
        <v>872.14225964908326</v>
      </c>
    </row>
    <row r="78" spans="1:6">
      <c r="A78" s="7">
        <v>45632</v>
      </c>
      <c r="B78">
        <v>934.74</v>
      </c>
      <c r="C78" s="12">
        <f t="shared" si="3"/>
        <v>910.00949999999989</v>
      </c>
      <c r="D78" s="12">
        <f t="shared" si="1"/>
        <v>17.26675097435897</v>
      </c>
      <c r="E78" s="12">
        <f t="shared" si="2"/>
        <v>944.5430019487178</v>
      </c>
      <c r="F78" s="12">
        <f t="shared" si="0"/>
        <v>875.47599805128198</v>
      </c>
    </row>
    <row r="79" spans="1:6">
      <c r="A79" s="7">
        <v>45631</v>
      </c>
      <c r="B79">
        <v>917.87</v>
      </c>
      <c r="C79" s="12">
        <f t="shared" si="3"/>
        <v>911.81349999999998</v>
      </c>
      <c r="D79" s="12">
        <f t="shared" si="1"/>
        <v>16.001697368848426</v>
      </c>
      <c r="E79" s="12">
        <f t="shared" si="2"/>
        <v>943.81689473769688</v>
      </c>
      <c r="F79" s="12">
        <f t="shared" si="0"/>
        <v>879.81010526230307</v>
      </c>
    </row>
    <row r="80" spans="1:6">
      <c r="A80" s="7">
        <v>45630</v>
      </c>
      <c r="B80">
        <v>911.06</v>
      </c>
      <c r="C80" s="12">
        <f t="shared" si="3"/>
        <v>913.31399999999996</v>
      </c>
      <c r="D80" s="12">
        <f t="shared" si="1"/>
        <v>14.279497411176257</v>
      </c>
      <c r="E80" s="12">
        <f t="shared" si="2"/>
        <v>941.87299482235244</v>
      </c>
      <c r="F80" s="12">
        <f t="shared" si="0"/>
        <v>884.75500517764749</v>
      </c>
    </row>
    <row r="81" spans="1:6">
      <c r="A81" s="7">
        <v>45629</v>
      </c>
      <c r="B81">
        <v>902.17</v>
      </c>
      <c r="C81" s="12">
        <f t="shared" si="3"/>
        <v>914.08600000000001</v>
      </c>
      <c r="D81" s="12">
        <f t="shared" si="1"/>
        <v>13.13840669664004</v>
      </c>
      <c r="E81" s="12">
        <f t="shared" si="2"/>
        <v>940.36281339328013</v>
      </c>
      <c r="F81" s="12">
        <f t="shared" si="0"/>
        <v>887.80918660671989</v>
      </c>
    </row>
    <row r="82" spans="1:6">
      <c r="A82" s="7">
        <v>45628</v>
      </c>
      <c r="B82">
        <v>897.74</v>
      </c>
      <c r="C82" s="12">
        <f t="shared" si="3"/>
        <v>914.40699999999993</v>
      </c>
      <c r="D82" s="12">
        <f t="shared" si="1"/>
        <v>12.621153963422728</v>
      </c>
      <c r="E82" s="12">
        <f t="shared" si="2"/>
        <v>939.64930792684538</v>
      </c>
      <c r="F82" s="12">
        <f t="shared" si="0"/>
        <v>889.16469207315447</v>
      </c>
    </row>
    <row r="83" spans="1:6">
      <c r="A83" s="7">
        <v>45625</v>
      </c>
      <c r="B83">
        <v>886.81</v>
      </c>
      <c r="C83" s="12">
        <f t="shared" si="3"/>
        <v>913.72600000000023</v>
      </c>
      <c r="D83" s="12">
        <f t="shared" si="1"/>
        <v>13.733439175201076</v>
      </c>
      <c r="E83" s="12">
        <f t="shared" si="2"/>
        <v>941.19287835040234</v>
      </c>
      <c r="F83" s="12">
        <f t="shared" si="0"/>
        <v>886.25912164959811</v>
      </c>
    </row>
    <row r="84" spans="1:6">
      <c r="A84" s="7">
        <v>45623</v>
      </c>
      <c r="B84">
        <v>877.34</v>
      </c>
      <c r="C84" s="12">
        <f t="shared" si="3"/>
        <v>912.21550000000002</v>
      </c>
      <c r="D84" s="12">
        <f t="shared" si="1"/>
        <v>15.933588314593402</v>
      </c>
      <c r="E84" s="12">
        <f t="shared" si="2"/>
        <v>944.08267662918684</v>
      </c>
      <c r="F84" s="12">
        <f t="shared" si="0"/>
        <v>880.3483233708132</v>
      </c>
    </row>
    <row r="85" spans="1:6">
      <c r="A85" s="7">
        <v>45622</v>
      </c>
      <c r="B85">
        <v>872.6</v>
      </c>
      <c r="C85" s="12">
        <f t="shared" ref="C85:C148" si="4">AVERAGE(B66:B85)</f>
        <v>909.63850000000002</v>
      </c>
      <c r="D85" s="12">
        <f t="shared" ref="D85:D148" si="5">_xlfn.STDEV.S(B66:B85)</f>
        <v>17.944477313441915</v>
      </c>
      <c r="E85" s="12">
        <f t="shared" ref="E85:E148" si="6">C85+D85*2</f>
        <v>945.52745462688381</v>
      </c>
      <c r="F85" s="12">
        <f t="shared" ref="F85:F148" si="7">C85+D85*-2</f>
        <v>873.74954537311623</v>
      </c>
    </row>
    <row r="86" spans="1:6">
      <c r="A86" s="7">
        <v>45621</v>
      </c>
      <c r="B86">
        <v>865.59</v>
      </c>
      <c r="C86" s="12">
        <f t="shared" si="4"/>
        <v>906.3119999999999</v>
      </c>
      <c r="D86" s="12">
        <f t="shared" si="5"/>
        <v>19.643696618562021</v>
      </c>
      <c r="E86" s="12">
        <f t="shared" si="6"/>
        <v>945.59939323712399</v>
      </c>
      <c r="F86" s="12">
        <f t="shared" si="7"/>
        <v>867.02460676287581</v>
      </c>
    </row>
    <row r="87" spans="1:6">
      <c r="A87" s="7">
        <v>45618</v>
      </c>
      <c r="B87">
        <v>897.79</v>
      </c>
      <c r="C87" s="12">
        <f t="shared" si="4"/>
        <v>905.62900000000013</v>
      </c>
      <c r="D87" s="12">
        <f t="shared" si="5"/>
        <v>19.693062069780066</v>
      </c>
      <c r="E87" s="12">
        <f t="shared" si="6"/>
        <v>945.01512413956027</v>
      </c>
      <c r="F87" s="12">
        <f t="shared" si="7"/>
        <v>866.24287586043999</v>
      </c>
    </row>
    <row r="88" spans="1:6">
      <c r="A88" s="7">
        <v>45617</v>
      </c>
      <c r="B88">
        <v>897.48</v>
      </c>
      <c r="C88" s="12">
        <f t="shared" si="4"/>
        <v>905.05050000000006</v>
      </c>
      <c r="D88" s="12">
        <f t="shared" si="5"/>
        <v>19.757113169425168</v>
      </c>
      <c r="E88" s="12">
        <f t="shared" si="6"/>
        <v>944.56472633885039</v>
      </c>
      <c r="F88" s="12">
        <f t="shared" si="7"/>
        <v>865.53627366114972</v>
      </c>
    </row>
    <row r="89" spans="1:6">
      <c r="A89" s="7">
        <v>45616</v>
      </c>
      <c r="B89">
        <v>883.85</v>
      </c>
      <c r="C89" s="12">
        <f t="shared" si="4"/>
        <v>904.14099999999996</v>
      </c>
      <c r="D89" s="12">
        <f t="shared" si="5"/>
        <v>20.313828813215675</v>
      </c>
      <c r="E89" s="12">
        <f t="shared" si="6"/>
        <v>944.76865762643126</v>
      </c>
      <c r="F89" s="12">
        <f t="shared" si="7"/>
        <v>863.51334237356866</v>
      </c>
    </row>
    <row r="90" spans="1:6">
      <c r="A90" s="7">
        <v>45615</v>
      </c>
      <c r="B90">
        <v>871.32</v>
      </c>
      <c r="C90" s="12">
        <f t="shared" si="4"/>
        <v>903.22950000000003</v>
      </c>
      <c r="D90" s="12">
        <f t="shared" si="5"/>
        <v>21.38381741189497</v>
      </c>
      <c r="E90" s="12">
        <f t="shared" si="6"/>
        <v>945.99713482379002</v>
      </c>
      <c r="F90" s="12">
        <f t="shared" si="7"/>
        <v>860.46186517621004</v>
      </c>
    </row>
    <row r="91" spans="1:6">
      <c r="A91" s="7">
        <v>45614</v>
      </c>
      <c r="B91">
        <v>847.05</v>
      </c>
      <c r="C91" s="12">
        <f t="shared" si="4"/>
        <v>899.6255000000001</v>
      </c>
      <c r="D91" s="12">
        <f t="shared" si="5"/>
        <v>24.421322968388004</v>
      </c>
      <c r="E91" s="12">
        <f t="shared" si="6"/>
        <v>948.46814593677607</v>
      </c>
      <c r="F91" s="12">
        <f t="shared" si="7"/>
        <v>850.78285406322414</v>
      </c>
    </row>
    <row r="92" spans="1:6">
      <c r="A92" s="7">
        <v>45611</v>
      </c>
      <c r="B92">
        <v>823.96</v>
      </c>
      <c r="C92" s="12">
        <f t="shared" si="4"/>
        <v>894.76949999999999</v>
      </c>
      <c r="D92" s="12">
        <f t="shared" si="5"/>
        <v>29.132164260035395</v>
      </c>
      <c r="E92" s="12">
        <f t="shared" si="6"/>
        <v>953.03382852007076</v>
      </c>
      <c r="F92" s="12">
        <f t="shared" si="7"/>
        <v>836.50517147992923</v>
      </c>
    </row>
    <row r="93" spans="1:6">
      <c r="A93" s="7">
        <v>45610</v>
      </c>
      <c r="B93">
        <v>837.26</v>
      </c>
      <c r="C93" s="12">
        <f t="shared" si="4"/>
        <v>890.68899999999996</v>
      </c>
      <c r="D93" s="12">
        <f t="shared" si="5"/>
        <v>31.219491027241293</v>
      </c>
      <c r="E93" s="12">
        <f t="shared" si="6"/>
        <v>953.12798205448257</v>
      </c>
      <c r="F93" s="12">
        <f t="shared" si="7"/>
        <v>828.25001794551736</v>
      </c>
    </row>
    <row r="94" spans="1:6">
      <c r="A94" s="7">
        <v>45609</v>
      </c>
      <c r="B94">
        <v>830.47</v>
      </c>
      <c r="C94" s="12">
        <f t="shared" si="4"/>
        <v>885.93500000000006</v>
      </c>
      <c r="D94" s="12">
        <f t="shared" si="5"/>
        <v>32.829306628136543</v>
      </c>
      <c r="E94" s="12">
        <f t="shared" si="6"/>
        <v>951.5936132562731</v>
      </c>
      <c r="F94" s="12">
        <f t="shared" si="7"/>
        <v>820.27638674372702</v>
      </c>
    </row>
    <row r="95" spans="1:6">
      <c r="A95" s="7">
        <v>45608</v>
      </c>
      <c r="B95">
        <v>819.5</v>
      </c>
      <c r="C95" s="12">
        <f t="shared" si="4"/>
        <v>880.08199999999999</v>
      </c>
      <c r="D95" s="12">
        <f t="shared" si="5"/>
        <v>33.750688507597019</v>
      </c>
      <c r="E95" s="12">
        <f t="shared" si="6"/>
        <v>947.58337701519406</v>
      </c>
      <c r="F95" s="12">
        <f t="shared" si="7"/>
        <v>812.58062298480593</v>
      </c>
    </row>
    <row r="96" spans="1:6">
      <c r="A96" s="7">
        <v>45607</v>
      </c>
      <c r="B96">
        <v>805.44</v>
      </c>
      <c r="C96" s="12">
        <f t="shared" si="4"/>
        <v>874.68650000000002</v>
      </c>
      <c r="D96" s="12">
        <f t="shared" si="5"/>
        <v>36.653075159994557</v>
      </c>
      <c r="E96" s="12">
        <f t="shared" si="6"/>
        <v>947.99265031998914</v>
      </c>
      <c r="F96" s="12">
        <f t="shared" si="7"/>
        <v>801.38034968001091</v>
      </c>
    </row>
    <row r="97" spans="1:6">
      <c r="A97" s="7">
        <v>45604</v>
      </c>
      <c r="B97">
        <v>795.04</v>
      </c>
      <c r="C97" s="12">
        <f t="shared" si="4"/>
        <v>868.75399999999991</v>
      </c>
      <c r="D97" s="12">
        <f t="shared" si="5"/>
        <v>39.499441221897115</v>
      </c>
      <c r="E97" s="12">
        <f t="shared" si="6"/>
        <v>947.75288244379408</v>
      </c>
      <c r="F97" s="12">
        <f t="shared" si="7"/>
        <v>789.75511755620573</v>
      </c>
    </row>
    <row r="98" spans="1:6">
      <c r="A98" s="7">
        <v>45603</v>
      </c>
      <c r="B98">
        <v>796.54</v>
      </c>
      <c r="C98" s="12">
        <f t="shared" si="4"/>
        <v>861.84400000000005</v>
      </c>
      <c r="D98" s="12">
        <f t="shared" si="5"/>
        <v>39.436597269674849</v>
      </c>
      <c r="E98" s="12">
        <f t="shared" si="6"/>
        <v>940.71719453934975</v>
      </c>
      <c r="F98" s="12">
        <f t="shared" si="7"/>
        <v>782.97080546065035</v>
      </c>
    </row>
    <row r="99" spans="1:6">
      <c r="A99" s="7">
        <v>45602</v>
      </c>
      <c r="B99">
        <v>780.21</v>
      </c>
      <c r="C99" s="12">
        <f t="shared" si="4"/>
        <v>854.9609999999999</v>
      </c>
      <c r="D99" s="12">
        <f t="shared" si="5"/>
        <v>41.120709585829189</v>
      </c>
      <c r="E99" s="12">
        <f t="shared" si="6"/>
        <v>937.20241917165822</v>
      </c>
      <c r="F99" s="12">
        <f t="shared" si="7"/>
        <v>772.71958082834158</v>
      </c>
    </row>
    <row r="100" spans="1:6">
      <c r="A100" s="7">
        <v>45601</v>
      </c>
      <c r="B100">
        <v>763.91</v>
      </c>
      <c r="C100" s="12">
        <f t="shared" si="4"/>
        <v>847.60349999999994</v>
      </c>
      <c r="D100" s="12">
        <f t="shared" si="5"/>
        <v>43.642008405108704</v>
      </c>
      <c r="E100" s="12">
        <f t="shared" si="6"/>
        <v>934.88751681021733</v>
      </c>
      <c r="F100" s="12">
        <f t="shared" si="7"/>
        <v>760.31948318978255</v>
      </c>
    </row>
    <row r="101" spans="1:6">
      <c r="A101" s="7">
        <v>45600</v>
      </c>
      <c r="B101">
        <v>755.51</v>
      </c>
      <c r="C101" s="12">
        <f t="shared" si="4"/>
        <v>840.27049999999986</v>
      </c>
      <c r="D101" s="12">
        <f t="shared" si="5"/>
        <v>46.235168372935377</v>
      </c>
      <c r="E101" s="12">
        <f t="shared" si="6"/>
        <v>932.74083674587064</v>
      </c>
      <c r="F101" s="12">
        <f t="shared" si="7"/>
        <v>747.80016325412907</v>
      </c>
    </row>
    <row r="102" spans="1:6">
      <c r="A102" s="7">
        <v>45597</v>
      </c>
      <c r="B102">
        <v>756.1</v>
      </c>
      <c r="C102" s="12">
        <f t="shared" si="4"/>
        <v>833.18849999999998</v>
      </c>
      <c r="D102" s="12">
        <f t="shared" si="5"/>
        <v>47.790640051990799</v>
      </c>
      <c r="E102" s="12">
        <f t="shared" si="6"/>
        <v>928.76978010398159</v>
      </c>
      <c r="F102" s="12">
        <f t="shared" si="7"/>
        <v>737.60721989601836</v>
      </c>
    </row>
    <row r="103" spans="1:6">
      <c r="A103" s="7">
        <v>45596</v>
      </c>
      <c r="B103">
        <v>756.03</v>
      </c>
      <c r="C103" s="12">
        <f t="shared" si="4"/>
        <v>826.64949999999988</v>
      </c>
      <c r="D103" s="12">
        <f t="shared" si="5"/>
        <v>48.9994407567442</v>
      </c>
      <c r="E103" s="12">
        <f t="shared" si="6"/>
        <v>924.64838151348829</v>
      </c>
      <c r="F103" s="12">
        <f t="shared" si="7"/>
        <v>728.65061848651146</v>
      </c>
    </row>
    <row r="104" spans="1:6">
      <c r="A104" s="7">
        <v>45595</v>
      </c>
      <c r="B104">
        <v>753.74</v>
      </c>
      <c r="C104" s="12">
        <f t="shared" si="4"/>
        <v>820.46950000000015</v>
      </c>
      <c r="D104" s="12">
        <f t="shared" si="5"/>
        <v>50.052803220830278</v>
      </c>
      <c r="E104" s="12">
        <f t="shared" si="6"/>
        <v>920.57510644166075</v>
      </c>
      <c r="F104" s="12">
        <f t="shared" si="7"/>
        <v>720.36389355833956</v>
      </c>
    </row>
    <row r="105" spans="1:6">
      <c r="A105" s="7">
        <v>45594</v>
      </c>
      <c r="B105">
        <v>759.44</v>
      </c>
      <c r="C105" s="12">
        <f t="shared" si="4"/>
        <v>814.81150000000002</v>
      </c>
      <c r="D105" s="12">
        <f t="shared" si="5"/>
        <v>50.245256730833496</v>
      </c>
      <c r="E105" s="12">
        <f t="shared" si="6"/>
        <v>915.302013461667</v>
      </c>
      <c r="F105" s="12">
        <f t="shared" si="7"/>
        <v>714.32098653833305</v>
      </c>
    </row>
    <row r="106" spans="1:6">
      <c r="A106" s="7">
        <v>45593</v>
      </c>
      <c r="B106">
        <v>749.12</v>
      </c>
      <c r="C106" s="12">
        <f t="shared" si="4"/>
        <v>808.98800000000006</v>
      </c>
      <c r="D106" s="12">
        <f t="shared" si="5"/>
        <v>50.796697323225338</v>
      </c>
      <c r="E106" s="12">
        <f t="shared" si="6"/>
        <v>910.58139464645069</v>
      </c>
      <c r="F106" s="12">
        <f t="shared" si="7"/>
        <v>707.39460535354942</v>
      </c>
    </row>
    <row r="107" spans="1:6">
      <c r="A107" s="7">
        <v>45590</v>
      </c>
      <c r="B107">
        <v>754.68</v>
      </c>
      <c r="C107" s="12">
        <f t="shared" si="4"/>
        <v>801.8325000000001</v>
      </c>
      <c r="D107" s="12">
        <f t="shared" si="5"/>
        <v>47.608781131105161</v>
      </c>
      <c r="E107" s="12">
        <f t="shared" si="6"/>
        <v>897.05006226221042</v>
      </c>
      <c r="F107" s="12">
        <f t="shared" si="7"/>
        <v>706.61493773778977</v>
      </c>
    </row>
    <row r="108" spans="1:6">
      <c r="A108" s="7">
        <v>45589</v>
      </c>
      <c r="B108">
        <v>754.55</v>
      </c>
      <c r="C108" s="12">
        <f t="shared" si="4"/>
        <v>794.68600000000004</v>
      </c>
      <c r="D108" s="12">
        <f t="shared" si="5"/>
        <v>43.000040440617468</v>
      </c>
      <c r="E108" s="12">
        <f t="shared" si="6"/>
        <v>880.68608088123494</v>
      </c>
      <c r="F108" s="12">
        <f t="shared" si="7"/>
        <v>708.68591911876513</v>
      </c>
    </row>
    <row r="109" spans="1:6">
      <c r="A109" s="7">
        <v>45588</v>
      </c>
      <c r="B109">
        <v>749.29</v>
      </c>
      <c r="C109" s="12">
        <f t="shared" si="4"/>
        <v>787.9580000000002</v>
      </c>
      <c r="D109" s="12">
        <f t="shared" si="5"/>
        <v>38.618460488816957</v>
      </c>
      <c r="E109" s="12">
        <f t="shared" si="6"/>
        <v>865.19492097763407</v>
      </c>
      <c r="F109" s="12">
        <f t="shared" si="7"/>
        <v>710.72107902236633</v>
      </c>
    </row>
    <row r="110" spans="1:6">
      <c r="A110" s="7">
        <v>45587</v>
      </c>
      <c r="B110">
        <v>764.24</v>
      </c>
      <c r="C110" s="12">
        <f t="shared" si="4"/>
        <v>782.60400000000004</v>
      </c>
      <c r="D110" s="12">
        <f t="shared" si="5"/>
        <v>33.542069797729987</v>
      </c>
      <c r="E110" s="12">
        <f t="shared" si="6"/>
        <v>849.68813959546003</v>
      </c>
      <c r="F110" s="12">
        <f t="shared" si="7"/>
        <v>715.51986040454005</v>
      </c>
    </row>
    <row r="111" spans="1:6">
      <c r="A111" s="7">
        <v>45586</v>
      </c>
      <c r="B111">
        <v>772.07</v>
      </c>
      <c r="C111" s="12">
        <f t="shared" si="4"/>
        <v>778.85500000000002</v>
      </c>
      <c r="D111" s="12">
        <f t="shared" si="5"/>
        <v>29.958670390705727</v>
      </c>
      <c r="E111" s="12">
        <f t="shared" si="6"/>
        <v>838.77234078141146</v>
      </c>
      <c r="F111" s="12">
        <f t="shared" si="7"/>
        <v>718.93765921858858</v>
      </c>
    </row>
    <row r="112" spans="1:6">
      <c r="A112" s="7">
        <v>45583</v>
      </c>
      <c r="B112">
        <v>763.89</v>
      </c>
      <c r="C112" s="12">
        <f t="shared" si="4"/>
        <v>775.85149999999999</v>
      </c>
      <c r="D112" s="12">
        <f t="shared" si="5"/>
        <v>28.155570314537094</v>
      </c>
      <c r="E112" s="12">
        <f t="shared" si="6"/>
        <v>832.16264062907419</v>
      </c>
      <c r="F112" s="12">
        <f t="shared" si="7"/>
        <v>719.54035937092578</v>
      </c>
    </row>
    <row r="113" spans="1:6">
      <c r="A113" s="7">
        <v>45582</v>
      </c>
      <c r="B113">
        <v>687.65</v>
      </c>
      <c r="C113" s="12">
        <f t="shared" si="4"/>
        <v>768.37099999999987</v>
      </c>
      <c r="D113" s="12">
        <f t="shared" si="5"/>
        <v>30.737710235577349</v>
      </c>
      <c r="E113" s="12">
        <f t="shared" si="6"/>
        <v>829.8464204711546</v>
      </c>
      <c r="F113" s="12">
        <f t="shared" si="7"/>
        <v>706.89557952884513</v>
      </c>
    </row>
    <row r="114" spans="1:6">
      <c r="A114" s="7">
        <v>45581</v>
      </c>
      <c r="B114">
        <v>702</v>
      </c>
      <c r="C114" s="12">
        <f t="shared" si="4"/>
        <v>761.94749999999999</v>
      </c>
      <c r="D114" s="12">
        <f t="shared" si="5"/>
        <v>30.500152350784298</v>
      </c>
      <c r="E114" s="12">
        <f t="shared" si="6"/>
        <v>822.94780470156854</v>
      </c>
      <c r="F114" s="12">
        <f t="shared" si="7"/>
        <v>700.94719529843144</v>
      </c>
    </row>
    <row r="115" spans="1:6">
      <c r="A115" s="7">
        <v>45580</v>
      </c>
      <c r="B115">
        <v>705.98</v>
      </c>
      <c r="C115" s="12">
        <f t="shared" si="4"/>
        <v>756.27149999999983</v>
      </c>
      <c r="D115" s="12">
        <f t="shared" si="5"/>
        <v>29.780475637748413</v>
      </c>
      <c r="E115" s="12">
        <f t="shared" si="6"/>
        <v>815.83245127549662</v>
      </c>
      <c r="F115" s="12">
        <f t="shared" si="7"/>
        <v>696.71054872450304</v>
      </c>
    </row>
    <row r="116" spans="1:6">
      <c r="A116" s="7">
        <v>45579</v>
      </c>
      <c r="B116">
        <v>713</v>
      </c>
      <c r="C116" s="12">
        <f t="shared" si="4"/>
        <v>751.64949999999988</v>
      </c>
      <c r="D116" s="12">
        <f t="shared" si="5"/>
        <v>28.908459420256754</v>
      </c>
      <c r="E116" s="12">
        <f t="shared" si="6"/>
        <v>809.46641884051337</v>
      </c>
      <c r="F116" s="12">
        <f t="shared" si="7"/>
        <v>693.83258115948638</v>
      </c>
    </row>
    <row r="117" spans="1:6">
      <c r="A117" s="7">
        <v>45576</v>
      </c>
      <c r="B117">
        <v>722.79</v>
      </c>
      <c r="C117" s="12">
        <f t="shared" si="4"/>
        <v>748.03699999999992</v>
      </c>
      <c r="D117" s="12">
        <f t="shared" si="5"/>
        <v>27.689456116001995</v>
      </c>
      <c r="E117" s="12">
        <f t="shared" si="6"/>
        <v>803.41591223200396</v>
      </c>
      <c r="F117" s="12">
        <f t="shared" si="7"/>
        <v>692.65808776799588</v>
      </c>
    </row>
    <row r="118" spans="1:6">
      <c r="A118" s="7">
        <v>45575</v>
      </c>
      <c r="B118">
        <v>730.29</v>
      </c>
      <c r="C118" s="12">
        <f t="shared" si="4"/>
        <v>744.72450000000003</v>
      </c>
      <c r="D118" s="12">
        <f t="shared" si="5"/>
        <v>25.454164683541325</v>
      </c>
      <c r="E118" s="12">
        <f t="shared" si="6"/>
        <v>795.63282936708265</v>
      </c>
      <c r="F118" s="12">
        <f t="shared" si="7"/>
        <v>693.81617063291742</v>
      </c>
    </row>
    <row r="119" spans="1:6">
      <c r="A119" s="7">
        <v>45574</v>
      </c>
      <c r="B119">
        <v>727.43</v>
      </c>
      <c r="C119" s="12">
        <f t="shared" si="4"/>
        <v>742.08549999999991</v>
      </c>
      <c r="D119" s="12">
        <f t="shared" si="5"/>
        <v>24.290964418244517</v>
      </c>
      <c r="E119" s="12">
        <f t="shared" si="6"/>
        <v>790.66742883648897</v>
      </c>
      <c r="F119" s="12">
        <f t="shared" si="7"/>
        <v>693.50357116351086</v>
      </c>
    </row>
    <row r="120" spans="1:6">
      <c r="A120" s="7">
        <v>45573</v>
      </c>
      <c r="B120">
        <v>721.76</v>
      </c>
      <c r="C120" s="12">
        <f t="shared" si="4"/>
        <v>739.97799999999995</v>
      </c>
      <c r="D120" s="12">
        <f t="shared" si="5"/>
        <v>24.125716918717785</v>
      </c>
      <c r="E120" s="12">
        <f t="shared" si="6"/>
        <v>788.22943383743552</v>
      </c>
      <c r="F120" s="12">
        <f t="shared" si="7"/>
        <v>691.72656616256438</v>
      </c>
    </row>
    <row r="121" spans="1:6">
      <c r="A121" s="7">
        <v>45572</v>
      </c>
      <c r="B121">
        <v>701.92</v>
      </c>
      <c r="C121" s="12">
        <f t="shared" si="4"/>
        <v>737.2985000000001</v>
      </c>
      <c r="D121" s="12">
        <f t="shared" si="5"/>
        <v>25.25921202984015</v>
      </c>
      <c r="E121" s="12">
        <f t="shared" si="6"/>
        <v>787.81692405968045</v>
      </c>
      <c r="F121" s="12">
        <f t="shared" si="7"/>
        <v>686.78007594031976</v>
      </c>
    </row>
    <row r="122" spans="1:6">
      <c r="A122" s="7">
        <v>45569</v>
      </c>
      <c r="B122">
        <v>719.7</v>
      </c>
      <c r="C122" s="12">
        <f t="shared" si="4"/>
        <v>735.47849999999994</v>
      </c>
      <c r="D122" s="12">
        <f t="shared" si="5"/>
        <v>25.144310704202532</v>
      </c>
      <c r="E122" s="12">
        <f t="shared" si="6"/>
        <v>785.76712140840505</v>
      </c>
      <c r="F122" s="12">
        <f t="shared" si="7"/>
        <v>685.18987859159483</v>
      </c>
    </row>
    <row r="123" spans="1:6">
      <c r="A123" s="7">
        <v>45568</v>
      </c>
      <c r="B123">
        <v>706.8</v>
      </c>
      <c r="C123" s="12">
        <f t="shared" si="4"/>
        <v>733.01700000000005</v>
      </c>
      <c r="D123" s="12">
        <f t="shared" si="5"/>
        <v>25.434542839879875</v>
      </c>
      <c r="E123" s="12">
        <f t="shared" si="6"/>
        <v>783.88608567975984</v>
      </c>
      <c r="F123" s="12">
        <f t="shared" si="7"/>
        <v>682.14791432024026</v>
      </c>
    </row>
    <row r="124" spans="1:6">
      <c r="A124" s="7">
        <v>45567</v>
      </c>
      <c r="B124">
        <v>711.09</v>
      </c>
      <c r="C124" s="12">
        <f t="shared" si="4"/>
        <v>730.88450000000012</v>
      </c>
      <c r="D124" s="12">
        <f t="shared" si="5"/>
        <v>25.393537195825825</v>
      </c>
      <c r="E124" s="12">
        <f t="shared" si="6"/>
        <v>781.6715743916518</v>
      </c>
      <c r="F124" s="12">
        <f t="shared" si="7"/>
        <v>680.09742560834843</v>
      </c>
    </row>
    <row r="125" spans="1:6">
      <c r="A125" s="7">
        <v>45566</v>
      </c>
      <c r="B125">
        <v>706.13</v>
      </c>
      <c r="C125" s="12">
        <f t="shared" si="4"/>
        <v>728.21899999999994</v>
      </c>
      <c r="D125" s="12">
        <f t="shared" si="5"/>
        <v>25.033739107137205</v>
      </c>
      <c r="E125" s="12">
        <f t="shared" si="6"/>
        <v>778.28647821427433</v>
      </c>
      <c r="F125" s="12">
        <f t="shared" si="7"/>
        <v>678.15152178572555</v>
      </c>
    </row>
    <row r="126" spans="1:6">
      <c r="A126" s="7">
        <v>45565</v>
      </c>
      <c r="B126">
        <v>709.27</v>
      </c>
      <c r="C126" s="12">
        <f t="shared" si="4"/>
        <v>726.22649999999999</v>
      </c>
      <c r="D126" s="12">
        <f t="shared" si="5"/>
        <v>24.867951744109693</v>
      </c>
      <c r="E126" s="12">
        <f t="shared" si="6"/>
        <v>775.96240348821937</v>
      </c>
      <c r="F126" s="12">
        <f t="shared" si="7"/>
        <v>676.49059651178061</v>
      </c>
    </row>
    <row r="127" spans="1:6">
      <c r="A127" s="7">
        <v>45562</v>
      </c>
      <c r="B127">
        <v>707.35</v>
      </c>
      <c r="C127" s="12">
        <f t="shared" si="4"/>
        <v>723.86</v>
      </c>
      <c r="D127" s="12">
        <f t="shared" si="5"/>
        <v>24.262381104131254</v>
      </c>
      <c r="E127" s="12">
        <f t="shared" si="6"/>
        <v>772.38476220826249</v>
      </c>
      <c r="F127" s="12">
        <f t="shared" si="7"/>
        <v>675.33523779173754</v>
      </c>
    </row>
    <row r="128" spans="1:6">
      <c r="A128" s="7">
        <v>45561</v>
      </c>
      <c r="B128">
        <v>711.43</v>
      </c>
      <c r="C128" s="12">
        <f t="shared" si="4"/>
        <v>721.70399999999995</v>
      </c>
      <c r="D128" s="12">
        <f t="shared" si="5"/>
        <v>23.287970330307093</v>
      </c>
      <c r="E128" s="12">
        <f t="shared" si="6"/>
        <v>768.2799406606141</v>
      </c>
      <c r="F128" s="12">
        <f t="shared" si="7"/>
        <v>675.1280593393858</v>
      </c>
    </row>
    <row r="129" spans="1:6">
      <c r="A129" s="7">
        <v>45560</v>
      </c>
      <c r="B129">
        <v>721.56</v>
      </c>
      <c r="C129" s="12">
        <f t="shared" si="4"/>
        <v>720.3175</v>
      </c>
      <c r="D129" s="12">
        <f t="shared" si="5"/>
        <v>22.36638381589658</v>
      </c>
      <c r="E129" s="12">
        <f t="shared" si="6"/>
        <v>765.05026763179319</v>
      </c>
      <c r="F129" s="12">
        <f t="shared" si="7"/>
        <v>675.5847323682068</v>
      </c>
    </row>
    <row r="130" spans="1:6">
      <c r="A130" s="7">
        <v>45559</v>
      </c>
      <c r="B130">
        <v>722.26</v>
      </c>
      <c r="C130" s="12">
        <f t="shared" si="4"/>
        <v>718.21850000000006</v>
      </c>
      <c r="D130" s="12">
        <f t="shared" si="5"/>
        <v>19.856483304213931</v>
      </c>
      <c r="E130" s="12">
        <f t="shared" si="6"/>
        <v>757.93146660842797</v>
      </c>
      <c r="F130" s="12">
        <f t="shared" si="7"/>
        <v>678.50553339157216</v>
      </c>
    </row>
    <row r="131" spans="1:6">
      <c r="A131" s="7">
        <v>45558</v>
      </c>
      <c r="B131">
        <v>705.37</v>
      </c>
      <c r="C131" s="12">
        <f t="shared" si="4"/>
        <v>714.88350000000003</v>
      </c>
      <c r="D131" s="12">
        <f t="shared" si="5"/>
        <v>15.447660451377502</v>
      </c>
      <c r="E131" s="12">
        <f t="shared" si="6"/>
        <v>745.778820902755</v>
      </c>
      <c r="F131" s="12">
        <f t="shared" si="7"/>
        <v>683.98817909724505</v>
      </c>
    </row>
    <row r="132" spans="1:6">
      <c r="A132" s="7">
        <v>45555</v>
      </c>
      <c r="B132">
        <v>701.03</v>
      </c>
      <c r="C132" s="12">
        <f t="shared" si="4"/>
        <v>711.74050000000011</v>
      </c>
      <c r="D132" s="12">
        <f t="shared" si="5"/>
        <v>10.579741054934832</v>
      </c>
      <c r="E132" s="12">
        <f t="shared" si="6"/>
        <v>732.89998210986982</v>
      </c>
      <c r="F132" s="12">
        <f t="shared" si="7"/>
        <v>690.5810178901304</v>
      </c>
    </row>
    <row r="133" spans="1:6">
      <c r="A133" s="7">
        <v>45554</v>
      </c>
      <c r="B133">
        <v>704.32</v>
      </c>
      <c r="C133" s="12">
        <f t="shared" si="4"/>
        <v>712.57400000000007</v>
      </c>
      <c r="D133" s="12">
        <f t="shared" si="5"/>
        <v>9.1407263329965538</v>
      </c>
      <c r="E133" s="12">
        <f t="shared" si="6"/>
        <v>730.8554526659932</v>
      </c>
      <c r="F133" s="12">
        <f t="shared" si="7"/>
        <v>694.29254733400694</v>
      </c>
    </row>
    <row r="134" spans="1:6">
      <c r="A134" s="7">
        <v>45553</v>
      </c>
      <c r="B134">
        <v>690.47</v>
      </c>
      <c r="C134" s="12">
        <f t="shared" si="4"/>
        <v>711.99750000000006</v>
      </c>
      <c r="D134" s="12">
        <f t="shared" si="5"/>
        <v>10.150537903817799</v>
      </c>
      <c r="E134" s="12">
        <f t="shared" si="6"/>
        <v>732.29857580763564</v>
      </c>
      <c r="F134" s="12">
        <f t="shared" si="7"/>
        <v>691.69642419236447</v>
      </c>
    </row>
    <row r="135" spans="1:6">
      <c r="A135" s="7">
        <v>45552</v>
      </c>
      <c r="B135">
        <v>706.91</v>
      </c>
      <c r="C135" s="12">
        <f t="shared" si="4"/>
        <v>712.0440000000001</v>
      </c>
      <c r="D135" s="12">
        <f t="shared" si="5"/>
        <v>10.123615122963464</v>
      </c>
      <c r="E135" s="12">
        <f t="shared" si="6"/>
        <v>732.29123024592707</v>
      </c>
      <c r="F135" s="12">
        <f t="shared" si="7"/>
        <v>691.79676975407313</v>
      </c>
    </row>
    <row r="136" spans="1:6">
      <c r="A136" s="7">
        <v>45551</v>
      </c>
      <c r="B136">
        <v>696.5</v>
      </c>
      <c r="C136" s="12">
        <f t="shared" si="4"/>
        <v>711.21900000000005</v>
      </c>
      <c r="D136" s="12">
        <f t="shared" si="5"/>
        <v>10.697647503318798</v>
      </c>
      <c r="E136" s="12">
        <f t="shared" si="6"/>
        <v>732.61429500663769</v>
      </c>
      <c r="F136" s="12">
        <f t="shared" si="7"/>
        <v>689.82370499336241</v>
      </c>
    </row>
    <row r="137" spans="1:6">
      <c r="A137" s="7">
        <v>45548</v>
      </c>
      <c r="B137">
        <v>697.06</v>
      </c>
      <c r="C137" s="12">
        <f t="shared" si="4"/>
        <v>709.9325</v>
      </c>
      <c r="D137" s="12">
        <f t="shared" si="5"/>
        <v>10.779710900820254</v>
      </c>
      <c r="E137" s="12">
        <f t="shared" si="6"/>
        <v>731.4919218016405</v>
      </c>
      <c r="F137" s="12">
        <f t="shared" si="7"/>
        <v>688.37307819835951</v>
      </c>
    </row>
    <row r="138" spans="1:6">
      <c r="A138" s="7">
        <v>45547</v>
      </c>
      <c r="B138">
        <v>686.8</v>
      </c>
      <c r="C138" s="12">
        <f t="shared" si="4"/>
        <v>707.75800000000004</v>
      </c>
      <c r="D138" s="12">
        <f t="shared" si="5"/>
        <v>10.843278102123914</v>
      </c>
      <c r="E138" s="12">
        <f t="shared" si="6"/>
        <v>729.44455620424787</v>
      </c>
      <c r="F138" s="12">
        <f t="shared" si="7"/>
        <v>686.0714437957522</v>
      </c>
    </row>
    <row r="139" spans="1:6">
      <c r="A139" s="7">
        <v>45546</v>
      </c>
      <c r="B139">
        <v>681.47</v>
      </c>
      <c r="C139" s="12">
        <f t="shared" si="4"/>
        <v>705.45999999999992</v>
      </c>
      <c r="D139" s="12">
        <f t="shared" si="5"/>
        <v>11.314667239333293</v>
      </c>
      <c r="E139" s="12">
        <f t="shared" si="6"/>
        <v>728.0893344786665</v>
      </c>
      <c r="F139" s="12">
        <f t="shared" si="7"/>
        <v>682.83066552133334</v>
      </c>
    </row>
    <row r="140" spans="1:6">
      <c r="A140" s="7">
        <v>45545</v>
      </c>
      <c r="B140">
        <v>673.62</v>
      </c>
      <c r="C140" s="12">
        <f t="shared" si="4"/>
        <v>703.05299999999988</v>
      </c>
      <c r="D140" s="12">
        <f t="shared" si="5"/>
        <v>12.700258638062618</v>
      </c>
      <c r="E140" s="12">
        <f t="shared" si="6"/>
        <v>728.45351727612513</v>
      </c>
      <c r="F140" s="12">
        <f t="shared" si="7"/>
        <v>677.65248272387464</v>
      </c>
    </row>
    <row r="141" spans="1:6">
      <c r="A141" s="7">
        <v>45544</v>
      </c>
      <c r="B141">
        <v>675.42</v>
      </c>
      <c r="C141" s="12">
        <f t="shared" si="4"/>
        <v>701.72799999999984</v>
      </c>
      <c r="D141" s="12">
        <f t="shared" si="5"/>
        <v>14.126908478428492</v>
      </c>
      <c r="E141" s="12">
        <f t="shared" si="6"/>
        <v>729.98181695685685</v>
      </c>
      <c r="F141" s="12">
        <f t="shared" si="7"/>
        <v>673.47418304314283</v>
      </c>
    </row>
    <row r="142" spans="1:6">
      <c r="A142" s="7">
        <v>45541</v>
      </c>
      <c r="B142">
        <v>665.77</v>
      </c>
      <c r="C142" s="12">
        <f t="shared" si="4"/>
        <v>699.03149999999982</v>
      </c>
      <c r="D142" s="12">
        <f t="shared" si="5"/>
        <v>15.587417420538438</v>
      </c>
      <c r="E142" s="12">
        <f t="shared" si="6"/>
        <v>730.20633484107668</v>
      </c>
      <c r="F142" s="12">
        <f t="shared" si="7"/>
        <v>667.85666515892297</v>
      </c>
    </row>
    <row r="143" spans="1:6">
      <c r="A143" s="7">
        <v>45540</v>
      </c>
      <c r="B143">
        <v>683.62</v>
      </c>
      <c r="C143" s="12">
        <f t="shared" si="4"/>
        <v>697.87250000000006</v>
      </c>
      <c r="D143" s="12">
        <f t="shared" si="5"/>
        <v>15.839130716112711</v>
      </c>
      <c r="E143" s="12">
        <f t="shared" si="6"/>
        <v>729.5507614322255</v>
      </c>
      <c r="F143" s="12">
        <f t="shared" si="7"/>
        <v>666.19423856777462</v>
      </c>
    </row>
    <row r="144" spans="1:6">
      <c r="A144" s="7">
        <v>45539</v>
      </c>
      <c r="B144">
        <v>679.68</v>
      </c>
      <c r="C144" s="12">
        <f t="shared" si="4"/>
        <v>696.30199999999991</v>
      </c>
      <c r="D144" s="12">
        <f t="shared" si="5"/>
        <v>16.01581212098646</v>
      </c>
      <c r="E144" s="12">
        <f t="shared" si="6"/>
        <v>728.33362424197287</v>
      </c>
      <c r="F144" s="12">
        <f t="shared" si="7"/>
        <v>664.27037575802694</v>
      </c>
    </row>
    <row r="145" spans="1:6">
      <c r="A145" s="7">
        <v>45538</v>
      </c>
      <c r="B145">
        <v>675.32</v>
      </c>
      <c r="C145" s="12">
        <f t="shared" si="4"/>
        <v>694.76149999999996</v>
      </c>
      <c r="D145" s="12">
        <f t="shared" si="5"/>
        <v>16.495311064216491</v>
      </c>
      <c r="E145" s="12">
        <f t="shared" si="6"/>
        <v>727.75212212843292</v>
      </c>
      <c r="F145" s="12">
        <f t="shared" si="7"/>
        <v>661.770877871567</v>
      </c>
    </row>
    <row r="146" spans="1:6">
      <c r="A146" s="7">
        <v>45534</v>
      </c>
      <c r="B146">
        <v>701.35</v>
      </c>
      <c r="C146" s="12">
        <f t="shared" si="4"/>
        <v>694.36550000000011</v>
      </c>
      <c r="D146" s="12">
        <f t="shared" si="5"/>
        <v>16.221470332150595</v>
      </c>
      <c r="E146" s="12">
        <f t="shared" si="6"/>
        <v>726.80844066430132</v>
      </c>
      <c r="F146" s="12">
        <f t="shared" si="7"/>
        <v>661.92255933569891</v>
      </c>
    </row>
    <row r="147" spans="1:6">
      <c r="A147" s="7">
        <v>45533</v>
      </c>
      <c r="B147">
        <v>692.48</v>
      </c>
      <c r="C147" s="12">
        <f t="shared" si="4"/>
        <v>693.62200000000007</v>
      </c>
      <c r="D147" s="12">
        <f t="shared" si="5"/>
        <v>15.933228965377912</v>
      </c>
      <c r="E147" s="12">
        <f t="shared" si="6"/>
        <v>725.48845793075589</v>
      </c>
      <c r="F147" s="12">
        <f t="shared" si="7"/>
        <v>661.75554206924426</v>
      </c>
    </row>
    <row r="148" spans="1:6">
      <c r="A148" s="7">
        <v>45532</v>
      </c>
      <c r="B148">
        <v>683.84</v>
      </c>
      <c r="C148" s="12">
        <f t="shared" si="4"/>
        <v>692.24250000000006</v>
      </c>
      <c r="D148" s="12">
        <f t="shared" si="5"/>
        <v>15.498709920845867</v>
      </c>
      <c r="E148" s="12">
        <f t="shared" si="6"/>
        <v>723.23991984169174</v>
      </c>
      <c r="F148" s="12">
        <f t="shared" si="7"/>
        <v>661.24508015830838</v>
      </c>
    </row>
    <row r="149" spans="1:6">
      <c r="A149" s="7">
        <v>45531</v>
      </c>
      <c r="B149">
        <v>695.72</v>
      </c>
      <c r="C149" s="12">
        <f t="shared" ref="C149:C212" si="8">AVERAGE(B130:B149)</f>
        <v>690.95050000000003</v>
      </c>
      <c r="D149" s="12">
        <f t="shared" ref="D149:D212" si="9">_xlfn.STDEV.S(B130:B149)</f>
        <v>13.923063212185971</v>
      </c>
      <c r="E149" s="12">
        <f t="shared" ref="E149:E212" si="10">C149+D149*2</f>
        <v>718.79662642437199</v>
      </c>
      <c r="F149" s="12">
        <f t="shared" ref="F149:F212" si="11">C149+D149*-2</f>
        <v>663.10437357562807</v>
      </c>
    </row>
    <row r="150" spans="1:6">
      <c r="A150" s="7">
        <v>45530</v>
      </c>
      <c r="B150">
        <v>688.44</v>
      </c>
      <c r="C150" s="12">
        <f t="shared" si="8"/>
        <v>689.2595</v>
      </c>
      <c r="D150" s="12">
        <f t="shared" si="9"/>
        <v>11.814376378401288</v>
      </c>
      <c r="E150" s="12">
        <f t="shared" si="10"/>
        <v>712.88825275680256</v>
      </c>
      <c r="F150" s="12">
        <f t="shared" si="11"/>
        <v>665.63074724319745</v>
      </c>
    </row>
    <row r="151" spans="1:6">
      <c r="A151" s="7">
        <v>45527</v>
      </c>
      <c r="B151">
        <v>686.73</v>
      </c>
      <c r="C151" s="12">
        <f t="shared" si="8"/>
        <v>688.32749999999999</v>
      </c>
      <c r="D151" s="12">
        <f t="shared" si="9"/>
        <v>11.195600580961305</v>
      </c>
      <c r="E151" s="12">
        <f t="shared" si="10"/>
        <v>710.71870116192258</v>
      </c>
      <c r="F151" s="12">
        <f t="shared" si="11"/>
        <v>665.93629883807739</v>
      </c>
    </row>
    <row r="152" spans="1:6">
      <c r="A152" s="7">
        <v>45526</v>
      </c>
      <c r="B152">
        <v>688.96</v>
      </c>
      <c r="C152" s="12">
        <f t="shared" si="8"/>
        <v>687.72399999999993</v>
      </c>
      <c r="D152" s="12">
        <f t="shared" si="9"/>
        <v>10.792907710256088</v>
      </c>
      <c r="E152" s="12">
        <f t="shared" si="10"/>
        <v>709.30981542051211</v>
      </c>
      <c r="F152" s="12">
        <f t="shared" si="11"/>
        <v>666.13818457948776</v>
      </c>
    </row>
    <row r="153" spans="1:6">
      <c r="A153" s="7">
        <v>45525</v>
      </c>
      <c r="B153">
        <v>697.12</v>
      </c>
      <c r="C153" s="12">
        <f t="shared" si="8"/>
        <v>687.36400000000003</v>
      </c>
      <c r="D153" s="12">
        <f t="shared" si="9"/>
        <v>10.319924214328013</v>
      </c>
      <c r="E153" s="12">
        <f t="shared" si="10"/>
        <v>708.00384842865606</v>
      </c>
      <c r="F153" s="12">
        <f t="shared" si="11"/>
        <v>666.72415157134401</v>
      </c>
    </row>
    <row r="154" spans="1:6">
      <c r="A154" s="7">
        <v>45524</v>
      </c>
      <c r="B154">
        <v>698.54</v>
      </c>
      <c r="C154" s="12">
        <f t="shared" si="8"/>
        <v>687.76749999999993</v>
      </c>
      <c r="D154" s="12">
        <f t="shared" si="9"/>
        <v>10.601676568007136</v>
      </c>
      <c r="E154" s="12">
        <f t="shared" si="10"/>
        <v>708.97085313601417</v>
      </c>
      <c r="F154" s="12">
        <f t="shared" si="11"/>
        <v>666.56414686398568</v>
      </c>
    </row>
    <row r="155" spans="1:6">
      <c r="A155" s="7">
        <v>45523</v>
      </c>
      <c r="B155">
        <v>688.53</v>
      </c>
      <c r="C155" s="12">
        <f t="shared" si="8"/>
        <v>686.84849999999994</v>
      </c>
      <c r="D155" s="12">
        <f t="shared" si="9"/>
        <v>9.604741852472225</v>
      </c>
      <c r="E155" s="12">
        <f t="shared" si="10"/>
        <v>706.05798370494438</v>
      </c>
      <c r="F155" s="12">
        <f t="shared" si="11"/>
        <v>667.63901629505551</v>
      </c>
    </row>
    <row r="156" spans="1:6">
      <c r="A156" s="7">
        <v>45520</v>
      </c>
      <c r="B156">
        <v>674.07</v>
      </c>
      <c r="C156" s="12">
        <f t="shared" si="8"/>
        <v>685.72699999999998</v>
      </c>
      <c r="D156" s="12">
        <f t="shared" si="9"/>
        <v>9.7272098558089777</v>
      </c>
      <c r="E156" s="12">
        <f t="shared" si="10"/>
        <v>705.18141971161788</v>
      </c>
      <c r="F156" s="12">
        <f t="shared" si="11"/>
        <v>666.27258028838207</v>
      </c>
    </row>
    <row r="157" spans="1:6">
      <c r="A157" s="7">
        <v>45519</v>
      </c>
      <c r="B157">
        <v>663.22</v>
      </c>
      <c r="C157" s="12">
        <f t="shared" si="8"/>
        <v>684.03500000000008</v>
      </c>
      <c r="D157" s="12">
        <f t="shared" si="9"/>
        <v>10.559666312510966</v>
      </c>
      <c r="E157" s="12">
        <f t="shared" si="10"/>
        <v>705.15433262502199</v>
      </c>
      <c r="F157" s="12">
        <f t="shared" si="11"/>
        <v>662.91566737497817</v>
      </c>
    </row>
    <row r="158" spans="1:6">
      <c r="A158" s="7">
        <v>45518</v>
      </c>
      <c r="B158">
        <v>661.68</v>
      </c>
      <c r="C158" s="12">
        <f t="shared" si="8"/>
        <v>682.77899999999988</v>
      </c>
      <c r="D158" s="12">
        <f t="shared" si="9"/>
        <v>11.651009850065185</v>
      </c>
      <c r="E158" s="12">
        <f t="shared" si="10"/>
        <v>706.08101970013024</v>
      </c>
      <c r="F158" s="12">
        <f t="shared" si="11"/>
        <v>659.47698029986952</v>
      </c>
    </row>
    <row r="159" spans="1:6">
      <c r="A159" s="7">
        <v>45517</v>
      </c>
      <c r="B159">
        <v>648.02</v>
      </c>
      <c r="C159" s="12">
        <f t="shared" si="8"/>
        <v>681.1065000000001</v>
      </c>
      <c r="D159" s="12">
        <f t="shared" si="9"/>
        <v>14.010717805346481</v>
      </c>
      <c r="E159" s="12">
        <f t="shared" si="10"/>
        <v>709.12793561069304</v>
      </c>
      <c r="F159" s="12">
        <f t="shared" si="11"/>
        <v>653.08506438930715</v>
      </c>
    </row>
    <row r="160" spans="1:6">
      <c r="A160" s="7">
        <v>45516</v>
      </c>
      <c r="B160">
        <v>633.14</v>
      </c>
      <c r="C160" s="12">
        <f t="shared" si="8"/>
        <v>679.08249999999987</v>
      </c>
      <c r="D160" s="12">
        <f t="shared" si="9"/>
        <v>17.610567962089377</v>
      </c>
      <c r="E160" s="12">
        <f t="shared" si="10"/>
        <v>714.30363592417859</v>
      </c>
      <c r="F160" s="12">
        <f t="shared" si="11"/>
        <v>643.86136407582114</v>
      </c>
    </row>
    <row r="161" spans="1:6">
      <c r="A161" s="7">
        <v>45513</v>
      </c>
      <c r="B161">
        <v>633.94000000000005</v>
      </c>
      <c r="C161" s="12">
        <f t="shared" si="8"/>
        <v>677.00850000000003</v>
      </c>
      <c r="D161" s="12">
        <f t="shared" si="9"/>
        <v>20.301557958105477</v>
      </c>
      <c r="E161" s="12">
        <f t="shared" si="10"/>
        <v>717.61161591621101</v>
      </c>
      <c r="F161" s="12">
        <f t="shared" si="11"/>
        <v>636.40538408378904</v>
      </c>
    </row>
    <row r="162" spans="1:6">
      <c r="A162" s="7">
        <v>45512</v>
      </c>
      <c r="B162">
        <v>630.35</v>
      </c>
      <c r="C162" s="12">
        <f t="shared" si="8"/>
        <v>675.23749999999995</v>
      </c>
      <c r="D162" s="12">
        <f t="shared" si="9"/>
        <v>22.732882252946187</v>
      </c>
      <c r="E162" s="12">
        <f t="shared" si="10"/>
        <v>720.70326450589232</v>
      </c>
      <c r="F162" s="12">
        <f t="shared" si="11"/>
        <v>629.77173549410759</v>
      </c>
    </row>
    <row r="163" spans="1:6">
      <c r="A163" s="7">
        <v>45511</v>
      </c>
      <c r="B163">
        <v>611.48</v>
      </c>
      <c r="C163" s="12">
        <f t="shared" si="8"/>
        <v>671.63049999999998</v>
      </c>
      <c r="D163" s="12">
        <f t="shared" si="9"/>
        <v>26.708404250939047</v>
      </c>
      <c r="E163" s="12">
        <f t="shared" si="10"/>
        <v>725.04730850187809</v>
      </c>
      <c r="F163" s="12">
        <f t="shared" si="11"/>
        <v>618.21369149812188</v>
      </c>
    </row>
    <row r="164" spans="1:6">
      <c r="A164" s="7">
        <v>45510</v>
      </c>
      <c r="B164">
        <v>609.57000000000005</v>
      </c>
      <c r="C164" s="12">
        <f t="shared" si="8"/>
        <v>668.12499999999989</v>
      </c>
      <c r="D164" s="12">
        <f t="shared" si="9"/>
        <v>29.995068805248284</v>
      </c>
      <c r="E164" s="12">
        <f t="shared" si="10"/>
        <v>728.1151376104965</v>
      </c>
      <c r="F164" s="12">
        <f t="shared" si="11"/>
        <v>608.13486238950327</v>
      </c>
    </row>
    <row r="165" spans="1:6">
      <c r="A165" s="7">
        <v>45509</v>
      </c>
      <c r="B165">
        <v>598.54999999999995</v>
      </c>
      <c r="C165" s="12">
        <f t="shared" si="8"/>
        <v>664.28649999999993</v>
      </c>
      <c r="D165" s="12">
        <f t="shared" si="9"/>
        <v>33.708198171177422</v>
      </c>
      <c r="E165" s="12">
        <f t="shared" si="10"/>
        <v>731.70289634235473</v>
      </c>
      <c r="F165" s="12">
        <f t="shared" si="11"/>
        <v>596.87010365764513</v>
      </c>
    </row>
    <row r="166" spans="1:6">
      <c r="A166" s="7">
        <v>45506</v>
      </c>
      <c r="B166">
        <v>613.64</v>
      </c>
      <c r="C166" s="12">
        <f t="shared" si="8"/>
        <v>659.90099999999995</v>
      </c>
      <c r="D166" s="12">
        <f t="shared" si="9"/>
        <v>34.332217936233782</v>
      </c>
      <c r="E166" s="12">
        <f t="shared" si="10"/>
        <v>728.56543587246756</v>
      </c>
      <c r="F166" s="12">
        <f t="shared" si="11"/>
        <v>591.23656412753235</v>
      </c>
    </row>
    <row r="167" spans="1:6">
      <c r="A167" s="7">
        <v>45505</v>
      </c>
      <c r="B167">
        <v>624.85</v>
      </c>
      <c r="C167" s="12">
        <f t="shared" si="8"/>
        <v>656.51949999999999</v>
      </c>
      <c r="D167" s="12">
        <f t="shared" si="9"/>
        <v>34.285038239810426</v>
      </c>
      <c r="E167" s="12">
        <f t="shared" si="10"/>
        <v>725.08957647962086</v>
      </c>
      <c r="F167" s="12">
        <f t="shared" si="11"/>
        <v>587.94942352037913</v>
      </c>
    </row>
    <row r="168" spans="1:6">
      <c r="A168" s="7">
        <v>45504</v>
      </c>
      <c r="B168">
        <v>628.35</v>
      </c>
      <c r="C168" s="12">
        <f t="shared" si="8"/>
        <v>653.745</v>
      </c>
      <c r="D168" s="12">
        <f t="shared" si="9"/>
        <v>34.202929314376135</v>
      </c>
      <c r="E168" s="12">
        <f t="shared" si="10"/>
        <v>722.1508586287523</v>
      </c>
      <c r="F168" s="12">
        <f t="shared" si="11"/>
        <v>585.33914137124771</v>
      </c>
    </row>
    <row r="169" spans="1:6">
      <c r="A169" s="7">
        <v>45503</v>
      </c>
      <c r="B169">
        <v>622.58000000000004</v>
      </c>
      <c r="C169" s="12">
        <f t="shared" si="8"/>
        <v>650.08799999999997</v>
      </c>
      <c r="D169" s="12">
        <f t="shared" si="9"/>
        <v>33.378886109256804</v>
      </c>
      <c r="E169" s="12">
        <f t="shared" si="10"/>
        <v>716.84577221851362</v>
      </c>
      <c r="F169" s="12">
        <f t="shared" si="11"/>
        <v>583.33022778148631</v>
      </c>
    </row>
    <row r="170" spans="1:6">
      <c r="A170" s="7">
        <v>45502</v>
      </c>
      <c r="B170">
        <v>626.96</v>
      </c>
      <c r="C170" s="12">
        <f t="shared" si="8"/>
        <v>647.0139999999999</v>
      </c>
      <c r="D170" s="12">
        <f t="shared" si="9"/>
        <v>32.479863948379815</v>
      </c>
      <c r="E170" s="12">
        <f t="shared" si="10"/>
        <v>711.97372789675956</v>
      </c>
      <c r="F170" s="12">
        <f t="shared" si="11"/>
        <v>582.05427210324024</v>
      </c>
    </row>
    <row r="171" spans="1:6">
      <c r="A171" s="7">
        <v>45499</v>
      </c>
      <c r="B171">
        <v>631.37</v>
      </c>
      <c r="C171" s="12">
        <f t="shared" si="8"/>
        <v>644.24599999999998</v>
      </c>
      <c r="D171" s="12">
        <f t="shared" si="9"/>
        <v>31.252812319769507</v>
      </c>
      <c r="E171" s="12">
        <f t="shared" si="10"/>
        <v>706.75162463953905</v>
      </c>
      <c r="F171" s="12">
        <f t="shared" si="11"/>
        <v>581.74037536046092</v>
      </c>
    </row>
    <row r="172" spans="1:6">
      <c r="A172" s="7">
        <v>45498</v>
      </c>
      <c r="B172">
        <v>634.09</v>
      </c>
      <c r="C172" s="12">
        <f t="shared" si="8"/>
        <v>641.50250000000005</v>
      </c>
      <c r="D172" s="12">
        <f t="shared" si="9"/>
        <v>29.479068376874132</v>
      </c>
      <c r="E172" s="12">
        <f t="shared" si="10"/>
        <v>700.4606367537483</v>
      </c>
      <c r="F172" s="12">
        <f t="shared" si="11"/>
        <v>582.54436324625181</v>
      </c>
    </row>
    <row r="173" spans="1:6">
      <c r="A173" s="7">
        <v>45497</v>
      </c>
      <c r="B173">
        <v>635.99</v>
      </c>
      <c r="C173" s="12">
        <f t="shared" si="8"/>
        <v>638.44600000000014</v>
      </c>
      <c r="D173" s="12">
        <f t="shared" si="9"/>
        <v>26.41922294566271</v>
      </c>
      <c r="E173" s="12">
        <f t="shared" si="10"/>
        <v>691.2844458913255</v>
      </c>
      <c r="F173" s="12">
        <f t="shared" si="11"/>
        <v>585.60755410867478</v>
      </c>
    </row>
    <row r="174" spans="1:6">
      <c r="A174" s="7">
        <v>45496</v>
      </c>
      <c r="B174">
        <v>642.76</v>
      </c>
      <c r="C174" s="12">
        <f t="shared" si="8"/>
        <v>635.65700000000004</v>
      </c>
      <c r="D174" s="12">
        <f t="shared" si="9"/>
        <v>22.37630657167249</v>
      </c>
      <c r="E174" s="12">
        <f t="shared" si="10"/>
        <v>680.40961314334504</v>
      </c>
      <c r="F174" s="12">
        <f t="shared" si="11"/>
        <v>590.90438685665504</v>
      </c>
    </row>
    <row r="175" spans="1:6">
      <c r="A175" s="7">
        <v>45495</v>
      </c>
      <c r="B175">
        <v>647.5</v>
      </c>
      <c r="C175" s="12">
        <f t="shared" si="8"/>
        <v>633.60550000000012</v>
      </c>
      <c r="D175" s="12">
        <f t="shared" si="9"/>
        <v>18.881642846398385</v>
      </c>
      <c r="E175" s="12">
        <f t="shared" si="10"/>
        <v>671.36878569279691</v>
      </c>
      <c r="F175" s="12">
        <f t="shared" si="11"/>
        <v>595.84221430720334</v>
      </c>
    </row>
    <row r="176" spans="1:6">
      <c r="A176" s="7">
        <v>45492</v>
      </c>
      <c r="B176">
        <v>633.34</v>
      </c>
      <c r="C176" s="12">
        <f t="shared" si="8"/>
        <v>631.56900000000019</v>
      </c>
      <c r="D176" s="12">
        <f t="shared" si="9"/>
        <v>16.308797077199255</v>
      </c>
      <c r="E176" s="12">
        <f t="shared" si="10"/>
        <v>664.18659415439868</v>
      </c>
      <c r="F176" s="12">
        <f t="shared" si="11"/>
        <v>598.9514058456017</v>
      </c>
    </row>
    <row r="177" spans="1:6">
      <c r="A177" s="7">
        <v>45491</v>
      </c>
      <c r="B177">
        <v>643.04</v>
      </c>
      <c r="C177" s="12">
        <f t="shared" si="8"/>
        <v>630.56000000000006</v>
      </c>
      <c r="D177" s="12">
        <f t="shared" si="9"/>
        <v>14.802198983152532</v>
      </c>
      <c r="E177" s="12">
        <f t="shared" si="10"/>
        <v>660.16439796630516</v>
      </c>
      <c r="F177" s="12">
        <f t="shared" si="11"/>
        <v>600.95560203369496</v>
      </c>
    </row>
    <row r="178" spans="1:6">
      <c r="A178" s="7">
        <v>45490</v>
      </c>
      <c r="B178">
        <v>647.46</v>
      </c>
      <c r="C178" s="12">
        <f t="shared" si="8"/>
        <v>629.84899999999993</v>
      </c>
      <c r="D178" s="12">
        <f t="shared" si="9"/>
        <v>13.514206910546125</v>
      </c>
      <c r="E178" s="12">
        <f t="shared" si="10"/>
        <v>656.8774138210922</v>
      </c>
      <c r="F178" s="12">
        <f t="shared" si="11"/>
        <v>602.82058617890766</v>
      </c>
    </row>
    <row r="179" spans="1:6">
      <c r="A179" s="7">
        <v>45489</v>
      </c>
      <c r="B179">
        <v>656.32</v>
      </c>
      <c r="C179" s="12">
        <f t="shared" si="8"/>
        <v>630.2639999999999</v>
      </c>
      <c r="D179" s="12">
        <f t="shared" si="9"/>
        <v>14.211052185201716</v>
      </c>
      <c r="E179" s="12">
        <f t="shared" si="10"/>
        <v>658.68610437040331</v>
      </c>
      <c r="F179" s="12">
        <f t="shared" si="11"/>
        <v>601.84189562959648</v>
      </c>
    </row>
    <row r="180" spans="1:6">
      <c r="A180" s="7">
        <v>45488</v>
      </c>
      <c r="B180">
        <v>656.45</v>
      </c>
      <c r="C180" s="12">
        <f t="shared" si="8"/>
        <v>631.42949999999996</v>
      </c>
      <c r="D180" s="12">
        <f t="shared" si="9"/>
        <v>15.368103493925341</v>
      </c>
      <c r="E180" s="12">
        <f t="shared" si="10"/>
        <v>662.16570698785063</v>
      </c>
      <c r="F180" s="12">
        <f t="shared" si="11"/>
        <v>600.6932930121493</v>
      </c>
    </row>
    <row r="181" spans="1:6">
      <c r="A181" s="7">
        <v>45485</v>
      </c>
      <c r="B181">
        <v>647.6</v>
      </c>
      <c r="C181" s="12">
        <f t="shared" si="8"/>
        <v>632.11250000000007</v>
      </c>
      <c r="D181" s="12">
        <f t="shared" si="9"/>
        <v>15.783479329249376</v>
      </c>
      <c r="E181" s="12">
        <f t="shared" si="10"/>
        <v>663.67945865849879</v>
      </c>
      <c r="F181" s="12">
        <f t="shared" si="11"/>
        <v>600.54554134150135</v>
      </c>
    </row>
    <row r="182" spans="1:6">
      <c r="A182" s="7">
        <v>45484</v>
      </c>
      <c r="B182">
        <v>652.75</v>
      </c>
      <c r="C182" s="12">
        <f t="shared" si="8"/>
        <v>633.23249999999996</v>
      </c>
      <c r="D182" s="12">
        <f t="shared" si="9"/>
        <v>16.433211197546207</v>
      </c>
      <c r="E182" s="12">
        <f t="shared" si="10"/>
        <v>666.09892239509236</v>
      </c>
      <c r="F182" s="12">
        <f t="shared" si="11"/>
        <v>600.36607760490756</v>
      </c>
    </row>
    <row r="183" spans="1:6">
      <c r="A183" s="7">
        <v>45483</v>
      </c>
      <c r="B183">
        <v>677.65</v>
      </c>
      <c r="C183" s="12">
        <f t="shared" si="8"/>
        <v>636.54099999999994</v>
      </c>
      <c r="D183" s="12">
        <f t="shared" si="9"/>
        <v>18.370138497601285</v>
      </c>
      <c r="E183" s="12">
        <f t="shared" si="10"/>
        <v>673.28127699520246</v>
      </c>
      <c r="F183" s="12">
        <f t="shared" si="11"/>
        <v>599.80072300479742</v>
      </c>
    </row>
    <row r="184" spans="1:6">
      <c r="A184" s="7">
        <v>45482</v>
      </c>
      <c r="B184">
        <v>685.74</v>
      </c>
      <c r="C184" s="12">
        <f t="shared" si="8"/>
        <v>640.34950000000003</v>
      </c>
      <c r="D184" s="12">
        <f t="shared" si="9"/>
        <v>20.280650740883154</v>
      </c>
      <c r="E184" s="12">
        <f t="shared" si="10"/>
        <v>680.91080148176638</v>
      </c>
      <c r="F184" s="12">
        <f t="shared" si="11"/>
        <v>599.78819851823368</v>
      </c>
    </row>
    <row r="185" spans="1:6">
      <c r="A185" s="7">
        <v>45481</v>
      </c>
      <c r="B185">
        <v>685.74</v>
      </c>
      <c r="C185" s="12">
        <f t="shared" si="8"/>
        <v>644.70900000000006</v>
      </c>
      <c r="D185" s="12">
        <f t="shared" si="9"/>
        <v>20.193518475517152</v>
      </c>
      <c r="E185" s="12">
        <f t="shared" si="10"/>
        <v>685.09603695103442</v>
      </c>
      <c r="F185" s="12">
        <f t="shared" si="11"/>
        <v>604.3219630489657</v>
      </c>
    </row>
    <row r="186" spans="1:6">
      <c r="A186" s="7">
        <v>45478</v>
      </c>
      <c r="B186">
        <v>690.65</v>
      </c>
      <c r="C186" s="12">
        <f t="shared" si="8"/>
        <v>648.55950000000007</v>
      </c>
      <c r="D186" s="12">
        <f t="shared" si="9"/>
        <v>21.270873704619991</v>
      </c>
      <c r="E186" s="12">
        <f t="shared" si="10"/>
        <v>691.10124740924005</v>
      </c>
      <c r="F186" s="12">
        <f t="shared" si="11"/>
        <v>606.0177525907601</v>
      </c>
    </row>
    <row r="187" spans="1:6">
      <c r="A187" s="7">
        <v>45476</v>
      </c>
      <c r="B187">
        <v>682.51</v>
      </c>
      <c r="C187" s="12">
        <f t="shared" si="8"/>
        <v>651.4425</v>
      </c>
      <c r="D187" s="12">
        <f t="shared" si="9"/>
        <v>21.78943922734371</v>
      </c>
      <c r="E187" s="12">
        <f t="shared" si="10"/>
        <v>695.02137845468746</v>
      </c>
      <c r="F187" s="12">
        <f t="shared" si="11"/>
        <v>607.86362154531253</v>
      </c>
    </row>
    <row r="188" spans="1:6">
      <c r="A188" s="7">
        <v>45475</v>
      </c>
      <c r="B188">
        <v>679.58</v>
      </c>
      <c r="C188" s="12">
        <f t="shared" si="8"/>
        <v>654.00399999999991</v>
      </c>
      <c r="D188" s="12">
        <f t="shared" si="9"/>
        <v>21.942560518436832</v>
      </c>
      <c r="E188" s="12">
        <f t="shared" si="10"/>
        <v>697.88912103687358</v>
      </c>
      <c r="F188" s="12">
        <f t="shared" si="11"/>
        <v>610.11887896312624</v>
      </c>
    </row>
    <row r="189" spans="1:6">
      <c r="A189" s="7">
        <v>45474</v>
      </c>
      <c r="B189">
        <v>673.61</v>
      </c>
      <c r="C189" s="12">
        <f t="shared" si="8"/>
        <v>656.55550000000005</v>
      </c>
      <c r="D189" s="12">
        <f t="shared" si="9"/>
        <v>21.044773941840234</v>
      </c>
      <c r="E189" s="12">
        <f t="shared" si="10"/>
        <v>698.64504788368049</v>
      </c>
      <c r="F189" s="12">
        <f t="shared" si="11"/>
        <v>614.46595211631961</v>
      </c>
    </row>
    <row r="190" spans="1:6">
      <c r="A190" s="13">
        <v>45638</v>
      </c>
      <c r="B190" s="12">
        <v>137.34</v>
      </c>
      <c r="C190" s="12">
        <f t="shared" si="8"/>
        <v>632.07449999999994</v>
      </c>
      <c r="D190" s="12">
        <f t="shared" si="9"/>
        <v>118.12955027047752</v>
      </c>
      <c r="E190" s="12">
        <f t="shared" si="10"/>
        <v>868.33360054095499</v>
      </c>
      <c r="F190" s="12">
        <f t="shared" si="11"/>
        <v>395.8153994590449</v>
      </c>
    </row>
    <row r="191" spans="1:6">
      <c r="A191" s="13">
        <v>45639</v>
      </c>
      <c r="B191" s="12">
        <v>134.25</v>
      </c>
      <c r="C191" s="12">
        <f t="shared" si="8"/>
        <v>607.21850000000006</v>
      </c>
      <c r="D191" s="12">
        <f t="shared" si="9"/>
        <v>162.32027211576758</v>
      </c>
      <c r="E191" s="12">
        <f t="shared" si="10"/>
        <v>931.85904423153522</v>
      </c>
      <c r="F191" s="12">
        <f t="shared" si="11"/>
        <v>282.5779557684649</v>
      </c>
    </row>
    <row r="192" spans="1:6">
      <c r="A192" s="13">
        <v>45642</v>
      </c>
      <c r="B192" s="12">
        <v>132</v>
      </c>
      <c r="C192" s="12">
        <f t="shared" si="8"/>
        <v>582.11400000000003</v>
      </c>
      <c r="D192" s="12">
        <f t="shared" si="9"/>
        <v>193.73277456603103</v>
      </c>
      <c r="E192" s="12">
        <f t="shared" si="10"/>
        <v>969.57954913206208</v>
      </c>
      <c r="F192" s="12">
        <f t="shared" si="11"/>
        <v>194.64845086793798</v>
      </c>
    </row>
    <row r="193" spans="1:6">
      <c r="A193" s="13">
        <v>45643</v>
      </c>
      <c r="B193" s="12">
        <v>130.38999999999999</v>
      </c>
      <c r="C193" s="12">
        <f t="shared" si="8"/>
        <v>556.83400000000006</v>
      </c>
      <c r="D193" s="12">
        <f t="shared" si="9"/>
        <v>217.82244721211293</v>
      </c>
      <c r="E193" s="12">
        <f t="shared" si="10"/>
        <v>992.47889442422593</v>
      </c>
      <c r="F193" s="12">
        <f t="shared" si="11"/>
        <v>121.18910557577419</v>
      </c>
    </row>
    <row r="194" spans="1:6">
      <c r="A194" s="13">
        <v>45644</v>
      </c>
      <c r="B194" s="12">
        <v>128.91</v>
      </c>
      <c r="C194" s="12">
        <f t="shared" si="8"/>
        <v>531.14149999999995</v>
      </c>
      <c r="D194" s="12">
        <f t="shared" si="9"/>
        <v>236.64534121483189</v>
      </c>
      <c r="E194" s="12">
        <f t="shared" si="10"/>
        <v>1004.4321824296637</v>
      </c>
      <c r="F194" s="12">
        <f t="shared" si="11"/>
        <v>57.850817570336176</v>
      </c>
    </row>
    <row r="195" spans="1:6">
      <c r="A195" s="13">
        <v>45645</v>
      </c>
      <c r="B195" s="12">
        <v>130.68</v>
      </c>
      <c r="C195" s="12">
        <f t="shared" si="8"/>
        <v>505.3005</v>
      </c>
      <c r="D195" s="12">
        <f t="shared" si="9"/>
        <v>251.04982727223904</v>
      </c>
      <c r="E195" s="12">
        <f t="shared" si="10"/>
        <v>1007.400154544478</v>
      </c>
      <c r="F195" s="12">
        <f t="shared" si="11"/>
        <v>3.2008454555219146</v>
      </c>
    </row>
    <row r="196" spans="1:6">
      <c r="A196" s="13">
        <v>45646</v>
      </c>
      <c r="B196" s="12">
        <v>134.69999999999999</v>
      </c>
      <c r="C196" s="12">
        <f t="shared" si="8"/>
        <v>480.36850000000004</v>
      </c>
      <c r="D196" s="12">
        <f t="shared" si="9"/>
        <v>262.17840694087027</v>
      </c>
      <c r="E196" s="12">
        <f t="shared" si="10"/>
        <v>1004.7253138817406</v>
      </c>
      <c r="F196" s="12">
        <f t="shared" si="11"/>
        <v>-43.98831388174051</v>
      </c>
    </row>
    <row r="197" spans="1:6">
      <c r="A197" s="13">
        <v>45649</v>
      </c>
      <c r="B197" s="12">
        <v>139.66999999999999</v>
      </c>
      <c r="C197" s="12">
        <f t="shared" si="8"/>
        <v>455.2</v>
      </c>
      <c r="D197" s="12">
        <f t="shared" si="9"/>
        <v>269.79106998213496</v>
      </c>
      <c r="E197" s="12">
        <f t="shared" si="10"/>
        <v>994.78213996426985</v>
      </c>
      <c r="F197" s="12">
        <f t="shared" si="11"/>
        <v>-84.382139964269925</v>
      </c>
    </row>
    <row r="198" spans="1:6">
      <c r="A198" s="13">
        <v>45650</v>
      </c>
      <c r="B198" s="12">
        <v>140.22</v>
      </c>
      <c r="C198" s="12">
        <f t="shared" si="8"/>
        <v>429.83800000000002</v>
      </c>
      <c r="D198" s="12">
        <f t="shared" si="9"/>
        <v>274.56578919411908</v>
      </c>
      <c r="E198" s="12">
        <f t="shared" si="10"/>
        <v>978.96957838823823</v>
      </c>
      <c r="F198" s="12">
        <f t="shared" si="11"/>
        <v>-119.29357838823813</v>
      </c>
    </row>
    <row r="199" spans="1:6">
      <c r="A199" s="13">
        <v>45652</v>
      </c>
      <c r="B199" s="12">
        <v>139.93</v>
      </c>
      <c r="C199" s="12">
        <f t="shared" si="8"/>
        <v>404.01850000000002</v>
      </c>
      <c r="D199" s="12">
        <f t="shared" si="9"/>
        <v>276.42079857909624</v>
      </c>
      <c r="E199" s="12">
        <f t="shared" si="10"/>
        <v>956.8600971581925</v>
      </c>
      <c r="F199" s="12">
        <f t="shared" si="11"/>
        <v>-148.82309715819247</v>
      </c>
    </row>
    <row r="200" spans="1:6">
      <c r="A200" s="13">
        <v>45653</v>
      </c>
      <c r="B200" s="12">
        <v>137.01</v>
      </c>
      <c r="C200" s="12">
        <f t="shared" si="8"/>
        <v>378.04650000000004</v>
      </c>
      <c r="D200" s="12">
        <f t="shared" si="9"/>
        <v>275.85672111051082</v>
      </c>
      <c r="E200" s="12">
        <f t="shared" si="10"/>
        <v>929.75994222102167</v>
      </c>
      <c r="F200" s="12">
        <f t="shared" si="11"/>
        <v>-173.6669422210216</v>
      </c>
    </row>
    <row r="201" spans="1:6">
      <c r="A201" s="13">
        <v>45656</v>
      </c>
      <c r="B201" s="12">
        <v>137.49</v>
      </c>
      <c r="C201" s="12">
        <f t="shared" si="8"/>
        <v>352.54100000000005</v>
      </c>
      <c r="D201" s="12">
        <f t="shared" si="9"/>
        <v>273.19160528637639</v>
      </c>
      <c r="E201" s="12">
        <f t="shared" si="10"/>
        <v>898.92421057275283</v>
      </c>
      <c r="F201" s="12">
        <f t="shared" si="11"/>
        <v>-193.84221057275272</v>
      </c>
    </row>
    <row r="202" spans="1:6">
      <c r="A202" s="13">
        <v>45657</v>
      </c>
      <c r="B202" s="12">
        <v>134.29</v>
      </c>
      <c r="C202" s="12">
        <f t="shared" si="8"/>
        <v>326.61800000000005</v>
      </c>
      <c r="D202" s="12">
        <f t="shared" si="9"/>
        <v>267.74963045038118</v>
      </c>
      <c r="E202" s="12">
        <f t="shared" si="10"/>
        <v>862.1172609007624</v>
      </c>
      <c r="F202" s="12">
        <f t="shared" si="11"/>
        <v>-208.8812609007623</v>
      </c>
    </row>
    <row r="203" spans="1:6">
      <c r="A203" s="13">
        <v>45659</v>
      </c>
      <c r="B203" s="12">
        <v>138.31</v>
      </c>
      <c r="C203" s="12">
        <f t="shared" si="8"/>
        <v>299.65100000000007</v>
      </c>
      <c r="D203" s="12">
        <f t="shared" si="9"/>
        <v>257.49803101751019</v>
      </c>
      <c r="E203" s="12">
        <f t="shared" si="10"/>
        <v>814.64706203502044</v>
      </c>
      <c r="F203" s="12">
        <f t="shared" si="11"/>
        <v>-215.34506203502031</v>
      </c>
    </row>
    <row r="204" spans="1:6">
      <c r="A204" s="13">
        <v>45660</v>
      </c>
      <c r="B204" s="12">
        <v>144.47</v>
      </c>
      <c r="C204" s="12">
        <f t="shared" si="8"/>
        <v>272.58750000000003</v>
      </c>
      <c r="D204" s="12">
        <f t="shared" si="9"/>
        <v>242.80891878345278</v>
      </c>
      <c r="E204" s="12">
        <f t="shared" si="10"/>
        <v>758.20533756690565</v>
      </c>
      <c r="F204" s="12">
        <f t="shared" si="11"/>
        <v>-213.03033756690553</v>
      </c>
    </row>
    <row r="205" spans="1:6">
      <c r="A205" s="13">
        <v>45663</v>
      </c>
      <c r="B205" s="12">
        <v>149.43</v>
      </c>
      <c r="C205" s="12">
        <f t="shared" si="8"/>
        <v>245.77199999999999</v>
      </c>
      <c r="D205" s="12">
        <f t="shared" si="9"/>
        <v>223.63723097910156</v>
      </c>
      <c r="E205" s="12">
        <f t="shared" si="10"/>
        <v>693.04646195820305</v>
      </c>
      <c r="F205" s="12">
        <f t="shared" si="11"/>
        <v>-201.50246195820313</v>
      </c>
    </row>
    <row r="206" spans="1:6">
      <c r="A206" s="13">
        <v>45664</v>
      </c>
      <c r="B206" s="12">
        <v>140.13999999999999</v>
      </c>
      <c r="C206" s="12">
        <f t="shared" si="8"/>
        <v>218.24649999999997</v>
      </c>
      <c r="D206" s="12">
        <f t="shared" si="9"/>
        <v>198.46081835956281</v>
      </c>
      <c r="E206" s="12">
        <f t="shared" si="10"/>
        <v>615.16813671912564</v>
      </c>
      <c r="F206" s="12">
        <f t="shared" si="11"/>
        <v>-178.67513671912565</v>
      </c>
    </row>
    <row r="207" spans="1:6">
      <c r="A207" s="13">
        <v>45665</v>
      </c>
      <c r="B207" s="12">
        <v>140.11000000000001</v>
      </c>
      <c r="C207" s="12">
        <f t="shared" si="8"/>
        <v>191.12649999999996</v>
      </c>
      <c r="D207" s="12">
        <f t="shared" si="9"/>
        <v>166.10112000240292</v>
      </c>
      <c r="E207" s="12">
        <f t="shared" si="10"/>
        <v>523.32874000480581</v>
      </c>
      <c r="F207" s="12">
        <f t="shared" si="11"/>
        <v>-141.07574000480588</v>
      </c>
    </row>
    <row r="208" spans="1:6">
      <c r="A208" s="13">
        <v>45667</v>
      </c>
      <c r="B208" s="12">
        <v>135.91</v>
      </c>
      <c r="C208" s="12">
        <f t="shared" si="8"/>
        <v>163.94300000000001</v>
      </c>
      <c r="D208" s="12">
        <f t="shared" si="9"/>
        <v>120.06253765609418</v>
      </c>
      <c r="E208" s="12">
        <f t="shared" si="10"/>
        <v>404.0680753121884</v>
      </c>
      <c r="F208" s="12">
        <f t="shared" si="11"/>
        <v>-76.182075312188346</v>
      </c>
    </row>
    <row r="209" spans="1:6">
      <c r="A209" s="13">
        <v>45670</v>
      </c>
      <c r="B209" s="12">
        <v>133.22999999999999</v>
      </c>
      <c r="C209" s="12">
        <f t="shared" si="8"/>
        <v>136.92400000000001</v>
      </c>
      <c r="D209" s="12">
        <f t="shared" si="9"/>
        <v>4.9606678243113524</v>
      </c>
      <c r="E209" s="12">
        <f t="shared" si="10"/>
        <v>146.84533564862272</v>
      </c>
      <c r="F209" s="12">
        <f t="shared" si="11"/>
        <v>127.00266435137731</v>
      </c>
    </row>
    <row r="210" spans="1:6">
      <c r="A210" s="13">
        <v>45671</v>
      </c>
      <c r="B210" s="12">
        <v>131.76</v>
      </c>
      <c r="C210" s="12">
        <f t="shared" si="8"/>
        <v>136.64499999999998</v>
      </c>
      <c r="D210" s="12">
        <f t="shared" si="9"/>
        <v>5.0912375705716206</v>
      </c>
      <c r="E210" s="12">
        <f t="shared" si="10"/>
        <v>146.82747514114322</v>
      </c>
      <c r="F210" s="12">
        <f t="shared" si="11"/>
        <v>126.46252485885674</v>
      </c>
    </row>
    <row r="211" spans="1:6">
      <c r="A211" s="13">
        <v>45672</v>
      </c>
      <c r="B211" s="12">
        <v>136.24</v>
      </c>
      <c r="C211" s="12">
        <f t="shared" si="8"/>
        <v>136.74449999999996</v>
      </c>
      <c r="D211" s="12">
        <f t="shared" si="9"/>
        <v>5.0613254712887032</v>
      </c>
      <c r="E211" s="12">
        <f t="shared" si="10"/>
        <v>146.86715094257735</v>
      </c>
      <c r="F211" s="12">
        <f t="shared" si="11"/>
        <v>126.62184905742255</v>
      </c>
    </row>
    <row r="212" spans="1:6">
      <c r="A212" s="13">
        <v>45673</v>
      </c>
      <c r="B212" s="12">
        <v>133.57</v>
      </c>
      <c r="C212" s="12">
        <f t="shared" si="8"/>
        <v>136.82299999999998</v>
      </c>
      <c r="D212" s="12">
        <f t="shared" si="9"/>
        <v>4.9956150245674698</v>
      </c>
      <c r="E212" s="12">
        <f t="shared" si="10"/>
        <v>146.81423004913492</v>
      </c>
      <c r="F212" s="12">
        <f t="shared" si="11"/>
        <v>126.83176995086504</v>
      </c>
    </row>
    <row r="213" spans="1:6">
      <c r="A213" s="13">
        <v>45674</v>
      </c>
      <c r="B213" s="12">
        <v>137.71</v>
      </c>
      <c r="C213" s="12">
        <f t="shared" ref="C213:C251" si="12">AVERAGE(B194:B213)</f>
        <v>137.18900000000002</v>
      </c>
      <c r="D213" s="12">
        <f t="shared" ref="D213:D251" si="13">_xlfn.STDEV.S(B194:B213)</f>
        <v>4.762194208997629</v>
      </c>
      <c r="E213" s="12">
        <f t="shared" ref="E213:E251" si="14">C213+D213*2</f>
        <v>146.71338841799528</v>
      </c>
      <c r="F213" s="12">
        <f t="shared" ref="F213:F251" si="15">C213+D213*-2</f>
        <v>127.66461158200477</v>
      </c>
    </row>
    <row r="214" spans="1:6">
      <c r="A214" s="13">
        <v>45678</v>
      </c>
      <c r="B214" s="12">
        <v>140.83000000000001</v>
      </c>
      <c r="C214" s="12">
        <f t="shared" si="12"/>
        <v>137.78500000000003</v>
      </c>
      <c r="D214" s="12">
        <f t="shared" si="13"/>
        <v>4.403958147896172</v>
      </c>
      <c r="E214" s="12">
        <f t="shared" si="14"/>
        <v>146.59291629579238</v>
      </c>
      <c r="F214" s="12">
        <f t="shared" si="15"/>
        <v>128.97708370420767</v>
      </c>
    </row>
    <row r="215" spans="1:6">
      <c r="A215" s="13">
        <v>45679</v>
      </c>
      <c r="B215" s="12">
        <v>147.07</v>
      </c>
      <c r="C215" s="12">
        <f t="shared" si="12"/>
        <v>138.6045</v>
      </c>
      <c r="D215" s="12">
        <f t="shared" si="13"/>
        <v>4.5352461489514519</v>
      </c>
      <c r="E215" s="12">
        <f t="shared" si="14"/>
        <v>147.67499229790292</v>
      </c>
      <c r="F215" s="12">
        <f t="shared" si="15"/>
        <v>129.53400770209709</v>
      </c>
    </row>
    <row r="216" spans="1:6">
      <c r="A216" s="13">
        <v>45680</v>
      </c>
      <c r="B216" s="12">
        <v>147.22</v>
      </c>
      <c r="C216" s="12">
        <f t="shared" si="12"/>
        <v>139.23050000000001</v>
      </c>
      <c r="D216" s="12">
        <f t="shared" si="13"/>
        <v>4.8228889300479407</v>
      </c>
      <c r="E216" s="12">
        <f t="shared" si="14"/>
        <v>148.87627786009588</v>
      </c>
      <c r="F216" s="12">
        <f t="shared" si="15"/>
        <v>129.58472213990413</v>
      </c>
    </row>
    <row r="217" spans="1:6">
      <c r="A217" s="13">
        <v>45681</v>
      </c>
      <c r="B217" s="12">
        <v>142.62</v>
      </c>
      <c r="C217" s="12">
        <f t="shared" si="12"/>
        <v>139.37799999999999</v>
      </c>
      <c r="D217" s="12">
        <f t="shared" si="13"/>
        <v>4.8817884988361024</v>
      </c>
      <c r="E217" s="12">
        <f t="shared" si="14"/>
        <v>149.14157699767219</v>
      </c>
      <c r="F217" s="12">
        <f t="shared" si="15"/>
        <v>129.61442300232778</v>
      </c>
    </row>
    <row r="218" spans="1:6">
      <c r="A218" s="13">
        <v>45684</v>
      </c>
      <c r="B218" s="12">
        <v>118.42</v>
      </c>
      <c r="C218" s="12">
        <f t="shared" si="12"/>
        <v>138.28800000000001</v>
      </c>
      <c r="D218" s="12">
        <f t="shared" si="13"/>
        <v>6.7573434518541244</v>
      </c>
      <c r="E218" s="12">
        <f t="shared" si="14"/>
        <v>151.80268690370826</v>
      </c>
      <c r="F218" s="12">
        <f t="shared" si="15"/>
        <v>124.77331309629176</v>
      </c>
    </row>
    <row r="219" spans="1:6">
      <c r="A219" s="13">
        <v>45685</v>
      </c>
      <c r="B219" s="12">
        <v>128.99</v>
      </c>
      <c r="C219" s="12">
        <f t="shared" si="12"/>
        <v>137.74099999999999</v>
      </c>
      <c r="D219" s="12">
        <f t="shared" si="13"/>
        <v>7.0537208546083576</v>
      </c>
      <c r="E219" s="12">
        <f t="shared" si="14"/>
        <v>151.8484417092167</v>
      </c>
      <c r="F219" s="12">
        <f t="shared" si="15"/>
        <v>123.63355829078327</v>
      </c>
    </row>
    <row r="220" spans="1:6">
      <c r="A220" s="13">
        <v>45686</v>
      </c>
      <c r="B220" s="12">
        <v>123.7</v>
      </c>
      <c r="C220" s="12">
        <f t="shared" si="12"/>
        <v>137.07549999999998</v>
      </c>
      <c r="D220" s="12">
        <f t="shared" si="13"/>
        <v>7.7224965113893749</v>
      </c>
      <c r="E220" s="12">
        <f t="shared" si="14"/>
        <v>152.52049302277874</v>
      </c>
      <c r="F220" s="12">
        <f t="shared" si="15"/>
        <v>121.63050697722123</v>
      </c>
    </row>
    <row r="221" spans="1:6">
      <c r="A221" s="13">
        <v>45687</v>
      </c>
      <c r="B221" s="12">
        <v>124.65</v>
      </c>
      <c r="C221" s="12">
        <f t="shared" si="12"/>
        <v>136.43349999999998</v>
      </c>
      <c r="D221" s="12">
        <f t="shared" si="13"/>
        <v>8.2048767751098399</v>
      </c>
      <c r="E221" s="12">
        <f t="shared" si="14"/>
        <v>152.84325355021966</v>
      </c>
      <c r="F221" s="12">
        <f t="shared" si="15"/>
        <v>120.0237464497803</v>
      </c>
    </row>
    <row r="222" spans="1:6">
      <c r="A222" s="13">
        <v>45688</v>
      </c>
      <c r="B222" s="12">
        <v>120.07</v>
      </c>
      <c r="C222" s="12">
        <f t="shared" si="12"/>
        <v>135.7225</v>
      </c>
      <c r="D222" s="12">
        <f t="shared" si="13"/>
        <v>8.9799167004693548</v>
      </c>
      <c r="E222" s="12">
        <f t="shared" si="14"/>
        <v>153.68233340093872</v>
      </c>
      <c r="F222" s="12">
        <f t="shared" si="15"/>
        <v>117.76266659906129</v>
      </c>
    </row>
    <row r="223" spans="1:6">
      <c r="A223" s="13">
        <v>45691</v>
      </c>
      <c r="B223" s="12">
        <v>116.66</v>
      </c>
      <c r="C223" s="12">
        <f t="shared" si="12"/>
        <v>134.64000000000001</v>
      </c>
      <c r="D223" s="12">
        <f t="shared" si="13"/>
        <v>9.9084939638463201</v>
      </c>
      <c r="E223" s="12">
        <f t="shared" si="14"/>
        <v>154.45698792769267</v>
      </c>
      <c r="F223" s="12">
        <f t="shared" si="15"/>
        <v>114.82301207230738</v>
      </c>
    </row>
    <row r="224" spans="1:6">
      <c r="A224" s="13">
        <v>45692</v>
      </c>
      <c r="B224" s="12">
        <v>118.65</v>
      </c>
      <c r="C224" s="12">
        <f t="shared" si="12"/>
        <v>133.34899999999999</v>
      </c>
      <c r="D224" s="12">
        <f t="shared" si="13"/>
        <v>10.236941309220303</v>
      </c>
      <c r="E224" s="12">
        <f t="shared" si="14"/>
        <v>153.82288261844059</v>
      </c>
      <c r="F224" s="12">
        <f t="shared" si="15"/>
        <v>112.87511738155939</v>
      </c>
    </row>
    <row r="225" spans="1:6">
      <c r="A225" s="13">
        <v>45693</v>
      </c>
      <c r="B225" s="12">
        <v>124.83</v>
      </c>
      <c r="C225" s="12">
        <f t="shared" si="12"/>
        <v>132.119</v>
      </c>
      <c r="D225" s="12">
        <f t="shared" si="13"/>
        <v>9.6649697905700442</v>
      </c>
      <c r="E225" s="12">
        <f t="shared" si="14"/>
        <v>151.44893958114008</v>
      </c>
      <c r="F225" s="12">
        <f t="shared" si="15"/>
        <v>112.78906041885992</v>
      </c>
    </row>
    <row r="226" spans="1:6">
      <c r="A226" s="13">
        <v>45694</v>
      </c>
      <c r="B226" s="12">
        <v>128.68</v>
      </c>
      <c r="C226" s="12">
        <f t="shared" si="12"/>
        <v>131.54599999999999</v>
      </c>
      <c r="D226" s="12">
        <f t="shared" si="13"/>
        <v>9.5027555006568054</v>
      </c>
      <c r="E226" s="12">
        <f t="shared" si="14"/>
        <v>150.5515110013136</v>
      </c>
      <c r="F226" s="12">
        <f t="shared" si="15"/>
        <v>112.54048899868639</v>
      </c>
    </row>
    <row r="227" spans="1:6">
      <c r="A227" s="13">
        <v>45695</v>
      </c>
      <c r="B227" s="12">
        <v>129.84</v>
      </c>
      <c r="C227" s="12">
        <f t="shared" si="12"/>
        <v>131.03250000000003</v>
      </c>
      <c r="D227" s="12">
        <f t="shared" si="13"/>
        <v>9.2907412173852428</v>
      </c>
      <c r="E227" s="12">
        <f t="shared" si="14"/>
        <v>149.61398243477052</v>
      </c>
      <c r="F227" s="12">
        <f t="shared" si="15"/>
        <v>112.45101756522953</v>
      </c>
    </row>
    <row r="228" spans="1:6">
      <c r="A228" s="13">
        <v>45698</v>
      </c>
      <c r="B228" s="12">
        <v>133.57</v>
      </c>
      <c r="C228" s="12">
        <f t="shared" si="12"/>
        <v>130.91550000000001</v>
      </c>
      <c r="D228" s="12">
        <f t="shared" si="13"/>
        <v>9.2406843418257267</v>
      </c>
      <c r="E228" s="12">
        <f t="shared" si="14"/>
        <v>149.39686868365146</v>
      </c>
      <c r="F228" s="12">
        <f t="shared" si="15"/>
        <v>112.43413131634856</v>
      </c>
    </row>
    <row r="229" spans="1:6">
      <c r="A229" s="13">
        <v>45699</v>
      </c>
      <c r="B229" s="12">
        <v>132.80000000000001</v>
      </c>
      <c r="C229" s="12">
        <f t="shared" si="12"/>
        <v>130.89400000000003</v>
      </c>
      <c r="D229" s="12">
        <f t="shared" si="13"/>
        <v>9.2355146324563755</v>
      </c>
      <c r="E229" s="12">
        <f t="shared" si="14"/>
        <v>149.36502926491278</v>
      </c>
      <c r="F229" s="12">
        <f t="shared" si="15"/>
        <v>112.42297073508729</v>
      </c>
    </row>
    <row r="230" spans="1:6">
      <c r="A230" s="13">
        <v>45700</v>
      </c>
      <c r="B230" s="12">
        <v>131.13999999999999</v>
      </c>
      <c r="C230" s="12">
        <f t="shared" si="12"/>
        <v>130.86300000000003</v>
      </c>
      <c r="D230" s="12">
        <f t="shared" si="13"/>
        <v>9.2334951471032305</v>
      </c>
      <c r="E230" s="12">
        <f t="shared" si="14"/>
        <v>149.32999029420648</v>
      </c>
      <c r="F230" s="12">
        <f t="shared" si="15"/>
        <v>112.39600970579357</v>
      </c>
    </row>
    <row r="231" spans="1:6">
      <c r="A231" s="13">
        <v>45701</v>
      </c>
      <c r="B231" s="12">
        <v>135.29</v>
      </c>
      <c r="C231" s="12">
        <f t="shared" si="12"/>
        <v>130.81550000000001</v>
      </c>
      <c r="D231" s="12">
        <f t="shared" si="13"/>
        <v>9.2067832401756355</v>
      </c>
      <c r="E231" s="12">
        <f t="shared" si="14"/>
        <v>149.22906648035129</v>
      </c>
      <c r="F231" s="12">
        <f t="shared" si="15"/>
        <v>112.40193351964874</v>
      </c>
    </row>
    <row r="232" spans="1:6">
      <c r="A232" s="13">
        <v>45702</v>
      </c>
      <c r="B232" s="12">
        <v>138.85</v>
      </c>
      <c r="C232" s="12">
        <f t="shared" si="12"/>
        <v>131.0795</v>
      </c>
      <c r="D232" s="12">
        <f t="shared" si="13"/>
        <v>9.3642778545300587</v>
      </c>
      <c r="E232" s="12">
        <f t="shared" si="14"/>
        <v>149.80805570906011</v>
      </c>
      <c r="F232" s="12">
        <f t="shared" si="15"/>
        <v>112.35094429093988</v>
      </c>
    </row>
    <row r="233" spans="1:6">
      <c r="A233" s="13">
        <v>45706</v>
      </c>
      <c r="B233" s="12">
        <v>139.4</v>
      </c>
      <c r="C233" s="12">
        <f t="shared" si="12"/>
        <v>131.16399999999999</v>
      </c>
      <c r="D233" s="12">
        <f t="shared" si="13"/>
        <v>9.4346190060581492</v>
      </c>
      <c r="E233" s="12">
        <f t="shared" si="14"/>
        <v>150.03323801211627</v>
      </c>
      <c r="F233" s="12">
        <f t="shared" si="15"/>
        <v>112.29476198788369</v>
      </c>
    </row>
    <row r="234" spans="1:6">
      <c r="A234" s="13">
        <v>45707</v>
      </c>
      <c r="B234" s="12">
        <v>139.22999999999999</v>
      </c>
      <c r="C234" s="12">
        <f t="shared" si="12"/>
        <v>131.084</v>
      </c>
      <c r="D234" s="12">
        <f t="shared" si="13"/>
        <v>9.3547890352875847</v>
      </c>
      <c r="E234" s="12">
        <f t="shared" si="14"/>
        <v>149.79357807057517</v>
      </c>
      <c r="F234" s="12">
        <f t="shared" si="15"/>
        <v>112.37442192942484</v>
      </c>
    </row>
    <row r="235" spans="1:6">
      <c r="A235" s="13">
        <v>45708</v>
      </c>
      <c r="B235" s="12">
        <v>140.11000000000001</v>
      </c>
      <c r="C235" s="12">
        <f t="shared" si="12"/>
        <v>130.73599999999999</v>
      </c>
      <c r="D235" s="12">
        <f t="shared" si="13"/>
        <v>8.8443377068994931</v>
      </c>
      <c r="E235" s="12">
        <f t="shared" si="14"/>
        <v>148.42467541379898</v>
      </c>
      <c r="F235" s="12">
        <f t="shared" si="15"/>
        <v>113.047324586201</v>
      </c>
    </row>
    <row r="236" spans="1:6">
      <c r="A236" s="13">
        <v>45709</v>
      </c>
      <c r="B236" s="12">
        <v>134.43</v>
      </c>
      <c r="C236" s="12">
        <f t="shared" si="12"/>
        <v>130.09649999999999</v>
      </c>
      <c r="D236" s="12">
        <f t="shared" si="13"/>
        <v>8.0130421813441117</v>
      </c>
      <c r="E236" s="12">
        <f t="shared" si="14"/>
        <v>146.1225843626882</v>
      </c>
      <c r="F236" s="12">
        <f t="shared" si="15"/>
        <v>114.07041563731177</v>
      </c>
    </row>
    <row r="237" spans="1:6">
      <c r="A237" s="13">
        <v>45712</v>
      </c>
      <c r="B237" s="12">
        <v>130.28</v>
      </c>
      <c r="C237" s="12">
        <f t="shared" si="12"/>
        <v>129.47949999999997</v>
      </c>
      <c r="D237" s="12">
        <f t="shared" si="13"/>
        <v>7.4535399396245907</v>
      </c>
      <c r="E237" s="12">
        <f t="shared" si="14"/>
        <v>144.38657987924915</v>
      </c>
      <c r="F237" s="12">
        <f t="shared" si="15"/>
        <v>114.57242012075079</v>
      </c>
    </row>
    <row r="238" spans="1:6">
      <c r="A238" s="13">
        <v>45713</v>
      </c>
      <c r="B238" s="12">
        <v>126.63</v>
      </c>
      <c r="C238" s="12">
        <f t="shared" si="12"/>
        <v>129.89000000000001</v>
      </c>
      <c r="D238" s="12">
        <f t="shared" si="13"/>
        <v>7.0262170700733035</v>
      </c>
      <c r="E238" s="12">
        <f t="shared" si="14"/>
        <v>143.94243414014662</v>
      </c>
      <c r="F238" s="12">
        <f t="shared" si="15"/>
        <v>115.83756585985341</v>
      </c>
    </row>
    <row r="239" spans="1:6">
      <c r="A239" s="13">
        <v>45714</v>
      </c>
      <c r="B239" s="12">
        <v>131.28</v>
      </c>
      <c r="C239" s="12">
        <f t="shared" si="12"/>
        <v>130.00450000000004</v>
      </c>
      <c r="D239" s="12">
        <f t="shared" si="13"/>
        <v>7.0294369580620337</v>
      </c>
      <c r="E239" s="12">
        <f t="shared" si="14"/>
        <v>144.06337391612411</v>
      </c>
      <c r="F239" s="12">
        <f t="shared" si="15"/>
        <v>115.94562608387596</v>
      </c>
    </row>
    <row r="240" spans="1:6">
      <c r="A240" s="13">
        <v>45715</v>
      </c>
      <c r="B240" s="12">
        <v>120.15</v>
      </c>
      <c r="C240" s="12">
        <f t="shared" si="12"/>
        <v>129.82700000000003</v>
      </c>
      <c r="D240" s="12">
        <f t="shared" si="13"/>
        <v>7.2387154283499475</v>
      </c>
      <c r="E240" s="12">
        <f t="shared" si="14"/>
        <v>144.30443085669992</v>
      </c>
      <c r="F240" s="12">
        <f t="shared" si="15"/>
        <v>115.34956914330013</v>
      </c>
    </row>
    <row r="241" spans="1:6">
      <c r="A241" s="13">
        <v>45716</v>
      </c>
      <c r="B241" s="12">
        <v>124.92</v>
      </c>
      <c r="C241" s="12">
        <f t="shared" si="12"/>
        <v>129.84050000000002</v>
      </c>
      <c r="D241" s="12">
        <f t="shared" si="13"/>
        <v>7.2287972902245574</v>
      </c>
      <c r="E241" s="12">
        <f t="shared" si="14"/>
        <v>144.29809458044915</v>
      </c>
      <c r="F241" s="12">
        <f t="shared" si="15"/>
        <v>115.38290541955091</v>
      </c>
    </row>
    <row r="242" spans="1:6">
      <c r="A242" s="13">
        <v>45719</v>
      </c>
      <c r="B242" s="12">
        <v>114.06</v>
      </c>
      <c r="C242" s="12">
        <f t="shared" si="12"/>
        <v>129.54000000000002</v>
      </c>
      <c r="D242" s="12">
        <f t="shared" si="13"/>
        <v>7.7616133699935821</v>
      </c>
      <c r="E242" s="12">
        <f t="shared" si="14"/>
        <v>145.06322673998719</v>
      </c>
      <c r="F242" s="12">
        <f t="shared" si="15"/>
        <v>114.01677326001285</v>
      </c>
    </row>
    <row r="243" spans="1:6">
      <c r="A243" s="13">
        <v>45720</v>
      </c>
      <c r="B243" s="12">
        <v>115.99</v>
      </c>
      <c r="C243" s="12">
        <f t="shared" si="12"/>
        <v>129.50650000000002</v>
      </c>
      <c r="D243" s="12">
        <f t="shared" si="13"/>
        <v>7.8213468183319668</v>
      </c>
      <c r="E243" s="12">
        <f t="shared" si="14"/>
        <v>145.14919363666394</v>
      </c>
      <c r="F243" s="12">
        <f t="shared" si="15"/>
        <v>113.86380636333608</v>
      </c>
    </row>
    <row r="244" spans="1:6">
      <c r="A244" s="13">
        <v>45721</v>
      </c>
      <c r="B244" s="12">
        <v>117.3</v>
      </c>
      <c r="C244" s="12">
        <f t="shared" si="12"/>
        <v>129.43900000000002</v>
      </c>
      <c r="D244" s="12">
        <f t="shared" si="13"/>
        <v>7.9251092637329146</v>
      </c>
      <c r="E244" s="12">
        <f t="shared" si="14"/>
        <v>145.28921852746586</v>
      </c>
      <c r="F244" s="12">
        <f t="shared" si="15"/>
        <v>113.58878147253419</v>
      </c>
    </row>
    <row r="245" spans="1:6">
      <c r="A245" s="13">
        <v>45722</v>
      </c>
      <c r="B245" s="12">
        <v>110.57</v>
      </c>
      <c r="C245" s="12">
        <f t="shared" si="12"/>
        <v>128.726</v>
      </c>
      <c r="D245" s="12">
        <f t="shared" si="13"/>
        <v>8.9382933729573146</v>
      </c>
      <c r="E245" s="12">
        <f t="shared" si="14"/>
        <v>146.60258674591464</v>
      </c>
      <c r="F245" s="12">
        <f t="shared" si="15"/>
        <v>110.84941325408536</v>
      </c>
    </row>
    <row r="246" spans="1:6">
      <c r="A246" s="13">
        <v>45723</v>
      </c>
      <c r="B246" s="12">
        <v>112.69</v>
      </c>
      <c r="C246" s="12">
        <f t="shared" si="12"/>
        <v>127.92650000000003</v>
      </c>
      <c r="D246" s="12">
        <f t="shared" si="13"/>
        <v>9.6309147376669539</v>
      </c>
      <c r="E246" s="12">
        <f t="shared" si="14"/>
        <v>147.18832947533394</v>
      </c>
      <c r="F246" s="12">
        <f t="shared" si="15"/>
        <v>108.66467052466612</v>
      </c>
    </row>
    <row r="247" spans="1:6">
      <c r="A247" s="13">
        <v>45726</v>
      </c>
      <c r="B247" s="12">
        <v>106.98</v>
      </c>
      <c r="C247" s="12">
        <f t="shared" si="12"/>
        <v>126.78350000000003</v>
      </c>
      <c r="D247" s="12">
        <f t="shared" si="13"/>
        <v>10.690136267655928</v>
      </c>
      <c r="E247" s="12">
        <f t="shared" si="14"/>
        <v>148.16377253531189</v>
      </c>
      <c r="F247" s="12">
        <f t="shared" si="15"/>
        <v>105.40322746468817</v>
      </c>
    </row>
    <row r="248" spans="1:6">
      <c r="A248" s="13">
        <v>45727</v>
      </c>
      <c r="B248" s="12">
        <v>108.76</v>
      </c>
      <c r="C248" s="12">
        <f t="shared" si="12"/>
        <v>125.54300000000003</v>
      </c>
      <c r="D248" s="12">
        <f t="shared" si="13"/>
        <v>11.284163145521109</v>
      </c>
      <c r="E248" s="12">
        <f t="shared" si="14"/>
        <v>148.11132629104225</v>
      </c>
      <c r="F248" s="12">
        <f t="shared" si="15"/>
        <v>102.97467370895782</v>
      </c>
    </row>
    <row r="249" spans="1:6">
      <c r="A249" s="13">
        <v>45728</v>
      </c>
      <c r="B249" s="12">
        <v>115.74</v>
      </c>
      <c r="C249" s="12">
        <f t="shared" si="12"/>
        <v>124.69000000000001</v>
      </c>
      <c r="D249" s="12">
        <f t="shared" si="13"/>
        <v>11.351320349818806</v>
      </c>
      <c r="E249" s="12">
        <f t="shared" si="14"/>
        <v>147.39264069963764</v>
      </c>
      <c r="F249" s="12">
        <f t="shared" si="15"/>
        <v>101.9873593003624</v>
      </c>
    </row>
    <row r="250" spans="1:6">
      <c r="A250" s="13">
        <v>45729</v>
      </c>
      <c r="B250" s="12">
        <v>115.58</v>
      </c>
      <c r="C250" s="12">
        <f t="shared" si="12"/>
        <v>123.91199999999999</v>
      </c>
      <c r="D250" s="12">
        <f t="shared" si="13"/>
        <v>11.419007515173064</v>
      </c>
      <c r="E250" s="12">
        <f t="shared" si="14"/>
        <v>146.75001503034611</v>
      </c>
      <c r="F250" s="12">
        <f t="shared" si="15"/>
        <v>101.07398496965386</v>
      </c>
    </row>
    <row r="251" spans="1:6">
      <c r="A251" s="13">
        <v>45730</v>
      </c>
      <c r="B251" s="12">
        <v>121.67</v>
      </c>
      <c r="C251" s="12">
        <f t="shared" si="12"/>
        <v>123.23099999999999</v>
      </c>
      <c r="D251" s="12">
        <f t="shared" si="13"/>
        <v>11.10659685431188</v>
      </c>
      <c r="E251" s="12">
        <f t="shared" si="14"/>
        <v>145.44419370862374</v>
      </c>
      <c r="F251" s="12">
        <f t="shared" si="15"/>
        <v>101.01780629137623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8769-BF62-48AC-A29B-FACA43DEE5CE}">
  <dimension ref="A1:D251"/>
  <sheetViews>
    <sheetView topLeftCell="A8" zoomScaleNormal="100" workbookViewId="0">
      <selection activeCell="D16" sqref="D16"/>
    </sheetView>
  </sheetViews>
  <sheetFormatPr defaultRowHeight="15"/>
  <cols>
    <col min="1" max="1" width="12.7109375" style="12" bestFit="1" customWidth="1"/>
    <col min="2" max="2" width="14.42578125" style="12" customWidth="1"/>
    <col min="3" max="4" width="9.140625" style="12"/>
  </cols>
  <sheetData>
    <row r="1" spans="1:4">
      <c r="A1" s="6" t="s">
        <v>0</v>
      </c>
      <c r="B1" s="6" t="s">
        <v>9</v>
      </c>
      <c r="C1" s="12" t="s">
        <v>39</v>
      </c>
      <c r="D1" s="12" t="s">
        <v>40</v>
      </c>
    </row>
    <row r="2" spans="1:4">
      <c r="A2" s="7">
        <v>45747</v>
      </c>
      <c r="B2">
        <v>932.53</v>
      </c>
    </row>
    <row r="3" spans="1:4">
      <c r="A3" s="7">
        <v>45744</v>
      </c>
      <c r="B3">
        <v>933.85</v>
      </c>
    </row>
    <row r="4" spans="1:4">
      <c r="A4" s="7">
        <v>45743</v>
      </c>
      <c r="B4">
        <v>976.72</v>
      </c>
    </row>
    <row r="5" spans="1:4">
      <c r="A5" s="7">
        <v>45742</v>
      </c>
      <c r="B5">
        <v>970.65</v>
      </c>
    </row>
    <row r="6" spans="1:4">
      <c r="A6" s="7">
        <v>45741</v>
      </c>
      <c r="B6">
        <v>997.28</v>
      </c>
    </row>
    <row r="7" spans="1:4">
      <c r="A7" s="7">
        <v>45740</v>
      </c>
      <c r="B7">
        <v>971.99</v>
      </c>
    </row>
    <row r="8" spans="1:4">
      <c r="A8" s="7">
        <v>45737</v>
      </c>
      <c r="B8">
        <v>960.29</v>
      </c>
    </row>
    <row r="9" spans="1:4">
      <c r="A9" s="7">
        <v>45736</v>
      </c>
      <c r="B9">
        <v>950.84</v>
      </c>
    </row>
    <row r="10" spans="1:4">
      <c r="A10" s="7">
        <v>45735</v>
      </c>
      <c r="B10">
        <v>959.49</v>
      </c>
    </row>
    <row r="11" spans="1:4">
      <c r="A11" s="7">
        <v>45734</v>
      </c>
      <c r="B11">
        <v>929.98</v>
      </c>
    </row>
    <row r="12" spans="1:4">
      <c r="A12" s="7">
        <v>45733</v>
      </c>
      <c r="B12">
        <v>950.02</v>
      </c>
    </row>
    <row r="13" spans="1:4">
      <c r="A13" s="7">
        <v>45730</v>
      </c>
      <c r="B13">
        <v>918</v>
      </c>
    </row>
    <row r="14" spans="1:4">
      <c r="A14" s="7">
        <v>45729</v>
      </c>
      <c r="B14">
        <v>890.17</v>
      </c>
    </row>
    <row r="15" spans="1:4">
      <c r="A15" s="7">
        <v>45728</v>
      </c>
      <c r="B15">
        <v>919.68</v>
      </c>
      <c r="C15" s="12">
        <f t="shared" ref="C15:C78" si="0">(B15 - MIN(B2:B15)) / (MAX(B2:B15) - MIN(B2:B15)) * 100</f>
        <v>27.551115675473799</v>
      </c>
    </row>
    <row r="16" spans="1:4">
      <c r="A16" s="7">
        <v>45727</v>
      </c>
      <c r="B16">
        <v>895.1</v>
      </c>
      <c r="C16" s="12">
        <f t="shared" si="0"/>
        <v>4.6027448417515293</v>
      </c>
    </row>
    <row r="17" spans="1:4">
      <c r="A17" s="7">
        <v>45726</v>
      </c>
      <c r="B17">
        <v>866.68</v>
      </c>
      <c r="C17" s="12">
        <f t="shared" si="0"/>
        <v>0</v>
      </c>
      <c r="D17" s="12">
        <f t="shared" ref="D17:D80" si="1">AVERAGE(C15:C17)</f>
        <v>10.717953505741775</v>
      </c>
    </row>
    <row r="18" spans="1:4">
      <c r="A18" s="7">
        <v>45723</v>
      </c>
      <c r="B18">
        <v>891.11</v>
      </c>
      <c r="C18" s="12">
        <f t="shared" si="0"/>
        <v>18.705972434915818</v>
      </c>
      <c r="D18" s="12">
        <f t="shared" si="1"/>
        <v>7.7695724255557828</v>
      </c>
    </row>
    <row r="19" spans="1:4">
      <c r="A19" s="7">
        <v>45722</v>
      </c>
      <c r="B19">
        <v>906.36</v>
      </c>
      <c r="C19" s="12">
        <f t="shared" si="0"/>
        <v>30.382848392036799</v>
      </c>
      <c r="D19" s="12">
        <f t="shared" si="1"/>
        <v>16.362940275650871</v>
      </c>
    </row>
    <row r="20" spans="1:4">
      <c r="A20" s="7">
        <v>45721</v>
      </c>
      <c r="B20">
        <v>990.92</v>
      </c>
      <c r="C20" s="12">
        <f t="shared" si="0"/>
        <v>100</v>
      </c>
      <c r="D20" s="12">
        <f t="shared" si="1"/>
        <v>49.6962736089842</v>
      </c>
    </row>
    <row r="21" spans="1:4">
      <c r="A21" s="7">
        <v>45720</v>
      </c>
      <c r="B21">
        <v>972.58</v>
      </c>
      <c r="C21" s="12">
        <f t="shared" si="0"/>
        <v>85.238248551191305</v>
      </c>
      <c r="D21" s="12">
        <f t="shared" si="1"/>
        <v>71.873698981076032</v>
      </c>
    </row>
    <row r="22" spans="1:4">
      <c r="A22" s="7">
        <v>45719</v>
      </c>
      <c r="B22">
        <v>973.7</v>
      </c>
      <c r="C22" s="12">
        <f t="shared" si="0"/>
        <v>86.139729555698722</v>
      </c>
      <c r="D22" s="12">
        <f t="shared" si="1"/>
        <v>90.459326035630014</v>
      </c>
    </row>
    <row r="23" spans="1:4">
      <c r="A23" s="7">
        <v>45716</v>
      </c>
      <c r="B23">
        <v>980.56</v>
      </c>
      <c r="C23" s="12">
        <f t="shared" si="0"/>
        <v>91.661300708306499</v>
      </c>
      <c r="D23" s="12">
        <f t="shared" si="1"/>
        <v>87.679759605065513</v>
      </c>
    </row>
    <row r="24" spans="1:4">
      <c r="A24" s="7">
        <v>45715</v>
      </c>
      <c r="B24">
        <v>963.07</v>
      </c>
      <c r="C24" s="12">
        <f t="shared" si="0"/>
        <v>77.583708950418611</v>
      </c>
      <c r="D24" s="12">
        <f t="shared" si="1"/>
        <v>85.128246404807939</v>
      </c>
    </row>
    <row r="25" spans="1:4">
      <c r="A25" s="7">
        <v>45714</v>
      </c>
      <c r="B25">
        <v>990.06</v>
      </c>
      <c r="C25" s="12">
        <f t="shared" si="0"/>
        <v>99.30779137153894</v>
      </c>
      <c r="D25" s="12">
        <f t="shared" si="1"/>
        <v>89.51760034342135</v>
      </c>
    </row>
    <row r="26" spans="1:4">
      <c r="A26" s="7">
        <v>45713</v>
      </c>
      <c r="B26">
        <v>977.24</v>
      </c>
      <c r="C26" s="12">
        <f t="shared" si="0"/>
        <v>88.989053444945313</v>
      </c>
      <c r="D26" s="12">
        <f t="shared" si="1"/>
        <v>88.626851255634278</v>
      </c>
    </row>
    <row r="27" spans="1:4">
      <c r="A27" s="7">
        <v>45712</v>
      </c>
      <c r="B27">
        <v>988.47</v>
      </c>
      <c r="C27" s="12">
        <f t="shared" si="0"/>
        <v>98.028010302640112</v>
      </c>
      <c r="D27" s="12">
        <f t="shared" si="1"/>
        <v>95.441618373041464</v>
      </c>
    </row>
    <row r="28" spans="1:4">
      <c r="A28" s="7">
        <v>45709</v>
      </c>
      <c r="B28">
        <v>1003.15</v>
      </c>
      <c r="C28" s="12">
        <f t="shared" si="0"/>
        <v>100</v>
      </c>
      <c r="D28" s="12">
        <f t="shared" si="1"/>
        <v>95.672354582528484</v>
      </c>
    </row>
    <row r="29" spans="1:4">
      <c r="A29" s="7">
        <v>45708</v>
      </c>
      <c r="B29">
        <v>1024.54</v>
      </c>
      <c r="C29" s="12">
        <f t="shared" si="0"/>
        <v>100</v>
      </c>
      <c r="D29" s="12">
        <f t="shared" si="1"/>
        <v>99.342670100880028</v>
      </c>
    </row>
    <row r="30" spans="1:4">
      <c r="A30" s="7">
        <v>45707</v>
      </c>
      <c r="B30">
        <v>1043.33</v>
      </c>
      <c r="C30" s="12">
        <f t="shared" si="0"/>
        <v>100</v>
      </c>
      <c r="D30" s="12">
        <f t="shared" si="1"/>
        <v>100</v>
      </c>
    </row>
    <row r="31" spans="1:4">
      <c r="A31" s="7">
        <v>45706</v>
      </c>
      <c r="B31">
        <v>1035.8499999999999</v>
      </c>
      <c r="C31" s="12">
        <f t="shared" si="0"/>
        <v>95.086059650505831</v>
      </c>
      <c r="D31" s="12">
        <f t="shared" si="1"/>
        <v>98.362019883501944</v>
      </c>
    </row>
    <row r="32" spans="1:4">
      <c r="A32" s="7">
        <v>45702</v>
      </c>
      <c r="B32">
        <v>1058.5999999999999</v>
      </c>
      <c r="C32" s="12">
        <f t="shared" si="0"/>
        <v>100</v>
      </c>
      <c r="D32" s="12">
        <f t="shared" si="1"/>
        <v>98.362019883501944</v>
      </c>
    </row>
    <row r="33" spans="1:4">
      <c r="A33" s="7">
        <v>45701</v>
      </c>
      <c r="B33">
        <v>1043.69</v>
      </c>
      <c r="C33" s="12">
        <f t="shared" si="0"/>
        <v>84.392337485606745</v>
      </c>
      <c r="D33" s="12">
        <f t="shared" si="1"/>
        <v>93.159465712037516</v>
      </c>
    </row>
    <row r="34" spans="1:4">
      <c r="A34" s="7">
        <v>45700</v>
      </c>
      <c r="B34">
        <v>1027.31</v>
      </c>
      <c r="C34" s="12">
        <f t="shared" si="0"/>
        <v>67.245891343033591</v>
      </c>
      <c r="D34" s="12">
        <f t="shared" si="1"/>
        <v>83.879409609546769</v>
      </c>
    </row>
    <row r="35" spans="1:4">
      <c r="A35" s="7">
        <v>45699</v>
      </c>
      <c r="B35">
        <v>1008.08</v>
      </c>
      <c r="C35" s="12">
        <f t="shared" si="0"/>
        <v>47.116089186643002</v>
      </c>
      <c r="D35" s="12">
        <f t="shared" si="1"/>
        <v>66.251439338427772</v>
      </c>
    </row>
    <row r="36" spans="1:4">
      <c r="A36" s="7">
        <v>45698</v>
      </c>
      <c r="B36">
        <v>1027.5999999999999</v>
      </c>
      <c r="C36" s="12">
        <f t="shared" si="0"/>
        <v>67.549460902334303</v>
      </c>
      <c r="D36" s="12">
        <f t="shared" si="1"/>
        <v>60.637147144003642</v>
      </c>
    </row>
    <row r="37" spans="1:4">
      <c r="A37" s="7">
        <v>45695</v>
      </c>
      <c r="B37">
        <v>1013.93</v>
      </c>
      <c r="C37" s="12">
        <f t="shared" si="0"/>
        <v>53.239819951847558</v>
      </c>
      <c r="D37" s="12">
        <f t="shared" si="1"/>
        <v>55.968456680274954</v>
      </c>
    </row>
    <row r="38" spans="1:4">
      <c r="A38" s="7">
        <v>45694</v>
      </c>
      <c r="B38">
        <v>1015.68</v>
      </c>
      <c r="C38" s="12">
        <f t="shared" si="0"/>
        <v>47.246804326450331</v>
      </c>
      <c r="D38" s="12">
        <f t="shared" si="1"/>
        <v>56.012028393544064</v>
      </c>
    </row>
    <row r="39" spans="1:4">
      <c r="A39" s="7">
        <v>45693</v>
      </c>
      <c r="B39">
        <v>1011.11</v>
      </c>
      <c r="C39" s="12">
        <f t="shared" si="0"/>
        <v>41.629793510324539</v>
      </c>
      <c r="D39" s="12">
        <f t="shared" si="1"/>
        <v>47.372139262874136</v>
      </c>
    </row>
    <row r="40" spans="1:4">
      <c r="A40" s="7">
        <v>45692</v>
      </c>
      <c r="B40">
        <v>994.87</v>
      </c>
      <c r="C40" s="12">
        <f t="shared" si="0"/>
        <v>9.12590902609438</v>
      </c>
      <c r="D40" s="12">
        <f t="shared" si="1"/>
        <v>32.66750228762308</v>
      </c>
    </row>
    <row r="41" spans="1:4">
      <c r="A41" s="7">
        <v>45691</v>
      </c>
      <c r="B41">
        <v>978.94</v>
      </c>
      <c r="C41" s="12">
        <f t="shared" si="0"/>
        <v>0</v>
      </c>
      <c r="D41" s="12">
        <f t="shared" si="1"/>
        <v>16.918567512139642</v>
      </c>
    </row>
    <row r="42" spans="1:4">
      <c r="A42" s="7">
        <v>45688</v>
      </c>
      <c r="B42">
        <v>976.76</v>
      </c>
      <c r="C42" s="12">
        <f t="shared" si="0"/>
        <v>0</v>
      </c>
      <c r="D42" s="12">
        <f t="shared" si="1"/>
        <v>3.0419696753647933</v>
      </c>
    </row>
    <row r="43" spans="1:4">
      <c r="A43" s="7">
        <v>45687</v>
      </c>
      <c r="B43">
        <v>973.24</v>
      </c>
      <c r="C43" s="12">
        <f t="shared" si="0"/>
        <v>0</v>
      </c>
      <c r="D43" s="12">
        <f t="shared" si="1"/>
        <v>0</v>
      </c>
    </row>
    <row r="44" spans="1:4">
      <c r="A44" s="7">
        <v>45686</v>
      </c>
      <c r="B44">
        <v>978.15</v>
      </c>
      <c r="C44" s="12">
        <f t="shared" si="0"/>
        <v>5.7521087160262114</v>
      </c>
      <c r="D44" s="12">
        <f t="shared" si="1"/>
        <v>1.9173695720087371</v>
      </c>
    </row>
    <row r="45" spans="1:4">
      <c r="A45" s="7">
        <v>45685</v>
      </c>
      <c r="B45">
        <v>971.83</v>
      </c>
      <c r="C45" s="12">
        <f t="shared" si="0"/>
        <v>0</v>
      </c>
      <c r="D45" s="12">
        <f t="shared" si="1"/>
        <v>1.9173695720087371</v>
      </c>
    </row>
    <row r="46" spans="1:4">
      <c r="A46" s="7">
        <v>45684</v>
      </c>
      <c r="B46">
        <v>971.89</v>
      </c>
      <c r="C46" s="12">
        <f t="shared" si="0"/>
        <v>8.3495686056144477E-2</v>
      </c>
      <c r="D46" s="12">
        <f t="shared" si="1"/>
        <v>1.9452014673607854</v>
      </c>
    </row>
    <row r="47" spans="1:4">
      <c r="A47" s="7">
        <v>45681</v>
      </c>
      <c r="B47">
        <v>977.59</v>
      </c>
      <c r="C47" s="12">
        <f t="shared" si="0"/>
        <v>10.328133405056491</v>
      </c>
      <c r="D47" s="12">
        <f t="shared" si="1"/>
        <v>3.4705430303708784</v>
      </c>
    </row>
    <row r="48" spans="1:4">
      <c r="A48" s="7">
        <v>45680</v>
      </c>
      <c r="B48">
        <v>984.86</v>
      </c>
      <c r="C48" s="12">
        <f t="shared" si="0"/>
        <v>23.363815671507986</v>
      </c>
      <c r="D48" s="12">
        <f t="shared" si="1"/>
        <v>11.258481587540208</v>
      </c>
    </row>
    <row r="49" spans="1:4">
      <c r="A49" s="7">
        <v>45679</v>
      </c>
      <c r="B49">
        <v>953.99</v>
      </c>
      <c r="C49" s="12">
        <f t="shared" si="0"/>
        <v>0</v>
      </c>
      <c r="D49" s="12">
        <f t="shared" si="1"/>
        <v>11.230649692188159</v>
      </c>
    </row>
    <row r="50" spans="1:4">
      <c r="A50" s="7">
        <v>45678</v>
      </c>
      <c r="B50">
        <v>869.68</v>
      </c>
      <c r="C50" s="12">
        <f t="shared" si="0"/>
        <v>0</v>
      </c>
      <c r="D50" s="12">
        <f t="shared" si="1"/>
        <v>7.7879385571693289</v>
      </c>
    </row>
    <row r="51" spans="1:4">
      <c r="A51" s="7">
        <v>45674</v>
      </c>
      <c r="B51">
        <v>858.1</v>
      </c>
      <c r="C51" s="12">
        <f t="shared" si="0"/>
        <v>0</v>
      </c>
      <c r="D51" s="12">
        <f t="shared" si="1"/>
        <v>0</v>
      </c>
    </row>
    <row r="52" spans="1:4">
      <c r="A52" s="7">
        <v>45673</v>
      </c>
      <c r="B52">
        <v>842.37</v>
      </c>
      <c r="C52" s="12">
        <f t="shared" si="0"/>
        <v>0</v>
      </c>
      <c r="D52" s="12">
        <f t="shared" si="1"/>
        <v>0</v>
      </c>
    </row>
    <row r="53" spans="1:4">
      <c r="A53" s="7">
        <v>45672</v>
      </c>
      <c r="B53">
        <v>848.26</v>
      </c>
      <c r="C53" s="12">
        <f t="shared" si="0"/>
        <v>3.8622950819672042</v>
      </c>
      <c r="D53" s="12">
        <f t="shared" si="1"/>
        <v>1.287431693989068</v>
      </c>
    </row>
    <row r="54" spans="1:4">
      <c r="A54" s="7">
        <v>45671</v>
      </c>
      <c r="B54">
        <v>828.4</v>
      </c>
      <c r="C54" s="12">
        <f t="shared" si="0"/>
        <v>0</v>
      </c>
      <c r="D54" s="12">
        <f t="shared" si="1"/>
        <v>1.287431693989068</v>
      </c>
    </row>
    <row r="55" spans="1:4">
      <c r="A55" s="7">
        <v>45670</v>
      </c>
      <c r="B55">
        <v>840.29</v>
      </c>
      <c r="C55" s="12">
        <f t="shared" si="0"/>
        <v>7.5993864246452656</v>
      </c>
      <c r="D55" s="12">
        <f t="shared" si="1"/>
        <v>3.8205605022041564</v>
      </c>
    </row>
    <row r="56" spans="1:4">
      <c r="A56" s="7">
        <v>45667</v>
      </c>
      <c r="B56">
        <v>837.69</v>
      </c>
      <c r="C56" s="12">
        <f t="shared" si="0"/>
        <v>5.9376198389365173</v>
      </c>
      <c r="D56" s="12">
        <f t="shared" si="1"/>
        <v>4.5123354211939279</v>
      </c>
    </row>
    <row r="57" spans="1:4">
      <c r="A57" s="7">
        <v>45665</v>
      </c>
      <c r="B57">
        <v>875</v>
      </c>
      <c r="C57" s="12">
        <f t="shared" si="0"/>
        <v>29.783970343857863</v>
      </c>
      <c r="D57" s="12">
        <f t="shared" si="1"/>
        <v>14.440325535813216</v>
      </c>
    </row>
    <row r="58" spans="1:4">
      <c r="A58" s="7">
        <v>45664</v>
      </c>
      <c r="B58">
        <v>879.19</v>
      </c>
      <c r="C58" s="12">
        <f t="shared" si="0"/>
        <v>32.461971110827093</v>
      </c>
      <c r="D58" s="12">
        <f t="shared" si="1"/>
        <v>22.727853764540487</v>
      </c>
    </row>
    <row r="59" spans="1:4">
      <c r="A59" s="7">
        <v>45663</v>
      </c>
      <c r="B59">
        <v>881.79</v>
      </c>
      <c r="C59" s="12">
        <f t="shared" si="0"/>
        <v>34.123737696535841</v>
      </c>
      <c r="D59" s="12">
        <f t="shared" si="1"/>
        <v>32.123226383740267</v>
      </c>
    </row>
    <row r="60" spans="1:4">
      <c r="A60" s="7">
        <v>45660</v>
      </c>
      <c r="B60">
        <v>881.05</v>
      </c>
      <c r="C60" s="12">
        <f t="shared" si="0"/>
        <v>33.650773360603324</v>
      </c>
      <c r="D60" s="12">
        <f t="shared" si="1"/>
        <v>33.412160722655422</v>
      </c>
    </row>
    <row r="61" spans="1:4">
      <c r="A61" s="7">
        <v>45659</v>
      </c>
      <c r="B61">
        <v>886.73</v>
      </c>
      <c r="C61" s="12">
        <f t="shared" si="0"/>
        <v>37.281094209382609</v>
      </c>
      <c r="D61" s="12">
        <f t="shared" si="1"/>
        <v>35.018535088840594</v>
      </c>
    </row>
    <row r="62" spans="1:4">
      <c r="A62" s="7">
        <v>45657</v>
      </c>
      <c r="B62">
        <v>891.32</v>
      </c>
      <c r="C62" s="12">
        <f t="shared" si="0"/>
        <v>50.099530217374046</v>
      </c>
      <c r="D62" s="12">
        <f t="shared" si="1"/>
        <v>40.343799262453331</v>
      </c>
    </row>
    <row r="63" spans="1:4">
      <c r="A63" s="7">
        <v>45656</v>
      </c>
      <c r="B63">
        <v>900.43</v>
      </c>
      <c r="C63" s="12">
        <f t="shared" si="0"/>
        <v>100</v>
      </c>
      <c r="D63" s="12">
        <f t="shared" si="1"/>
        <v>62.460208142252213</v>
      </c>
    </row>
    <row r="64" spans="1:4">
      <c r="A64" s="7">
        <v>45653</v>
      </c>
      <c r="B64">
        <v>907.55</v>
      </c>
      <c r="C64" s="12">
        <f t="shared" si="0"/>
        <v>100</v>
      </c>
      <c r="D64" s="12">
        <f t="shared" si="1"/>
        <v>83.366510072458013</v>
      </c>
    </row>
    <row r="65" spans="1:4">
      <c r="A65" s="7">
        <v>45652</v>
      </c>
      <c r="B65">
        <v>924.14</v>
      </c>
      <c r="C65" s="12">
        <f t="shared" si="0"/>
        <v>100</v>
      </c>
      <c r="D65" s="12">
        <f t="shared" si="1"/>
        <v>100</v>
      </c>
    </row>
    <row r="66" spans="1:4">
      <c r="A66" s="7">
        <v>45650</v>
      </c>
      <c r="B66">
        <v>932.12</v>
      </c>
      <c r="C66" s="12">
        <f t="shared" si="0"/>
        <v>100</v>
      </c>
      <c r="D66" s="12">
        <f t="shared" si="1"/>
        <v>100</v>
      </c>
    </row>
    <row r="67" spans="1:4">
      <c r="A67" s="7">
        <v>45649</v>
      </c>
      <c r="B67">
        <v>911.45</v>
      </c>
      <c r="C67" s="12">
        <f t="shared" si="0"/>
        <v>80.07134593135369</v>
      </c>
      <c r="D67" s="12">
        <f t="shared" si="1"/>
        <v>93.357115310451221</v>
      </c>
    </row>
    <row r="68" spans="1:4">
      <c r="A68" s="7">
        <v>45646</v>
      </c>
      <c r="B68">
        <v>909.05</v>
      </c>
      <c r="C68" s="12">
        <f t="shared" si="0"/>
        <v>75.569204701895515</v>
      </c>
      <c r="D68" s="12">
        <f t="shared" si="1"/>
        <v>85.213516877749726</v>
      </c>
    </row>
    <row r="69" spans="1:4">
      <c r="A69" s="7">
        <v>45645</v>
      </c>
      <c r="B69">
        <v>902.04</v>
      </c>
      <c r="C69" s="12">
        <f t="shared" si="0"/>
        <v>68.145716403685213</v>
      </c>
      <c r="D69" s="12">
        <f t="shared" si="1"/>
        <v>74.595422345644806</v>
      </c>
    </row>
    <row r="70" spans="1:4">
      <c r="A70" s="7">
        <v>45644</v>
      </c>
      <c r="B70">
        <v>889.55</v>
      </c>
      <c r="C70" s="12">
        <f t="shared" si="0"/>
        <v>25.472689075630171</v>
      </c>
      <c r="D70" s="12">
        <f t="shared" si="1"/>
        <v>56.395870060403638</v>
      </c>
    </row>
    <row r="71" spans="1:4">
      <c r="A71" s="7">
        <v>45643</v>
      </c>
      <c r="B71">
        <v>919.13</v>
      </c>
      <c r="C71" s="12">
        <f t="shared" si="0"/>
        <v>75.45815227659169</v>
      </c>
      <c r="D71" s="12">
        <f t="shared" si="1"/>
        <v>56.358852585302351</v>
      </c>
    </row>
    <row r="72" spans="1:4">
      <c r="A72" s="7">
        <v>45642</v>
      </c>
      <c r="B72">
        <v>921.08</v>
      </c>
      <c r="C72" s="12">
        <f t="shared" si="0"/>
        <v>78.382612101037878</v>
      </c>
      <c r="D72" s="12">
        <f t="shared" si="1"/>
        <v>59.771151151086578</v>
      </c>
    </row>
    <row r="73" spans="1:4">
      <c r="A73" s="7">
        <v>45639</v>
      </c>
      <c r="B73">
        <v>918.87</v>
      </c>
      <c r="C73" s="12">
        <f t="shared" si="0"/>
        <v>74.055218327785425</v>
      </c>
      <c r="D73" s="12">
        <f t="shared" si="1"/>
        <v>75.965327568471665</v>
      </c>
    </row>
    <row r="74" spans="1:4">
      <c r="A74" s="7">
        <v>45638</v>
      </c>
      <c r="B74">
        <v>925.55</v>
      </c>
      <c r="C74" s="12">
        <f t="shared" si="0"/>
        <v>85.525446133509462</v>
      </c>
      <c r="D74" s="12">
        <f t="shared" si="1"/>
        <v>79.32109218744425</v>
      </c>
    </row>
    <row r="75" spans="1:4">
      <c r="A75" s="7">
        <v>45637</v>
      </c>
      <c r="B75">
        <v>936.56</v>
      </c>
      <c r="C75" s="12">
        <f t="shared" si="0"/>
        <v>100</v>
      </c>
      <c r="D75" s="12">
        <f t="shared" si="1"/>
        <v>86.526888153764958</v>
      </c>
    </row>
    <row r="76" spans="1:4">
      <c r="A76" s="7">
        <v>45636</v>
      </c>
      <c r="B76">
        <v>913.35</v>
      </c>
      <c r="C76" s="12">
        <f t="shared" si="0"/>
        <v>50.627526058285625</v>
      </c>
      <c r="D76" s="12">
        <f t="shared" si="1"/>
        <v>78.717657397265029</v>
      </c>
    </row>
    <row r="77" spans="1:4">
      <c r="A77" s="7">
        <v>45635</v>
      </c>
      <c r="B77">
        <v>913.69</v>
      </c>
      <c r="C77" s="12">
        <f t="shared" si="0"/>
        <v>51.350776430546915</v>
      </c>
      <c r="D77" s="12">
        <f t="shared" si="1"/>
        <v>67.326100829610851</v>
      </c>
    </row>
    <row r="78" spans="1:4">
      <c r="A78" s="7">
        <v>45632</v>
      </c>
      <c r="B78">
        <v>934.74</v>
      </c>
      <c r="C78" s="12">
        <f t="shared" si="0"/>
        <v>96.128483301425362</v>
      </c>
      <c r="D78" s="12">
        <f t="shared" si="1"/>
        <v>66.035595263419296</v>
      </c>
    </row>
    <row r="79" spans="1:4">
      <c r="A79" s="7">
        <v>45631</v>
      </c>
      <c r="B79">
        <v>917.87</v>
      </c>
      <c r="C79" s="12">
        <f t="shared" ref="C79:C142" si="2">(B79 - MIN(B66:B79)) / (MAX(B66:B79) - MIN(B66:B79)) * 100</f>
        <v>60.242501595405351</v>
      </c>
      <c r="D79" s="12">
        <f t="shared" si="1"/>
        <v>69.240587109125869</v>
      </c>
    </row>
    <row r="80" spans="1:4">
      <c r="A80" s="7">
        <v>45630</v>
      </c>
      <c r="B80">
        <v>911.06</v>
      </c>
      <c r="C80" s="12">
        <f t="shared" si="2"/>
        <v>45.756222080408413</v>
      </c>
      <c r="D80" s="12">
        <f t="shared" si="1"/>
        <v>67.375735659079709</v>
      </c>
    </row>
    <row r="81" spans="1:4">
      <c r="A81" s="7">
        <v>45629</v>
      </c>
      <c r="B81">
        <v>902.17</v>
      </c>
      <c r="C81" s="12">
        <f t="shared" si="2"/>
        <v>26.845352052754752</v>
      </c>
      <c r="D81" s="12">
        <f t="shared" ref="D81:D144" si="3">AVERAGE(C79:C81)</f>
        <v>44.281358576189511</v>
      </c>
    </row>
    <row r="82" spans="1:4">
      <c r="A82" s="7">
        <v>45628</v>
      </c>
      <c r="B82">
        <v>897.74</v>
      </c>
      <c r="C82" s="12">
        <f t="shared" si="2"/>
        <v>17.421825143586592</v>
      </c>
      <c r="D82" s="12">
        <f t="shared" si="3"/>
        <v>30.007799758916587</v>
      </c>
    </row>
    <row r="83" spans="1:4">
      <c r="A83" s="7">
        <v>45625</v>
      </c>
      <c r="B83">
        <v>886.81</v>
      </c>
      <c r="C83" s="12">
        <f t="shared" si="2"/>
        <v>0</v>
      </c>
      <c r="D83" s="12">
        <f t="shared" si="3"/>
        <v>14.755725732113781</v>
      </c>
    </row>
    <row r="84" spans="1:4">
      <c r="A84" s="7">
        <v>45623</v>
      </c>
      <c r="B84">
        <v>877.34</v>
      </c>
      <c r="C84" s="12">
        <f t="shared" si="2"/>
        <v>0</v>
      </c>
      <c r="D84" s="12">
        <f t="shared" si="3"/>
        <v>5.8072750478621975</v>
      </c>
    </row>
    <row r="85" spans="1:4">
      <c r="A85" s="7">
        <v>45622</v>
      </c>
      <c r="B85">
        <v>872.6</v>
      </c>
      <c r="C85" s="12">
        <f t="shared" si="2"/>
        <v>0</v>
      </c>
      <c r="D85" s="12">
        <f t="shared" si="3"/>
        <v>0</v>
      </c>
    </row>
    <row r="86" spans="1:4">
      <c r="A86" s="7">
        <v>45621</v>
      </c>
      <c r="B86">
        <v>865.59</v>
      </c>
      <c r="C86" s="12">
        <f t="shared" si="2"/>
        <v>0</v>
      </c>
      <c r="D86" s="12">
        <f t="shared" si="3"/>
        <v>0</v>
      </c>
    </row>
    <row r="87" spans="1:4">
      <c r="A87" s="7">
        <v>45618</v>
      </c>
      <c r="B87">
        <v>897.79</v>
      </c>
      <c r="C87" s="12">
        <f t="shared" si="2"/>
        <v>45.371283640975015</v>
      </c>
      <c r="D87" s="12">
        <f t="shared" si="3"/>
        <v>15.123761213658339</v>
      </c>
    </row>
    <row r="88" spans="1:4">
      <c r="A88" s="7">
        <v>45617</v>
      </c>
      <c r="B88">
        <v>897.48</v>
      </c>
      <c r="C88" s="12">
        <f t="shared" si="2"/>
        <v>44.934479357475027</v>
      </c>
      <c r="D88" s="12">
        <f t="shared" si="3"/>
        <v>30.101920999483344</v>
      </c>
    </row>
    <row r="89" spans="1:4">
      <c r="A89" s="7">
        <v>45616</v>
      </c>
      <c r="B89">
        <v>883.85</v>
      </c>
      <c r="C89" s="12">
        <f t="shared" si="2"/>
        <v>26.406362979031091</v>
      </c>
      <c r="D89" s="12">
        <f t="shared" si="3"/>
        <v>38.90404199249371</v>
      </c>
    </row>
    <row r="90" spans="1:4">
      <c r="A90" s="7">
        <v>45615</v>
      </c>
      <c r="B90">
        <v>871.32</v>
      </c>
      <c r="C90" s="12">
        <f t="shared" si="2"/>
        <v>8.286334056399161</v>
      </c>
      <c r="D90" s="12">
        <f t="shared" si="3"/>
        <v>26.542392130968423</v>
      </c>
    </row>
    <row r="91" spans="1:4">
      <c r="A91" s="7">
        <v>45614</v>
      </c>
      <c r="B91">
        <v>847.05</v>
      </c>
      <c r="C91" s="12">
        <f t="shared" si="2"/>
        <v>0</v>
      </c>
      <c r="D91" s="12">
        <f t="shared" si="3"/>
        <v>11.564232345143417</v>
      </c>
    </row>
    <row r="92" spans="1:4">
      <c r="A92" s="7">
        <v>45611</v>
      </c>
      <c r="B92">
        <v>823.96</v>
      </c>
      <c r="C92" s="12">
        <f t="shared" si="2"/>
        <v>0</v>
      </c>
      <c r="D92" s="12">
        <f t="shared" si="3"/>
        <v>2.7621113521330538</v>
      </c>
    </row>
    <row r="93" spans="1:4">
      <c r="A93" s="7">
        <v>45610</v>
      </c>
      <c r="B93">
        <v>837.26</v>
      </c>
      <c r="C93" s="12">
        <f t="shared" si="2"/>
        <v>15.269804822043593</v>
      </c>
      <c r="D93" s="12">
        <f t="shared" si="3"/>
        <v>5.0899349406811973</v>
      </c>
    </row>
    <row r="94" spans="1:4">
      <c r="A94" s="7">
        <v>45609</v>
      </c>
      <c r="B94">
        <v>830.47</v>
      </c>
      <c r="C94" s="12">
        <f t="shared" si="2"/>
        <v>8.3237437667817389</v>
      </c>
      <c r="D94" s="12">
        <f t="shared" si="3"/>
        <v>7.8645161962751109</v>
      </c>
    </row>
    <row r="95" spans="1:4">
      <c r="A95" s="7">
        <v>45608</v>
      </c>
      <c r="B95">
        <v>819.5</v>
      </c>
      <c r="C95" s="12">
        <f t="shared" si="2"/>
        <v>0</v>
      </c>
      <c r="D95" s="12">
        <f t="shared" si="3"/>
        <v>7.8645161962751109</v>
      </c>
    </row>
    <row r="96" spans="1:4">
      <c r="A96" s="7">
        <v>45607</v>
      </c>
      <c r="B96">
        <v>805.44</v>
      </c>
      <c r="C96" s="12">
        <f t="shared" si="2"/>
        <v>0</v>
      </c>
      <c r="D96" s="12">
        <f t="shared" si="3"/>
        <v>2.7745812555939131</v>
      </c>
    </row>
    <row r="97" spans="1:4">
      <c r="A97" s="7">
        <v>45604</v>
      </c>
      <c r="B97">
        <v>795.04</v>
      </c>
      <c r="C97" s="12">
        <f t="shared" si="2"/>
        <v>0</v>
      </c>
      <c r="D97" s="12">
        <f t="shared" si="3"/>
        <v>0</v>
      </c>
    </row>
    <row r="98" spans="1:4">
      <c r="A98" s="7">
        <v>45603</v>
      </c>
      <c r="B98">
        <v>796.54</v>
      </c>
      <c r="C98" s="12">
        <f t="shared" si="2"/>
        <v>1.4598540145985401</v>
      </c>
      <c r="D98" s="12">
        <f t="shared" si="3"/>
        <v>0.48661800486618007</v>
      </c>
    </row>
    <row r="99" spans="1:4">
      <c r="A99" s="7">
        <v>45602</v>
      </c>
      <c r="B99">
        <v>780.21</v>
      </c>
      <c r="C99" s="12">
        <f t="shared" si="2"/>
        <v>0</v>
      </c>
      <c r="D99" s="12">
        <f t="shared" si="3"/>
        <v>0.48661800486618007</v>
      </c>
    </row>
    <row r="100" spans="1:4">
      <c r="A100" s="7">
        <v>45601</v>
      </c>
      <c r="B100">
        <v>763.91</v>
      </c>
      <c r="C100" s="12">
        <f t="shared" si="2"/>
        <v>0</v>
      </c>
      <c r="D100" s="12">
        <f t="shared" si="3"/>
        <v>0.48661800486618007</v>
      </c>
    </row>
    <row r="101" spans="1:4">
      <c r="A101" s="7">
        <v>45600</v>
      </c>
      <c r="B101">
        <v>755.51</v>
      </c>
      <c r="C101" s="12">
        <f t="shared" si="2"/>
        <v>0</v>
      </c>
      <c r="D101" s="12">
        <f t="shared" si="3"/>
        <v>0</v>
      </c>
    </row>
    <row r="102" spans="1:4">
      <c r="A102" s="7">
        <v>45597</v>
      </c>
      <c r="B102">
        <v>756.1</v>
      </c>
      <c r="C102" s="12">
        <f t="shared" si="2"/>
        <v>0.45971637836997947</v>
      </c>
      <c r="D102" s="12">
        <f t="shared" si="3"/>
        <v>0.15323879278999317</v>
      </c>
    </row>
    <row r="103" spans="1:4">
      <c r="A103" s="7">
        <v>45596</v>
      </c>
      <c r="B103">
        <v>756.03</v>
      </c>
      <c r="C103" s="12">
        <f t="shared" si="2"/>
        <v>0.44901131163110403</v>
      </c>
      <c r="D103" s="12">
        <f t="shared" si="3"/>
        <v>0.30290923000036113</v>
      </c>
    </row>
    <row r="104" spans="1:4">
      <c r="A104" s="7">
        <v>45595</v>
      </c>
      <c r="B104">
        <v>753.74</v>
      </c>
      <c r="C104" s="12">
        <f t="shared" si="2"/>
        <v>0</v>
      </c>
      <c r="D104" s="12">
        <f t="shared" si="3"/>
        <v>0.30290923000036113</v>
      </c>
    </row>
    <row r="105" spans="1:4">
      <c r="A105" s="7">
        <v>45594</v>
      </c>
      <c r="B105">
        <v>759.44</v>
      </c>
      <c r="C105" s="12">
        <f t="shared" si="2"/>
        <v>6.8247126436782173</v>
      </c>
      <c r="D105" s="12">
        <f t="shared" si="3"/>
        <v>2.4245746517697735</v>
      </c>
    </row>
    <row r="106" spans="1:4">
      <c r="A106" s="7">
        <v>45593</v>
      </c>
      <c r="B106">
        <v>749.12</v>
      </c>
      <c r="C106" s="12">
        <f t="shared" si="2"/>
        <v>0</v>
      </c>
      <c r="D106" s="12">
        <f t="shared" si="3"/>
        <v>2.2749042145594056</v>
      </c>
    </row>
    <row r="107" spans="1:4">
      <c r="A107" s="7">
        <v>45590</v>
      </c>
      <c r="B107">
        <v>754.68</v>
      </c>
      <c r="C107" s="12">
        <f t="shared" si="2"/>
        <v>6.8346650276581977</v>
      </c>
      <c r="D107" s="12">
        <f t="shared" si="3"/>
        <v>4.5531258904454717</v>
      </c>
    </row>
    <row r="108" spans="1:4">
      <c r="A108" s="7">
        <v>45589</v>
      </c>
      <c r="B108">
        <v>754.55</v>
      </c>
      <c r="C108" s="12">
        <f t="shared" si="2"/>
        <v>7.7152600170502277</v>
      </c>
      <c r="D108" s="12">
        <f t="shared" si="3"/>
        <v>4.8499750149028085</v>
      </c>
    </row>
    <row r="109" spans="1:4">
      <c r="A109" s="7">
        <v>45588</v>
      </c>
      <c r="B109">
        <v>749.29</v>
      </c>
      <c r="C109" s="12">
        <f t="shared" si="2"/>
        <v>0.30184659090901794</v>
      </c>
      <c r="D109" s="12">
        <f t="shared" si="3"/>
        <v>4.9505905452058139</v>
      </c>
    </row>
    <row r="110" spans="1:4">
      <c r="A110" s="7">
        <v>45587</v>
      </c>
      <c r="B110">
        <v>764.24</v>
      </c>
      <c r="C110" s="12">
        <f t="shared" si="2"/>
        <v>31.885280472374561</v>
      </c>
      <c r="D110" s="12">
        <f t="shared" si="3"/>
        <v>13.300795693444604</v>
      </c>
    </row>
    <row r="111" spans="1:4">
      <c r="A111" s="7">
        <v>45586</v>
      </c>
      <c r="B111">
        <v>772.07</v>
      </c>
      <c r="C111" s="12">
        <f t="shared" si="2"/>
        <v>48.397300716997186</v>
      </c>
      <c r="D111" s="12">
        <f t="shared" si="3"/>
        <v>26.861475926760253</v>
      </c>
    </row>
    <row r="112" spans="1:4">
      <c r="A112" s="7">
        <v>45583</v>
      </c>
      <c r="B112">
        <v>763.89</v>
      </c>
      <c r="C112" s="12">
        <f t="shared" si="2"/>
        <v>47.50723705371491</v>
      </c>
      <c r="D112" s="12">
        <f t="shared" si="3"/>
        <v>42.596606081028881</v>
      </c>
    </row>
    <row r="113" spans="1:4">
      <c r="A113" s="7">
        <v>45582</v>
      </c>
      <c r="B113">
        <v>687.65</v>
      </c>
      <c r="C113" s="12">
        <f t="shared" si="2"/>
        <v>0</v>
      </c>
      <c r="D113" s="12">
        <f t="shared" si="3"/>
        <v>31.968179256904033</v>
      </c>
    </row>
    <row r="114" spans="1:4">
      <c r="A114" s="7">
        <v>45581</v>
      </c>
      <c r="B114">
        <v>702</v>
      </c>
      <c r="C114" s="12">
        <f t="shared" si="2"/>
        <v>16.99834162520731</v>
      </c>
      <c r="D114" s="12">
        <f t="shared" si="3"/>
        <v>21.501859559640739</v>
      </c>
    </row>
    <row r="115" spans="1:4">
      <c r="A115" s="7">
        <v>45580</v>
      </c>
      <c r="B115">
        <v>705.98</v>
      </c>
      <c r="C115" s="12">
        <f t="shared" si="2"/>
        <v>21.712864250177713</v>
      </c>
      <c r="D115" s="12">
        <f t="shared" si="3"/>
        <v>12.903735291795007</v>
      </c>
    </row>
    <row r="116" spans="1:4">
      <c r="A116" s="7">
        <v>45579</v>
      </c>
      <c r="B116">
        <v>713</v>
      </c>
      <c r="C116" s="12">
        <f t="shared" si="2"/>
        <v>30.02842928216063</v>
      </c>
      <c r="D116" s="12">
        <f t="shared" si="3"/>
        <v>22.913211719181884</v>
      </c>
    </row>
    <row r="117" spans="1:4">
      <c r="A117" s="7">
        <v>45576</v>
      </c>
      <c r="B117">
        <v>722.79</v>
      </c>
      <c r="C117" s="12">
        <f t="shared" si="2"/>
        <v>41.625207296849034</v>
      </c>
      <c r="D117" s="12">
        <f t="shared" si="3"/>
        <v>31.122166943062457</v>
      </c>
    </row>
    <row r="118" spans="1:4">
      <c r="A118" s="7">
        <v>45575</v>
      </c>
      <c r="B118">
        <v>730.29</v>
      </c>
      <c r="C118" s="12">
        <f t="shared" si="2"/>
        <v>50.509357972044477</v>
      </c>
      <c r="D118" s="12">
        <f t="shared" si="3"/>
        <v>40.720998183684713</v>
      </c>
    </row>
    <row r="119" spans="1:4">
      <c r="A119" s="7">
        <v>45574</v>
      </c>
      <c r="B119">
        <v>727.43</v>
      </c>
      <c r="C119" s="12">
        <f t="shared" si="2"/>
        <v>47.121535181236602</v>
      </c>
      <c r="D119" s="12">
        <f t="shared" si="3"/>
        <v>46.418700150043371</v>
      </c>
    </row>
    <row r="120" spans="1:4">
      <c r="A120" s="7">
        <v>45573</v>
      </c>
      <c r="B120">
        <v>721.76</v>
      </c>
      <c r="C120" s="12">
        <f t="shared" si="2"/>
        <v>40.405117270788892</v>
      </c>
      <c r="D120" s="12">
        <f t="shared" si="3"/>
        <v>46.012003474689983</v>
      </c>
    </row>
    <row r="121" spans="1:4">
      <c r="A121" s="7">
        <v>45572</v>
      </c>
      <c r="B121">
        <v>701.92</v>
      </c>
      <c r="C121" s="12">
        <f t="shared" si="2"/>
        <v>16.903577351338509</v>
      </c>
      <c r="D121" s="12">
        <f t="shared" si="3"/>
        <v>34.810076601121338</v>
      </c>
    </row>
    <row r="122" spans="1:4">
      <c r="A122" s="7">
        <v>45569</v>
      </c>
      <c r="B122">
        <v>719.7</v>
      </c>
      <c r="C122" s="12">
        <f t="shared" si="2"/>
        <v>37.964937218668609</v>
      </c>
      <c r="D122" s="12">
        <f t="shared" si="3"/>
        <v>31.757877280265337</v>
      </c>
    </row>
    <row r="123" spans="1:4">
      <c r="A123" s="7">
        <v>45568</v>
      </c>
      <c r="B123">
        <v>706.8</v>
      </c>
      <c r="C123" s="12">
        <f t="shared" si="2"/>
        <v>22.684198057332338</v>
      </c>
      <c r="D123" s="12">
        <f t="shared" si="3"/>
        <v>25.850904209113153</v>
      </c>
    </row>
    <row r="124" spans="1:4">
      <c r="A124" s="7">
        <v>45567</v>
      </c>
      <c r="B124">
        <v>711.09</v>
      </c>
      <c r="C124" s="12">
        <f t="shared" si="2"/>
        <v>27.765932243544221</v>
      </c>
      <c r="D124" s="12">
        <f t="shared" si="3"/>
        <v>29.471689173181726</v>
      </c>
    </row>
    <row r="125" spans="1:4">
      <c r="A125" s="7">
        <v>45566</v>
      </c>
      <c r="B125">
        <v>706.13</v>
      </c>
      <c r="C125" s="12">
        <f t="shared" si="2"/>
        <v>24.239244491080818</v>
      </c>
      <c r="D125" s="12">
        <f t="shared" si="3"/>
        <v>24.896458263985792</v>
      </c>
    </row>
    <row r="126" spans="1:4">
      <c r="A126" s="7">
        <v>45565</v>
      </c>
      <c r="B126">
        <v>709.27</v>
      </c>
      <c r="C126" s="12">
        <f t="shared" si="2"/>
        <v>50.703564727954998</v>
      </c>
      <c r="D126" s="12">
        <f t="shared" si="3"/>
        <v>34.236247154193343</v>
      </c>
    </row>
    <row r="127" spans="1:4">
      <c r="A127" s="7">
        <v>45562</v>
      </c>
      <c r="B127">
        <v>707.35</v>
      </c>
      <c r="C127" s="12">
        <f t="shared" si="2"/>
        <v>19.139936552696732</v>
      </c>
      <c r="D127" s="12">
        <f t="shared" si="3"/>
        <v>31.360915257244177</v>
      </c>
    </row>
    <row r="128" spans="1:4">
      <c r="A128" s="7">
        <v>45561</v>
      </c>
      <c r="B128">
        <v>711.43</v>
      </c>
      <c r="C128" s="12">
        <f t="shared" si="2"/>
        <v>33.521325343672856</v>
      </c>
      <c r="D128" s="12">
        <f t="shared" si="3"/>
        <v>34.4549422081082</v>
      </c>
    </row>
    <row r="129" spans="1:4">
      <c r="A129" s="7">
        <v>45560</v>
      </c>
      <c r="B129">
        <v>721.56</v>
      </c>
      <c r="C129" s="12">
        <f t="shared" si="2"/>
        <v>69.228057807543124</v>
      </c>
      <c r="D129" s="12">
        <f t="shared" si="3"/>
        <v>40.629773234637575</v>
      </c>
    </row>
    <row r="130" spans="1:4">
      <c r="A130" s="7">
        <v>45559</v>
      </c>
      <c r="B130">
        <v>722.26</v>
      </c>
      <c r="C130" s="12">
        <f t="shared" si="2"/>
        <v>71.695452943250018</v>
      </c>
      <c r="D130" s="12">
        <f t="shared" si="3"/>
        <v>58.14827869815533</v>
      </c>
    </row>
    <row r="131" spans="1:4">
      <c r="A131" s="7">
        <v>45558</v>
      </c>
      <c r="B131">
        <v>705.37</v>
      </c>
      <c r="C131" s="12">
        <f t="shared" si="2"/>
        <v>12.160733168840483</v>
      </c>
      <c r="D131" s="12">
        <f t="shared" si="3"/>
        <v>51.028081306544543</v>
      </c>
    </row>
    <row r="132" spans="1:4">
      <c r="A132" s="7">
        <v>45555</v>
      </c>
      <c r="B132">
        <v>701.03</v>
      </c>
      <c r="C132" s="12">
        <f t="shared" si="2"/>
        <v>0</v>
      </c>
      <c r="D132" s="12">
        <f t="shared" si="3"/>
        <v>27.9520620373635</v>
      </c>
    </row>
    <row r="133" spans="1:4">
      <c r="A133" s="7">
        <v>45554</v>
      </c>
      <c r="B133">
        <v>704.32</v>
      </c>
      <c r="C133" s="12">
        <f t="shared" si="2"/>
        <v>15.496938294866105</v>
      </c>
      <c r="D133" s="12">
        <f t="shared" si="3"/>
        <v>9.2192238212355289</v>
      </c>
    </row>
    <row r="134" spans="1:4">
      <c r="A134" s="7">
        <v>45553</v>
      </c>
      <c r="B134">
        <v>690.47</v>
      </c>
      <c r="C134" s="12">
        <f t="shared" si="2"/>
        <v>0</v>
      </c>
      <c r="D134" s="12">
        <f t="shared" si="3"/>
        <v>5.1656460982887014</v>
      </c>
    </row>
    <row r="135" spans="1:4">
      <c r="A135" s="7">
        <v>45552</v>
      </c>
      <c r="B135">
        <v>706.91</v>
      </c>
      <c r="C135" s="12">
        <f t="shared" si="2"/>
        <v>51.714375589807993</v>
      </c>
      <c r="D135" s="12">
        <f t="shared" si="3"/>
        <v>22.403771294891367</v>
      </c>
    </row>
    <row r="136" spans="1:4">
      <c r="A136" s="7">
        <v>45551</v>
      </c>
      <c r="B136">
        <v>696.5</v>
      </c>
      <c r="C136" s="12">
        <f t="shared" si="2"/>
        <v>18.968229002831013</v>
      </c>
      <c r="D136" s="12">
        <f t="shared" si="3"/>
        <v>23.560868197546338</v>
      </c>
    </row>
    <row r="137" spans="1:4">
      <c r="A137" s="7">
        <v>45548</v>
      </c>
      <c r="B137">
        <v>697.06</v>
      </c>
      <c r="C137" s="12">
        <f t="shared" si="2"/>
        <v>20.729789241899734</v>
      </c>
      <c r="D137" s="12">
        <f t="shared" si="3"/>
        <v>30.47079794484625</v>
      </c>
    </row>
    <row r="138" spans="1:4">
      <c r="A138" s="7">
        <v>45547</v>
      </c>
      <c r="B138">
        <v>686.8</v>
      </c>
      <c r="C138" s="12">
        <f t="shared" si="2"/>
        <v>0</v>
      </c>
      <c r="D138" s="12">
        <f t="shared" si="3"/>
        <v>13.232672748243582</v>
      </c>
    </row>
    <row r="139" spans="1:4">
      <c r="A139" s="7">
        <v>45546</v>
      </c>
      <c r="B139">
        <v>681.47</v>
      </c>
      <c r="C139" s="12">
        <f t="shared" si="2"/>
        <v>0</v>
      </c>
      <c r="D139" s="12">
        <f t="shared" si="3"/>
        <v>6.9099297472999117</v>
      </c>
    </row>
    <row r="140" spans="1:4">
      <c r="A140" s="7">
        <v>45545</v>
      </c>
      <c r="B140">
        <v>673.62</v>
      </c>
      <c r="C140" s="12">
        <f t="shared" si="2"/>
        <v>0</v>
      </c>
      <c r="D140" s="12">
        <f t="shared" si="3"/>
        <v>0</v>
      </c>
    </row>
    <row r="141" spans="1:4">
      <c r="A141" s="7">
        <v>45544</v>
      </c>
      <c r="B141">
        <v>675.42</v>
      </c>
      <c r="C141" s="12">
        <f t="shared" si="2"/>
        <v>3.7006578947367497</v>
      </c>
      <c r="D141" s="12">
        <f t="shared" si="3"/>
        <v>1.2335526315789165</v>
      </c>
    </row>
    <row r="142" spans="1:4">
      <c r="A142" s="7">
        <v>45541</v>
      </c>
      <c r="B142">
        <v>665.77</v>
      </c>
      <c r="C142" s="12">
        <f t="shared" si="2"/>
        <v>0</v>
      </c>
      <c r="D142" s="12">
        <f t="shared" si="3"/>
        <v>1.2335526315789165</v>
      </c>
    </row>
    <row r="143" spans="1:4">
      <c r="A143" s="7">
        <v>45540</v>
      </c>
      <c r="B143">
        <v>683.62</v>
      </c>
      <c r="C143" s="12">
        <f t="shared" ref="C143:C206" si="4">(B143 - MIN(B130:B143)) / (MAX(B130:B143) - MIN(B130:B143)) * 100</f>
        <v>31.598513011152452</v>
      </c>
      <c r="D143" s="12">
        <f t="shared" si="3"/>
        <v>11.766390301963066</v>
      </c>
    </row>
    <row r="144" spans="1:4">
      <c r="A144" s="7">
        <v>45539</v>
      </c>
      <c r="B144">
        <v>679.68</v>
      </c>
      <c r="C144" s="12">
        <f t="shared" si="4"/>
        <v>33.811375789985348</v>
      </c>
      <c r="D144" s="12">
        <f t="shared" si="3"/>
        <v>21.803296267045933</v>
      </c>
    </row>
    <row r="145" spans="1:4">
      <c r="A145" s="7">
        <v>45538</v>
      </c>
      <c r="B145">
        <v>675.32</v>
      </c>
      <c r="C145" s="12">
        <f t="shared" si="4"/>
        <v>23.213417598444511</v>
      </c>
      <c r="D145" s="12">
        <f t="shared" ref="D145:D208" si="5">AVERAGE(C143:C145)</f>
        <v>29.541102133194101</v>
      </c>
    </row>
    <row r="146" spans="1:4">
      <c r="A146" s="7">
        <v>45534</v>
      </c>
      <c r="B146">
        <v>701.35</v>
      </c>
      <c r="C146" s="12">
        <f t="shared" si="4"/>
        <v>86.485172581429396</v>
      </c>
      <c r="D146" s="12">
        <f t="shared" si="5"/>
        <v>47.836655323286415</v>
      </c>
    </row>
    <row r="147" spans="1:4">
      <c r="A147" s="7">
        <v>45533</v>
      </c>
      <c r="B147">
        <v>692.48</v>
      </c>
      <c r="C147" s="12">
        <f t="shared" si="4"/>
        <v>64.924647544968508</v>
      </c>
      <c r="D147" s="12">
        <f t="shared" si="5"/>
        <v>58.207745908280799</v>
      </c>
    </row>
    <row r="148" spans="1:4">
      <c r="A148" s="7">
        <v>45532</v>
      </c>
      <c r="B148">
        <v>683.84</v>
      </c>
      <c r="C148" s="12">
        <f t="shared" si="4"/>
        <v>43.923189110355018</v>
      </c>
      <c r="D148" s="12">
        <f t="shared" si="5"/>
        <v>65.111003078917648</v>
      </c>
    </row>
    <row r="149" spans="1:4">
      <c r="A149" s="7">
        <v>45531</v>
      </c>
      <c r="B149">
        <v>695.72</v>
      </c>
      <c r="C149" s="12">
        <f t="shared" si="4"/>
        <v>84.176503653738095</v>
      </c>
      <c r="D149" s="12">
        <f t="shared" si="5"/>
        <v>64.341446769687209</v>
      </c>
    </row>
    <row r="150" spans="1:4">
      <c r="A150" s="7">
        <v>45530</v>
      </c>
      <c r="B150">
        <v>688.44</v>
      </c>
      <c r="C150" s="12">
        <f t="shared" si="4"/>
        <v>63.715570545250266</v>
      </c>
      <c r="D150" s="12">
        <f t="shared" si="5"/>
        <v>63.938421103114457</v>
      </c>
    </row>
    <row r="151" spans="1:4">
      <c r="A151" s="7">
        <v>45527</v>
      </c>
      <c r="B151">
        <v>686.73</v>
      </c>
      <c r="C151" s="12">
        <f t="shared" si="4"/>
        <v>58.909499718943259</v>
      </c>
      <c r="D151" s="12">
        <f t="shared" si="5"/>
        <v>68.933857972643878</v>
      </c>
    </row>
    <row r="152" spans="1:4">
      <c r="A152" s="7">
        <v>45526</v>
      </c>
      <c r="B152">
        <v>688.96</v>
      </c>
      <c r="C152" s="12">
        <f t="shared" si="4"/>
        <v>65.177065767285072</v>
      </c>
      <c r="D152" s="12">
        <f t="shared" si="5"/>
        <v>62.600712010492863</v>
      </c>
    </row>
    <row r="153" spans="1:4">
      <c r="A153" s="7">
        <v>45525</v>
      </c>
      <c r="B153">
        <v>697.12</v>
      </c>
      <c r="C153" s="12">
        <f t="shared" si="4"/>
        <v>88.111298482293392</v>
      </c>
      <c r="D153" s="12">
        <f t="shared" si="5"/>
        <v>70.732621322840572</v>
      </c>
    </row>
    <row r="154" spans="1:4">
      <c r="A154" s="7">
        <v>45524</v>
      </c>
      <c r="B154">
        <v>698.54</v>
      </c>
      <c r="C154" s="12">
        <f t="shared" si="4"/>
        <v>92.102304665542277</v>
      </c>
      <c r="D154" s="12">
        <f t="shared" si="5"/>
        <v>81.796889638373585</v>
      </c>
    </row>
    <row r="155" spans="1:4">
      <c r="A155" s="7">
        <v>45523</v>
      </c>
      <c r="B155">
        <v>688.53</v>
      </c>
      <c r="C155" s="12">
        <f t="shared" si="4"/>
        <v>63.968521641371453</v>
      </c>
      <c r="D155" s="12">
        <f t="shared" si="5"/>
        <v>81.394041596402374</v>
      </c>
    </row>
    <row r="156" spans="1:4">
      <c r="A156" s="7">
        <v>45520</v>
      </c>
      <c r="B156">
        <v>674.07</v>
      </c>
      <c r="C156" s="12">
        <f t="shared" si="4"/>
        <v>0</v>
      </c>
      <c r="D156" s="12">
        <f t="shared" si="5"/>
        <v>52.023608768971236</v>
      </c>
    </row>
    <row r="157" spans="1:4">
      <c r="A157" s="7">
        <v>45519</v>
      </c>
      <c r="B157">
        <v>663.22</v>
      </c>
      <c r="C157" s="12">
        <f t="shared" si="4"/>
        <v>0</v>
      </c>
      <c r="D157" s="12">
        <f t="shared" si="5"/>
        <v>21.322840547123818</v>
      </c>
    </row>
    <row r="158" spans="1:4">
      <c r="A158" s="7">
        <v>45518</v>
      </c>
      <c r="B158">
        <v>661.68</v>
      </c>
      <c r="C158" s="12">
        <f t="shared" si="4"/>
        <v>0</v>
      </c>
      <c r="D158" s="12">
        <f t="shared" si="5"/>
        <v>0</v>
      </c>
    </row>
    <row r="159" spans="1:4">
      <c r="A159" s="7">
        <v>45517</v>
      </c>
      <c r="B159">
        <v>648.02</v>
      </c>
      <c r="C159" s="12">
        <f t="shared" si="4"/>
        <v>0</v>
      </c>
      <c r="D159" s="12">
        <f t="shared" si="5"/>
        <v>0</v>
      </c>
    </row>
    <row r="160" spans="1:4">
      <c r="A160" s="7">
        <v>45516</v>
      </c>
      <c r="B160">
        <v>633.14</v>
      </c>
      <c r="C160" s="12">
        <f t="shared" si="4"/>
        <v>0</v>
      </c>
      <c r="D160" s="12">
        <f t="shared" si="5"/>
        <v>0</v>
      </c>
    </row>
    <row r="161" spans="1:4">
      <c r="A161" s="7">
        <v>45513</v>
      </c>
      <c r="B161">
        <v>633.94000000000005</v>
      </c>
      <c r="C161" s="12">
        <f t="shared" si="4"/>
        <v>1.223241590214172</v>
      </c>
      <c r="D161" s="12">
        <f t="shared" si="5"/>
        <v>0.40774719673805732</v>
      </c>
    </row>
    <row r="162" spans="1:4">
      <c r="A162" s="7">
        <v>45512</v>
      </c>
      <c r="B162">
        <v>630.35</v>
      </c>
      <c r="C162" s="12">
        <f t="shared" si="4"/>
        <v>0</v>
      </c>
      <c r="D162" s="12">
        <f t="shared" si="5"/>
        <v>0.40774719673805732</v>
      </c>
    </row>
    <row r="163" spans="1:4">
      <c r="A163" s="7">
        <v>45511</v>
      </c>
      <c r="B163">
        <v>611.48</v>
      </c>
      <c r="C163" s="12">
        <f t="shared" si="4"/>
        <v>0</v>
      </c>
      <c r="D163" s="12">
        <f t="shared" si="5"/>
        <v>0.40774719673805732</v>
      </c>
    </row>
    <row r="164" spans="1:4">
      <c r="A164" s="7">
        <v>45510</v>
      </c>
      <c r="B164">
        <v>609.57000000000005</v>
      </c>
      <c r="C164" s="12">
        <f t="shared" si="4"/>
        <v>0</v>
      </c>
      <c r="D164" s="12">
        <f t="shared" si="5"/>
        <v>0</v>
      </c>
    </row>
    <row r="165" spans="1:4">
      <c r="A165" s="7">
        <v>45509</v>
      </c>
      <c r="B165">
        <v>598.54999999999995</v>
      </c>
      <c r="C165" s="12">
        <f t="shared" si="4"/>
        <v>0</v>
      </c>
      <c r="D165" s="12">
        <f t="shared" si="5"/>
        <v>0</v>
      </c>
    </row>
    <row r="166" spans="1:4">
      <c r="A166" s="7">
        <v>45506</v>
      </c>
      <c r="B166">
        <v>613.64</v>
      </c>
      <c r="C166" s="12">
        <f t="shared" si="4"/>
        <v>15.091509150915122</v>
      </c>
      <c r="D166" s="12">
        <f t="shared" si="5"/>
        <v>5.0305030503050405</v>
      </c>
    </row>
    <row r="167" spans="1:4">
      <c r="A167" s="7">
        <v>45505</v>
      </c>
      <c r="B167">
        <v>624.85</v>
      </c>
      <c r="C167" s="12">
        <f t="shared" si="4"/>
        <v>26.302630263026366</v>
      </c>
      <c r="D167" s="12">
        <f t="shared" si="5"/>
        <v>13.79804647131383</v>
      </c>
    </row>
    <row r="168" spans="1:4">
      <c r="A168" s="7">
        <v>45504</v>
      </c>
      <c r="B168">
        <v>628.35</v>
      </c>
      <c r="C168" s="12">
        <f t="shared" si="4"/>
        <v>33.118470771282574</v>
      </c>
      <c r="D168" s="12">
        <f t="shared" si="5"/>
        <v>24.837536728408022</v>
      </c>
    </row>
    <row r="169" spans="1:4">
      <c r="A169" s="7">
        <v>45503</v>
      </c>
      <c r="B169">
        <v>622.58000000000004</v>
      </c>
      <c r="C169" s="12">
        <f t="shared" si="4"/>
        <v>31.81938559322041</v>
      </c>
      <c r="D169" s="12">
        <f t="shared" si="5"/>
        <v>30.413495542509782</v>
      </c>
    </row>
    <row r="170" spans="1:4">
      <c r="A170" s="7">
        <v>45502</v>
      </c>
      <c r="B170">
        <v>626.96</v>
      </c>
      <c r="C170" s="12">
        <f t="shared" si="4"/>
        <v>43.930725220349544</v>
      </c>
      <c r="D170" s="12">
        <f t="shared" si="5"/>
        <v>36.289527194950843</v>
      </c>
    </row>
    <row r="171" spans="1:4">
      <c r="A171" s="7">
        <v>45499</v>
      </c>
      <c r="B171">
        <v>631.37</v>
      </c>
      <c r="C171" s="12">
        <f t="shared" si="4"/>
        <v>51.987961349596155</v>
      </c>
      <c r="D171" s="12">
        <f t="shared" si="5"/>
        <v>42.579357387722041</v>
      </c>
    </row>
    <row r="172" spans="1:4">
      <c r="A172" s="7">
        <v>45498</v>
      </c>
      <c r="B172">
        <v>634.09</v>
      </c>
      <c r="C172" s="12">
        <f t="shared" si="4"/>
        <v>71.841520113200033</v>
      </c>
      <c r="D172" s="12">
        <f t="shared" si="5"/>
        <v>55.920068894381906</v>
      </c>
    </row>
    <row r="173" spans="1:4">
      <c r="A173" s="7">
        <v>45497</v>
      </c>
      <c r="B173">
        <v>635.99</v>
      </c>
      <c r="C173" s="12">
        <f t="shared" si="4"/>
        <v>100</v>
      </c>
      <c r="D173" s="12">
        <f t="shared" si="5"/>
        <v>74.609827154265403</v>
      </c>
    </row>
    <row r="174" spans="1:4">
      <c r="A174" s="7">
        <v>45496</v>
      </c>
      <c r="B174">
        <v>642.76</v>
      </c>
      <c r="C174" s="12">
        <f t="shared" si="4"/>
        <v>100</v>
      </c>
      <c r="D174" s="12">
        <f t="shared" si="5"/>
        <v>90.61384003773334</v>
      </c>
    </row>
    <row r="175" spans="1:4">
      <c r="A175" s="7">
        <v>45495</v>
      </c>
      <c r="B175">
        <v>647.5</v>
      </c>
      <c r="C175" s="12">
        <f t="shared" si="4"/>
        <v>100</v>
      </c>
      <c r="D175" s="12">
        <f t="shared" si="5"/>
        <v>100</v>
      </c>
    </row>
    <row r="176" spans="1:4">
      <c r="A176" s="7">
        <v>45492</v>
      </c>
      <c r="B176">
        <v>633.34</v>
      </c>
      <c r="C176" s="12">
        <f t="shared" si="4"/>
        <v>71.072522982635434</v>
      </c>
      <c r="D176" s="12">
        <f t="shared" si="5"/>
        <v>90.357507660878468</v>
      </c>
    </row>
    <row r="177" spans="1:4">
      <c r="A177" s="7">
        <v>45491</v>
      </c>
      <c r="B177">
        <v>643.04</v>
      </c>
      <c r="C177" s="12">
        <f t="shared" si="4"/>
        <v>90.888661899897798</v>
      </c>
      <c r="D177" s="12">
        <f t="shared" si="5"/>
        <v>87.320394960844411</v>
      </c>
    </row>
    <row r="178" spans="1:4">
      <c r="A178" s="7">
        <v>45490</v>
      </c>
      <c r="B178">
        <v>647.46</v>
      </c>
      <c r="C178" s="12">
        <f t="shared" si="4"/>
        <v>99.918283963227864</v>
      </c>
      <c r="D178" s="12">
        <f t="shared" si="5"/>
        <v>87.293156281920361</v>
      </c>
    </row>
    <row r="179" spans="1:4">
      <c r="A179" s="7">
        <v>45489</v>
      </c>
      <c r="B179">
        <v>656.32</v>
      </c>
      <c r="C179" s="12">
        <f t="shared" si="4"/>
        <v>100</v>
      </c>
      <c r="D179" s="12">
        <f t="shared" si="5"/>
        <v>96.935648621041878</v>
      </c>
    </row>
    <row r="180" spans="1:4">
      <c r="A180" s="7">
        <v>45488</v>
      </c>
      <c r="B180">
        <v>656.45</v>
      </c>
      <c r="C180" s="12">
        <f t="shared" si="4"/>
        <v>100</v>
      </c>
      <c r="D180" s="12">
        <f t="shared" si="5"/>
        <v>99.97276132107595</v>
      </c>
    </row>
    <row r="181" spans="1:4">
      <c r="A181" s="7">
        <v>45485</v>
      </c>
      <c r="B181">
        <v>647.6</v>
      </c>
      <c r="C181" s="12">
        <f t="shared" si="4"/>
        <v>73.87068201948621</v>
      </c>
      <c r="D181" s="12">
        <f t="shared" si="5"/>
        <v>91.290227339828732</v>
      </c>
    </row>
    <row r="182" spans="1:4">
      <c r="A182" s="7">
        <v>45484</v>
      </c>
      <c r="B182">
        <v>652.75</v>
      </c>
      <c r="C182" s="12">
        <f t="shared" si="4"/>
        <v>89.075878358429151</v>
      </c>
      <c r="D182" s="12">
        <f t="shared" si="5"/>
        <v>87.64885345930513</v>
      </c>
    </row>
    <row r="183" spans="1:4">
      <c r="A183" s="7">
        <v>45483</v>
      </c>
      <c r="B183">
        <v>677.65</v>
      </c>
      <c r="C183" s="12">
        <f t="shared" si="4"/>
        <v>100</v>
      </c>
      <c r="D183" s="12">
        <f t="shared" si="5"/>
        <v>87.64885345930513</v>
      </c>
    </row>
    <row r="184" spans="1:4">
      <c r="A184" s="7">
        <v>45482</v>
      </c>
      <c r="B184">
        <v>685.74</v>
      </c>
      <c r="C184" s="12">
        <f t="shared" si="4"/>
        <v>100</v>
      </c>
      <c r="D184" s="12">
        <f t="shared" si="5"/>
        <v>96.358626119476369</v>
      </c>
    </row>
    <row r="185" spans="1:4">
      <c r="A185" s="7">
        <v>45481</v>
      </c>
      <c r="B185">
        <v>685.74</v>
      </c>
      <c r="C185" s="12">
        <f t="shared" si="4"/>
        <v>100</v>
      </c>
      <c r="D185" s="12">
        <f t="shared" si="5"/>
        <v>100</v>
      </c>
    </row>
    <row r="186" spans="1:4">
      <c r="A186" s="7">
        <v>45478</v>
      </c>
      <c r="B186">
        <v>690.65</v>
      </c>
      <c r="C186" s="12">
        <f t="shared" si="4"/>
        <v>100</v>
      </c>
      <c r="D186" s="12">
        <f t="shared" si="5"/>
        <v>100</v>
      </c>
    </row>
    <row r="187" spans="1:4">
      <c r="A187" s="7">
        <v>45476</v>
      </c>
      <c r="B187">
        <v>682.51</v>
      </c>
      <c r="C187" s="12">
        <f t="shared" si="4"/>
        <v>85.796545105566224</v>
      </c>
      <c r="D187" s="12">
        <f t="shared" si="5"/>
        <v>95.265515035188741</v>
      </c>
    </row>
    <row r="188" spans="1:4">
      <c r="A188" s="7">
        <v>45475</v>
      </c>
      <c r="B188">
        <v>679.58</v>
      </c>
      <c r="C188" s="12">
        <f t="shared" si="4"/>
        <v>80.683999302041627</v>
      </c>
      <c r="D188" s="12">
        <f t="shared" si="5"/>
        <v>88.826848135869284</v>
      </c>
    </row>
    <row r="189" spans="1:4">
      <c r="A189" s="7">
        <v>45474</v>
      </c>
      <c r="B189">
        <v>673.61</v>
      </c>
      <c r="C189" s="12">
        <f t="shared" si="4"/>
        <v>70.266969115337673</v>
      </c>
      <c r="D189" s="12">
        <f t="shared" si="5"/>
        <v>78.915837840981837</v>
      </c>
    </row>
    <row r="190" spans="1:4">
      <c r="A190" s="13">
        <v>45638</v>
      </c>
      <c r="B190" s="12">
        <v>137.34</v>
      </c>
      <c r="C190" s="12">
        <f t="shared" si="4"/>
        <v>0</v>
      </c>
      <c r="D190" s="12">
        <f t="shared" si="5"/>
        <v>50.316989472459767</v>
      </c>
    </row>
    <row r="191" spans="1:4">
      <c r="A191" s="13">
        <v>45639</v>
      </c>
      <c r="B191" s="12">
        <v>134.25</v>
      </c>
      <c r="C191" s="12">
        <f t="shared" si="4"/>
        <v>0</v>
      </c>
      <c r="D191" s="12">
        <f t="shared" si="5"/>
        <v>23.422323038445892</v>
      </c>
    </row>
    <row r="192" spans="1:4">
      <c r="A192" s="13">
        <v>45642</v>
      </c>
      <c r="B192" s="12">
        <v>132</v>
      </c>
      <c r="C192" s="12">
        <f t="shared" si="4"/>
        <v>0</v>
      </c>
      <c r="D192" s="12">
        <f t="shared" si="5"/>
        <v>0</v>
      </c>
    </row>
    <row r="193" spans="1:4">
      <c r="A193" s="13">
        <v>45643</v>
      </c>
      <c r="B193" s="12">
        <v>130.38999999999999</v>
      </c>
      <c r="C193" s="12">
        <f t="shared" si="4"/>
        <v>0</v>
      </c>
      <c r="D193" s="12">
        <f t="shared" si="5"/>
        <v>0</v>
      </c>
    </row>
    <row r="194" spans="1:4">
      <c r="A194" s="13">
        <v>45644</v>
      </c>
      <c r="B194" s="12">
        <v>128.91</v>
      </c>
      <c r="C194" s="12">
        <f t="shared" si="4"/>
        <v>0</v>
      </c>
      <c r="D194" s="12">
        <f t="shared" si="5"/>
        <v>0</v>
      </c>
    </row>
    <row r="195" spans="1:4">
      <c r="A195" s="13">
        <v>45645</v>
      </c>
      <c r="B195" s="12">
        <v>130.68</v>
      </c>
      <c r="C195" s="12">
        <f t="shared" si="4"/>
        <v>0.31509239149784779</v>
      </c>
      <c r="D195" s="12">
        <f t="shared" si="5"/>
        <v>0.10503079716594926</v>
      </c>
    </row>
    <row r="196" spans="1:4">
      <c r="A196" s="13">
        <v>45646</v>
      </c>
      <c r="B196" s="12">
        <v>134.69999999999999</v>
      </c>
      <c r="C196" s="12">
        <f t="shared" si="4"/>
        <v>1.0307259586285455</v>
      </c>
      <c r="D196" s="12">
        <f t="shared" si="5"/>
        <v>0.4486061167087978</v>
      </c>
    </row>
    <row r="197" spans="1:4">
      <c r="A197" s="13">
        <v>45649</v>
      </c>
      <c r="B197" s="12">
        <v>139.66999999999999</v>
      </c>
      <c r="C197" s="12">
        <f t="shared" si="4"/>
        <v>1.9154769110264518</v>
      </c>
      <c r="D197" s="12">
        <f t="shared" si="5"/>
        <v>1.0870984203842817</v>
      </c>
    </row>
    <row r="198" spans="1:4">
      <c r="A198" s="13">
        <v>45650</v>
      </c>
      <c r="B198" s="12">
        <v>140.22</v>
      </c>
      <c r="C198" s="12">
        <f t="shared" si="4"/>
        <v>2.013386976181152</v>
      </c>
      <c r="D198" s="12">
        <f t="shared" si="5"/>
        <v>1.6531966152787163</v>
      </c>
    </row>
    <row r="199" spans="1:4">
      <c r="A199" s="13">
        <v>45652</v>
      </c>
      <c r="B199" s="12">
        <v>139.93</v>
      </c>
      <c r="C199" s="12">
        <f t="shared" si="4"/>
        <v>1.9617616690995852</v>
      </c>
      <c r="D199" s="12">
        <f t="shared" si="5"/>
        <v>1.9635418521023962</v>
      </c>
    </row>
    <row r="200" spans="1:4">
      <c r="A200" s="13">
        <v>45653</v>
      </c>
      <c r="B200" s="12">
        <v>137.01</v>
      </c>
      <c r="C200" s="12">
        <f t="shared" si="4"/>
        <v>1.46315028901734</v>
      </c>
      <c r="D200" s="12">
        <f t="shared" si="5"/>
        <v>1.8127663114326922</v>
      </c>
    </row>
    <row r="201" spans="1:4">
      <c r="A201" s="13">
        <v>45656</v>
      </c>
      <c r="B201" s="12">
        <v>137.49</v>
      </c>
      <c r="C201" s="12">
        <f t="shared" si="4"/>
        <v>1.5581019485354226</v>
      </c>
      <c r="D201" s="12">
        <f t="shared" si="5"/>
        <v>1.6610046355507826</v>
      </c>
    </row>
    <row r="202" spans="1:4">
      <c r="A202" s="13">
        <v>45657</v>
      </c>
      <c r="B202" s="12">
        <v>134.29</v>
      </c>
      <c r="C202" s="12">
        <f t="shared" si="4"/>
        <v>0.98769965118413716</v>
      </c>
      <c r="D202" s="12">
        <f t="shared" si="5"/>
        <v>1.3363172962456333</v>
      </c>
    </row>
    <row r="203" spans="1:4">
      <c r="A203" s="13">
        <v>45659</v>
      </c>
      <c r="B203" s="12">
        <v>138.31</v>
      </c>
      <c r="C203" s="12">
        <f t="shared" si="4"/>
        <v>83.112290008841768</v>
      </c>
      <c r="D203" s="12">
        <f t="shared" si="5"/>
        <v>28.552697202853775</v>
      </c>
    </row>
    <row r="204" spans="1:4">
      <c r="A204" s="13">
        <v>45660</v>
      </c>
      <c r="B204" s="12">
        <v>144.47</v>
      </c>
      <c r="C204" s="12">
        <f t="shared" si="4"/>
        <v>100</v>
      </c>
      <c r="D204" s="12">
        <f t="shared" si="5"/>
        <v>61.36666322000864</v>
      </c>
    </row>
    <row r="205" spans="1:4">
      <c r="A205" s="13">
        <v>45663</v>
      </c>
      <c r="B205" s="12">
        <v>149.43</v>
      </c>
      <c r="C205" s="12">
        <f t="shared" si="4"/>
        <v>100</v>
      </c>
      <c r="D205" s="12">
        <f t="shared" si="5"/>
        <v>94.370763336280604</v>
      </c>
    </row>
    <row r="206" spans="1:4">
      <c r="A206" s="13">
        <v>45664</v>
      </c>
      <c r="B206" s="12">
        <v>140.13999999999999</v>
      </c>
      <c r="C206" s="12">
        <f t="shared" si="4"/>
        <v>54.727095516569122</v>
      </c>
      <c r="D206" s="12">
        <f t="shared" si="5"/>
        <v>84.909031838856379</v>
      </c>
    </row>
    <row r="207" spans="1:4">
      <c r="A207" s="13">
        <v>45665</v>
      </c>
      <c r="B207" s="12">
        <v>140.11000000000001</v>
      </c>
      <c r="C207" s="12">
        <f t="shared" ref="C207:C251" si="6">(B207 - MIN(B194:B207)) / (MAX(B194:B207) - MIN(B194:B207)) * 100</f>
        <v>54.580896686159896</v>
      </c>
      <c r="D207" s="12">
        <f t="shared" si="5"/>
        <v>69.769330734243013</v>
      </c>
    </row>
    <row r="208" spans="1:4">
      <c r="A208" s="13">
        <v>45667</v>
      </c>
      <c r="B208" s="12">
        <v>135.91</v>
      </c>
      <c r="C208" s="12">
        <f t="shared" si="6"/>
        <v>27.893333333333281</v>
      </c>
      <c r="D208" s="12">
        <f t="shared" si="5"/>
        <v>45.733775178687438</v>
      </c>
    </row>
    <row r="209" spans="1:4">
      <c r="A209" s="13">
        <v>45670</v>
      </c>
      <c r="B209" s="12">
        <v>133.22999999999999</v>
      </c>
      <c r="C209" s="12">
        <f t="shared" si="6"/>
        <v>0</v>
      </c>
      <c r="D209" s="12">
        <f t="shared" ref="D209:D251" si="7">AVERAGE(C207:C209)</f>
        <v>27.491410006497727</v>
      </c>
    </row>
    <row r="210" spans="1:4">
      <c r="A210" s="13">
        <v>45671</v>
      </c>
      <c r="B210" s="12">
        <v>131.76</v>
      </c>
      <c r="C210" s="12">
        <f t="shared" si="6"/>
        <v>0</v>
      </c>
      <c r="D210" s="12">
        <f t="shared" si="7"/>
        <v>9.2977777777777604</v>
      </c>
    </row>
    <row r="211" spans="1:4">
      <c r="A211" s="13">
        <v>45672</v>
      </c>
      <c r="B211" s="12">
        <v>136.24</v>
      </c>
      <c r="C211" s="12">
        <f t="shared" si="6"/>
        <v>25.353706847764652</v>
      </c>
      <c r="D211" s="12">
        <f t="shared" si="7"/>
        <v>8.4512356159215507</v>
      </c>
    </row>
    <row r="212" spans="1:4">
      <c r="A212" s="13">
        <v>45673</v>
      </c>
      <c r="B212" s="12">
        <v>133.57</v>
      </c>
      <c r="C212" s="12">
        <f t="shared" si="6"/>
        <v>10.243350311262029</v>
      </c>
      <c r="D212" s="12">
        <f t="shared" si="7"/>
        <v>11.865685719675561</v>
      </c>
    </row>
    <row r="213" spans="1:4">
      <c r="A213" s="13">
        <v>45674</v>
      </c>
      <c r="B213" s="12">
        <v>137.71</v>
      </c>
      <c r="C213" s="12">
        <f t="shared" si="6"/>
        <v>33.672891907187392</v>
      </c>
      <c r="D213" s="12">
        <f t="shared" si="7"/>
        <v>23.089983022071362</v>
      </c>
    </row>
    <row r="214" spans="1:4">
      <c r="A214" s="13">
        <v>45678</v>
      </c>
      <c r="B214" s="12">
        <v>140.83000000000001</v>
      </c>
      <c r="C214" s="12">
        <f t="shared" si="6"/>
        <v>51.329937747594869</v>
      </c>
      <c r="D214" s="12">
        <f t="shared" si="7"/>
        <v>31.748726655348094</v>
      </c>
    </row>
    <row r="215" spans="1:4">
      <c r="A215" s="13">
        <v>45679</v>
      </c>
      <c r="B215" s="12">
        <v>147.07</v>
      </c>
      <c r="C215" s="12">
        <f t="shared" si="6"/>
        <v>86.644029428409667</v>
      </c>
      <c r="D215" s="12">
        <f t="shared" si="7"/>
        <v>57.215619694397311</v>
      </c>
    </row>
    <row r="216" spans="1:4">
      <c r="A216" s="13">
        <v>45680</v>
      </c>
      <c r="B216" s="12">
        <v>147.22</v>
      </c>
      <c r="C216" s="12">
        <f t="shared" si="6"/>
        <v>87.492925863044675</v>
      </c>
      <c r="D216" s="12">
        <f t="shared" si="7"/>
        <v>75.155631013016389</v>
      </c>
    </row>
    <row r="217" spans="1:4">
      <c r="A217" s="13">
        <v>45681</v>
      </c>
      <c r="B217" s="12">
        <v>142.62</v>
      </c>
      <c r="C217" s="12">
        <f t="shared" si="6"/>
        <v>61.460101867572178</v>
      </c>
      <c r="D217" s="12">
        <f t="shared" si="7"/>
        <v>78.532352386342168</v>
      </c>
    </row>
    <row r="218" spans="1:4">
      <c r="A218" s="13">
        <v>45684</v>
      </c>
      <c r="B218" s="12">
        <v>118.42</v>
      </c>
      <c r="C218" s="12">
        <f t="shared" si="6"/>
        <v>0</v>
      </c>
      <c r="D218" s="12">
        <f t="shared" si="7"/>
        <v>49.651009243538944</v>
      </c>
    </row>
    <row r="219" spans="1:4">
      <c r="A219" s="13">
        <v>45685</v>
      </c>
      <c r="B219" s="12">
        <v>128.99</v>
      </c>
      <c r="C219" s="12">
        <f t="shared" si="6"/>
        <v>36.701388888888921</v>
      </c>
      <c r="D219" s="12">
        <f t="shared" si="7"/>
        <v>32.720496918820366</v>
      </c>
    </row>
    <row r="220" spans="1:4">
      <c r="A220" s="13">
        <v>45686</v>
      </c>
      <c r="B220" s="12">
        <v>123.7</v>
      </c>
      <c r="C220" s="12">
        <f t="shared" si="6"/>
        <v>18.333333333333339</v>
      </c>
      <c r="D220" s="12">
        <f t="shared" si="7"/>
        <v>18.344907407407419</v>
      </c>
    </row>
    <row r="221" spans="1:4">
      <c r="A221" s="13">
        <v>45687</v>
      </c>
      <c r="B221" s="12">
        <v>124.65</v>
      </c>
      <c r="C221" s="12">
        <f t="shared" si="6"/>
        <v>21.631944444444461</v>
      </c>
      <c r="D221" s="12">
        <f t="shared" si="7"/>
        <v>25.555555555555571</v>
      </c>
    </row>
    <row r="222" spans="1:4">
      <c r="A222" s="13">
        <v>45688</v>
      </c>
      <c r="B222" s="12">
        <v>120.07</v>
      </c>
      <c r="C222" s="12">
        <f t="shared" si="6"/>
        <v>5.7291666666666377</v>
      </c>
      <c r="D222" s="12">
        <f t="shared" si="7"/>
        <v>15.231481481481479</v>
      </c>
    </row>
    <row r="223" spans="1:4">
      <c r="A223" s="13">
        <v>45691</v>
      </c>
      <c r="B223" s="12">
        <v>116.66</v>
      </c>
      <c r="C223" s="12">
        <f t="shared" si="6"/>
        <v>0</v>
      </c>
      <c r="D223" s="12">
        <f t="shared" si="7"/>
        <v>9.1203703703703667</v>
      </c>
    </row>
    <row r="224" spans="1:4">
      <c r="A224" s="13">
        <v>45692</v>
      </c>
      <c r="B224" s="12">
        <v>118.65</v>
      </c>
      <c r="C224" s="12">
        <f t="shared" si="6"/>
        <v>6.5117801047120709</v>
      </c>
      <c r="D224" s="12">
        <f t="shared" si="7"/>
        <v>4.0803155904595698</v>
      </c>
    </row>
    <row r="225" spans="1:4">
      <c r="A225" s="13">
        <v>45693</v>
      </c>
      <c r="B225" s="12">
        <v>124.83</v>
      </c>
      <c r="C225" s="12">
        <f t="shared" si="6"/>
        <v>26.734293193717278</v>
      </c>
      <c r="D225" s="12">
        <f t="shared" si="7"/>
        <v>11.082024432809783</v>
      </c>
    </row>
    <row r="226" spans="1:4">
      <c r="A226" s="13">
        <v>45694</v>
      </c>
      <c r="B226" s="12">
        <v>128.68</v>
      </c>
      <c r="C226" s="12">
        <f t="shared" si="6"/>
        <v>39.332460732984323</v>
      </c>
      <c r="D226" s="12">
        <f t="shared" si="7"/>
        <v>24.192844677137895</v>
      </c>
    </row>
    <row r="227" spans="1:4">
      <c r="A227" s="13">
        <v>45695</v>
      </c>
      <c r="B227" s="12">
        <v>129.84</v>
      </c>
      <c r="C227" s="12">
        <f t="shared" si="6"/>
        <v>43.128272251308921</v>
      </c>
      <c r="D227" s="12">
        <f t="shared" si="7"/>
        <v>36.398342059336841</v>
      </c>
    </row>
    <row r="228" spans="1:4">
      <c r="A228" s="13">
        <v>45698</v>
      </c>
      <c r="B228" s="12">
        <v>133.57</v>
      </c>
      <c r="C228" s="12">
        <f t="shared" si="6"/>
        <v>55.333769633507835</v>
      </c>
      <c r="D228" s="12">
        <f t="shared" si="7"/>
        <v>45.93150087260036</v>
      </c>
    </row>
    <row r="229" spans="1:4">
      <c r="A229" s="13">
        <v>45699</v>
      </c>
      <c r="B229" s="12">
        <v>132.80000000000001</v>
      </c>
      <c r="C229" s="12">
        <f t="shared" si="6"/>
        <v>52.8141361256545</v>
      </c>
      <c r="D229" s="12">
        <f t="shared" si="7"/>
        <v>50.425392670157088</v>
      </c>
    </row>
    <row r="230" spans="1:4">
      <c r="A230" s="13">
        <v>45700</v>
      </c>
      <c r="B230" s="12">
        <v>131.13999999999999</v>
      </c>
      <c r="C230" s="12">
        <f t="shared" si="6"/>
        <v>55.778120184899791</v>
      </c>
      <c r="D230" s="12">
        <f t="shared" si="7"/>
        <v>54.642008648020713</v>
      </c>
    </row>
    <row r="231" spans="1:4">
      <c r="A231" s="13">
        <v>45701</v>
      </c>
      <c r="B231" s="12">
        <v>135.29</v>
      </c>
      <c r="C231" s="12">
        <f t="shared" si="6"/>
        <v>100</v>
      </c>
      <c r="D231" s="12">
        <f t="shared" si="7"/>
        <v>69.530752103518097</v>
      </c>
    </row>
    <row r="232" spans="1:4">
      <c r="A232" s="13">
        <v>45702</v>
      </c>
      <c r="B232" s="12">
        <v>138.85</v>
      </c>
      <c r="C232" s="12">
        <f t="shared" si="6"/>
        <v>100</v>
      </c>
      <c r="D232" s="12">
        <f t="shared" si="7"/>
        <v>85.259373394966602</v>
      </c>
    </row>
    <row r="233" spans="1:4">
      <c r="A233" s="13">
        <v>45706</v>
      </c>
      <c r="B233" s="12">
        <v>139.4</v>
      </c>
      <c r="C233" s="12">
        <f t="shared" si="6"/>
        <v>100</v>
      </c>
      <c r="D233" s="12">
        <f t="shared" si="7"/>
        <v>100</v>
      </c>
    </row>
    <row r="234" spans="1:4">
      <c r="A234" s="13">
        <v>45707</v>
      </c>
      <c r="B234" s="12">
        <v>139.22999999999999</v>
      </c>
      <c r="C234" s="12">
        <f t="shared" si="6"/>
        <v>99.252418645558421</v>
      </c>
      <c r="D234" s="12">
        <f t="shared" si="7"/>
        <v>99.750806215186131</v>
      </c>
    </row>
    <row r="235" spans="1:4">
      <c r="A235" s="13">
        <v>45708</v>
      </c>
      <c r="B235" s="12">
        <v>140.11000000000001</v>
      </c>
      <c r="C235" s="12">
        <f t="shared" si="6"/>
        <v>100</v>
      </c>
      <c r="D235" s="12">
        <f t="shared" si="7"/>
        <v>99.750806215186131</v>
      </c>
    </row>
    <row r="236" spans="1:4">
      <c r="A236" s="13">
        <v>45709</v>
      </c>
      <c r="B236" s="12">
        <v>134.43</v>
      </c>
      <c r="C236" s="12">
        <f t="shared" si="6"/>
        <v>75.778251599147112</v>
      </c>
      <c r="D236" s="12">
        <f t="shared" si="7"/>
        <v>91.676890081568502</v>
      </c>
    </row>
    <row r="237" spans="1:4">
      <c r="A237" s="13">
        <v>45712</v>
      </c>
      <c r="B237" s="12">
        <v>130.28</v>
      </c>
      <c r="C237" s="12">
        <f t="shared" si="6"/>
        <v>54.193849021435192</v>
      </c>
      <c r="D237" s="12">
        <f t="shared" si="7"/>
        <v>76.657366873527437</v>
      </c>
    </row>
    <row r="238" spans="1:4">
      <c r="A238" s="13">
        <v>45713</v>
      </c>
      <c r="B238" s="12">
        <v>126.63</v>
      </c>
      <c r="C238" s="12">
        <f t="shared" si="6"/>
        <v>11.780104712041854</v>
      </c>
      <c r="D238" s="12">
        <f t="shared" si="7"/>
        <v>47.250735110874722</v>
      </c>
    </row>
    <row r="239" spans="1:4">
      <c r="A239" s="13">
        <v>45714</v>
      </c>
      <c r="B239" s="12">
        <v>131.28</v>
      </c>
      <c r="C239" s="12">
        <f t="shared" si="6"/>
        <v>34.495548961424326</v>
      </c>
      <c r="D239" s="12">
        <f t="shared" si="7"/>
        <v>33.489834231633786</v>
      </c>
    </row>
    <row r="240" spans="1:4">
      <c r="A240" s="13">
        <v>45715</v>
      </c>
      <c r="B240" s="12">
        <v>120.15</v>
      </c>
      <c r="C240" s="12">
        <f t="shared" si="6"/>
        <v>0</v>
      </c>
      <c r="D240" s="12">
        <f t="shared" si="7"/>
        <v>15.425217891155393</v>
      </c>
    </row>
    <row r="241" spans="1:4">
      <c r="A241" s="13">
        <v>45716</v>
      </c>
      <c r="B241" s="12">
        <v>124.92</v>
      </c>
      <c r="C241" s="12">
        <f t="shared" si="6"/>
        <v>23.897795591182337</v>
      </c>
      <c r="D241" s="12">
        <f t="shared" si="7"/>
        <v>19.464448184202222</v>
      </c>
    </row>
    <row r="242" spans="1:4">
      <c r="A242" s="13">
        <v>45719</v>
      </c>
      <c r="B242" s="12">
        <v>114.06</v>
      </c>
      <c r="C242" s="12">
        <f t="shared" si="6"/>
        <v>0</v>
      </c>
      <c r="D242" s="12">
        <f t="shared" si="7"/>
        <v>7.9659318637274454</v>
      </c>
    </row>
    <row r="243" spans="1:4">
      <c r="A243" s="13">
        <v>45720</v>
      </c>
      <c r="B243" s="12">
        <v>115.99</v>
      </c>
      <c r="C243" s="12">
        <f t="shared" si="6"/>
        <v>7.408829174664076</v>
      </c>
      <c r="D243" s="12">
        <f t="shared" si="7"/>
        <v>10.435541588615472</v>
      </c>
    </row>
    <row r="244" spans="1:4">
      <c r="A244" s="13">
        <v>45721</v>
      </c>
      <c r="B244" s="12">
        <v>117.3</v>
      </c>
      <c r="C244" s="12">
        <f t="shared" si="6"/>
        <v>12.43761996161226</v>
      </c>
      <c r="D244" s="12">
        <f t="shared" si="7"/>
        <v>6.615483045425445</v>
      </c>
    </row>
    <row r="245" spans="1:4">
      <c r="A245" s="13">
        <v>45722</v>
      </c>
      <c r="B245" s="12">
        <v>110.57</v>
      </c>
      <c r="C245" s="12">
        <f t="shared" si="6"/>
        <v>0</v>
      </c>
      <c r="D245" s="12">
        <f t="shared" si="7"/>
        <v>6.615483045425445</v>
      </c>
    </row>
    <row r="246" spans="1:4">
      <c r="A246" s="13">
        <v>45723</v>
      </c>
      <c r="B246" s="12">
        <v>112.69</v>
      </c>
      <c r="C246" s="12">
        <f t="shared" si="6"/>
        <v>7.1767095463778032</v>
      </c>
      <c r="D246" s="12">
        <f t="shared" si="7"/>
        <v>6.5381098359966883</v>
      </c>
    </row>
    <row r="247" spans="1:4">
      <c r="A247" s="13">
        <v>45726</v>
      </c>
      <c r="B247" s="12">
        <v>106.98</v>
      </c>
      <c r="C247" s="12">
        <f t="shared" si="6"/>
        <v>0</v>
      </c>
      <c r="D247" s="12">
        <f t="shared" si="7"/>
        <v>2.3922365154592677</v>
      </c>
    </row>
    <row r="248" spans="1:4">
      <c r="A248" s="13">
        <v>45727</v>
      </c>
      <c r="B248" s="12">
        <v>108.76</v>
      </c>
      <c r="C248" s="12">
        <f t="shared" si="6"/>
        <v>5.3727739209175995</v>
      </c>
      <c r="D248" s="12">
        <f t="shared" si="7"/>
        <v>4.1831611557651343</v>
      </c>
    </row>
    <row r="249" spans="1:4">
      <c r="A249" s="13">
        <v>45728</v>
      </c>
      <c r="B249" s="12">
        <v>115.74</v>
      </c>
      <c r="C249" s="12">
        <f>(B249 - MIN(B236:B249)) / (MAX(B236:B249) - MIN(B236:B249)) * 100</f>
        <v>31.91256830601089</v>
      </c>
      <c r="D249" s="12">
        <f t="shared" si="7"/>
        <v>12.428447408976163</v>
      </c>
    </row>
    <row r="250" spans="1:4">
      <c r="A250" s="13">
        <v>45729</v>
      </c>
      <c r="B250" s="12">
        <v>115.58</v>
      </c>
      <c r="C250" s="12">
        <f t="shared" si="6"/>
        <v>35.390946502057595</v>
      </c>
      <c r="D250" s="12">
        <f t="shared" si="7"/>
        <v>24.225429576328697</v>
      </c>
    </row>
    <row r="251" spans="1:4">
      <c r="A251" s="13">
        <v>45730</v>
      </c>
      <c r="B251" s="12">
        <v>121.67</v>
      </c>
      <c r="C251" s="12">
        <f t="shared" si="6"/>
        <v>60.452674897119337</v>
      </c>
      <c r="D251" s="12">
        <f t="shared" si="7"/>
        <v>42.585396568395943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1672-2D11-45AF-9FDD-6F6F3262ED37}">
  <dimension ref="A1:E10"/>
  <sheetViews>
    <sheetView zoomScale="167" workbookViewId="0">
      <selection activeCell="C4" sqref="C4"/>
    </sheetView>
  </sheetViews>
  <sheetFormatPr defaultRowHeight="15"/>
  <cols>
    <col min="1" max="1" width="16.140625" style="12" customWidth="1"/>
    <col min="2" max="2" width="9.140625" style="12"/>
    <col min="3" max="3" width="22.7109375" style="12" customWidth="1"/>
    <col min="4" max="4" width="9.140625" style="12"/>
    <col min="5" max="5" width="12.5703125" style="12" bestFit="1" customWidth="1"/>
  </cols>
  <sheetData>
    <row r="1" spans="1:5">
      <c r="A1" s="12" t="s">
        <v>50</v>
      </c>
    </row>
    <row r="2" spans="1:5">
      <c r="A2" s="12" t="s">
        <v>41</v>
      </c>
      <c r="B2" s="12">
        <v>673.61</v>
      </c>
      <c r="D2" s="12" t="s">
        <v>42</v>
      </c>
      <c r="E2" s="14">
        <f>(LN(B2/B3)+(B4+0.5*B5^2)*B6)/(B5*SQRT(B6))</f>
        <v>23.835078168241211</v>
      </c>
    </row>
    <row r="3" spans="1:5">
      <c r="A3" t="s">
        <v>43</v>
      </c>
      <c r="B3">
        <v>598.54999999999995</v>
      </c>
      <c r="D3" s="12" t="s">
        <v>44</v>
      </c>
      <c r="E3" s="14">
        <f>(LN(B2/B3)+(B4-0.5*B5^2)*B6)/(B5*SQRT(B6))</f>
        <v>23.280821909819174</v>
      </c>
    </row>
    <row r="4" spans="1:5">
      <c r="A4" t="s">
        <v>45</v>
      </c>
      <c r="B4" s="15">
        <v>4.3129999999999997</v>
      </c>
    </row>
    <row r="5" spans="1:5">
      <c r="A5" t="s">
        <v>46</v>
      </c>
      <c r="B5" s="15">
        <v>0.32</v>
      </c>
    </row>
    <row r="6" spans="1:5">
      <c r="A6" t="s">
        <v>47</v>
      </c>
      <c r="B6" s="16">
        <v>3</v>
      </c>
    </row>
    <row r="8" spans="1:5">
      <c r="A8" t="s">
        <v>48</v>
      </c>
      <c r="B8" s="17">
        <v>1</v>
      </c>
      <c r="C8" s="12">
        <v>0</v>
      </c>
    </row>
    <row r="9" spans="1:5">
      <c r="B9" s="15"/>
    </row>
    <row r="10" spans="1:5">
      <c r="A10" s="18" t="s">
        <v>49</v>
      </c>
      <c r="B10" s="19">
        <f>B2*_xlfn.NORM.S.DIST(E2,1)-B3*EXP(-B4*B6)*_xlfn.NORM.S.DIST(E3,1)</f>
        <v>673.608561982624</v>
      </c>
      <c r="C10" s="19">
        <f>-B2*_xlfn.NORM.S.DIST(-E2,1)+B3*EXP(-B4*B6)*_xlfn.NORM.S.DIST(-E3,1)</f>
        <v>1.1554600515533811E-124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3219-8E42-41A6-8E62-7F24AE1380AB}">
  <dimension ref="A1:H102"/>
  <sheetViews>
    <sheetView tabSelected="1" zoomScale="61" workbookViewId="0">
      <selection activeCell="T9" sqref="T9"/>
    </sheetView>
  </sheetViews>
  <sheetFormatPr defaultRowHeight="15"/>
  <cols>
    <col min="3" max="3" width="21" customWidth="1"/>
  </cols>
  <sheetData>
    <row r="1" spans="1:8">
      <c r="A1" t="s">
        <v>51</v>
      </c>
      <c r="B1">
        <v>673.61</v>
      </c>
      <c r="D1" t="s">
        <v>52</v>
      </c>
      <c r="E1" t="s">
        <v>53</v>
      </c>
      <c r="G1" t="s">
        <v>52</v>
      </c>
      <c r="H1" t="s">
        <v>54</v>
      </c>
    </row>
    <row r="2" spans="1:8">
      <c r="A2" t="s">
        <v>55</v>
      </c>
      <c r="B2">
        <v>-0.43830000000000002</v>
      </c>
      <c r="D2">
        <v>0</v>
      </c>
      <c r="E2">
        <v>100</v>
      </c>
      <c r="G2">
        <v>0</v>
      </c>
      <c r="H2">
        <v>100</v>
      </c>
    </row>
    <row r="3" spans="1:8">
      <c r="A3" t="s">
        <v>46</v>
      </c>
      <c r="B3">
        <v>0.31868099999999999</v>
      </c>
      <c r="D3">
        <v>0.01</v>
      </c>
      <c r="E3">
        <f ca="1">E2*(1+$B$2*$B$4+$B$3*SQRT($B$4)*(RAND()+RAND()+RAND()+RAND()+RAND()+RAND()+RAND()+RAND()+RAND()+RAND()+RAND()+RAND()-6))</f>
        <v>97.280162314691125</v>
      </c>
      <c r="G3">
        <v>0.01</v>
      </c>
      <c r="H3">
        <f ca="1">E2*(1+$B$2*$B$4+$B$3*SQRT($B$4)*_xlfn.NORM.INV(RAND(),0,1))</f>
        <v>116.57934764070812</v>
      </c>
    </row>
    <row r="4" spans="1:8">
      <c r="A4" t="s">
        <v>56</v>
      </c>
      <c r="B4">
        <v>0.03</v>
      </c>
      <c r="D4">
        <v>0.02</v>
      </c>
      <c r="E4">
        <f ca="1">E3*(1+$B$2*$B$4+$B$3*SQRT($B$4)*(RAND()+RAND()+RAND()+RAND()+RAND()+RAND()+RAND()+RAND()+RAND()+RAND()+RAND()+RAND()-6))</f>
        <v>102.31731548324589</v>
      </c>
      <c r="G4">
        <v>0.02</v>
      </c>
      <c r="H4">
        <f ca="1">E3*(1+$B$2*$B$4+$B$3*SQRT($B$4)*_xlfn.NORM.INV(RAND(),0,1))</f>
        <v>90.010575089851272</v>
      </c>
    </row>
    <row r="5" spans="1:8">
      <c r="D5">
        <v>0.03</v>
      </c>
      <c r="E5">
        <f ca="1">E4*(1+$B$2*$B$4+$B$3*SQRT($B$4)*(RAND()+RAND()+RAND()+RAND()+RAND()+RAND()+RAND()+RAND()+RAND()+RAND()+RAND()+RAND()-6))</f>
        <v>96.831680660098073</v>
      </c>
      <c r="G5">
        <v>0.03</v>
      </c>
      <c r="H5">
        <f t="shared" ref="H5:H68" ca="1" si="0">E4*(1+$B$2*$B$4+$B$3*SQRT($B$4)*_xlfn.NORM.INV(RAND(),0,1))</f>
        <v>109.49985897420764</v>
      </c>
    </row>
    <row r="6" spans="1:8">
      <c r="D6">
        <v>0.04</v>
      </c>
      <c r="E6">
        <f ca="1">E5*(1+$B$2*$B$4+$B$3*SQRT($B$4)*(RAND()+RAND()+RAND()+RAND()+RAND()+RAND()+RAND()+RAND()+RAND()+RAND()+RAND()+RAND()-6))</f>
        <v>89.609208255097428</v>
      </c>
      <c r="G6">
        <v>0.04</v>
      </c>
      <c r="H6">
        <f t="shared" ca="1" si="0"/>
        <v>90.360911404214193</v>
      </c>
    </row>
    <row r="7" spans="1:8">
      <c r="D7">
        <v>0.05</v>
      </c>
      <c r="E7">
        <f ca="1">E6*(1+$B$2*$B$4+$B$3*SQRT($B$4)*(RAND()+RAND()+RAND()+RAND()+RAND()+RAND()+RAND()+RAND()+RAND()+RAND()+RAND()+RAND()-6))</f>
        <v>87.633008059391528</v>
      </c>
      <c r="G7">
        <v>0.05</v>
      </c>
      <c r="H7">
        <f t="shared" ca="1" si="0"/>
        <v>92.446097392122027</v>
      </c>
    </row>
    <row r="8" spans="1:8">
      <c r="D8">
        <v>0.06</v>
      </c>
      <c r="E8">
        <f t="shared" ref="E8:E71" ca="1" si="1">E7*(1+$B$2*$B$4+$B$3*SQRT($B$4)*(RAND()+RAND()+RAND()+RAND()+RAND()+RAND()+RAND()+RAND()+RAND()+RAND()+RAND()+RAND()-6))</f>
        <v>86.378412857367323</v>
      </c>
      <c r="G8">
        <v>0.06</v>
      </c>
      <c r="H8">
        <f t="shared" ca="1" si="0"/>
        <v>78.014018739487994</v>
      </c>
    </row>
    <row r="9" spans="1:8">
      <c r="D9">
        <v>7.0000000000000007E-2</v>
      </c>
      <c r="E9">
        <f t="shared" ca="1" si="1"/>
        <v>86.235367139068899</v>
      </c>
      <c r="G9">
        <v>7.0000000000000007E-2</v>
      </c>
      <c r="H9">
        <f t="shared" ca="1" si="0"/>
        <v>83.115095449688738</v>
      </c>
    </row>
    <row r="10" spans="1:8">
      <c r="D10">
        <v>0.08</v>
      </c>
      <c r="E10">
        <f t="shared" ca="1" si="1"/>
        <v>90.630822645752147</v>
      </c>
      <c r="G10">
        <v>0.08</v>
      </c>
      <c r="H10">
        <f ca="1">E9*(1+$B$2*$B$4+$B$3*SQRT($B$4)*_xlfn.NORM.INV(RAND(),0,1))</f>
        <v>83.041652225733984</v>
      </c>
    </row>
    <row r="11" spans="1:8">
      <c r="D11">
        <v>0.09</v>
      </c>
      <c r="E11">
        <f t="shared" ca="1" si="1"/>
        <v>87.12630554099961</v>
      </c>
      <c r="G11">
        <v>0.09</v>
      </c>
      <c r="H11">
        <f t="shared" ca="1" si="0"/>
        <v>96.708257515992059</v>
      </c>
    </row>
    <row r="12" spans="1:8">
      <c r="D12">
        <v>0.1</v>
      </c>
      <c r="E12">
        <f ca="1">E11*(1+$B$2*$B$4+$B$3*SQRT($B$4)*(RAND()+RAND()+RAND()+RAND()+RAND()+RAND()+RAND()+RAND()+RAND()+RAND()+RAND()+RAND()-6))</f>
        <v>88.751371687915025</v>
      </c>
      <c r="G12">
        <v>0.1</v>
      </c>
      <c r="H12">
        <f t="shared" ca="1" si="0"/>
        <v>94.966355001524576</v>
      </c>
    </row>
    <row r="13" spans="1:8">
      <c r="D13">
        <v>0.11</v>
      </c>
      <c r="E13">
        <f t="shared" ca="1" si="1"/>
        <v>82.187965217209282</v>
      </c>
      <c r="G13">
        <v>0.11</v>
      </c>
      <c r="H13">
        <f t="shared" ca="1" si="0"/>
        <v>86.625989514165511</v>
      </c>
    </row>
    <row r="14" spans="1:8">
      <c r="D14">
        <v>0.12</v>
      </c>
      <c r="E14">
        <f t="shared" ca="1" si="1"/>
        <v>77.399704439641226</v>
      </c>
      <c r="G14">
        <v>0.12</v>
      </c>
      <c r="H14">
        <f t="shared" ca="1" si="0"/>
        <v>81.650928799169748</v>
      </c>
    </row>
    <row r="15" spans="1:8">
      <c r="D15">
        <v>0.13</v>
      </c>
      <c r="E15">
        <f t="shared" ca="1" si="1"/>
        <v>74.073152146946484</v>
      </c>
      <c r="G15">
        <v>0.13</v>
      </c>
      <c r="H15">
        <f t="shared" ca="1" si="0"/>
        <v>75.102414041591217</v>
      </c>
    </row>
    <row r="16" spans="1:8">
      <c r="D16">
        <v>0.14000000000000001</v>
      </c>
      <c r="E16">
        <f t="shared" ca="1" si="1"/>
        <v>67.753123946865458</v>
      </c>
      <c r="G16">
        <v>0.14000000000000001</v>
      </c>
      <c r="H16">
        <f t="shared" ca="1" si="0"/>
        <v>71.095528050826715</v>
      </c>
    </row>
    <row r="17" spans="4:8">
      <c r="D17">
        <v>0.15</v>
      </c>
      <c r="E17">
        <f t="shared" ca="1" si="1"/>
        <v>73.856113969247446</v>
      </c>
      <c r="G17">
        <v>0.15</v>
      </c>
      <c r="H17">
        <f t="shared" ca="1" si="0"/>
        <v>63.583593753528916</v>
      </c>
    </row>
    <row r="18" spans="4:8">
      <c r="D18">
        <v>0.16</v>
      </c>
      <c r="E18">
        <f t="shared" ca="1" si="1"/>
        <v>75.179138590225406</v>
      </c>
      <c r="G18">
        <v>0.16</v>
      </c>
      <c r="H18">
        <f t="shared" ca="1" si="0"/>
        <v>72.621691543166406</v>
      </c>
    </row>
    <row r="19" spans="4:8">
      <c r="D19">
        <v>0.17</v>
      </c>
      <c r="E19">
        <f t="shared" ca="1" si="1"/>
        <v>68.937136163838858</v>
      </c>
      <c r="G19">
        <v>0.17</v>
      </c>
      <c r="H19">
        <f t="shared" ca="1" si="0"/>
        <v>68.319713116927701</v>
      </c>
    </row>
    <row r="20" spans="4:8">
      <c r="D20">
        <v>0.18</v>
      </c>
      <c r="E20">
        <f t="shared" ca="1" si="1"/>
        <v>67.762156383638768</v>
      </c>
      <c r="G20">
        <v>0.18</v>
      </c>
      <c r="H20">
        <f t="shared" ca="1" si="0"/>
        <v>77.305553650088811</v>
      </c>
    </row>
    <row r="21" spans="4:8">
      <c r="D21">
        <v>0.19</v>
      </c>
      <c r="E21">
        <f t="shared" ca="1" si="1"/>
        <v>69.607932412761627</v>
      </c>
      <c r="G21">
        <v>0.19</v>
      </c>
      <c r="H21">
        <f t="shared" ca="1" si="0"/>
        <v>64.33162499790744</v>
      </c>
    </row>
    <row r="22" spans="4:8">
      <c r="D22">
        <v>0.2</v>
      </c>
      <c r="E22">
        <f t="shared" ca="1" si="1"/>
        <v>70.178825411620309</v>
      </c>
      <c r="G22">
        <v>0.2</v>
      </c>
      <c r="H22">
        <f t="shared" ca="1" si="0"/>
        <v>75.336954445959165</v>
      </c>
    </row>
    <row r="23" spans="4:8">
      <c r="D23">
        <v>0.21</v>
      </c>
      <c r="E23">
        <f t="shared" ca="1" si="1"/>
        <v>68.179479663049094</v>
      </c>
      <c r="G23">
        <v>0.21</v>
      </c>
      <c r="H23">
        <f t="shared" ca="1" si="0"/>
        <v>64.283579266159862</v>
      </c>
    </row>
    <row r="24" spans="4:8">
      <c r="D24">
        <v>0.22</v>
      </c>
      <c r="E24">
        <f t="shared" ca="1" si="1"/>
        <v>68.690299882600371</v>
      </c>
      <c r="G24">
        <v>0.22</v>
      </c>
      <c r="H24">
        <f t="shared" ca="1" si="0"/>
        <v>71.672162102404556</v>
      </c>
    </row>
    <row r="25" spans="4:8">
      <c r="D25">
        <v>0.23</v>
      </c>
      <c r="E25">
        <f t="shared" ca="1" si="1"/>
        <v>65.771711440665953</v>
      </c>
      <c r="G25">
        <v>0.23</v>
      </c>
      <c r="H25">
        <f t="shared" ca="1" si="0"/>
        <v>72.806078029039142</v>
      </c>
    </row>
    <row r="26" spans="4:8">
      <c r="D26">
        <v>0.24</v>
      </c>
      <c r="E26">
        <f t="shared" ca="1" si="1"/>
        <v>66.111302203667364</v>
      </c>
      <c r="G26">
        <v>0.24</v>
      </c>
      <c r="H26">
        <f t="shared" ca="1" si="0"/>
        <v>69.150661405860234</v>
      </c>
    </row>
    <row r="27" spans="4:8">
      <c r="D27">
        <v>0.25</v>
      </c>
      <c r="E27">
        <f t="shared" ca="1" si="1"/>
        <v>63.694556865337105</v>
      </c>
      <c r="G27">
        <v>0.25</v>
      </c>
      <c r="H27">
        <f t="shared" ca="1" si="0"/>
        <v>62.367437573835204</v>
      </c>
    </row>
    <row r="28" spans="4:8">
      <c r="D28">
        <v>0.26</v>
      </c>
      <c r="E28">
        <f t="shared" ca="1" si="1"/>
        <v>67.357607706741646</v>
      </c>
      <c r="G28">
        <v>0.26</v>
      </c>
      <c r="H28">
        <f t="shared" ca="1" si="0"/>
        <v>57.279792536231454</v>
      </c>
    </row>
    <row r="29" spans="4:8">
      <c r="D29">
        <v>0.27</v>
      </c>
      <c r="E29">
        <f t="shared" ca="1" si="1"/>
        <v>61.199717659691984</v>
      </c>
      <c r="G29">
        <v>0.27</v>
      </c>
      <c r="H29">
        <f t="shared" ca="1" si="0"/>
        <v>66.115927753612141</v>
      </c>
    </row>
    <row r="30" spans="4:8">
      <c r="D30">
        <v>0.28000000000000003</v>
      </c>
      <c r="E30">
        <f t="shared" ca="1" si="1"/>
        <v>57.962363836434029</v>
      </c>
      <c r="G30">
        <v>0.28000000000000003</v>
      </c>
      <c r="H30">
        <f t="shared" ca="1" si="0"/>
        <v>63.12146974702344</v>
      </c>
    </row>
    <row r="31" spans="4:8">
      <c r="D31">
        <v>0.28999999999999998</v>
      </c>
      <c r="E31">
        <f t="shared" ca="1" si="1"/>
        <v>52.664351600427054</v>
      </c>
      <c r="G31">
        <v>0.28999999999999998</v>
      </c>
      <c r="H31">
        <f t="shared" ca="1" si="0"/>
        <v>55.919854781895374</v>
      </c>
    </row>
    <row r="32" spans="4:8">
      <c r="D32">
        <v>0.3</v>
      </c>
      <c r="E32">
        <f t="shared" ca="1" si="1"/>
        <v>53.921686339864692</v>
      </c>
      <c r="G32">
        <v>0.3</v>
      </c>
      <c r="H32">
        <f t="shared" ca="1" si="0"/>
        <v>55.545238593693696</v>
      </c>
    </row>
    <row r="33" spans="4:8">
      <c r="D33">
        <v>0.31</v>
      </c>
      <c r="E33">
        <f t="shared" ca="1" si="1"/>
        <v>55.160369393642299</v>
      </c>
      <c r="G33">
        <v>0.31</v>
      </c>
      <c r="H33">
        <f t="shared" ca="1" si="0"/>
        <v>54.365328848064514</v>
      </c>
    </row>
    <row r="34" spans="4:8">
      <c r="D34">
        <v>0.32</v>
      </c>
      <c r="E34">
        <f t="shared" ca="1" si="1"/>
        <v>57.070769185841783</v>
      </c>
      <c r="G34">
        <v>0.32</v>
      </c>
      <c r="H34">
        <f t="shared" ca="1" si="0"/>
        <v>52.608724446693508</v>
      </c>
    </row>
    <row r="35" spans="4:8">
      <c r="D35">
        <v>0.33</v>
      </c>
      <c r="E35">
        <f t="shared" ca="1" si="1"/>
        <v>53.113660050515023</v>
      </c>
      <c r="G35">
        <v>0.33</v>
      </c>
      <c r="H35">
        <f t="shared" ca="1" si="0"/>
        <v>58.437199713149965</v>
      </c>
    </row>
    <row r="36" spans="4:8">
      <c r="D36">
        <v>0.34</v>
      </c>
      <c r="E36">
        <f t="shared" ca="1" si="1"/>
        <v>52.695690679083917</v>
      </c>
      <c r="G36">
        <v>0.34</v>
      </c>
      <c r="H36">
        <f t="shared" ca="1" si="0"/>
        <v>50.655982889783346</v>
      </c>
    </row>
    <row r="37" spans="4:8">
      <c r="D37">
        <v>0.35</v>
      </c>
      <c r="E37">
        <f t="shared" ca="1" si="1"/>
        <v>53.801785844887412</v>
      </c>
      <c r="G37">
        <v>0.35</v>
      </c>
      <c r="H37">
        <f t="shared" ca="1" si="0"/>
        <v>48.549650204071249</v>
      </c>
    </row>
    <row r="38" spans="4:8">
      <c r="D38">
        <v>0.36</v>
      </c>
      <c r="E38">
        <f t="shared" ca="1" si="1"/>
        <v>52.426868183316579</v>
      </c>
      <c r="G38">
        <v>0.36</v>
      </c>
      <c r="H38">
        <f t="shared" ca="1" si="0"/>
        <v>54.114993809886577</v>
      </c>
    </row>
    <row r="39" spans="4:8">
      <c r="D39">
        <v>0.37</v>
      </c>
      <c r="E39">
        <f t="shared" ca="1" si="1"/>
        <v>47.810162871654406</v>
      </c>
      <c r="G39">
        <v>0.37</v>
      </c>
      <c r="H39">
        <f t="shared" ca="1" si="0"/>
        <v>51.41916317007783</v>
      </c>
    </row>
    <row r="40" spans="4:8">
      <c r="D40">
        <v>0.38</v>
      </c>
      <c r="E40">
        <f t="shared" ca="1" si="1"/>
        <v>49.345481823919357</v>
      </c>
      <c r="G40">
        <v>0.38</v>
      </c>
      <c r="H40">
        <f t="shared" ca="1" si="0"/>
        <v>51.907642333711159</v>
      </c>
    </row>
    <row r="41" spans="4:8">
      <c r="D41">
        <v>0.39</v>
      </c>
      <c r="E41">
        <f t="shared" ca="1" si="1"/>
        <v>47.179272292902589</v>
      </c>
      <c r="G41">
        <v>0.39</v>
      </c>
      <c r="H41">
        <f t="shared" ca="1" si="0"/>
        <v>45.840098657122986</v>
      </c>
    </row>
    <row r="42" spans="4:8">
      <c r="D42">
        <v>0.4</v>
      </c>
      <c r="E42">
        <f t="shared" ca="1" si="1"/>
        <v>47.623075922003437</v>
      </c>
      <c r="G42">
        <v>0.4</v>
      </c>
      <c r="H42">
        <f t="shared" ca="1" si="0"/>
        <v>44.848577424111319</v>
      </c>
    </row>
    <row r="43" spans="4:8">
      <c r="D43">
        <v>0.41</v>
      </c>
      <c r="E43">
        <f t="shared" ca="1" si="1"/>
        <v>46.066397783443584</v>
      </c>
      <c r="G43">
        <v>0.41</v>
      </c>
      <c r="H43">
        <f t="shared" ca="1" si="0"/>
        <v>47.699985803785651</v>
      </c>
    </row>
    <row r="44" spans="4:8">
      <c r="D44">
        <v>0.42</v>
      </c>
      <c r="E44">
        <f t="shared" ca="1" si="1"/>
        <v>47.820827809603742</v>
      </c>
      <c r="G44">
        <v>0.42</v>
      </c>
      <c r="H44">
        <f t="shared" ca="1" si="0"/>
        <v>48.221444068339096</v>
      </c>
    </row>
    <row r="45" spans="4:8">
      <c r="D45">
        <v>0.43</v>
      </c>
      <c r="E45">
        <f t="shared" ca="1" si="1"/>
        <v>42.829961541804543</v>
      </c>
      <c r="G45">
        <v>0.43</v>
      </c>
      <c r="H45">
        <f t="shared" ca="1" si="0"/>
        <v>45.651567503149501</v>
      </c>
    </row>
    <row r="46" spans="4:8">
      <c r="D46">
        <v>0.44</v>
      </c>
      <c r="E46">
        <f t="shared" ca="1" si="1"/>
        <v>44.258166126750631</v>
      </c>
      <c r="G46">
        <v>0.44</v>
      </c>
      <c r="H46">
        <f t="shared" ca="1" si="0"/>
        <v>40.196173540222276</v>
      </c>
    </row>
    <row r="47" spans="4:8">
      <c r="D47">
        <v>0.45</v>
      </c>
      <c r="E47">
        <f t="shared" ca="1" si="1"/>
        <v>45.327440899657887</v>
      </c>
      <c r="G47">
        <v>0.45</v>
      </c>
      <c r="H47">
        <f t="shared" ca="1" si="0"/>
        <v>46.097206852041218</v>
      </c>
    </row>
    <row r="48" spans="4:8">
      <c r="D48">
        <v>0.46</v>
      </c>
      <c r="E48">
        <f t="shared" ca="1" si="1"/>
        <v>48.152820620530804</v>
      </c>
      <c r="G48">
        <v>0.46</v>
      </c>
      <c r="H48">
        <f t="shared" ca="1" si="0"/>
        <v>45.236594993520072</v>
      </c>
    </row>
    <row r="49" spans="4:8">
      <c r="D49">
        <v>0.47</v>
      </c>
      <c r="E49">
        <f t="shared" ca="1" si="1"/>
        <v>47.465379539690296</v>
      </c>
      <c r="G49">
        <v>0.47</v>
      </c>
      <c r="H49">
        <f t="shared" ca="1" si="0"/>
        <v>49.228675501693061</v>
      </c>
    </row>
    <row r="50" spans="4:8">
      <c r="D50">
        <v>0.48</v>
      </c>
      <c r="E50">
        <f t="shared" ca="1" si="1"/>
        <v>48.048980991743171</v>
      </c>
      <c r="G50">
        <v>0.48</v>
      </c>
      <c r="H50">
        <f t="shared" ca="1" si="0"/>
        <v>43.45224804747194</v>
      </c>
    </row>
    <row r="51" spans="4:8">
      <c r="D51">
        <v>0.49</v>
      </c>
      <c r="E51">
        <f t="shared" ca="1" si="1"/>
        <v>50.482550729277719</v>
      </c>
      <c r="G51">
        <v>0.49</v>
      </c>
      <c r="H51">
        <f t="shared" ca="1" si="0"/>
        <v>54.219672781086793</v>
      </c>
    </row>
    <row r="52" spans="4:8">
      <c r="D52">
        <v>0.5</v>
      </c>
      <c r="E52">
        <f t="shared" ca="1" si="1"/>
        <v>47.056375927893832</v>
      </c>
      <c r="G52">
        <v>0.5</v>
      </c>
      <c r="H52">
        <f t="shared" ca="1" si="0"/>
        <v>52.551675585665592</v>
      </c>
    </row>
    <row r="53" spans="4:8">
      <c r="D53">
        <v>0.51</v>
      </c>
      <c r="E53">
        <f t="shared" ca="1" si="1"/>
        <v>46.252064363521612</v>
      </c>
      <c r="G53">
        <v>0.51</v>
      </c>
      <c r="H53">
        <f t="shared" ca="1" si="0"/>
        <v>45.907282843849202</v>
      </c>
    </row>
    <row r="54" spans="4:8">
      <c r="D54">
        <v>0.52</v>
      </c>
      <c r="E54">
        <f t="shared" ca="1" si="1"/>
        <v>41.961267433319222</v>
      </c>
      <c r="G54">
        <v>0.52</v>
      </c>
      <c r="H54">
        <f t="shared" ca="1" si="0"/>
        <v>43.688157829828867</v>
      </c>
    </row>
    <row r="55" spans="4:8">
      <c r="D55">
        <v>0.53</v>
      </c>
      <c r="E55">
        <f t="shared" ca="1" si="1"/>
        <v>44.007287234180104</v>
      </c>
      <c r="G55">
        <v>0.53</v>
      </c>
      <c r="H55">
        <f t="shared" ca="1" si="0"/>
        <v>39.280643071069981</v>
      </c>
    </row>
    <row r="56" spans="4:8">
      <c r="D56">
        <v>0.54</v>
      </c>
      <c r="E56">
        <f t="shared" ca="1" si="1"/>
        <v>42.108943366639693</v>
      </c>
      <c r="G56">
        <v>0.54</v>
      </c>
      <c r="H56">
        <f t="shared" ca="1" si="0"/>
        <v>42.985144277934509</v>
      </c>
    </row>
    <row r="57" spans="4:8">
      <c r="D57">
        <v>0.55000000000000004</v>
      </c>
      <c r="E57">
        <f t="shared" ca="1" si="1"/>
        <v>40.621268118898499</v>
      </c>
      <c r="G57">
        <v>0.55000000000000004</v>
      </c>
      <c r="H57">
        <f t="shared" ca="1" si="0"/>
        <v>39.316704318627465</v>
      </c>
    </row>
    <row r="58" spans="4:8">
      <c r="D58">
        <v>0.56000000000000005</v>
      </c>
      <c r="E58">
        <f t="shared" ca="1" si="1"/>
        <v>42.723741238717437</v>
      </c>
      <c r="G58">
        <v>0.56000000000000005</v>
      </c>
      <c r="H58">
        <f t="shared" ca="1" si="0"/>
        <v>37.886904780908004</v>
      </c>
    </row>
    <row r="59" spans="4:8">
      <c r="D59">
        <v>0.56999999999999995</v>
      </c>
      <c r="E59">
        <f t="shared" ca="1" si="1"/>
        <v>39.29934441500383</v>
      </c>
      <c r="G59">
        <v>0.56999999999999995</v>
      </c>
      <c r="H59">
        <f t="shared" ca="1" si="0"/>
        <v>44.70879966767987</v>
      </c>
    </row>
    <row r="60" spans="4:8">
      <c r="D60">
        <v>0.57999999999999996</v>
      </c>
      <c r="E60">
        <f t="shared" ca="1" si="1"/>
        <v>43.426957457871445</v>
      </c>
      <c r="G60">
        <v>0.57999999999999996</v>
      </c>
      <c r="H60">
        <f t="shared" ca="1" si="0"/>
        <v>39.674227307918621</v>
      </c>
    </row>
    <row r="61" spans="4:8">
      <c r="D61">
        <v>0.59</v>
      </c>
      <c r="E61">
        <f t="shared" ca="1" si="1"/>
        <v>47.167887330754894</v>
      </c>
      <c r="G61">
        <v>0.59</v>
      </c>
      <c r="H61">
        <f t="shared" ca="1" si="0"/>
        <v>43.959942471082378</v>
      </c>
    </row>
    <row r="62" spans="4:8">
      <c r="D62">
        <v>0.6</v>
      </c>
      <c r="E62">
        <f t="shared" ca="1" si="1"/>
        <v>47.757498984278108</v>
      </c>
      <c r="G62">
        <v>0.6</v>
      </c>
      <c r="H62">
        <f t="shared" ca="1" si="0"/>
        <v>48.76745370554206</v>
      </c>
    </row>
    <row r="63" spans="4:8">
      <c r="D63">
        <v>0.61</v>
      </c>
      <c r="E63">
        <f t="shared" ca="1" si="1"/>
        <v>48.337474437582884</v>
      </c>
      <c r="G63">
        <v>0.61</v>
      </c>
      <c r="H63">
        <f t="shared" ca="1" si="0"/>
        <v>43.267436432137387</v>
      </c>
    </row>
    <row r="64" spans="4:8">
      <c r="D64">
        <v>0.62</v>
      </c>
      <c r="E64">
        <f t="shared" ca="1" si="1"/>
        <v>50.186367765826894</v>
      </c>
      <c r="G64">
        <v>0.62</v>
      </c>
      <c r="H64">
        <f t="shared" ca="1" si="0"/>
        <v>48.780670316605942</v>
      </c>
    </row>
    <row r="65" spans="4:8">
      <c r="D65">
        <v>0.63</v>
      </c>
      <c r="E65">
        <f t="shared" ca="1" si="1"/>
        <v>49.662977609226587</v>
      </c>
      <c r="G65">
        <v>0.63</v>
      </c>
      <c r="H65">
        <f t="shared" ca="1" si="0"/>
        <v>44.502713521589776</v>
      </c>
    </row>
    <row r="66" spans="4:8">
      <c r="D66">
        <v>0.64</v>
      </c>
      <c r="E66">
        <f t="shared" ca="1" si="1"/>
        <v>50.707030408212837</v>
      </c>
      <c r="G66">
        <v>0.64</v>
      </c>
      <c r="H66">
        <f t="shared" ca="1" si="0"/>
        <v>48.434693303492388</v>
      </c>
    </row>
    <row r="67" spans="4:8">
      <c r="D67">
        <v>0.65</v>
      </c>
      <c r="E67">
        <f t="shared" ca="1" si="1"/>
        <v>48.453459554041316</v>
      </c>
      <c r="G67">
        <v>0.65</v>
      </c>
      <c r="H67">
        <f t="shared" ca="1" si="0"/>
        <v>46.833514547607621</v>
      </c>
    </row>
    <row r="68" spans="4:8">
      <c r="D68">
        <v>0.66</v>
      </c>
      <c r="E68">
        <f t="shared" ca="1" si="1"/>
        <v>51.340224204167811</v>
      </c>
      <c r="G68">
        <v>0.66</v>
      </c>
      <c r="H68">
        <f t="shared" ca="1" si="0"/>
        <v>49.360340734845991</v>
      </c>
    </row>
    <row r="69" spans="4:8">
      <c r="D69">
        <v>0.67</v>
      </c>
      <c r="E69">
        <f t="shared" ca="1" si="1"/>
        <v>53.772165984637709</v>
      </c>
      <c r="G69">
        <v>0.67</v>
      </c>
      <c r="H69">
        <f t="shared" ref="H69:H103" ca="1" si="2">E68*(1+$B$2*$B$4+$B$3*SQRT($B$4)*_xlfn.NORM.INV(RAND(),0,1))</f>
        <v>54.006774674639125</v>
      </c>
    </row>
    <row r="70" spans="4:8">
      <c r="D70">
        <v>0.68</v>
      </c>
      <c r="E70">
        <f t="shared" ca="1" si="1"/>
        <v>51.888272837642276</v>
      </c>
      <c r="G70">
        <v>0.68</v>
      </c>
      <c r="H70">
        <f t="shared" ca="1" si="2"/>
        <v>52.410732439368807</v>
      </c>
    </row>
    <row r="71" spans="4:8">
      <c r="D71">
        <v>0.69</v>
      </c>
      <c r="E71">
        <f t="shared" ca="1" si="1"/>
        <v>51.774201746764284</v>
      </c>
      <c r="G71">
        <v>0.69</v>
      </c>
      <c r="H71">
        <f t="shared" ca="1" si="2"/>
        <v>50.228103079650417</v>
      </c>
    </row>
    <row r="72" spans="4:8">
      <c r="D72">
        <v>0.7</v>
      </c>
      <c r="E72">
        <f t="shared" ref="E72:E102" ca="1" si="3">E71*(1+$B$2*$B$4+$B$3*SQRT($B$4)*(RAND()+RAND()+RAND()+RAND()+RAND()+RAND()+RAND()+RAND()+RAND()+RAND()+RAND()+RAND()-6))</f>
        <v>57.185480330324943</v>
      </c>
      <c r="G72">
        <v>0.7</v>
      </c>
      <c r="H72">
        <f t="shared" ca="1" si="2"/>
        <v>51.527750232870901</v>
      </c>
    </row>
    <row r="73" spans="4:8">
      <c r="D73">
        <v>0.71</v>
      </c>
      <c r="E73">
        <f t="shared" ca="1" si="3"/>
        <v>56.578670478918802</v>
      </c>
      <c r="G73">
        <v>0.71</v>
      </c>
      <c r="H73">
        <f t="shared" ca="1" si="2"/>
        <v>57.478131320648586</v>
      </c>
    </row>
    <row r="74" spans="4:8">
      <c r="D74">
        <v>0.72</v>
      </c>
      <c r="E74">
        <f t="shared" ca="1" si="3"/>
        <v>55.079557999310786</v>
      </c>
      <c r="G74">
        <v>0.72</v>
      </c>
      <c r="H74">
        <f t="shared" ca="1" si="2"/>
        <v>51.353076643388881</v>
      </c>
    </row>
    <row r="75" spans="4:8">
      <c r="D75">
        <v>0.73</v>
      </c>
      <c r="E75">
        <f t="shared" ca="1" si="3"/>
        <v>51.400520619052656</v>
      </c>
      <c r="G75">
        <v>0.73</v>
      </c>
      <c r="H75">
        <f t="shared" ca="1" si="2"/>
        <v>57.308993262771871</v>
      </c>
    </row>
    <row r="76" spans="4:8">
      <c r="D76">
        <v>0.74</v>
      </c>
      <c r="E76">
        <f t="shared" ca="1" si="3"/>
        <v>55.072043621209843</v>
      </c>
      <c r="G76">
        <v>0.74</v>
      </c>
      <c r="H76">
        <f t="shared" ca="1" si="2"/>
        <v>51.677734249757165</v>
      </c>
    </row>
    <row r="77" spans="4:8">
      <c r="D77">
        <v>0.75</v>
      </c>
      <c r="E77">
        <f t="shared" ca="1" si="3"/>
        <v>54.62484706760474</v>
      </c>
      <c r="G77">
        <v>0.75</v>
      </c>
      <c r="H77">
        <f t="shared" ca="1" si="2"/>
        <v>48.868124977241187</v>
      </c>
    </row>
    <row r="78" spans="4:8">
      <c r="D78">
        <v>0.76</v>
      </c>
      <c r="E78">
        <f t="shared" ca="1" si="3"/>
        <v>51.797450246076984</v>
      </c>
      <c r="G78">
        <v>0.76</v>
      </c>
      <c r="H78">
        <f t="shared" ca="1" si="2"/>
        <v>56.501556810705488</v>
      </c>
    </row>
    <row r="79" spans="4:8">
      <c r="D79">
        <v>0.77</v>
      </c>
      <c r="E79">
        <f t="shared" ca="1" si="3"/>
        <v>49.990978852156282</v>
      </c>
      <c r="G79">
        <v>0.77</v>
      </c>
      <c r="H79">
        <f t="shared" ca="1" si="2"/>
        <v>53.110491218846605</v>
      </c>
    </row>
    <row r="80" spans="4:8">
      <c r="D80">
        <v>0.78</v>
      </c>
      <c r="E80">
        <f t="shared" ca="1" si="3"/>
        <v>44.304465373214605</v>
      </c>
      <c r="G80">
        <v>0.78</v>
      </c>
      <c r="H80">
        <f t="shared" ca="1" si="2"/>
        <v>50.126420866250726</v>
      </c>
    </row>
    <row r="81" spans="4:8">
      <c r="D81">
        <v>0.79</v>
      </c>
      <c r="E81">
        <f t="shared" ca="1" si="3"/>
        <v>41.056298422627655</v>
      </c>
      <c r="G81">
        <v>0.79</v>
      </c>
      <c r="H81">
        <f t="shared" ca="1" si="2"/>
        <v>42.525633631674722</v>
      </c>
    </row>
    <row r="82" spans="4:8">
      <c r="D82">
        <v>0.8</v>
      </c>
      <c r="E82">
        <f t="shared" ca="1" si="3"/>
        <v>42.461363111934368</v>
      </c>
      <c r="G82">
        <v>0.8</v>
      </c>
      <c r="H82">
        <f t="shared" ca="1" si="2"/>
        <v>37.966414284940576</v>
      </c>
    </row>
    <row r="83" spans="4:8">
      <c r="D83">
        <v>0.81</v>
      </c>
      <c r="E83">
        <f t="shared" ca="1" si="3"/>
        <v>39.719012605043844</v>
      </c>
      <c r="G83">
        <v>0.81</v>
      </c>
      <c r="H83">
        <f t="shared" ca="1" si="2"/>
        <v>45.772672198573538</v>
      </c>
    </row>
    <row r="84" spans="4:8">
      <c r="D84">
        <v>0.82</v>
      </c>
      <c r="E84">
        <f t="shared" ca="1" si="3"/>
        <v>36.771005789480341</v>
      </c>
      <c r="G84">
        <v>0.82</v>
      </c>
      <c r="H84">
        <f t="shared" ca="1" si="2"/>
        <v>41.158269413339262</v>
      </c>
    </row>
    <row r="85" spans="4:8">
      <c r="D85">
        <v>0.83</v>
      </c>
      <c r="E85">
        <f t="shared" ca="1" si="3"/>
        <v>37.956430813782376</v>
      </c>
      <c r="G85">
        <v>0.83</v>
      </c>
      <c r="H85">
        <f t="shared" ca="1" si="2"/>
        <v>33.767754080546652</v>
      </c>
    </row>
    <row r="86" spans="4:8">
      <c r="D86">
        <v>0.84</v>
      </c>
      <c r="E86">
        <f t="shared" ca="1" si="3"/>
        <v>33.585836419052235</v>
      </c>
      <c r="G86">
        <v>0.84</v>
      </c>
      <c r="H86">
        <f t="shared" ca="1" si="2"/>
        <v>35.686897539593865</v>
      </c>
    </row>
    <row r="87" spans="4:8">
      <c r="D87">
        <v>0.85</v>
      </c>
      <c r="E87">
        <f t="shared" ca="1" si="3"/>
        <v>27.440632895580848</v>
      </c>
      <c r="G87">
        <v>0.85</v>
      </c>
      <c r="H87">
        <f t="shared" ca="1" si="2"/>
        <v>34.294246881782861</v>
      </c>
    </row>
    <row r="88" spans="4:8">
      <c r="D88">
        <v>0.86</v>
      </c>
      <c r="E88">
        <f t="shared" ca="1" si="3"/>
        <v>31.29015592405673</v>
      </c>
      <c r="G88">
        <v>0.86</v>
      </c>
      <c r="H88">
        <f t="shared" ca="1" si="2"/>
        <v>27.620404126289191</v>
      </c>
    </row>
    <row r="89" spans="4:8">
      <c r="D89">
        <v>0.87</v>
      </c>
      <c r="E89">
        <f t="shared" ca="1" si="3"/>
        <v>31.14495187638726</v>
      </c>
      <c r="G89">
        <v>0.87</v>
      </c>
      <c r="H89">
        <f t="shared" ca="1" si="2"/>
        <v>26.728054907895409</v>
      </c>
    </row>
    <row r="90" spans="4:8">
      <c r="D90">
        <v>0.88</v>
      </c>
      <c r="E90">
        <f t="shared" ca="1" si="3"/>
        <v>31.658584336861473</v>
      </c>
      <c r="G90">
        <v>0.88</v>
      </c>
      <c r="H90">
        <f t="shared" ca="1" si="2"/>
        <v>31.367991656703492</v>
      </c>
    </row>
    <row r="91" spans="4:8">
      <c r="D91">
        <v>0.89</v>
      </c>
      <c r="E91">
        <f t="shared" ca="1" si="3"/>
        <v>32.419944336774201</v>
      </c>
      <c r="G91">
        <v>0.89</v>
      </c>
      <c r="H91">
        <f t="shared" ca="1" si="2"/>
        <v>29.998860661273383</v>
      </c>
    </row>
    <row r="92" spans="4:8">
      <c r="D92">
        <v>0.9</v>
      </c>
      <c r="E92">
        <f t="shared" ca="1" si="3"/>
        <v>32.800715193709742</v>
      </c>
      <c r="G92">
        <v>0.9</v>
      </c>
      <c r="H92">
        <f t="shared" ca="1" si="2"/>
        <v>31.17254890462111</v>
      </c>
    </row>
    <row r="93" spans="4:8">
      <c r="D93">
        <v>0.91</v>
      </c>
      <c r="E93">
        <f t="shared" ca="1" si="3"/>
        <v>31.867131742209175</v>
      </c>
      <c r="G93">
        <v>0.91</v>
      </c>
      <c r="H93">
        <f t="shared" ca="1" si="2"/>
        <v>34.845941438297281</v>
      </c>
    </row>
    <row r="94" spans="4:8">
      <c r="D94">
        <v>0.92</v>
      </c>
      <c r="E94">
        <f t="shared" ca="1" si="3"/>
        <v>33.685999839618169</v>
      </c>
      <c r="G94">
        <v>0.92</v>
      </c>
      <c r="H94">
        <f t="shared" ca="1" si="2"/>
        <v>34.318203988188401</v>
      </c>
    </row>
    <row r="95" spans="4:8">
      <c r="D95">
        <v>0.93</v>
      </c>
      <c r="E95">
        <f t="shared" ca="1" si="3"/>
        <v>33.157137580206886</v>
      </c>
      <c r="G95">
        <v>0.93</v>
      </c>
      <c r="H95">
        <f t="shared" ca="1" si="2"/>
        <v>31.841163401433434</v>
      </c>
    </row>
    <row r="96" spans="4:8">
      <c r="D96">
        <v>0.94</v>
      </c>
      <c r="E96">
        <f t="shared" ca="1" si="3"/>
        <v>30.813431663611595</v>
      </c>
      <c r="G96">
        <v>0.94</v>
      </c>
      <c r="H96">
        <f t="shared" ca="1" si="2"/>
        <v>32.938562819622447</v>
      </c>
    </row>
    <row r="97" spans="4:8">
      <c r="D97">
        <v>0.95</v>
      </c>
      <c r="E97">
        <f t="shared" ca="1" si="3"/>
        <v>30.184390634115726</v>
      </c>
      <c r="G97">
        <v>0.95</v>
      </c>
      <c r="H97">
        <f t="shared" ca="1" si="2"/>
        <v>31.318379380672443</v>
      </c>
    </row>
    <row r="98" spans="4:8">
      <c r="D98">
        <v>0.96</v>
      </c>
      <c r="E98">
        <f t="shared" ca="1" si="3"/>
        <v>32.207389813627898</v>
      </c>
      <c r="G98">
        <v>0.96</v>
      </c>
      <c r="H98">
        <f t="shared" ca="1" si="2"/>
        <v>30.265156941463616</v>
      </c>
    </row>
    <row r="99" spans="4:8">
      <c r="D99">
        <v>0.97</v>
      </c>
      <c r="E99">
        <f t="shared" ca="1" si="3"/>
        <v>30.828122040929561</v>
      </c>
      <c r="G99">
        <v>0.97</v>
      </c>
      <c r="H99">
        <f t="shared" ca="1" si="2"/>
        <v>34.548319839902014</v>
      </c>
    </row>
    <row r="100" spans="4:8">
      <c r="D100">
        <v>0.98</v>
      </c>
      <c r="E100">
        <f t="shared" ca="1" si="3"/>
        <v>31.504901140906561</v>
      </c>
      <c r="G100">
        <v>0.98</v>
      </c>
      <c r="H100">
        <f t="shared" ca="1" si="2"/>
        <v>30.290306683905911</v>
      </c>
    </row>
    <row r="101" spans="4:8">
      <c r="D101">
        <v>0.99</v>
      </c>
      <c r="E101">
        <f t="shared" ca="1" si="3"/>
        <v>30.449760749519875</v>
      </c>
      <c r="G101">
        <v>0.99</v>
      </c>
      <c r="H101">
        <f t="shared" ca="1" si="2"/>
        <v>32.889628063862943</v>
      </c>
    </row>
    <row r="102" spans="4:8">
      <c r="D102">
        <v>1</v>
      </c>
      <c r="E102">
        <f t="shared" ca="1" si="3"/>
        <v>30.15176697011325</v>
      </c>
      <c r="G102">
        <v>1</v>
      </c>
      <c r="H102">
        <f t="shared" ca="1" si="2"/>
        <v>32.268824420076342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 AND Q2</vt:lpstr>
      <vt:lpstr>Q3 MACD</vt:lpstr>
      <vt:lpstr>Q3 RSI</vt:lpstr>
      <vt:lpstr>Q3 BB</vt:lpstr>
      <vt:lpstr>Q3 KD</vt:lpstr>
      <vt:lpstr>Q6</vt:lpstr>
      <vt:lpstr>Q7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Huynh</dc:creator>
  <cp:lastModifiedBy>Ritika Suman</cp:lastModifiedBy>
  <dcterms:created xsi:type="dcterms:W3CDTF">2022-01-17T05:08:53Z</dcterms:created>
  <dcterms:modified xsi:type="dcterms:W3CDTF">2025-04-19T00:02:42Z</dcterms:modified>
</cp:coreProperties>
</file>