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63e31116eed35c13/Documents/ms excel/"/>
    </mc:Choice>
  </mc:AlternateContent>
  <xr:revisionPtr revIDLastSave="1121" documentId="8_{7E1611B5-8C7C-4274-8E70-2BD0AF6B99DE}" xr6:coauthVersionLast="47" xr6:coauthVersionMax="47" xr10:uidLastSave="{984B7823-0EAF-4476-8DBF-9527CE48284C}"/>
  <bookViews>
    <workbookView xWindow="-108" yWindow="-108" windowWidth="23256" windowHeight="12456" activeTab="3" xr2:uid="{933AB44E-D802-46F2-AF72-9830F42216A9}"/>
  </bookViews>
  <sheets>
    <sheet name="Sheet1" sheetId="1" r:id="rId1"/>
    <sheet name="Sheet2" sheetId="2" r:id="rId2"/>
    <sheet name="Sheet3" sheetId="3" r:id="rId3"/>
    <sheet name="Sheet7" sheetId="7" r:id="rId4"/>
    <sheet name="Sheet4" sheetId="4" r:id="rId5"/>
    <sheet name="Sheet5" sheetId="5" r:id="rId6"/>
    <sheet name="Sheet6" sheetId="6" r:id="rId7"/>
  </sheets>
  <definedNames>
    <definedName name="_xlchart.v1.0" hidden="1">Sheet4!$A$4:$F$12</definedName>
    <definedName name="_xlchart.v1.1" hidden="1">Sheet4!$G$2:$G$3</definedName>
    <definedName name="_xlchart.v1.2" hidden="1">Sheet4!$G$4:$G$12</definedName>
    <definedName name="_xlchart.v1.3" hidden="1">Sheet4!$H$2:$H$3</definedName>
    <definedName name="_xlchart.v1.4" hidden="1">Sheet4!$H$4:$H$12</definedName>
    <definedName name="_xlchart.v1.5" hidden="1">Sheet4!$I$2:$I$3</definedName>
    <definedName name="_xlchart.v1.6" hidden="1">Sheet4!$I$4:$I$12</definedName>
    <definedName name="Slicer_NAME">#N/A</definedName>
    <definedName name="Slicer_PRODUCT_NAME">#N/A</definedName>
  </definedNames>
  <calcPr calcId="191029"/>
  <pivotCaches>
    <pivotCache cacheId="1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7" l="1"/>
  <c r="H12" i="7" s="1"/>
  <c r="I12" i="7" s="1"/>
  <c r="G11" i="7"/>
  <c r="H11" i="7" s="1"/>
  <c r="I11" i="7" s="1"/>
  <c r="G10" i="7"/>
  <c r="H10" i="7" s="1"/>
  <c r="I10" i="7" s="1"/>
  <c r="G9" i="7"/>
  <c r="H9" i="7" s="1"/>
  <c r="I9" i="7" s="1"/>
  <c r="G8" i="7"/>
  <c r="H8" i="7" s="1"/>
  <c r="I8" i="7" s="1"/>
  <c r="G7" i="7"/>
  <c r="H7" i="7" s="1"/>
  <c r="I7" i="7" s="1"/>
  <c r="G6" i="7"/>
  <c r="H6" i="7" s="1"/>
  <c r="I6" i="7" s="1"/>
  <c r="G5" i="7"/>
  <c r="H5" i="7" s="1"/>
  <c r="I5" i="7" s="1"/>
  <c r="G4" i="7"/>
  <c r="H4" i="7" s="1"/>
  <c r="I4" i="7" s="1"/>
  <c r="D32" i="7"/>
  <c r="K3" i="6" a="1"/>
  <c r="K3" i="6"/>
  <c r="E17" i="5"/>
  <c r="G5" i="4"/>
  <c r="H5" i="4" s="1"/>
  <c r="I5" i="4" s="1"/>
  <c r="G6" i="4"/>
  <c r="G7" i="4"/>
  <c r="G8" i="4"/>
  <c r="G9" i="4"/>
  <c r="G10" i="4"/>
  <c r="G11" i="4"/>
  <c r="G12" i="4"/>
  <c r="G4" i="4"/>
  <c r="H4" i="4"/>
  <c r="I4" i="4" s="1"/>
  <c r="H7" i="4"/>
  <c r="I7" i="4" s="1"/>
  <c r="H11" i="4"/>
  <c r="I11" i="4" s="1"/>
  <c r="F4" i="2" a="1"/>
  <c r="F4" i="2" s="1"/>
  <c r="E16" i="3"/>
  <c r="J9" i="1" a="1"/>
  <c r="J9" i="1" s="1"/>
  <c r="K4" i="6" a="1"/>
  <c r="K4" i="6"/>
  <c r="K5" i="6" a="1"/>
  <c r="K5" i="6" s="1"/>
  <c r="K6" i="6" a="1"/>
  <c r="K6" i="6" s="1"/>
  <c r="K7" i="6" a="1"/>
  <c r="K7" i="6" s="1"/>
  <c r="K9" i="6" a="1"/>
  <c r="K9" i="6" s="1"/>
  <c r="K10" i="6" a="1"/>
  <c r="K10" i="6"/>
  <c r="K11" i="6" a="1"/>
  <c r="K11" i="6"/>
  <c r="I3" i="6"/>
  <c r="J4" i="6"/>
  <c r="J5" i="6"/>
  <c r="J6" i="6"/>
  <c r="J7" i="6"/>
  <c r="J8" i="6"/>
  <c r="J9" i="6"/>
  <c r="J10" i="6"/>
  <c r="J11" i="6"/>
  <c r="J3" i="6"/>
  <c r="I4" i="6"/>
  <c r="I5" i="6"/>
  <c r="I6" i="6"/>
  <c r="I7" i="6"/>
  <c r="I8" i="6"/>
  <c r="K8" i="6" s="1" a="1"/>
  <c r="K8" i="6" s="1"/>
  <c r="I9" i="6"/>
  <c r="I10" i="6"/>
  <c r="I11" i="6"/>
  <c r="E18" i="5"/>
  <c r="D18" i="5"/>
  <c r="D19" i="5"/>
  <c r="E19" i="5"/>
  <c r="D17" i="5"/>
  <c r="C18" i="5"/>
  <c r="C19" i="5"/>
  <c r="C17" i="5"/>
  <c r="B18" i="5"/>
  <c r="B19" i="5"/>
  <c r="B17" i="5"/>
  <c r="H8" i="4"/>
  <c r="I8" i="4" s="1"/>
  <c r="H6" i="4"/>
  <c r="I6" i="4" s="1"/>
  <c r="H9" i="4"/>
  <c r="I9" i="4" s="1"/>
  <c r="H10" i="4"/>
  <c r="I10" i="4" s="1"/>
  <c r="H12" i="4"/>
  <c r="I12" i="4" s="1"/>
  <c r="D4" i="3"/>
  <c r="D5" i="3"/>
  <c r="D6" i="3"/>
  <c r="D7" i="3"/>
  <c r="D8" i="3"/>
  <c r="D9" i="3"/>
  <c r="D10" i="3"/>
  <c r="D11" i="3"/>
  <c r="D12" i="3"/>
  <c r="D13" i="3"/>
  <c r="F5" i="2" a="1"/>
  <c r="F5" i="2" s="1"/>
  <c r="F6" i="2" a="1"/>
  <c r="F6" i="2" s="1"/>
  <c r="F7" i="2" a="1"/>
  <c r="F7" i="2"/>
  <c r="F8" i="2" a="1"/>
  <c r="F8" i="2" s="1"/>
  <c r="F9" i="2" a="1"/>
  <c r="F9" i="2" s="1"/>
  <c r="F10" i="2" a="1"/>
  <c r="F10" i="2" s="1"/>
  <c r="F11" i="2" a="1"/>
  <c r="F11" i="2" s="1"/>
  <c r="F12" i="2" a="1"/>
  <c r="F12" i="2"/>
  <c r="F13" i="2" a="1"/>
  <c r="F13" i="2" s="1"/>
  <c r="E6" i="2"/>
  <c r="E7" i="2"/>
  <c r="E8" i="2"/>
  <c r="E9" i="2"/>
  <c r="E10" i="2"/>
  <c r="E11" i="2"/>
  <c r="E12" i="2"/>
  <c r="E13" i="2"/>
  <c r="E5" i="2"/>
  <c r="E4" i="2"/>
  <c r="J4" i="1" a="1"/>
  <c r="J4" i="1" s="1"/>
  <c r="J5" i="1" a="1"/>
  <c r="J5" i="1" s="1"/>
  <c r="J6" i="1" a="1"/>
  <c r="J6" i="1" s="1"/>
  <c r="J7" i="1" a="1"/>
  <c r="J7" i="1" s="1"/>
  <c r="J8" i="1" a="1"/>
  <c r="J8" i="1" s="1"/>
  <c r="J10" i="1" a="1"/>
  <c r="J10" i="1" s="1"/>
  <c r="J11" i="1" a="1"/>
  <c r="J11" i="1" s="1"/>
  <c r="J12" i="1" a="1"/>
  <c r="J12" i="1" s="1"/>
  <c r="J3" i="1" a="1"/>
  <c r="J3" i="1" s="1"/>
  <c r="I4" i="1"/>
  <c r="I5" i="1"/>
  <c r="I6" i="1"/>
  <c r="I7" i="1"/>
  <c r="I8" i="1"/>
  <c r="I10" i="1"/>
  <c r="I11" i="1"/>
  <c r="I12" i="1"/>
  <c r="I3" i="1"/>
  <c r="H4" i="1"/>
  <c r="H5" i="1"/>
  <c r="H6" i="1"/>
  <c r="H7" i="1"/>
  <c r="H8" i="1"/>
  <c r="H9" i="1"/>
  <c r="I9" i="1" s="1"/>
  <c r="H10" i="1"/>
  <c r="H11" i="1"/>
  <c r="H12" i="1"/>
  <c r="H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<sst xmlns="http://schemas.openxmlformats.org/spreadsheetml/2006/main" count="300" uniqueCount="139">
  <si>
    <t xml:space="preserve">S NO </t>
  </si>
  <si>
    <t>NMAE</t>
  </si>
  <si>
    <t>MATH</t>
  </si>
  <si>
    <t>ENGLISH</t>
  </si>
  <si>
    <t>CHEMISTRY</t>
  </si>
  <si>
    <t>PHYSICS</t>
  </si>
  <si>
    <t>HINDI</t>
  </si>
  <si>
    <t>TOTAL</t>
  </si>
  <si>
    <t>PERCENTAGE</t>
  </si>
  <si>
    <t>GRADE</t>
  </si>
  <si>
    <t>Aakash</t>
  </si>
  <si>
    <t>Meera</t>
  </si>
  <si>
    <t>Rohan</t>
  </si>
  <si>
    <t>Priya</t>
  </si>
  <si>
    <t>Karan</t>
  </si>
  <si>
    <t>Ananya</t>
  </si>
  <si>
    <t>Arjun</t>
  </si>
  <si>
    <t>Sanjan</t>
  </si>
  <si>
    <t>Sujal</t>
  </si>
  <si>
    <t>Srijan</t>
  </si>
  <si>
    <t xml:space="preserve">DATA FOR STUDENT </t>
  </si>
  <si>
    <t>ITEMS</t>
  </si>
  <si>
    <t xml:space="preserve"> QTY</t>
  </si>
  <si>
    <t>RATE</t>
  </si>
  <si>
    <t>AMOUNT</t>
  </si>
  <si>
    <t>AC</t>
  </si>
  <si>
    <t>FRIDGE</t>
  </si>
  <si>
    <t>COOLER</t>
  </si>
  <si>
    <t>WSHING MACHINE</t>
  </si>
  <si>
    <t>TV</t>
  </si>
  <si>
    <t>FAN</t>
  </si>
  <si>
    <t>KEYBOARD</t>
  </si>
  <si>
    <t>MOUSE</t>
  </si>
  <si>
    <t>ROBOT</t>
  </si>
  <si>
    <t>PEN</t>
  </si>
  <si>
    <t xml:space="preserve">DATA ENTRY OF ITEMS </t>
  </si>
  <si>
    <t>S NO</t>
  </si>
  <si>
    <t>FIRST NAME</t>
  </si>
  <si>
    <t>LAST NAME</t>
  </si>
  <si>
    <t>FULL NAME</t>
  </si>
  <si>
    <t>RAHUL</t>
  </si>
  <si>
    <t>MISHRA</t>
  </si>
  <si>
    <t>TRIPATHI</t>
  </si>
  <si>
    <t>TIWARI</t>
  </si>
  <si>
    <t>RAY</t>
  </si>
  <si>
    <t>KUSHWAHA</t>
  </si>
  <si>
    <t>MICHEAL</t>
  </si>
  <si>
    <t>SHARMA</t>
  </si>
  <si>
    <t>GHOSLE</t>
  </si>
  <si>
    <t>SREYA</t>
  </si>
  <si>
    <t>SING</t>
  </si>
  <si>
    <t>THANKUR</t>
  </si>
  <si>
    <t>AMAN</t>
  </si>
  <si>
    <t>SRIJAN</t>
  </si>
  <si>
    <t>PRIYA</t>
  </si>
  <si>
    <t>RIYA</t>
  </si>
  <si>
    <t>TRIPTI</t>
  </si>
  <si>
    <t>MADHAVI</t>
  </si>
  <si>
    <t>SOBHIT</t>
  </si>
  <si>
    <t>SERIES NAME</t>
  </si>
  <si>
    <t>DATA NAME JOIN</t>
  </si>
  <si>
    <t xml:space="preserve"> S NO </t>
  </si>
  <si>
    <t>PRINCILPE AMOUNT</t>
  </si>
  <si>
    <t>RATE PERCENTAGE</t>
  </si>
  <si>
    <t>TIME</t>
  </si>
  <si>
    <t>SIMPLE INTEREST</t>
  </si>
  <si>
    <t>NAME</t>
  </si>
  <si>
    <t>PRODUCT NAME</t>
  </si>
  <si>
    <t xml:space="preserve">Aarav  </t>
  </si>
  <si>
    <t xml:space="preserve">Anika  </t>
  </si>
  <si>
    <t xml:space="preserve">Dev  </t>
  </si>
  <si>
    <t xml:space="preserve">Siya  </t>
  </si>
  <si>
    <t xml:space="preserve">Rohan  </t>
  </si>
  <si>
    <t xml:space="preserve">Aryan  </t>
  </si>
  <si>
    <t xml:space="preserve">Meera  </t>
  </si>
  <si>
    <t xml:space="preserve">Ishaan  </t>
  </si>
  <si>
    <t>Tara</t>
  </si>
  <si>
    <t xml:space="preserve">Royal Enfield Classic  </t>
  </si>
  <si>
    <t xml:space="preserve">Bajaj Pulsar  </t>
  </si>
  <si>
    <t xml:space="preserve">TVS Apache  </t>
  </si>
  <si>
    <t xml:space="preserve">Hero Splendor  </t>
  </si>
  <si>
    <t xml:space="preserve">Honda Shine  </t>
  </si>
  <si>
    <t xml:space="preserve">Yamaha FZ  </t>
  </si>
  <si>
    <t xml:space="preserve">KTM Duke  </t>
  </si>
  <si>
    <t xml:space="preserve">Jawa Perak  </t>
  </si>
  <si>
    <t xml:space="preserve">Mahindra Mojo </t>
  </si>
  <si>
    <t>1 YEAR</t>
  </si>
  <si>
    <t xml:space="preserve">FIND THE BIKE AMOUNT </t>
  </si>
  <si>
    <t>RATING</t>
  </si>
  <si>
    <t>2 YEAR</t>
  </si>
  <si>
    <t>5 YEAR</t>
  </si>
  <si>
    <t>EARNINGS</t>
  </si>
  <si>
    <t>START DATE</t>
  </si>
  <si>
    <t>DEPARTMENT</t>
  </si>
  <si>
    <t xml:space="preserve">EMPLOYEE ID </t>
  </si>
  <si>
    <t>Education</t>
  </si>
  <si>
    <t>Pooja Nair</t>
  </si>
  <si>
    <t>Finance</t>
  </si>
  <si>
    <t>Aditya Deshmukh</t>
  </si>
  <si>
    <t>marketing</t>
  </si>
  <si>
    <t>Meera Iyer</t>
  </si>
  <si>
    <t>IT</t>
  </si>
  <si>
    <t>Kunal Chatterjee</t>
  </si>
  <si>
    <t>Seha Joshi</t>
  </si>
  <si>
    <t>Rahul Singh</t>
  </si>
  <si>
    <t>Ananya Mehta</t>
  </si>
  <si>
    <t>Arjun Kapoor</t>
  </si>
  <si>
    <t>Priya Verma</t>
  </si>
  <si>
    <t>Rohan Sharma</t>
  </si>
  <si>
    <t xml:space="preserve">DATA ENTRY </t>
  </si>
  <si>
    <t>CLASS STUDENT DATA</t>
  </si>
  <si>
    <t>MON</t>
  </si>
  <si>
    <t>TUE</t>
  </si>
  <si>
    <t>WED</t>
  </si>
  <si>
    <t>THU</t>
  </si>
  <si>
    <t>FRI</t>
  </si>
  <si>
    <t>STR</t>
  </si>
  <si>
    <t>TOTAL PRECENT</t>
  </si>
  <si>
    <t>TOTAL ABSENT</t>
  </si>
  <si>
    <t>STUDENT NAME</t>
  </si>
  <si>
    <t>Ritesh Kumar</t>
  </si>
  <si>
    <t>Sneha Sharma</t>
  </si>
  <si>
    <t>Arjun Mehra</t>
  </si>
  <si>
    <t>Priya Gupta</t>
  </si>
  <si>
    <t>Karan Singh</t>
  </si>
  <si>
    <t>Anjali Verma</t>
  </si>
  <si>
    <t>Rahul Das</t>
  </si>
  <si>
    <t>Rajiv Nair</t>
  </si>
  <si>
    <t>Pooja Sethi</t>
  </si>
  <si>
    <t>P</t>
  </si>
  <si>
    <t>A</t>
  </si>
  <si>
    <t xml:space="preserve">PRECENT GRADE PERCENTAGE </t>
  </si>
  <si>
    <t>mishra</t>
  </si>
  <si>
    <t>kumar</t>
  </si>
  <si>
    <t xml:space="preserve"> 1 YEAR</t>
  </si>
  <si>
    <t xml:space="preserve">Sum of  S NO </t>
  </si>
  <si>
    <t>Row Labels</t>
  </si>
  <si>
    <t>Grand Total</t>
  </si>
  <si>
    <t>Sum of PRINCILPE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</si>
</sst>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00_ ;_-[$$-409]* \-#,##0.00\ ;_-[$$-409]* &quot;-&quot;??_ ;_-@_ "/>
  </numFmts>
  <fonts count="7">
    <font>
      <sz val="11"/>
      <color theme="1"/>
      <name val="Corbel"/>
      <family val="2"/>
      <scheme val="minor"/>
    </font>
    <font>
      <sz val="11"/>
      <color theme="1"/>
      <name val="Corbel"/>
      <family val="2"/>
      <scheme val="minor"/>
    </font>
    <font>
      <b/>
      <sz val="11"/>
      <color theme="0"/>
      <name val="Corbel"/>
      <family val="2"/>
      <scheme val="minor"/>
    </font>
    <font>
      <sz val="11"/>
      <color theme="0"/>
      <name val="Corbel"/>
      <family val="2"/>
      <scheme val="minor"/>
    </font>
    <font>
      <b/>
      <sz val="11"/>
      <color theme="1"/>
      <name val="Corbel"/>
      <family val="2"/>
      <scheme val="minor"/>
    </font>
    <font>
      <sz val="10"/>
      <color theme="1"/>
      <name val="Arial Unicode MS"/>
    </font>
    <font>
      <sz val="8"/>
      <name val="Corbel"/>
      <family val="2"/>
      <scheme val="minor"/>
    </font>
  </fonts>
  <fills count="11">
    <fill>
      <patternFill patternType="none"/>
    </fill>
    <fill>
      <patternFill patternType="gray125"/>
    </fill>
    <fill>
      <patternFill patternType="solid">
        <fgColor theme="4" tint="-0.499984740745262"/>
        <bgColor indexed="64"/>
      </patternFill>
    </fill>
    <fill>
      <patternFill patternType="solid">
        <fgColor theme="3" tint="-0.49998474074526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rgb="FF002060"/>
        <bgColor indexed="64"/>
      </patternFill>
    </fill>
    <fill>
      <patternFill patternType="solid">
        <fgColor rgb="FF00B0F0"/>
        <bgColor indexed="64"/>
      </patternFill>
    </fill>
    <fill>
      <patternFill patternType="solid">
        <fgColor theme="4" tint="0.79998168889431442"/>
        <bgColor indexed="64"/>
      </patternFill>
    </fill>
    <fill>
      <patternFill patternType="solid">
        <fgColor rgb="FF7030A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2" fillId="2" borderId="2" xfId="0" applyFont="1" applyFill="1" applyBorder="1" applyAlignment="1">
      <alignment horizontal="center"/>
    </xf>
    <xf numFmtId="0" fontId="0" fillId="4" borderId="2" xfId="0" applyFill="1" applyBorder="1" applyAlignment="1">
      <alignment horizontal="center"/>
    </xf>
    <xf numFmtId="0" fontId="0" fillId="4" borderId="1" xfId="0" applyFill="1" applyBorder="1" applyAlignment="1">
      <alignment horizontal="center" vertical="center" wrapText="1"/>
    </xf>
    <xf numFmtId="9" fontId="0" fillId="4" borderId="2" xfId="1" applyFont="1" applyFill="1" applyBorder="1" applyAlignment="1">
      <alignment horizontal="center"/>
    </xf>
    <xf numFmtId="0" fontId="0" fillId="4" borderId="1" xfId="0" applyFill="1" applyBorder="1" applyAlignment="1">
      <alignment horizontal="center"/>
    </xf>
    <xf numFmtId="0" fontId="0" fillId="0" borderId="1" xfId="0" applyBorder="1"/>
    <xf numFmtId="0" fontId="0" fillId="6" borderId="1" xfId="0" applyFill="1" applyBorder="1" applyAlignment="1">
      <alignment horizontal="center"/>
    </xf>
    <xf numFmtId="0" fontId="4" fillId="5" borderId="2" xfId="0" applyFont="1" applyFill="1" applyBorder="1" applyAlignment="1">
      <alignment horizontal="center"/>
    </xf>
    <xf numFmtId="0" fontId="4" fillId="5" borderId="1" xfId="0" applyFont="1" applyFill="1" applyBorder="1" applyAlignment="1">
      <alignment horizontal="center"/>
    </xf>
    <xf numFmtId="0" fontId="0" fillId="5" borderId="1" xfId="0" applyFill="1" applyBorder="1" applyAlignment="1">
      <alignment horizontal="center"/>
    </xf>
    <xf numFmtId="0" fontId="5" fillId="5" borderId="1" xfId="0" applyFont="1" applyFill="1" applyBorder="1" applyAlignment="1">
      <alignment horizontal="center" vertical="center"/>
    </xf>
    <xf numFmtId="9" fontId="0" fillId="5" borderId="1" xfId="0" applyNumberFormat="1" applyFill="1" applyBorder="1" applyAlignment="1">
      <alignment horizontal="center"/>
    </xf>
    <xf numFmtId="0" fontId="4" fillId="8" borderId="2" xfId="0" applyFont="1" applyFill="1" applyBorder="1" applyAlignment="1">
      <alignment horizontal="center"/>
    </xf>
    <xf numFmtId="44" fontId="0" fillId="5" borderId="1" xfId="0" applyNumberFormat="1" applyFill="1" applyBorder="1" applyAlignment="1">
      <alignment horizontal="center"/>
    </xf>
    <xf numFmtId="0" fontId="4" fillId="8" borderId="10" xfId="0" applyFont="1" applyFill="1" applyBorder="1" applyAlignment="1">
      <alignment horizontal="center"/>
    </xf>
    <xf numFmtId="0" fontId="0" fillId="8" borderId="1" xfId="0" applyFill="1" applyBorder="1" applyAlignment="1">
      <alignment horizontal="center"/>
    </xf>
    <xf numFmtId="164" fontId="0" fillId="9" borderId="1" xfId="0" applyNumberFormat="1" applyFill="1" applyBorder="1" applyAlignment="1">
      <alignment horizontal="center"/>
    </xf>
    <xf numFmtId="14" fontId="0" fillId="9" borderId="1" xfId="0" applyNumberFormat="1" applyFill="1" applyBorder="1" applyAlignment="1">
      <alignment horizontal="center"/>
    </xf>
    <xf numFmtId="0" fontId="0" fillId="9" borderId="1" xfId="0" applyFill="1" applyBorder="1" applyAlignment="1">
      <alignment horizontal="center"/>
    </xf>
    <xf numFmtId="0" fontId="0" fillId="8" borderId="10" xfId="0" applyFill="1" applyBorder="1" applyAlignment="1">
      <alignment horizontal="center"/>
    </xf>
    <xf numFmtId="0" fontId="2" fillId="2" borderId="6" xfId="0" applyFont="1" applyFill="1" applyBorder="1" applyAlignment="1">
      <alignment horizontal="left" vertical="center" indent="27"/>
    </xf>
    <xf numFmtId="0" fontId="2" fillId="2" borderId="7" xfId="0" applyFont="1" applyFill="1" applyBorder="1" applyAlignment="1">
      <alignment horizontal="left" vertical="center" indent="27"/>
    </xf>
    <xf numFmtId="0" fontId="2" fillId="2" borderId="8" xfId="0" applyFont="1" applyFill="1" applyBorder="1" applyAlignment="1">
      <alignment horizontal="left" vertical="center" indent="27"/>
    </xf>
    <xf numFmtId="14" fontId="0" fillId="5" borderId="1" xfId="0" applyNumberFormat="1" applyFill="1" applyBorder="1" applyAlignment="1">
      <alignment horizontal="center"/>
    </xf>
    <xf numFmtId="164" fontId="0" fillId="5" borderId="1" xfId="0" applyNumberFormat="1" applyFill="1" applyBorder="1" applyAlignment="1">
      <alignment horizontal="center"/>
    </xf>
    <xf numFmtId="0" fontId="0" fillId="9" borderId="2" xfId="0" applyFill="1" applyBorder="1" applyAlignment="1">
      <alignment horizontal="center"/>
    </xf>
    <xf numFmtId="0" fontId="0" fillId="9" borderId="0" xfId="0" applyFill="1" applyAlignment="1">
      <alignment horizontal="center"/>
    </xf>
    <xf numFmtId="0" fontId="3" fillId="10" borderId="11" xfId="0" applyFont="1" applyFill="1" applyBorder="1" applyAlignment="1">
      <alignment horizontal="center"/>
    </xf>
    <xf numFmtId="0" fontId="3" fillId="10" borderId="12" xfId="0" applyFont="1" applyFill="1" applyBorder="1" applyAlignment="1">
      <alignment horizontal="center"/>
    </xf>
    <xf numFmtId="0" fontId="3" fillId="10" borderId="13" xfId="0" applyFont="1" applyFill="1" applyBorder="1" applyAlignment="1">
      <alignment horizontal="center"/>
    </xf>
    <xf numFmtId="0" fontId="3" fillId="10" borderId="14" xfId="0" applyFont="1" applyFill="1" applyBorder="1" applyAlignment="1">
      <alignment horizontal="center"/>
    </xf>
    <xf numFmtId="0" fontId="3" fillId="2" borderId="6" xfId="0" applyFont="1" applyFill="1" applyBorder="1" applyAlignment="1">
      <alignment horizontal="left" indent="40"/>
    </xf>
    <xf numFmtId="0" fontId="3" fillId="2" borderId="7" xfId="0" applyFont="1" applyFill="1" applyBorder="1" applyAlignment="1">
      <alignment horizontal="left" indent="40"/>
    </xf>
    <xf numFmtId="0" fontId="3" fillId="2" borderId="8" xfId="0" applyFont="1" applyFill="1" applyBorder="1" applyAlignment="1">
      <alignment horizontal="left" indent="40"/>
    </xf>
    <xf numFmtId="0" fontId="0" fillId="4" borderId="0" xfId="0" applyFill="1" applyAlignment="1">
      <alignment horizontal="center"/>
    </xf>
    <xf numFmtId="0" fontId="2"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 fillId="2" borderId="9" xfId="0" applyFont="1" applyFill="1" applyBorder="1" applyAlignment="1">
      <alignment horizontal="center"/>
    </xf>
    <xf numFmtId="0" fontId="3" fillId="2" borderId="9" xfId="0" applyFont="1" applyFill="1" applyBorder="1" applyAlignment="1">
      <alignment horizontal="center"/>
    </xf>
    <xf numFmtId="0" fontId="2" fillId="2" borderId="0" xfId="0" applyFont="1" applyFill="1" applyAlignment="1">
      <alignment horizontal="center" vertical="center"/>
    </xf>
    <xf numFmtId="0" fontId="2" fillId="7" borderId="0" xfId="0" applyFont="1" applyFill="1" applyAlignment="1">
      <alignment horizontal="center"/>
    </xf>
    <xf numFmtId="0" fontId="2" fillId="7" borderId="0" xfId="0" applyNumberFormat="1" applyFont="1" applyFill="1" applyAlignment="1">
      <alignment horizontal="center"/>
    </xf>
    <xf numFmtId="0" fontId="0" fillId="2" borderId="0" xfId="0" applyFill="1"/>
    <xf numFmtId="0" fontId="0" fillId="8" borderId="0" xfId="0" applyFill="1"/>
    <xf numFmtId="9" fontId="0" fillId="8" borderId="0" xfId="0" applyNumberFormat="1" applyFill="1"/>
    <xf numFmtId="0" fontId="2" fillId="7" borderId="0" xfId="0" applyFont="1" applyFill="1" applyAlignment="1">
      <alignment horizontal="center" vertical="center"/>
    </xf>
  </cellXfs>
  <cellStyles count="2">
    <cellStyle name="Normal" xfId="0" builtinId="0"/>
    <cellStyle name="Percent" xfId="1" builtinId="5"/>
  </cellStyles>
  <dxfs count="1531">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color rgb="FF9C0006"/>
      </font>
      <fill>
        <patternFill>
          <bgColor rgb="FFFFC7CE"/>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rgbClr val="FFFF00"/>
                </a:solidFill>
              </a:rPr>
              <a:t>BIKE</a:t>
            </a:r>
            <a:r>
              <a:rPr lang="en-IN" b="1" baseline="0">
                <a:solidFill>
                  <a:srgbClr val="FFFF00"/>
                </a:solidFill>
              </a:rPr>
              <a:t> AMOUNT CHART</a:t>
            </a:r>
            <a:endParaRPr lang="en-IN" b="1">
              <a:solidFill>
                <a:srgbClr val="FFFF00"/>
              </a:solidFill>
            </a:endParaRPr>
          </a:p>
        </c:rich>
      </c:tx>
      <c:layout>
        <c:manualLayout>
          <c:xMode val="edge"/>
          <c:yMode val="edge"/>
          <c:x val="0.29282086795937207"/>
          <c:y val="0.11675510669861919"/>
        </c:manualLayout>
      </c:layout>
      <c:overlay val="0"/>
      <c:spPr>
        <a:solidFill>
          <a:srgbClr val="0000CC"/>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80000"/>
              <a:satMod val="150000"/>
            </a:schemeClr>
          </a:solidFill>
          <a:ln w="25400">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hade val="80000"/>
              <a:satMod val="150000"/>
            </a:schemeClr>
          </a:solidFill>
          <a:ln w="25400">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v>Sum of  S NO </c:v>
          </c:tx>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cat>
            <c:strLit>
              <c:ptCount val="9"/>
              <c:pt idx="0">
                <c:v>Aarav   Royal Enfield Classic  </c:v>
              </c:pt>
              <c:pt idx="1">
                <c:v>Anika   Bajaj Pulsar  </c:v>
              </c:pt>
              <c:pt idx="2">
                <c:v>Aryan   Yamaha FZ  </c:v>
              </c:pt>
              <c:pt idx="3">
                <c:v>Dev   TVS Apache  </c:v>
              </c:pt>
              <c:pt idx="4">
                <c:v>Ishaan   Jawa Perak  </c:v>
              </c:pt>
              <c:pt idx="5">
                <c:v>Meera   KTM Duke  </c:v>
              </c:pt>
              <c:pt idx="6">
                <c:v>Rohan   Honda Shine  </c:v>
              </c:pt>
              <c:pt idx="7">
                <c:v>Siya   Hero Splendor  </c:v>
              </c:pt>
              <c:pt idx="8">
                <c:v>Tara Mahindra Mojo </c:v>
              </c:pt>
            </c:strLit>
          </c:cat>
          <c:val>
            <c:numLit>
              <c:formatCode>General</c:formatCode>
              <c:ptCount val="9"/>
              <c:pt idx="0">
                <c:v>1</c:v>
              </c:pt>
              <c:pt idx="1">
                <c:v>2</c:v>
              </c:pt>
              <c:pt idx="2">
                <c:v>7</c:v>
              </c:pt>
              <c:pt idx="3">
                <c:v>3</c:v>
              </c:pt>
              <c:pt idx="4">
                <c:v>9</c:v>
              </c:pt>
              <c:pt idx="5">
                <c:v>8</c:v>
              </c:pt>
              <c:pt idx="6">
                <c:v>5</c:v>
              </c:pt>
              <c:pt idx="7">
                <c:v>4</c:v>
              </c:pt>
              <c:pt idx="8">
                <c:v>10</c:v>
              </c:pt>
            </c:numLit>
          </c:val>
          <c:extLst>
            <c:ext xmlns:c16="http://schemas.microsoft.com/office/drawing/2014/chart" uri="{C3380CC4-5D6E-409C-BE32-E72D297353CC}">
              <c16:uniqueId val="{00000000-236F-4703-A9AA-28F81822041C}"/>
            </c:ext>
          </c:extLst>
        </c:ser>
        <c:ser>
          <c:idx val="1"/>
          <c:order val="1"/>
          <c:tx>
            <c:v>Sum of PRINCILPE AMOUNT</c:v>
          </c:tx>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cat>
            <c:strLit>
              <c:ptCount val="9"/>
              <c:pt idx="0">
                <c:v>Aarav   Royal Enfield Classic  </c:v>
              </c:pt>
              <c:pt idx="1">
                <c:v>Anika   Bajaj Pulsar  </c:v>
              </c:pt>
              <c:pt idx="2">
                <c:v>Aryan   Yamaha FZ  </c:v>
              </c:pt>
              <c:pt idx="3">
                <c:v>Dev   TVS Apache  </c:v>
              </c:pt>
              <c:pt idx="4">
                <c:v>Ishaan   Jawa Perak  </c:v>
              </c:pt>
              <c:pt idx="5">
                <c:v>Meera   KTM Duke  </c:v>
              </c:pt>
              <c:pt idx="6">
                <c:v>Rohan   Honda Shine  </c:v>
              </c:pt>
              <c:pt idx="7">
                <c:v>Siya   Hero Splendor  </c:v>
              </c:pt>
              <c:pt idx="8">
                <c:v>Tara Mahindra Mojo </c:v>
              </c:pt>
            </c:strLit>
          </c:cat>
          <c:val>
            <c:numLit>
              <c:formatCode>General</c:formatCode>
              <c:ptCount val="9"/>
              <c:pt idx="0">
                <c:v>100000</c:v>
              </c:pt>
              <c:pt idx="1">
                <c:v>130000</c:v>
              </c:pt>
              <c:pt idx="2">
                <c:v>900000</c:v>
              </c:pt>
              <c:pt idx="3">
                <c:v>250000</c:v>
              </c:pt>
              <c:pt idx="4">
                <c:v>700000</c:v>
              </c:pt>
              <c:pt idx="5">
                <c:v>800000</c:v>
              </c:pt>
              <c:pt idx="6">
                <c:v>100000</c:v>
              </c:pt>
              <c:pt idx="7">
                <c:v>170000</c:v>
              </c:pt>
              <c:pt idx="8">
                <c:v>160000</c:v>
              </c:pt>
            </c:numLit>
          </c:val>
          <c:extLst>
            <c:ext xmlns:c16="http://schemas.microsoft.com/office/drawing/2014/chart" uri="{C3380CC4-5D6E-409C-BE32-E72D297353CC}">
              <c16:uniqueId val="{00000001-236F-4703-A9AA-28F81822041C}"/>
            </c:ext>
          </c:extLst>
        </c:ser>
        <c:dLbls>
          <c:showLegendKey val="0"/>
          <c:showVal val="0"/>
          <c:showCatName val="0"/>
          <c:showSerName val="0"/>
          <c:showPercent val="0"/>
          <c:showBubbleSize val="0"/>
        </c:dLbls>
        <c:axId val="1016467743"/>
        <c:axId val="1016469183"/>
      </c:areaChart>
      <c:catAx>
        <c:axId val="10164677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469183"/>
        <c:crosses val="autoZero"/>
        <c:auto val="1"/>
        <c:lblAlgn val="ctr"/>
        <c:lblOffset val="100"/>
        <c:noMultiLvlLbl val="0"/>
      </c:catAx>
      <c:valAx>
        <c:axId val="10164691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4677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rgbClr val="FFFF00"/>
                </a:solidFill>
              </a:rPr>
              <a:t>BIKE</a:t>
            </a:r>
            <a:r>
              <a:rPr lang="en-IN" b="1" baseline="0">
                <a:solidFill>
                  <a:srgbClr val="FFFF00"/>
                </a:solidFill>
              </a:rPr>
              <a:t> AMOUNT CHART</a:t>
            </a:r>
            <a:endParaRPr lang="en-IN" b="1">
              <a:solidFill>
                <a:srgbClr val="FFFF00"/>
              </a:solidFill>
            </a:endParaRPr>
          </a:p>
        </c:rich>
      </c:tx>
      <c:layout>
        <c:manualLayout>
          <c:xMode val="edge"/>
          <c:yMode val="edge"/>
          <c:x val="0.29282086795937207"/>
          <c:y val="0.11675510669861919"/>
        </c:manualLayout>
      </c:layout>
      <c:overlay val="0"/>
      <c:spPr>
        <a:solidFill>
          <a:srgbClr val="0000CC"/>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80000"/>
              <a:satMod val="150000"/>
            </a:schemeClr>
          </a:solidFill>
          <a:ln w="25400">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hade val="80000"/>
              <a:satMod val="150000"/>
            </a:schemeClr>
          </a:solidFill>
          <a:ln w="25400">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v>Sum of  S NO </c:v>
          </c:tx>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cat>
            <c:strLit>
              <c:ptCount val="9"/>
              <c:pt idx="0">
                <c:v>Aarav   Royal Enfield Classic  </c:v>
              </c:pt>
              <c:pt idx="1">
                <c:v>Anika   Bajaj Pulsar  </c:v>
              </c:pt>
              <c:pt idx="2">
                <c:v>Aryan   Yamaha FZ  </c:v>
              </c:pt>
              <c:pt idx="3">
                <c:v>Dev   TVS Apache  </c:v>
              </c:pt>
              <c:pt idx="4">
                <c:v>Ishaan   Jawa Perak  </c:v>
              </c:pt>
              <c:pt idx="5">
                <c:v>Meera   KTM Duke  </c:v>
              </c:pt>
              <c:pt idx="6">
                <c:v>Rohan   Honda Shine  </c:v>
              </c:pt>
              <c:pt idx="7">
                <c:v>Siya   Hero Splendor  </c:v>
              </c:pt>
              <c:pt idx="8">
                <c:v>Tara Mahindra Mojo </c:v>
              </c:pt>
            </c:strLit>
          </c:cat>
          <c:val>
            <c:numLit>
              <c:formatCode>General</c:formatCode>
              <c:ptCount val="9"/>
              <c:pt idx="0">
                <c:v>1</c:v>
              </c:pt>
              <c:pt idx="1">
                <c:v>2</c:v>
              </c:pt>
              <c:pt idx="2">
                <c:v>7</c:v>
              </c:pt>
              <c:pt idx="3">
                <c:v>3</c:v>
              </c:pt>
              <c:pt idx="4">
                <c:v>9</c:v>
              </c:pt>
              <c:pt idx="5">
                <c:v>8</c:v>
              </c:pt>
              <c:pt idx="6">
                <c:v>5</c:v>
              </c:pt>
              <c:pt idx="7">
                <c:v>4</c:v>
              </c:pt>
              <c:pt idx="8">
                <c:v>10</c:v>
              </c:pt>
            </c:numLit>
          </c:val>
          <c:extLst>
            <c:ext xmlns:c16="http://schemas.microsoft.com/office/drawing/2014/chart" uri="{C3380CC4-5D6E-409C-BE32-E72D297353CC}">
              <c16:uniqueId val="{00000000-FE19-43B9-8733-270256F80999}"/>
            </c:ext>
          </c:extLst>
        </c:ser>
        <c:ser>
          <c:idx val="1"/>
          <c:order val="1"/>
          <c:tx>
            <c:v>Sum of PRINCILPE AMOUNT</c:v>
          </c:tx>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cat>
            <c:strLit>
              <c:ptCount val="9"/>
              <c:pt idx="0">
                <c:v>Aarav   Royal Enfield Classic  </c:v>
              </c:pt>
              <c:pt idx="1">
                <c:v>Anika   Bajaj Pulsar  </c:v>
              </c:pt>
              <c:pt idx="2">
                <c:v>Aryan   Yamaha FZ  </c:v>
              </c:pt>
              <c:pt idx="3">
                <c:v>Dev   TVS Apache  </c:v>
              </c:pt>
              <c:pt idx="4">
                <c:v>Ishaan   Jawa Perak  </c:v>
              </c:pt>
              <c:pt idx="5">
                <c:v>Meera   KTM Duke  </c:v>
              </c:pt>
              <c:pt idx="6">
                <c:v>Rohan   Honda Shine  </c:v>
              </c:pt>
              <c:pt idx="7">
                <c:v>Siya   Hero Splendor  </c:v>
              </c:pt>
              <c:pt idx="8">
                <c:v>Tara Mahindra Mojo </c:v>
              </c:pt>
            </c:strLit>
          </c:cat>
          <c:val>
            <c:numLit>
              <c:formatCode>General</c:formatCode>
              <c:ptCount val="9"/>
              <c:pt idx="0">
                <c:v>100000</c:v>
              </c:pt>
              <c:pt idx="1">
                <c:v>130000</c:v>
              </c:pt>
              <c:pt idx="2">
                <c:v>900000</c:v>
              </c:pt>
              <c:pt idx="3">
                <c:v>250000</c:v>
              </c:pt>
              <c:pt idx="4">
                <c:v>700000</c:v>
              </c:pt>
              <c:pt idx="5">
                <c:v>800000</c:v>
              </c:pt>
              <c:pt idx="6">
                <c:v>100000</c:v>
              </c:pt>
              <c:pt idx="7">
                <c:v>170000</c:v>
              </c:pt>
              <c:pt idx="8">
                <c:v>160000</c:v>
              </c:pt>
            </c:numLit>
          </c:val>
          <c:extLst>
            <c:ext xmlns:c16="http://schemas.microsoft.com/office/drawing/2014/chart" uri="{C3380CC4-5D6E-409C-BE32-E72D297353CC}">
              <c16:uniqueId val="{00000001-FE19-43B9-8733-270256F80999}"/>
            </c:ext>
          </c:extLst>
        </c:ser>
        <c:dLbls>
          <c:showLegendKey val="0"/>
          <c:showVal val="0"/>
          <c:showCatName val="0"/>
          <c:showSerName val="0"/>
          <c:showPercent val="0"/>
          <c:showBubbleSize val="0"/>
        </c:dLbls>
        <c:axId val="1016467743"/>
        <c:axId val="1016469183"/>
      </c:areaChart>
      <c:catAx>
        <c:axId val="10164677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469183"/>
        <c:crosses val="autoZero"/>
        <c:auto val="1"/>
        <c:lblAlgn val="ctr"/>
        <c:lblOffset val="100"/>
        <c:noMultiLvlLbl val="0"/>
      </c:catAx>
      <c:valAx>
        <c:axId val="10164691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64677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15240</xdr:colOff>
      <xdr:row>14</xdr:row>
      <xdr:rowOff>7620</xdr:rowOff>
    </xdr:from>
    <xdr:to>
      <xdr:col>8</xdr:col>
      <xdr:colOff>137160</xdr:colOff>
      <xdr:row>33</xdr:row>
      <xdr:rowOff>129540</xdr:rowOff>
    </xdr:to>
    <xdr:graphicFrame macro="">
      <xdr:nvGraphicFramePr>
        <xdr:cNvPr id="8" name="Chart 7">
          <a:extLst>
            <a:ext uri="{FF2B5EF4-FFF2-40B4-BE49-F238E27FC236}">
              <a16:creationId xmlns:a16="http://schemas.microsoft.com/office/drawing/2014/main" id="{B14CC8DB-B41A-4DE3-A8A1-0101BFF71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7620</xdr:colOff>
      <xdr:row>0</xdr:row>
      <xdr:rowOff>0</xdr:rowOff>
    </xdr:from>
    <xdr:to>
      <xdr:col>12</xdr:col>
      <xdr:colOff>594360</xdr:colOff>
      <xdr:row>14</xdr:row>
      <xdr:rowOff>0</xdr:rowOff>
    </xdr:to>
    <mc:AlternateContent xmlns:mc="http://schemas.openxmlformats.org/markup-compatibility/2006">
      <mc:Choice xmlns:a14="http://schemas.microsoft.com/office/drawing/2010/main" Requires="a14">
        <xdr:graphicFrame macro="">
          <xdr:nvGraphicFramePr>
            <xdr:cNvPr id="12" name="PRODUCT NAME 2">
              <a:extLst>
                <a:ext uri="{FF2B5EF4-FFF2-40B4-BE49-F238E27FC236}">
                  <a16:creationId xmlns:a16="http://schemas.microsoft.com/office/drawing/2014/main" id="{EDE16E55-F0F1-46B1-B547-50F97C1E65CC}"/>
                </a:ext>
              </a:extLst>
            </xdr:cNvPr>
            <xdr:cNvGraphicFramePr/>
          </xdr:nvGraphicFramePr>
          <xdr:xfrm>
            <a:off x="0" y="0"/>
            <a:ext cx="0" cy="0"/>
          </xdr:xfrm>
          <a:graphic>
            <a:graphicData uri="http://schemas.microsoft.com/office/drawing/2010/slicer">
              <sle:slicer xmlns:sle="http://schemas.microsoft.com/office/drawing/2010/slicer" name="PRODUCT NAME 2"/>
            </a:graphicData>
          </a:graphic>
        </xdr:graphicFrame>
      </mc:Choice>
      <mc:Fallback>
        <xdr:sp macro="" textlink="">
          <xdr:nvSpPr>
            <xdr:cNvPr id="0" name=""/>
            <xdr:cNvSpPr>
              <a:spLocks noTextEdit="1"/>
            </xdr:cNvSpPr>
          </xdr:nvSpPr>
          <xdr:spPr>
            <a:xfrm>
              <a:off x="11376660" y="0"/>
              <a:ext cx="2415540" cy="2560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129540</xdr:colOff>
      <xdr:row>14</xdr:row>
      <xdr:rowOff>0</xdr:rowOff>
    </xdr:from>
    <xdr:to>
      <xdr:col>13</xdr:col>
      <xdr:colOff>7620</xdr:colOff>
      <xdr:row>31</xdr:row>
      <xdr:rowOff>91440</xdr:rowOff>
    </xdr:to>
    <mc:AlternateContent xmlns:mc="http://schemas.openxmlformats.org/markup-compatibility/2006">
      <mc:Choice xmlns:a14="http://schemas.microsoft.com/office/drawing/2010/main" Requires="a14">
        <xdr:graphicFrame macro="">
          <xdr:nvGraphicFramePr>
            <xdr:cNvPr id="14" name="NAME 2">
              <a:extLst>
                <a:ext uri="{FF2B5EF4-FFF2-40B4-BE49-F238E27FC236}">
                  <a16:creationId xmlns:a16="http://schemas.microsoft.com/office/drawing/2014/main" id="{112FA312-699B-4A7A-8957-55802D4C7B6C}"/>
                </a:ext>
              </a:extLst>
            </xdr:cNvPr>
            <xdr:cNvGraphicFramePr/>
          </xdr:nvGraphicFramePr>
          <xdr:xfrm>
            <a:off x="0" y="0"/>
            <a:ext cx="0" cy="0"/>
          </xdr:xfrm>
          <a:graphic>
            <a:graphicData uri="http://schemas.microsoft.com/office/drawing/2010/slicer">
              <sle:slicer xmlns:sle="http://schemas.microsoft.com/office/drawing/2010/slicer" name="NAME 2"/>
            </a:graphicData>
          </a:graphic>
        </xdr:graphicFrame>
      </mc:Choice>
      <mc:Fallback>
        <xdr:sp macro="" textlink="">
          <xdr:nvSpPr>
            <xdr:cNvPr id="0" name=""/>
            <xdr:cNvSpPr>
              <a:spLocks noTextEdit="1"/>
            </xdr:cNvSpPr>
          </xdr:nvSpPr>
          <xdr:spPr>
            <a:xfrm>
              <a:off x="10241280" y="2560320"/>
              <a:ext cx="3573780" cy="3200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35859</xdr:colOff>
      <xdr:row>13</xdr:row>
      <xdr:rowOff>98610</xdr:rowOff>
    </xdr:from>
    <xdr:to>
      <xdr:col>9</xdr:col>
      <xdr:colOff>69028</xdr:colOff>
      <xdr:row>32</xdr:row>
      <xdr:rowOff>114747</xdr:rowOff>
    </xdr:to>
    <xdr:graphicFrame macro="">
      <xdr:nvGraphicFramePr>
        <xdr:cNvPr id="5" name="Chart 4">
          <a:extLst>
            <a:ext uri="{FF2B5EF4-FFF2-40B4-BE49-F238E27FC236}">
              <a16:creationId xmlns:a16="http://schemas.microsoft.com/office/drawing/2014/main" id="{8ECB1E7B-CA22-4524-A987-6D70E9D9D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26894</xdr:colOff>
      <xdr:row>0</xdr:row>
      <xdr:rowOff>161365</xdr:rowOff>
    </xdr:from>
    <xdr:to>
      <xdr:col>12</xdr:col>
      <xdr:colOff>26894</xdr:colOff>
      <xdr:row>14</xdr:row>
      <xdr:rowOff>118222</xdr:rowOff>
    </xdr:to>
    <mc:AlternateContent xmlns:mc="http://schemas.openxmlformats.org/markup-compatibility/2006">
      <mc:Choice xmlns:a14="http://schemas.microsoft.com/office/drawing/2010/main" Requires="a14">
        <xdr:graphicFrame macro="">
          <xdr:nvGraphicFramePr>
            <xdr:cNvPr id="7" name="PRODUCT NAME 1">
              <a:extLst>
                <a:ext uri="{FF2B5EF4-FFF2-40B4-BE49-F238E27FC236}">
                  <a16:creationId xmlns:a16="http://schemas.microsoft.com/office/drawing/2014/main" id="{4B92D75D-D700-479B-8FEB-20DD7018B7ED}"/>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dr:sp macro="" textlink="">
          <xdr:nvSpPr>
            <xdr:cNvPr id="0" name=""/>
            <xdr:cNvSpPr>
              <a:spLocks noTextEdit="1"/>
            </xdr:cNvSpPr>
          </xdr:nvSpPr>
          <xdr:spPr>
            <a:xfrm>
              <a:off x="11089341" y="16136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53788</xdr:colOff>
      <xdr:row>1</xdr:row>
      <xdr:rowOff>17929</xdr:rowOff>
    </xdr:from>
    <xdr:to>
      <xdr:col>15</xdr:col>
      <xdr:colOff>53788</xdr:colOff>
      <xdr:row>14</xdr:row>
      <xdr:rowOff>154080</xdr:rowOff>
    </xdr:to>
    <mc:AlternateContent xmlns:mc="http://schemas.openxmlformats.org/markup-compatibility/2006">
      <mc:Choice xmlns:a14="http://schemas.microsoft.com/office/drawing/2010/main" Requires="a14">
        <xdr:graphicFrame macro="">
          <xdr:nvGraphicFramePr>
            <xdr:cNvPr id="9" name="NAME 1">
              <a:extLst>
                <a:ext uri="{FF2B5EF4-FFF2-40B4-BE49-F238E27FC236}">
                  <a16:creationId xmlns:a16="http://schemas.microsoft.com/office/drawing/2014/main" id="{000AEF9C-D7D3-4087-9647-C1071FD02F92}"/>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12945035" y="19722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tiwari" refreshedDate="45780.796051041667" createdVersion="8" refreshedVersion="8" minRefreshableVersion="3" recordCount="9" xr:uid="{5197FCD2-8B3A-4804-AA27-5D11370F4235}">
  <cacheSource type="worksheet">
    <worksheetSource ref="A3:I12" sheet="Sheet4"/>
  </cacheSource>
  <cacheFields count="9">
    <cacheField name=" S NO " numFmtId="0">
      <sharedItems containsSemiMixedTypes="0" containsString="0" containsNumber="1" containsInteger="1" minValue="1" maxValue="10" count="9">
        <n v="1"/>
        <n v="2"/>
        <n v="3"/>
        <n v="4"/>
        <n v="5"/>
        <n v="7"/>
        <n v="8"/>
        <n v="9"/>
        <n v="10"/>
      </sharedItems>
    </cacheField>
    <cacheField name="NAME" numFmtId="0">
      <sharedItems count="9">
        <s v="Aarav  "/>
        <s v="Anika  "/>
        <s v="Dev  "/>
        <s v="Siya  "/>
        <s v="Rohan  "/>
        <s v="Aryan  "/>
        <s v="Meera  "/>
        <s v="Ishaan  "/>
        <s v="Tara"/>
      </sharedItems>
    </cacheField>
    <cacheField name="PRODUCT NAME" numFmtId="0">
      <sharedItems count="9">
        <s v="Royal Enfield Classic  "/>
        <s v="Bajaj Pulsar  "/>
        <s v="TVS Apache  "/>
        <s v="Hero Splendor  "/>
        <s v="Honda Shine  "/>
        <s v="Yamaha FZ  "/>
        <s v="KTM Duke  "/>
        <s v="Jawa Perak  "/>
        <s v="Mahindra Mojo "/>
      </sharedItems>
    </cacheField>
    <cacheField name="PRINCILPE AMOUNT" numFmtId="0">
      <sharedItems containsSemiMixedTypes="0" containsString="0" containsNumber="1" containsInteger="1" minValue="100000" maxValue="900000"/>
    </cacheField>
    <cacheField name="RATE PERCENTAGE" numFmtId="9">
      <sharedItems containsSemiMixedTypes="0" containsString="0" containsNumber="1" minValue="0.2" maxValue="0.2"/>
    </cacheField>
    <cacheField name="TIME" numFmtId="0">
      <sharedItems count="4">
        <s v="1 YEAR"/>
        <s v="5 YEAR"/>
        <s v="2 YEAR"/>
        <s v=" 1 YEAR"/>
      </sharedItems>
    </cacheField>
    <cacheField name="SIMPLE INTEREST" numFmtId="0">
      <sharedItems containsSemiMixedTypes="0" containsString="0" containsNumber="1" containsInteger="1" minValue="20000" maxValue="180000"/>
    </cacheField>
    <cacheField name="AMOUNT" numFmtId="44">
      <sharedItems containsSemiMixedTypes="0" containsString="0" containsNumber="1" containsInteger="1" minValue="120000" maxValue="1080000"/>
    </cacheField>
    <cacheField name="RATING" numFmtId="44">
      <sharedItems containsSemiMixedTypes="0" containsString="0" containsNumber="1" minValue="120000.2" maxValue="1080000.2"/>
    </cacheField>
  </cacheFields>
  <extLst>
    <ext xmlns:x14="http://schemas.microsoft.com/office/spreadsheetml/2009/9/main" uri="{725AE2AE-9491-48be-B2B4-4EB974FC3084}">
      <x14:pivotCacheDefinition pivotCacheId="199240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n v="100000"/>
    <n v="0.2"/>
    <x v="0"/>
    <n v="20000"/>
    <n v="120000"/>
    <n v="120000.2"/>
  </r>
  <r>
    <x v="1"/>
    <x v="1"/>
    <x v="1"/>
    <n v="130000"/>
    <n v="0.2"/>
    <x v="1"/>
    <n v="26000"/>
    <n v="156000"/>
    <n v="156000.20000000001"/>
  </r>
  <r>
    <x v="2"/>
    <x v="2"/>
    <x v="2"/>
    <n v="250000"/>
    <n v="0.2"/>
    <x v="2"/>
    <n v="50000"/>
    <n v="300000"/>
    <n v="300000.2"/>
  </r>
  <r>
    <x v="3"/>
    <x v="3"/>
    <x v="3"/>
    <n v="170000"/>
    <n v="0.2"/>
    <x v="2"/>
    <n v="34000"/>
    <n v="204000"/>
    <n v="204000.2"/>
  </r>
  <r>
    <x v="4"/>
    <x v="4"/>
    <x v="4"/>
    <n v="100000"/>
    <n v="0.2"/>
    <x v="0"/>
    <n v="20000"/>
    <n v="120000"/>
    <n v="120000.2"/>
  </r>
  <r>
    <x v="5"/>
    <x v="5"/>
    <x v="5"/>
    <n v="900000"/>
    <n v="0.2"/>
    <x v="0"/>
    <n v="180000"/>
    <n v="1080000"/>
    <n v="1080000.2"/>
  </r>
  <r>
    <x v="6"/>
    <x v="6"/>
    <x v="6"/>
    <n v="800000"/>
    <n v="0.2"/>
    <x v="0"/>
    <n v="160000"/>
    <n v="960000"/>
    <n v="960000.2"/>
  </r>
  <r>
    <x v="7"/>
    <x v="7"/>
    <x v="7"/>
    <n v="700000"/>
    <n v="0.2"/>
    <x v="3"/>
    <n v="140000"/>
    <n v="840000"/>
    <n v="840000.2"/>
  </r>
  <r>
    <x v="8"/>
    <x v="8"/>
    <x v="8"/>
    <n v="160000"/>
    <n v="0.2"/>
    <x v="2"/>
    <n v="32000"/>
    <n v="192000"/>
    <n v="192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1A473-B448-4FBC-9025-7B52D4405659}" name="PivotTable4"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15:C34" firstHeaderRow="0" firstDataRow="1" firstDataCol="1"/>
  <pivotFields count="9">
    <pivotField dataField="1" showAll="0">
      <items count="10">
        <item x="0"/>
        <item x="1"/>
        <item x="2"/>
        <item x="3"/>
        <item x="4"/>
        <item x="5"/>
        <item x="6"/>
        <item x="7"/>
        <item x="8"/>
        <item t="default"/>
      </items>
    </pivotField>
    <pivotField axis="axisRow" showAll="0">
      <items count="10">
        <item x="0"/>
        <item x="1"/>
        <item x="5"/>
        <item x="2"/>
        <item x="7"/>
        <item x="6"/>
        <item x="4"/>
        <item x="3"/>
        <item x="8"/>
        <item t="default"/>
      </items>
    </pivotField>
    <pivotField axis="axisRow" showAll="0">
      <items count="10">
        <item x="1"/>
        <item x="3"/>
        <item x="4"/>
        <item x="7"/>
        <item x="6"/>
        <item x="8"/>
        <item x="0"/>
        <item x="2"/>
        <item x="5"/>
        <item t="default"/>
      </items>
    </pivotField>
    <pivotField dataField="1" showAll="0"/>
    <pivotField numFmtId="9" showAll="0"/>
    <pivotField showAll="0">
      <items count="5">
        <item x="3"/>
        <item x="0"/>
        <item x="2"/>
        <item x="1"/>
        <item t="default"/>
      </items>
    </pivotField>
    <pivotField showAll="0"/>
    <pivotField numFmtId="44" showAll="0"/>
    <pivotField numFmtId="44" showAll="0"/>
  </pivotFields>
  <rowFields count="2">
    <field x="1"/>
    <field x="2"/>
  </rowFields>
  <rowItems count="19">
    <i>
      <x/>
    </i>
    <i r="1">
      <x v="6"/>
    </i>
    <i>
      <x v="1"/>
    </i>
    <i r="1">
      <x/>
    </i>
    <i>
      <x v="2"/>
    </i>
    <i r="1">
      <x v="8"/>
    </i>
    <i>
      <x v="3"/>
    </i>
    <i r="1">
      <x v="7"/>
    </i>
    <i>
      <x v="4"/>
    </i>
    <i r="1">
      <x v="3"/>
    </i>
    <i>
      <x v="5"/>
    </i>
    <i r="1">
      <x v="4"/>
    </i>
    <i>
      <x v="6"/>
    </i>
    <i r="1">
      <x v="2"/>
    </i>
    <i>
      <x v="7"/>
    </i>
    <i r="1">
      <x v="1"/>
    </i>
    <i>
      <x v="8"/>
    </i>
    <i r="1">
      <x v="5"/>
    </i>
    <i t="grand">
      <x/>
    </i>
  </rowItems>
  <colFields count="1">
    <field x="-2"/>
  </colFields>
  <colItems count="2">
    <i>
      <x/>
    </i>
    <i i="1">
      <x v="1"/>
    </i>
  </colItems>
  <dataFields count="2">
    <dataField name="Sum of  S NO " fld="0" baseField="0" baseItem="0"/>
    <dataField name="Sum of PRINCILPE AMOUNT" fld="3" baseField="0" baseItem="0"/>
  </dataFields>
  <formats count="90">
    <format dxfId="900">
      <pivotArea type="all" dataOnly="0" outline="0" fieldPosition="0"/>
    </format>
    <format dxfId="901">
      <pivotArea outline="0" collapsedLevelsAreSubtotals="1" fieldPosition="0"/>
    </format>
    <format dxfId="902">
      <pivotArea field="1" type="button" dataOnly="0" labelOnly="1" outline="0" axis="axisRow" fieldPosition="0"/>
    </format>
    <format dxfId="903">
      <pivotArea dataOnly="0" labelOnly="1" fieldPosition="0">
        <references count="1">
          <reference field="1" count="0"/>
        </references>
      </pivotArea>
    </format>
    <format dxfId="904">
      <pivotArea dataOnly="0" labelOnly="1" grandRow="1" outline="0" fieldPosition="0"/>
    </format>
    <format dxfId="905">
      <pivotArea dataOnly="0" labelOnly="1" fieldPosition="0">
        <references count="2">
          <reference field="1" count="1" selected="0">
            <x v="0"/>
          </reference>
          <reference field="2" count="1">
            <x v="6"/>
          </reference>
        </references>
      </pivotArea>
    </format>
    <format dxfId="906">
      <pivotArea dataOnly="0" labelOnly="1" fieldPosition="0">
        <references count="2">
          <reference field="1" count="1" selected="0">
            <x v="1"/>
          </reference>
          <reference field="2" count="1">
            <x v="0"/>
          </reference>
        </references>
      </pivotArea>
    </format>
    <format dxfId="907">
      <pivotArea dataOnly="0" labelOnly="1" fieldPosition="0">
        <references count="2">
          <reference field="1" count="1" selected="0">
            <x v="2"/>
          </reference>
          <reference field="2" count="1">
            <x v="8"/>
          </reference>
        </references>
      </pivotArea>
    </format>
    <format dxfId="908">
      <pivotArea dataOnly="0" labelOnly="1" fieldPosition="0">
        <references count="2">
          <reference field="1" count="1" selected="0">
            <x v="3"/>
          </reference>
          <reference field="2" count="1">
            <x v="7"/>
          </reference>
        </references>
      </pivotArea>
    </format>
    <format dxfId="909">
      <pivotArea dataOnly="0" labelOnly="1" fieldPosition="0">
        <references count="2">
          <reference field="1" count="1" selected="0">
            <x v="4"/>
          </reference>
          <reference field="2" count="1">
            <x v="3"/>
          </reference>
        </references>
      </pivotArea>
    </format>
    <format dxfId="910">
      <pivotArea dataOnly="0" labelOnly="1" fieldPosition="0">
        <references count="2">
          <reference field="1" count="1" selected="0">
            <x v="5"/>
          </reference>
          <reference field="2" count="1">
            <x v="4"/>
          </reference>
        </references>
      </pivotArea>
    </format>
    <format dxfId="911">
      <pivotArea dataOnly="0" labelOnly="1" fieldPosition="0">
        <references count="2">
          <reference field="1" count="1" selected="0">
            <x v="6"/>
          </reference>
          <reference field="2" count="1">
            <x v="2"/>
          </reference>
        </references>
      </pivotArea>
    </format>
    <format dxfId="912">
      <pivotArea dataOnly="0" labelOnly="1" fieldPosition="0">
        <references count="2">
          <reference field="1" count="1" selected="0">
            <x v="7"/>
          </reference>
          <reference field="2" count="1">
            <x v="1"/>
          </reference>
        </references>
      </pivotArea>
    </format>
    <format dxfId="913">
      <pivotArea dataOnly="0" labelOnly="1" fieldPosition="0">
        <references count="2">
          <reference field="1" count="1" selected="0">
            <x v="8"/>
          </reference>
          <reference field="2" count="1">
            <x v="5"/>
          </reference>
        </references>
      </pivotArea>
    </format>
    <format dxfId="914">
      <pivotArea dataOnly="0" labelOnly="1" outline="0" fieldPosition="0">
        <references count="1">
          <reference field="4294967294" count="2">
            <x v="0"/>
            <x v="1"/>
          </reference>
        </references>
      </pivotArea>
    </format>
    <format dxfId="915">
      <pivotArea type="all" dataOnly="0" outline="0" fieldPosition="0"/>
    </format>
    <format dxfId="916">
      <pivotArea outline="0" collapsedLevelsAreSubtotals="1" fieldPosition="0"/>
    </format>
    <format dxfId="917">
      <pivotArea field="1" type="button" dataOnly="0" labelOnly="1" outline="0" axis="axisRow" fieldPosition="0"/>
    </format>
    <format dxfId="918">
      <pivotArea dataOnly="0" labelOnly="1" fieldPosition="0">
        <references count="1">
          <reference field="1" count="0"/>
        </references>
      </pivotArea>
    </format>
    <format dxfId="919">
      <pivotArea dataOnly="0" labelOnly="1" grandRow="1" outline="0" fieldPosition="0"/>
    </format>
    <format dxfId="920">
      <pivotArea dataOnly="0" labelOnly="1" fieldPosition="0">
        <references count="2">
          <reference field="1" count="1" selected="0">
            <x v="0"/>
          </reference>
          <reference field="2" count="1">
            <x v="6"/>
          </reference>
        </references>
      </pivotArea>
    </format>
    <format dxfId="921">
      <pivotArea dataOnly="0" labelOnly="1" fieldPosition="0">
        <references count="2">
          <reference field="1" count="1" selected="0">
            <x v="1"/>
          </reference>
          <reference field="2" count="1">
            <x v="0"/>
          </reference>
        </references>
      </pivotArea>
    </format>
    <format dxfId="922">
      <pivotArea dataOnly="0" labelOnly="1" fieldPosition="0">
        <references count="2">
          <reference field="1" count="1" selected="0">
            <x v="2"/>
          </reference>
          <reference field="2" count="1">
            <x v="8"/>
          </reference>
        </references>
      </pivotArea>
    </format>
    <format dxfId="923">
      <pivotArea dataOnly="0" labelOnly="1" fieldPosition="0">
        <references count="2">
          <reference field="1" count="1" selected="0">
            <x v="3"/>
          </reference>
          <reference field="2" count="1">
            <x v="7"/>
          </reference>
        </references>
      </pivotArea>
    </format>
    <format dxfId="924">
      <pivotArea dataOnly="0" labelOnly="1" fieldPosition="0">
        <references count="2">
          <reference field="1" count="1" selected="0">
            <x v="4"/>
          </reference>
          <reference field="2" count="1">
            <x v="3"/>
          </reference>
        </references>
      </pivotArea>
    </format>
    <format dxfId="925">
      <pivotArea dataOnly="0" labelOnly="1" fieldPosition="0">
        <references count="2">
          <reference field="1" count="1" selected="0">
            <x v="5"/>
          </reference>
          <reference field="2" count="1">
            <x v="4"/>
          </reference>
        </references>
      </pivotArea>
    </format>
    <format dxfId="926">
      <pivotArea dataOnly="0" labelOnly="1" fieldPosition="0">
        <references count="2">
          <reference field="1" count="1" selected="0">
            <x v="6"/>
          </reference>
          <reference field="2" count="1">
            <x v="2"/>
          </reference>
        </references>
      </pivotArea>
    </format>
    <format dxfId="927">
      <pivotArea dataOnly="0" labelOnly="1" fieldPosition="0">
        <references count="2">
          <reference field="1" count="1" selected="0">
            <x v="7"/>
          </reference>
          <reference field="2" count="1">
            <x v="1"/>
          </reference>
        </references>
      </pivotArea>
    </format>
    <format dxfId="928">
      <pivotArea dataOnly="0" labelOnly="1" fieldPosition="0">
        <references count="2">
          <reference field="1" count="1" selected="0">
            <x v="8"/>
          </reference>
          <reference field="2" count="1">
            <x v="5"/>
          </reference>
        </references>
      </pivotArea>
    </format>
    <format dxfId="929">
      <pivotArea dataOnly="0" labelOnly="1" outline="0" fieldPosition="0">
        <references count="1">
          <reference field="4294967294" count="2">
            <x v="0"/>
            <x v="1"/>
          </reference>
        </references>
      </pivotArea>
    </format>
    <format dxfId="930">
      <pivotArea type="all" dataOnly="0" outline="0" fieldPosition="0"/>
    </format>
    <format dxfId="931">
      <pivotArea outline="0" collapsedLevelsAreSubtotals="1" fieldPosition="0"/>
    </format>
    <format dxfId="932">
      <pivotArea field="1" type="button" dataOnly="0" labelOnly="1" outline="0" axis="axisRow" fieldPosition="0"/>
    </format>
    <format dxfId="933">
      <pivotArea dataOnly="0" labelOnly="1" fieldPosition="0">
        <references count="1">
          <reference field="1" count="0"/>
        </references>
      </pivotArea>
    </format>
    <format dxfId="934">
      <pivotArea dataOnly="0" labelOnly="1" grandRow="1" outline="0" fieldPosition="0"/>
    </format>
    <format dxfId="935">
      <pivotArea dataOnly="0" labelOnly="1" fieldPosition="0">
        <references count="2">
          <reference field="1" count="1" selected="0">
            <x v="0"/>
          </reference>
          <reference field="2" count="1">
            <x v="6"/>
          </reference>
        </references>
      </pivotArea>
    </format>
    <format dxfId="936">
      <pivotArea dataOnly="0" labelOnly="1" fieldPosition="0">
        <references count="2">
          <reference field="1" count="1" selected="0">
            <x v="1"/>
          </reference>
          <reference field="2" count="1">
            <x v="0"/>
          </reference>
        </references>
      </pivotArea>
    </format>
    <format dxfId="937">
      <pivotArea dataOnly="0" labelOnly="1" fieldPosition="0">
        <references count="2">
          <reference field="1" count="1" selected="0">
            <x v="2"/>
          </reference>
          <reference field="2" count="1">
            <x v="8"/>
          </reference>
        </references>
      </pivotArea>
    </format>
    <format dxfId="938">
      <pivotArea dataOnly="0" labelOnly="1" fieldPosition="0">
        <references count="2">
          <reference field="1" count="1" selected="0">
            <x v="3"/>
          </reference>
          <reference field="2" count="1">
            <x v="7"/>
          </reference>
        </references>
      </pivotArea>
    </format>
    <format dxfId="939">
      <pivotArea dataOnly="0" labelOnly="1" fieldPosition="0">
        <references count="2">
          <reference field="1" count="1" selected="0">
            <x v="4"/>
          </reference>
          <reference field="2" count="1">
            <x v="3"/>
          </reference>
        </references>
      </pivotArea>
    </format>
    <format dxfId="940">
      <pivotArea dataOnly="0" labelOnly="1" fieldPosition="0">
        <references count="2">
          <reference field="1" count="1" selected="0">
            <x v="5"/>
          </reference>
          <reference field="2" count="1">
            <x v="4"/>
          </reference>
        </references>
      </pivotArea>
    </format>
    <format dxfId="941">
      <pivotArea dataOnly="0" labelOnly="1" fieldPosition="0">
        <references count="2">
          <reference field="1" count="1" selected="0">
            <x v="6"/>
          </reference>
          <reference field="2" count="1">
            <x v="2"/>
          </reference>
        </references>
      </pivotArea>
    </format>
    <format dxfId="942">
      <pivotArea dataOnly="0" labelOnly="1" fieldPosition="0">
        <references count="2">
          <reference field="1" count="1" selected="0">
            <x v="7"/>
          </reference>
          <reference field="2" count="1">
            <x v="1"/>
          </reference>
        </references>
      </pivotArea>
    </format>
    <format dxfId="943">
      <pivotArea dataOnly="0" labelOnly="1" fieldPosition="0">
        <references count="2">
          <reference field="1" count="1" selected="0">
            <x v="8"/>
          </reference>
          <reference field="2" count="1">
            <x v="5"/>
          </reference>
        </references>
      </pivotArea>
    </format>
    <format dxfId="944">
      <pivotArea dataOnly="0" labelOnly="1" outline="0" fieldPosition="0">
        <references count="1">
          <reference field="4294967294" count="2">
            <x v="0"/>
            <x v="1"/>
          </reference>
        </references>
      </pivotArea>
    </format>
    <format dxfId="945">
      <pivotArea type="all" dataOnly="0" outline="0" fieldPosition="0"/>
    </format>
    <format dxfId="946">
      <pivotArea outline="0" collapsedLevelsAreSubtotals="1" fieldPosition="0"/>
    </format>
    <format dxfId="947">
      <pivotArea field="1" type="button" dataOnly="0" labelOnly="1" outline="0" axis="axisRow" fieldPosition="0"/>
    </format>
    <format dxfId="948">
      <pivotArea dataOnly="0" labelOnly="1" fieldPosition="0">
        <references count="1">
          <reference field="1" count="0"/>
        </references>
      </pivotArea>
    </format>
    <format dxfId="949">
      <pivotArea dataOnly="0" labelOnly="1" grandRow="1" outline="0" fieldPosition="0"/>
    </format>
    <format dxfId="950">
      <pivotArea dataOnly="0" labelOnly="1" fieldPosition="0">
        <references count="2">
          <reference field="1" count="1" selected="0">
            <x v="0"/>
          </reference>
          <reference field="2" count="1">
            <x v="6"/>
          </reference>
        </references>
      </pivotArea>
    </format>
    <format dxfId="951">
      <pivotArea dataOnly="0" labelOnly="1" fieldPosition="0">
        <references count="2">
          <reference field="1" count="1" selected="0">
            <x v="1"/>
          </reference>
          <reference field="2" count="1">
            <x v="0"/>
          </reference>
        </references>
      </pivotArea>
    </format>
    <format dxfId="952">
      <pivotArea dataOnly="0" labelOnly="1" fieldPosition="0">
        <references count="2">
          <reference field="1" count="1" selected="0">
            <x v="2"/>
          </reference>
          <reference field="2" count="1">
            <x v="8"/>
          </reference>
        </references>
      </pivotArea>
    </format>
    <format dxfId="953">
      <pivotArea dataOnly="0" labelOnly="1" fieldPosition="0">
        <references count="2">
          <reference field="1" count="1" selected="0">
            <x v="3"/>
          </reference>
          <reference field="2" count="1">
            <x v="7"/>
          </reference>
        </references>
      </pivotArea>
    </format>
    <format dxfId="954">
      <pivotArea dataOnly="0" labelOnly="1" fieldPosition="0">
        <references count="2">
          <reference field="1" count="1" selected="0">
            <x v="4"/>
          </reference>
          <reference field="2" count="1">
            <x v="3"/>
          </reference>
        </references>
      </pivotArea>
    </format>
    <format dxfId="955">
      <pivotArea dataOnly="0" labelOnly="1" fieldPosition="0">
        <references count="2">
          <reference field="1" count="1" selected="0">
            <x v="5"/>
          </reference>
          <reference field="2" count="1">
            <x v="4"/>
          </reference>
        </references>
      </pivotArea>
    </format>
    <format dxfId="956">
      <pivotArea dataOnly="0" labelOnly="1" fieldPosition="0">
        <references count="2">
          <reference field="1" count="1" selected="0">
            <x v="6"/>
          </reference>
          <reference field="2" count="1">
            <x v="2"/>
          </reference>
        </references>
      </pivotArea>
    </format>
    <format dxfId="957">
      <pivotArea dataOnly="0" labelOnly="1" fieldPosition="0">
        <references count="2">
          <reference field="1" count="1" selected="0">
            <x v="7"/>
          </reference>
          <reference field="2" count="1">
            <x v="1"/>
          </reference>
        </references>
      </pivotArea>
    </format>
    <format dxfId="958">
      <pivotArea dataOnly="0" labelOnly="1" fieldPosition="0">
        <references count="2">
          <reference field="1" count="1" selected="0">
            <x v="8"/>
          </reference>
          <reference field="2" count="1">
            <x v="5"/>
          </reference>
        </references>
      </pivotArea>
    </format>
    <format dxfId="959">
      <pivotArea dataOnly="0" labelOnly="1" outline="0" fieldPosition="0">
        <references count="1">
          <reference field="4294967294" count="2">
            <x v="0"/>
            <x v="1"/>
          </reference>
        </references>
      </pivotArea>
    </format>
    <format dxfId="960">
      <pivotArea type="all" dataOnly="0" outline="0" fieldPosition="0"/>
    </format>
    <format dxfId="961">
      <pivotArea outline="0" collapsedLevelsAreSubtotals="1" fieldPosition="0"/>
    </format>
    <format dxfId="962">
      <pivotArea field="1" type="button" dataOnly="0" labelOnly="1" outline="0" axis="axisRow" fieldPosition="0"/>
    </format>
    <format dxfId="963">
      <pivotArea dataOnly="0" labelOnly="1" fieldPosition="0">
        <references count="1">
          <reference field="1" count="0"/>
        </references>
      </pivotArea>
    </format>
    <format dxfId="964">
      <pivotArea dataOnly="0" labelOnly="1" grandRow="1" outline="0" fieldPosition="0"/>
    </format>
    <format dxfId="965">
      <pivotArea dataOnly="0" labelOnly="1" fieldPosition="0">
        <references count="2">
          <reference field="1" count="1" selected="0">
            <x v="0"/>
          </reference>
          <reference field="2" count="1">
            <x v="6"/>
          </reference>
        </references>
      </pivotArea>
    </format>
    <format dxfId="966">
      <pivotArea dataOnly="0" labelOnly="1" fieldPosition="0">
        <references count="2">
          <reference field="1" count="1" selected="0">
            <x v="1"/>
          </reference>
          <reference field="2" count="1">
            <x v="0"/>
          </reference>
        </references>
      </pivotArea>
    </format>
    <format dxfId="967">
      <pivotArea dataOnly="0" labelOnly="1" fieldPosition="0">
        <references count="2">
          <reference field="1" count="1" selected="0">
            <x v="2"/>
          </reference>
          <reference field="2" count="1">
            <x v="8"/>
          </reference>
        </references>
      </pivotArea>
    </format>
    <format dxfId="968">
      <pivotArea dataOnly="0" labelOnly="1" fieldPosition="0">
        <references count="2">
          <reference field="1" count="1" selected="0">
            <x v="3"/>
          </reference>
          <reference field="2" count="1">
            <x v="7"/>
          </reference>
        </references>
      </pivotArea>
    </format>
    <format dxfId="969">
      <pivotArea dataOnly="0" labelOnly="1" fieldPosition="0">
        <references count="2">
          <reference field="1" count="1" selected="0">
            <x v="4"/>
          </reference>
          <reference field="2" count="1">
            <x v="3"/>
          </reference>
        </references>
      </pivotArea>
    </format>
    <format dxfId="970">
      <pivotArea dataOnly="0" labelOnly="1" fieldPosition="0">
        <references count="2">
          <reference field="1" count="1" selected="0">
            <x v="5"/>
          </reference>
          <reference field="2" count="1">
            <x v="4"/>
          </reference>
        </references>
      </pivotArea>
    </format>
    <format dxfId="971">
      <pivotArea dataOnly="0" labelOnly="1" fieldPosition="0">
        <references count="2">
          <reference field="1" count="1" selected="0">
            <x v="6"/>
          </reference>
          <reference field="2" count="1">
            <x v="2"/>
          </reference>
        </references>
      </pivotArea>
    </format>
    <format dxfId="972">
      <pivotArea dataOnly="0" labelOnly="1" fieldPosition="0">
        <references count="2">
          <reference field="1" count="1" selected="0">
            <x v="7"/>
          </reference>
          <reference field="2" count="1">
            <x v="1"/>
          </reference>
        </references>
      </pivotArea>
    </format>
    <format dxfId="973">
      <pivotArea dataOnly="0" labelOnly="1" fieldPosition="0">
        <references count="2">
          <reference field="1" count="1" selected="0">
            <x v="8"/>
          </reference>
          <reference field="2" count="1">
            <x v="5"/>
          </reference>
        </references>
      </pivotArea>
    </format>
    <format dxfId="974">
      <pivotArea dataOnly="0" labelOnly="1" outline="0" fieldPosition="0">
        <references count="1">
          <reference field="4294967294" count="2">
            <x v="0"/>
            <x v="1"/>
          </reference>
        </references>
      </pivotArea>
    </format>
    <format dxfId="975">
      <pivotArea type="all" dataOnly="0" outline="0" fieldPosition="0"/>
    </format>
    <format dxfId="976">
      <pivotArea outline="0" collapsedLevelsAreSubtotals="1" fieldPosition="0"/>
    </format>
    <format dxfId="977">
      <pivotArea field="1" type="button" dataOnly="0" labelOnly="1" outline="0" axis="axisRow" fieldPosition="0"/>
    </format>
    <format dxfId="978">
      <pivotArea dataOnly="0" labelOnly="1" fieldPosition="0">
        <references count="1">
          <reference field="1" count="0"/>
        </references>
      </pivotArea>
    </format>
    <format dxfId="979">
      <pivotArea dataOnly="0" labelOnly="1" grandRow="1" outline="0" fieldPosition="0"/>
    </format>
    <format dxfId="980">
      <pivotArea dataOnly="0" labelOnly="1" fieldPosition="0">
        <references count="2">
          <reference field="1" count="1" selected="0">
            <x v="0"/>
          </reference>
          <reference field="2" count="1">
            <x v="6"/>
          </reference>
        </references>
      </pivotArea>
    </format>
    <format dxfId="981">
      <pivotArea dataOnly="0" labelOnly="1" fieldPosition="0">
        <references count="2">
          <reference field="1" count="1" selected="0">
            <x v="1"/>
          </reference>
          <reference field="2" count="1">
            <x v="0"/>
          </reference>
        </references>
      </pivotArea>
    </format>
    <format dxfId="982">
      <pivotArea dataOnly="0" labelOnly="1" fieldPosition="0">
        <references count="2">
          <reference field="1" count="1" selected="0">
            <x v="2"/>
          </reference>
          <reference field="2" count="1">
            <x v="8"/>
          </reference>
        </references>
      </pivotArea>
    </format>
    <format dxfId="983">
      <pivotArea dataOnly="0" labelOnly="1" fieldPosition="0">
        <references count="2">
          <reference field="1" count="1" selected="0">
            <x v="3"/>
          </reference>
          <reference field="2" count="1">
            <x v="7"/>
          </reference>
        </references>
      </pivotArea>
    </format>
    <format dxfId="984">
      <pivotArea dataOnly="0" labelOnly="1" fieldPosition="0">
        <references count="2">
          <reference field="1" count="1" selected="0">
            <x v="4"/>
          </reference>
          <reference field="2" count="1">
            <x v="3"/>
          </reference>
        </references>
      </pivotArea>
    </format>
    <format dxfId="985">
      <pivotArea dataOnly="0" labelOnly="1" fieldPosition="0">
        <references count="2">
          <reference field="1" count="1" selected="0">
            <x v="5"/>
          </reference>
          <reference field="2" count="1">
            <x v="4"/>
          </reference>
        </references>
      </pivotArea>
    </format>
    <format dxfId="986">
      <pivotArea dataOnly="0" labelOnly="1" fieldPosition="0">
        <references count="2">
          <reference field="1" count="1" selected="0">
            <x v="6"/>
          </reference>
          <reference field="2" count="1">
            <x v="2"/>
          </reference>
        </references>
      </pivotArea>
    </format>
    <format dxfId="987">
      <pivotArea dataOnly="0" labelOnly="1" fieldPosition="0">
        <references count="2">
          <reference field="1" count="1" selected="0">
            <x v="7"/>
          </reference>
          <reference field="2" count="1">
            <x v="1"/>
          </reference>
        </references>
      </pivotArea>
    </format>
    <format dxfId="988">
      <pivotArea dataOnly="0" labelOnly="1" fieldPosition="0">
        <references count="2">
          <reference field="1" count="1" selected="0">
            <x v="8"/>
          </reference>
          <reference field="2" count="1">
            <x v="5"/>
          </reference>
        </references>
      </pivotArea>
    </format>
    <format dxfId="989">
      <pivotArea dataOnly="0" labelOnly="1" outline="0" fieldPosition="0">
        <references count="1">
          <reference field="4294967294" count="2">
            <x v="0"/>
            <x v="1"/>
          </reference>
        </references>
      </pivotArea>
    </format>
  </formats>
  <chartFormats count="2">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35381B-23CC-44E9-A9C1-9730937C3683}" name="PivotTable3" cacheId="1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14:C33" firstHeaderRow="0" firstDataRow="1" firstDataCol="1"/>
  <pivotFields count="9">
    <pivotField dataField="1" showAll="0">
      <items count="10">
        <item x="0"/>
        <item x="1"/>
        <item x="2"/>
        <item x="3"/>
        <item x="4"/>
        <item x="5"/>
        <item x="6"/>
        <item x="7"/>
        <item x="8"/>
        <item t="default"/>
      </items>
    </pivotField>
    <pivotField axis="axisRow" showAll="0">
      <items count="10">
        <item x="0"/>
        <item x="1"/>
        <item x="5"/>
        <item x="2"/>
        <item x="7"/>
        <item x="6"/>
        <item x="4"/>
        <item x="3"/>
        <item x="8"/>
        <item t="default"/>
      </items>
    </pivotField>
    <pivotField axis="axisRow" showAll="0">
      <items count="10">
        <item x="1"/>
        <item x="3"/>
        <item x="4"/>
        <item x="7"/>
        <item x="6"/>
        <item x="8"/>
        <item x="0"/>
        <item x="2"/>
        <item x="5"/>
        <item t="default"/>
      </items>
    </pivotField>
    <pivotField dataField="1" showAll="0"/>
    <pivotField numFmtId="9" showAll="0"/>
    <pivotField showAll="0">
      <items count="5">
        <item x="3"/>
        <item x="0"/>
        <item x="2"/>
        <item x="1"/>
        <item t="default"/>
      </items>
    </pivotField>
    <pivotField showAll="0"/>
    <pivotField numFmtId="44" showAll="0"/>
    <pivotField numFmtId="44" showAll="0"/>
  </pivotFields>
  <rowFields count="2">
    <field x="1"/>
    <field x="2"/>
  </rowFields>
  <rowItems count="19">
    <i>
      <x/>
    </i>
    <i r="1">
      <x v="6"/>
    </i>
    <i>
      <x v="1"/>
    </i>
    <i r="1">
      <x/>
    </i>
    <i>
      <x v="2"/>
    </i>
    <i r="1">
      <x v="8"/>
    </i>
    <i>
      <x v="3"/>
    </i>
    <i r="1">
      <x v="7"/>
    </i>
    <i>
      <x v="4"/>
    </i>
    <i r="1">
      <x v="3"/>
    </i>
    <i>
      <x v="5"/>
    </i>
    <i r="1">
      <x v="4"/>
    </i>
    <i>
      <x v="6"/>
    </i>
    <i r="1">
      <x v="2"/>
    </i>
    <i>
      <x v="7"/>
    </i>
    <i r="1">
      <x v="1"/>
    </i>
    <i>
      <x v="8"/>
    </i>
    <i r="1">
      <x v="5"/>
    </i>
    <i t="grand">
      <x/>
    </i>
  </rowItems>
  <colFields count="1">
    <field x="-2"/>
  </colFields>
  <colItems count="2">
    <i>
      <x/>
    </i>
    <i i="1">
      <x v="1"/>
    </i>
  </colItems>
  <dataFields count="2">
    <dataField name="Sum of  S NO " fld="0" baseField="0" baseItem="0"/>
    <dataField name="Sum of PRINCILPE AMOUNT" fld="3" baseField="0" baseItem="0"/>
  </dataFields>
  <formats count="90">
    <format dxfId="991">
      <pivotArea type="all" dataOnly="0" outline="0" fieldPosition="0"/>
    </format>
    <format dxfId="992">
      <pivotArea outline="0" collapsedLevelsAreSubtotals="1" fieldPosition="0"/>
    </format>
    <format dxfId="993">
      <pivotArea field="1" type="button" dataOnly="0" labelOnly="1" outline="0" axis="axisRow" fieldPosition="0"/>
    </format>
    <format dxfId="994">
      <pivotArea dataOnly="0" labelOnly="1" fieldPosition="0">
        <references count="1">
          <reference field="1" count="0"/>
        </references>
      </pivotArea>
    </format>
    <format dxfId="995">
      <pivotArea dataOnly="0" labelOnly="1" grandRow="1" outline="0" fieldPosition="0"/>
    </format>
    <format dxfId="996">
      <pivotArea dataOnly="0" labelOnly="1" fieldPosition="0">
        <references count="2">
          <reference field="1" count="1" selected="0">
            <x v="0"/>
          </reference>
          <reference field="2" count="1">
            <x v="6"/>
          </reference>
        </references>
      </pivotArea>
    </format>
    <format dxfId="997">
      <pivotArea dataOnly="0" labelOnly="1" fieldPosition="0">
        <references count="2">
          <reference field="1" count="1" selected="0">
            <x v="1"/>
          </reference>
          <reference field="2" count="1">
            <x v="0"/>
          </reference>
        </references>
      </pivotArea>
    </format>
    <format dxfId="998">
      <pivotArea dataOnly="0" labelOnly="1" fieldPosition="0">
        <references count="2">
          <reference field="1" count="1" selected="0">
            <x v="2"/>
          </reference>
          <reference field="2" count="1">
            <x v="8"/>
          </reference>
        </references>
      </pivotArea>
    </format>
    <format dxfId="999">
      <pivotArea dataOnly="0" labelOnly="1" fieldPosition="0">
        <references count="2">
          <reference field="1" count="1" selected="0">
            <x v="3"/>
          </reference>
          <reference field="2" count="1">
            <x v="7"/>
          </reference>
        </references>
      </pivotArea>
    </format>
    <format dxfId="1000">
      <pivotArea dataOnly="0" labelOnly="1" fieldPosition="0">
        <references count="2">
          <reference field="1" count="1" selected="0">
            <x v="4"/>
          </reference>
          <reference field="2" count="1">
            <x v="3"/>
          </reference>
        </references>
      </pivotArea>
    </format>
    <format dxfId="1001">
      <pivotArea dataOnly="0" labelOnly="1" fieldPosition="0">
        <references count="2">
          <reference field="1" count="1" selected="0">
            <x v="5"/>
          </reference>
          <reference field="2" count="1">
            <x v="4"/>
          </reference>
        </references>
      </pivotArea>
    </format>
    <format dxfId="1002">
      <pivotArea dataOnly="0" labelOnly="1" fieldPosition="0">
        <references count="2">
          <reference field="1" count="1" selected="0">
            <x v="6"/>
          </reference>
          <reference field="2" count="1">
            <x v="2"/>
          </reference>
        </references>
      </pivotArea>
    </format>
    <format dxfId="1003">
      <pivotArea dataOnly="0" labelOnly="1" fieldPosition="0">
        <references count="2">
          <reference field="1" count="1" selected="0">
            <x v="7"/>
          </reference>
          <reference field="2" count="1">
            <x v="1"/>
          </reference>
        </references>
      </pivotArea>
    </format>
    <format dxfId="1004">
      <pivotArea dataOnly="0" labelOnly="1" fieldPosition="0">
        <references count="2">
          <reference field="1" count="1" selected="0">
            <x v="8"/>
          </reference>
          <reference field="2" count="1">
            <x v="5"/>
          </reference>
        </references>
      </pivotArea>
    </format>
    <format dxfId="1005">
      <pivotArea dataOnly="0" labelOnly="1" outline="0" fieldPosition="0">
        <references count="1">
          <reference field="4294967294" count="2">
            <x v="0"/>
            <x v="1"/>
          </reference>
        </references>
      </pivotArea>
    </format>
    <format dxfId="1006">
      <pivotArea type="all" dataOnly="0" outline="0" fieldPosition="0"/>
    </format>
    <format dxfId="1007">
      <pivotArea outline="0" collapsedLevelsAreSubtotals="1" fieldPosition="0"/>
    </format>
    <format dxfId="1008">
      <pivotArea field="1" type="button" dataOnly="0" labelOnly="1" outline="0" axis="axisRow" fieldPosition="0"/>
    </format>
    <format dxfId="1009">
      <pivotArea dataOnly="0" labelOnly="1" fieldPosition="0">
        <references count="1">
          <reference field="1" count="0"/>
        </references>
      </pivotArea>
    </format>
    <format dxfId="1010">
      <pivotArea dataOnly="0" labelOnly="1" grandRow="1" outline="0" fieldPosition="0"/>
    </format>
    <format dxfId="1011">
      <pivotArea dataOnly="0" labelOnly="1" fieldPosition="0">
        <references count="2">
          <reference field="1" count="1" selected="0">
            <x v="0"/>
          </reference>
          <reference field="2" count="1">
            <x v="6"/>
          </reference>
        </references>
      </pivotArea>
    </format>
    <format dxfId="1012">
      <pivotArea dataOnly="0" labelOnly="1" fieldPosition="0">
        <references count="2">
          <reference field="1" count="1" selected="0">
            <x v="1"/>
          </reference>
          <reference field="2" count="1">
            <x v="0"/>
          </reference>
        </references>
      </pivotArea>
    </format>
    <format dxfId="1013">
      <pivotArea dataOnly="0" labelOnly="1" fieldPosition="0">
        <references count="2">
          <reference field="1" count="1" selected="0">
            <x v="2"/>
          </reference>
          <reference field="2" count="1">
            <x v="8"/>
          </reference>
        </references>
      </pivotArea>
    </format>
    <format dxfId="1014">
      <pivotArea dataOnly="0" labelOnly="1" fieldPosition="0">
        <references count="2">
          <reference field="1" count="1" selected="0">
            <x v="3"/>
          </reference>
          <reference field="2" count="1">
            <x v="7"/>
          </reference>
        </references>
      </pivotArea>
    </format>
    <format dxfId="1015">
      <pivotArea dataOnly="0" labelOnly="1" fieldPosition="0">
        <references count="2">
          <reference field="1" count="1" selected="0">
            <x v="4"/>
          </reference>
          <reference field="2" count="1">
            <x v="3"/>
          </reference>
        </references>
      </pivotArea>
    </format>
    <format dxfId="1016">
      <pivotArea dataOnly="0" labelOnly="1" fieldPosition="0">
        <references count="2">
          <reference field="1" count="1" selected="0">
            <x v="5"/>
          </reference>
          <reference field="2" count="1">
            <x v="4"/>
          </reference>
        </references>
      </pivotArea>
    </format>
    <format dxfId="1017">
      <pivotArea dataOnly="0" labelOnly="1" fieldPosition="0">
        <references count="2">
          <reference field="1" count="1" selected="0">
            <x v="6"/>
          </reference>
          <reference field="2" count="1">
            <x v="2"/>
          </reference>
        </references>
      </pivotArea>
    </format>
    <format dxfId="1018">
      <pivotArea dataOnly="0" labelOnly="1" fieldPosition="0">
        <references count="2">
          <reference field="1" count="1" selected="0">
            <x v="7"/>
          </reference>
          <reference field="2" count="1">
            <x v="1"/>
          </reference>
        </references>
      </pivotArea>
    </format>
    <format dxfId="1019">
      <pivotArea dataOnly="0" labelOnly="1" fieldPosition="0">
        <references count="2">
          <reference field="1" count="1" selected="0">
            <x v="8"/>
          </reference>
          <reference field="2" count="1">
            <x v="5"/>
          </reference>
        </references>
      </pivotArea>
    </format>
    <format dxfId="1020">
      <pivotArea dataOnly="0" labelOnly="1" outline="0" fieldPosition="0">
        <references count="1">
          <reference field="4294967294" count="2">
            <x v="0"/>
            <x v="1"/>
          </reference>
        </references>
      </pivotArea>
    </format>
    <format dxfId="1021">
      <pivotArea type="all" dataOnly="0" outline="0" fieldPosition="0"/>
    </format>
    <format dxfId="1022">
      <pivotArea outline="0" collapsedLevelsAreSubtotals="1" fieldPosition="0"/>
    </format>
    <format dxfId="1023">
      <pivotArea field="1" type="button" dataOnly="0" labelOnly="1" outline="0" axis="axisRow" fieldPosition="0"/>
    </format>
    <format dxfId="1024">
      <pivotArea dataOnly="0" labelOnly="1" fieldPosition="0">
        <references count="1">
          <reference field="1" count="0"/>
        </references>
      </pivotArea>
    </format>
    <format dxfId="1025">
      <pivotArea dataOnly="0" labelOnly="1" grandRow="1" outline="0" fieldPosition="0"/>
    </format>
    <format dxfId="1026">
      <pivotArea dataOnly="0" labelOnly="1" fieldPosition="0">
        <references count="2">
          <reference field="1" count="1" selected="0">
            <x v="0"/>
          </reference>
          <reference field="2" count="1">
            <x v="6"/>
          </reference>
        </references>
      </pivotArea>
    </format>
    <format dxfId="1027">
      <pivotArea dataOnly="0" labelOnly="1" fieldPosition="0">
        <references count="2">
          <reference field="1" count="1" selected="0">
            <x v="1"/>
          </reference>
          <reference field="2" count="1">
            <x v="0"/>
          </reference>
        </references>
      </pivotArea>
    </format>
    <format dxfId="1028">
      <pivotArea dataOnly="0" labelOnly="1" fieldPosition="0">
        <references count="2">
          <reference field="1" count="1" selected="0">
            <x v="2"/>
          </reference>
          <reference field="2" count="1">
            <x v="8"/>
          </reference>
        </references>
      </pivotArea>
    </format>
    <format dxfId="1029">
      <pivotArea dataOnly="0" labelOnly="1" fieldPosition="0">
        <references count="2">
          <reference field="1" count="1" selected="0">
            <x v="3"/>
          </reference>
          <reference field="2" count="1">
            <x v="7"/>
          </reference>
        </references>
      </pivotArea>
    </format>
    <format dxfId="1030">
      <pivotArea dataOnly="0" labelOnly="1" fieldPosition="0">
        <references count="2">
          <reference field="1" count="1" selected="0">
            <x v="4"/>
          </reference>
          <reference field="2" count="1">
            <x v="3"/>
          </reference>
        </references>
      </pivotArea>
    </format>
    <format dxfId="1031">
      <pivotArea dataOnly="0" labelOnly="1" fieldPosition="0">
        <references count="2">
          <reference field="1" count="1" selected="0">
            <x v="5"/>
          </reference>
          <reference field="2" count="1">
            <x v="4"/>
          </reference>
        </references>
      </pivotArea>
    </format>
    <format dxfId="1032">
      <pivotArea dataOnly="0" labelOnly="1" fieldPosition="0">
        <references count="2">
          <reference field="1" count="1" selected="0">
            <x v="6"/>
          </reference>
          <reference field="2" count="1">
            <x v="2"/>
          </reference>
        </references>
      </pivotArea>
    </format>
    <format dxfId="1033">
      <pivotArea dataOnly="0" labelOnly="1" fieldPosition="0">
        <references count="2">
          <reference field="1" count="1" selected="0">
            <x v="7"/>
          </reference>
          <reference field="2" count="1">
            <x v="1"/>
          </reference>
        </references>
      </pivotArea>
    </format>
    <format dxfId="1034">
      <pivotArea dataOnly="0" labelOnly="1" fieldPosition="0">
        <references count="2">
          <reference field="1" count="1" selected="0">
            <x v="8"/>
          </reference>
          <reference field="2" count="1">
            <x v="5"/>
          </reference>
        </references>
      </pivotArea>
    </format>
    <format dxfId="1035">
      <pivotArea dataOnly="0" labelOnly="1" outline="0" fieldPosition="0">
        <references count="1">
          <reference field="4294967294" count="2">
            <x v="0"/>
            <x v="1"/>
          </reference>
        </references>
      </pivotArea>
    </format>
    <format dxfId="1036">
      <pivotArea type="all" dataOnly="0" outline="0" fieldPosition="0"/>
    </format>
    <format dxfId="1037">
      <pivotArea outline="0" collapsedLevelsAreSubtotals="1" fieldPosition="0"/>
    </format>
    <format dxfId="1038">
      <pivotArea field="1" type="button" dataOnly="0" labelOnly="1" outline="0" axis="axisRow" fieldPosition="0"/>
    </format>
    <format dxfId="1039">
      <pivotArea dataOnly="0" labelOnly="1" fieldPosition="0">
        <references count="1">
          <reference field="1" count="0"/>
        </references>
      </pivotArea>
    </format>
    <format dxfId="1040">
      <pivotArea dataOnly="0" labelOnly="1" grandRow="1" outline="0" fieldPosition="0"/>
    </format>
    <format dxfId="1041">
      <pivotArea dataOnly="0" labelOnly="1" fieldPosition="0">
        <references count="2">
          <reference field="1" count="1" selected="0">
            <x v="0"/>
          </reference>
          <reference field="2" count="1">
            <x v="6"/>
          </reference>
        </references>
      </pivotArea>
    </format>
    <format dxfId="1042">
      <pivotArea dataOnly="0" labelOnly="1" fieldPosition="0">
        <references count="2">
          <reference field="1" count="1" selected="0">
            <x v="1"/>
          </reference>
          <reference field="2" count="1">
            <x v="0"/>
          </reference>
        </references>
      </pivotArea>
    </format>
    <format dxfId="1043">
      <pivotArea dataOnly="0" labelOnly="1" fieldPosition="0">
        <references count="2">
          <reference field="1" count="1" selected="0">
            <x v="2"/>
          </reference>
          <reference field="2" count="1">
            <x v="8"/>
          </reference>
        </references>
      </pivotArea>
    </format>
    <format dxfId="1044">
      <pivotArea dataOnly="0" labelOnly="1" fieldPosition="0">
        <references count="2">
          <reference field="1" count="1" selected="0">
            <x v="3"/>
          </reference>
          <reference field="2" count="1">
            <x v="7"/>
          </reference>
        </references>
      </pivotArea>
    </format>
    <format dxfId="1045">
      <pivotArea dataOnly="0" labelOnly="1" fieldPosition="0">
        <references count="2">
          <reference field="1" count="1" selected="0">
            <x v="4"/>
          </reference>
          <reference field="2" count="1">
            <x v="3"/>
          </reference>
        </references>
      </pivotArea>
    </format>
    <format dxfId="1046">
      <pivotArea dataOnly="0" labelOnly="1" fieldPosition="0">
        <references count="2">
          <reference field="1" count="1" selected="0">
            <x v="5"/>
          </reference>
          <reference field="2" count="1">
            <x v="4"/>
          </reference>
        </references>
      </pivotArea>
    </format>
    <format dxfId="1047">
      <pivotArea dataOnly="0" labelOnly="1" fieldPosition="0">
        <references count="2">
          <reference field="1" count="1" selected="0">
            <x v="6"/>
          </reference>
          <reference field="2" count="1">
            <x v="2"/>
          </reference>
        </references>
      </pivotArea>
    </format>
    <format dxfId="1048">
      <pivotArea dataOnly="0" labelOnly="1" fieldPosition="0">
        <references count="2">
          <reference field="1" count="1" selected="0">
            <x v="7"/>
          </reference>
          <reference field="2" count="1">
            <x v="1"/>
          </reference>
        </references>
      </pivotArea>
    </format>
    <format dxfId="1049">
      <pivotArea dataOnly="0" labelOnly="1" fieldPosition="0">
        <references count="2">
          <reference field="1" count="1" selected="0">
            <x v="8"/>
          </reference>
          <reference field="2" count="1">
            <x v="5"/>
          </reference>
        </references>
      </pivotArea>
    </format>
    <format dxfId="1050">
      <pivotArea dataOnly="0" labelOnly="1" outline="0" fieldPosition="0">
        <references count="1">
          <reference field="4294967294" count="2">
            <x v="0"/>
            <x v="1"/>
          </reference>
        </references>
      </pivotArea>
    </format>
    <format dxfId="1051">
      <pivotArea type="all" dataOnly="0" outline="0" fieldPosition="0"/>
    </format>
    <format dxfId="1052">
      <pivotArea outline="0" collapsedLevelsAreSubtotals="1" fieldPosition="0"/>
    </format>
    <format dxfId="1053">
      <pivotArea field="1" type="button" dataOnly="0" labelOnly="1" outline="0" axis="axisRow" fieldPosition="0"/>
    </format>
    <format dxfId="1054">
      <pivotArea dataOnly="0" labelOnly="1" fieldPosition="0">
        <references count="1">
          <reference field="1" count="0"/>
        </references>
      </pivotArea>
    </format>
    <format dxfId="1055">
      <pivotArea dataOnly="0" labelOnly="1" grandRow="1" outline="0" fieldPosition="0"/>
    </format>
    <format dxfId="1056">
      <pivotArea dataOnly="0" labelOnly="1" fieldPosition="0">
        <references count="2">
          <reference field="1" count="1" selected="0">
            <x v="0"/>
          </reference>
          <reference field="2" count="1">
            <x v="6"/>
          </reference>
        </references>
      </pivotArea>
    </format>
    <format dxfId="1057">
      <pivotArea dataOnly="0" labelOnly="1" fieldPosition="0">
        <references count="2">
          <reference field="1" count="1" selected="0">
            <x v="1"/>
          </reference>
          <reference field="2" count="1">
            <x v="0"/>
          </reference>
        </references>
      </pivotArea>
    </format>
    <format dxfId="1058">
      <pivotArea dataOnly="0" labelOnly="1" fieldPosition="0">
        <references count="2">
          <reference field="1" count="1" selected="0">
            <x v="2"/>
          </reference>
          <reference field="2" count="1">
            <x v="8"/>
          </reference>
        </references>
      </pivotArea>
    </format>
    <format dxfId="1059">
      <pivotArea dataOnly="0" labelOnly="1" fieldPosition="0">
        <references count="2">
          <reference field="1" count="1" selected="0">
            <x v="3"/>
          </reference>
          <reference field="2" count="1">
            <x v="7"/>
          </reference>
        </references>
      </pivotArea>
    </format>
    <format dxfId="1060">
      <pivotArea dataOnly="0" labelOnly="1" fieldPosition="0">
        <references count="2">
          <reference field="1" count="1" selected="0">
            <x v="4"/>
          </reference>
          <reference field="2" count="1">
            <x v="3"/>
          </reference>
        </references>
      </pivotArea>
    </format>
    <format dxfId="1061">
      <pivotArea dataOnly="0" labelOnly="1" fieldPosition="0">
        <references count="2">
          <reference field="1" count="1" selected="0">
            <x v="5"/>
          </reference>
          <reference field="2" count="1">
            <x v="4"/>
          </reference>
        </references>
      </pivotArea>
    </format>
    <format dxfId="1062">
      <pivotArea dataOnly="0" labelOnly="1" fieldPosition="0">
        <references count="2">
          <reference field="1" count="1" selected="0">
            <x v="6"/>
          </reference>
          <reference field="2" count="1">
            <x v="2"/>
          </reference>
        </references>
      </pivotArea>
    </format>
    <format dxfId="1063">
      <pivotArea dataOnly="0" labelOnly="1" fieldPosition="0">
        <references count="2">
          <reference field="1" count="1" selected="0">
            <x v="7"/>
          </reference>
          <reference field="2" count="1">
            <x v="1"/>
          </reference>
        </references>
      </pivotArea>
    </format>
    <format dxfId="1064">
      <pivotArea dataOnly="0" labelOnly="1" fieldPosition="0">
        <references count="2">
          <reference field="1" count="1" selected="0">
            <x v="8"/>
          </reference>
          <reference field="2" count="1">
            <x v="5"/>
          </reference>
        </references>
      </pivotArea>
    </format>
    <format dxfId="1065">
      <pivotArea dataOnly="0" labelOnly="1" outline="0" fieldPosition="0">
        <references count="1">
          <reference field="4294967294" count="2">
            <x v="0"/>
            <x v="1"/>
          </reference>
        </references>
      </pivotArea>
    </format>
    <format dxfId="1066">
      <pivotArea type="all" dataOnly="0" outline="0" fieldPosition="0"/>
    </format>
    <format dxfId="1067">
      <pivotArea outline="0" collapsedLevelsAreSubtotals="1" fieldPosition="0"/>
    </format>
    <format dxfId="1068">
      <pivotArea field="1" type="button" dataOnly="0" labelOnly="1" outline="0" axis="axisRow" fieldPosition="0"/>
    </format>
    <format dxfId="1069">
      <pivotArea dataOnly="0" labelOnly="1" fieldPosition="0">
        <references count="1">
          <reference field="1" count="0"/>
        </references>
      </pivotArea>
    </format>
    <format dxfId="1070">
      <pivotArea dataOnly="0" labelOnly="1" grandRow="1" outline="0" fieldPosition="0"/>
    </format>
    <format dxfId="1071">
      <pivotArea dataOnly="0" labelOnly="1" fieldPosition="0">
        <references count="2">
          <reference field="1" count="1" selected="0">
            <x v="0"/>
          </reference>
          <reference field="2" count="1">
            <x v="6"/>
          </reference>
        </references>
      </pivotArea>
    </format>
    <format dxfId="1072">
      <pivotArea dataOnly="0" labelOnly="1" fieldPosition="0">
        <references count="2">
          <reference field="1" count="1" selected="0">
            <x v="1"/>
          </reference>
          <reference field="2" count="1">
            <x v="0"/>
          </reference>
        </references>
      </pivotArea>
    </format>
    <format dxfId="1073">
      <pivotArea dataOnly="0" labelOnly="1" fieldPosition="0">
        <references count="2">
          <reference field="1" count="1" selected="0">
            <x v="2"/>
          </reference>
          <reference field="2" count="1">
            <x v="8"/>
          </reference>
        </references>
      </pivotArea>
    </format>
    <format dxfId="1074">
      <pivotArea dataOnly="0" labelOnly="1" fieldPosition="0">
        <references count="2">
          <reference field="1" count="1" selected="0">
            <x v="3"/>
          </reference>
          <reference field="2" count="1">
            <x v="7"/>
          </reference>
        </references>
      </pivotArea>
    </format>
    <format dxfId="1075">
      <pivotArea dataOnly="0" labelOnly="1" fieldPosition="0">
        <references count="2">
          <reference field="1" count="1" selected="0">
            <x v="4"/>
          </reference>
          <reference field="2" count="1">
            <x v="3"/>
          </reference>
        </references>
      </pivotArea>
    </format>
    <format dxfId="1076">
      <pivotArea dataOnly="0" labelOnly="1" fieldPosition="0">
        <references count="2">
          <reference field="1" count="1" selected="0">
            <x v="5"/>
          </reference>
          <reference field="2" count="1">
            <x v="4"/>
          </reference>
        </references>
      </pivotArea>
    </format>
    <format dxfId="1077">
      <pivotArea dataOnly="0" labelOnly="1" fieldPosition="0">
        <references count="2">
          <reference field="1" count="1" selected="0">
            <x v="6"/>
          </reference>
          <reference field="2" count="1">
            <x v="2"/>
          </reference>
        </references>
      </pivotArea>
    </format>
    <format dxfId="1078">
      <pivotArea dataOnly="0" labelOnly="1" fieldPosition="0">
        <references count="2">
          <reference field="1" count="1" selected="0">
            <x v="7"/>
          </reference>
          <reference field="2" count="1">
            <x v="1"/>
          </reference>
        </references>
      </pivotArea>
    </format>
    <format dxfId="1079">
      <pivotArea dataOnly="0" labelOnly="1" fieldPosition="0">
        <references count="2">
          <reference field="1" count="1" selected="0">
            <x v="8"/>
          </reference>
          <reference field="2" count="1">
            <x v="5"/>
          </reference>
        </references>
      </pivotArea>
    </format>
    <format dxfId="1080">
      <pivotArea dataOnly="0" labelOnly="1" outline="0" fieldPosition="0">
        <references count="1">
          <reference field="4294967294" count="2">
            <x v="0"/>
            <x v="1"/>
          </reference>
        </references>
      </pivotArea>
    </format>
  </formats>
  <chartFormats count="2">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9C6222B-5334-4C5F-9CB0-CF5268E77766}" sourceName="NAME">
  <pivotTables>
    <pivotTable tabId="4" name="PivotTable3"/>
    <pivotTable tabId="7" name="PivotTable4"/>
  </pivotTables>
  <data>
    <tabular pivotCacheId="199240132">
      <items count="9">
        <i x="0" s="1"/>
        <i x="1" s="1"/>
        <i x="5" s="1"/>
        <i x="2" s="1"/>
        <i x="7" s="1"/>
        <i x="6" s="1"/>
        <i x="4" s="1"/>
        <i x="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8DE4ACE8-4C4E-4CDF-BED8-4DE8E5B49DBB}" sourceName="PRODUCT NAME">
  <pivotTables>
    <pivotTable tabId="4" name="PivotTable3"/>
    <pivotTable tabId="7" name="PivotTable4"/>
  </pivotTables>
  <data>
    <tabular pivotCacheId="199240132">
      <items count="9">
        <i x="1" s="1"/>
        <i x="3" s="1"/>
        <i x="4" s="1"/>
        <i x="7" s="1"/>
        <i x="6" s="1"/>
        <i x="8" s="1"/>
        <i x="0"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2" xr10:uid="{04AA18A4-62A4-4E1A-8D45-23D2A8C7FD3C}" cache="Slicer_NAME" caption="NAME" rowHeight="234950"/>
  <slicer name="PRODUCT NAME 2" xr10:uid="{30D42BC9-D827-4216-AB45-428C14555E2C}" cache="Slicer_PRODUCT_NAME" caption="PRODUCT 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9244A111-4D9C-4100-9DE0-5A47FB05F820}" cache="Slicer_NAME" caption="NAME" rowHeight="234950"/>
  <slicer name="PRODUCT NAME 1" xr10:uid="{B94669A6-7F96-4EC5-B486-176F8083EB6C}" cache="Slicer_PRODUCT_NAME" caption="PRODUCT NAME" rowHeight="234950"/>
</slicers>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FBBE-D653-46DB-85E7-4D1D10F8D647}">
  <dimension ref="A1:J12"/>
  <sheetViews>
    <sheetView topLeftCell="A2" workbookViewId="0">
      <selection activeCell="E33" sqref="E32:E33"/>
    </sheetView>
  </sheetViews>
  <sheetFormatPr defaultRowHeight="14.4"/>
  <cols>
    <col min="2" max="2" width="16.21875" customWidth="1"/>
    <col min="5" max="5" width="10.5546875" customWidth="1"/>
    <col min="6" max="6" width="8.77734375" customWidth="1"/>
    <col min="8" max="8" width="9.6640625" customWidth="1"/>
    <col min="9" max="9" width="12.44140625" customWidth="1"/>
    <col min="10" max="10" width="9.88671875" customWidth="1"/>
  </cols>
  <sheetData>
    <row r="1" spans="1:10" ht="15" thickBot="1">
      <c r="A1" s="36" t="s">
        <v>20</v>
      </c>
      <c r="B1" s="37"/>
      <c r="C1" s="37"/>
      <c r="D1" s="37"/>
      <c r="E1" s="37"/>
      <c r="F1" s="37"/>
      <c r="G1" s="37"/>
      <c r="H1" s="37"/>
      <c r="I1" s="37"/>
      <c r="J1" s="38"/>
    </row>
    <row r="2" spans="1:10">
      <c r="A2" s="1" t="s">
        <v>0</v>
      </c>
      <c r="B2" s="1" t="s">
        <v>1</v>
      </c>
      <c r="C2" s="1" t="s">
        <v>2</v>
      </c>
      <c r="D2" s="1" t="s">
        <v>3</v>
      </c>
      <c r="E2" s="1" t="s">
        <v>4</v>
      </c>
      <c r="F2" s="1" t="s">
        <v>5</v>
      </c>
      <c r="G2" s="1" t="s">
        <v>6</v>
      </c>
      <c r="H2" s="1" t="s">
        <v>7</v>
      </c>
      <c r="I2" s="1" t="s">
        <v>8</v>
      </c>
      <c r="J2" s="1" t="s">
        <v>9</v>
      </c>
    </row>
    <row r="3" spans="1:10">
      <c r="A3" s="2">
        <v>1</v>
      </c>
      <c r="B3" s="3" t="s">
        <v>10</v>
      </c>
      <c r="C3" s="2">
        <v>45</v>
      </c>
      <c r="D3" s="2">
        <v>30</v>
      </c>
      <c r="E3" s="2">
        <v>50</v>
      </c>
      <c r="F3" s="2">
        <v>35</v>
      </c>
      <c r="G3" s="2">
        <v>66</v>
      </c>
      <c r="H3" s="2">
        <f>SUM(C3:G3)</f>
        <v>226</v>
      </c>
      <c r="I3" s="4">
        <f>(H3/500)*100%</f>
        <v>0.45200000000000001</v>
      </c>
      <c r="J3" s="2" t="str" cm="1">
        <f t="array" ref="J3">_xlfn.IFS(H3&gt;=300,"A",H3&gt;=250,"B",H3&gt;=200,"C",H3&gt;=150,"D")</f>
        <v>C</v>
      </c>
    </row>
    <row r="4" spans="1:10">
      <c r="A4" s="5">
        <v>2</v>
      </c>
      <c r="B4" s="3" t="s">
        <v>11</v>
      </c>
      <c r="C4" s="2">
        <v>46</v>
      </c>
      <c r="D4" s="5">
        <v>20</v>
      </c>
      <c r="E4" s="2">
        <v>51</v>
      </c>
      <c r="F4" s="2">
        <v>36</v>
      </c>
      <c r="G4" s="2">
        <v>67</v>
      </c>
      <c r="H4" s="2">
        <f t="shared" ref="H4:H12" si="0">SUM(C4:G4)</f>
        <v>220</v>
      </c>
      <c r="I4" s="4">
        <f t="shared" ref="I4:I12" si="1">(H4/500)*100%</f>
        <v>0.44</v>
      </c>
      <c r="J4" s="2" t="str" cm="1">
        <f t="array" ref="J4">_xlfn.IFS(H4&gt;=300,"A",H4&gt;=250,"B",H4&gt;=200,"C",H4&gt;=150,"D")</f>
        <v>C</v>
      </c>
    </row>
    <row r="5" spans="1:10">
      <c r="A5" s="5">
        <v>3</v>
      </c>
      <c r="B5" s="3" t="s">
        <v>12</v>
      </c>
      <c r="C5" s="2">
        <v>47</v>
      </c>
      <c r="D5" s="5">
        <v>40</v>
      </c>
      <c r="E5" s="2">
        <v>52</v>
      </c>
      <c r="F5" s="2">
        <v>37</v>
      </c>
      <c r="G5" s="2">
        <v>68</v>
      </c>
      <c r="H5" s="2">
        <f t="shared" si="0"/>
        <v>244</v>
      </c>
      <c r="I5" s="4">
        <f t="shared" si="1"/>
        <v>0.48799999999999999</v>
      </c>
      <c r="J5" s="2" t="str" cm="1">
        <f t="array" ref="J5">_xlfn.IFS(H5&gt;=300,"A",H5&gt;=250,"B",H5&gt;=200,"C",H5&gt;=150,"D")</f>
        <v>C</v>
      </c>
    </row>
    <row r="6" spans="1:10">
      <c r="A6" s="5">
        <v>4</v>
      </c>
      <c r="B6" s="3" t="s">
        <v>13</v>
      </c>
      <c r="C6" s="2">
        <v>48</v>
      </c>
      <c r="D6" s="5">
        <v>41</v>
      </c>
      <c r="E6" s="2">
        <v>53</v>
      </c>
      <c r="F6" s="2">
        <v>38</v>
      </c>
      <c r="G6" s="2">
        <v>69</v>
      </c>
      <c r="H6" s="2">
        <f t="shared" si="0"/>
        <v>249</v>
      </c>
      <c r="I6" s="4">
        <f t="shared" si="1"/>
        <v>0.498</v>
      </c>
      <c r="J6" s="2" t="str" cm="1">
        <f t="array" ref="J6">_xlfn.IFS(H6&gt;=300,"A",H6&gt;=250,"B",H6&gt;=200,"C",H6&gt;=150,"D")</f>
        <v>C</v>
      </c>
    </row>
    <row r="7" spans="1:10">
      <c r="A7" s="5">
        <v>5</v>
      </c>
      <c r="B7" s="3" t="s">
        <v>14</v>
      </c>
      <c r="C7" s="2">
        <v>49</v>
      </c>
      <c r="D7" s="5">
        <v>66</v>
      </c>
      <c r="E7" s="2">
        <v>54</v>
      </c>
      <c r="F7" s="2">
        <v>99</v>
      </c>
      <c r="G7" s="2">
        <v>70</v>
      </c>
      <c r="H7" s="2">
        <f t="shared" si="0"/>
        <v>338</v>
      </c>
      <c r="I7" s="4">
        <f t="shared" si="1"/>
        <v>0.67600000000000005</v>
      </c>
      <c r="J7" s="2" t="str" cm="1">
        <f t="array" ref="J7">_xlfn.IFS(H7&gt;=300,"A",H7&gt;=250,"B",H7&gt;=200,"C",H7&gt;=150,"D")</f>
        <v>A</v>
      </c>
    </row>
    <row r="8" spans="1:10">
      <c r="A8" s="5">
        <v>6</v>
      </c>
      <c r="B8" s="3" t="s">
        <v>15</v>
      </c>
      <c r="C8" s="2">
        <v>50</v>
      </c>
      <c r="D8" s="5">
        <v>43</v>
      </c>
      <c r="E8" s="2">
        <v>55</v>
      </c>
      <c r="F8" s="2">
        <v>40</v>
      </c>
      <c r="G8" s="2">
        <v>71</v>
      </c>
      <c r="H8" s="2">
        <f t="shared" si="0"/>
        <v>259</v>
      </c>
      <c r="I8" s="4">
        <f t="shared" si="1"/>
        <v>0.51800000000000002</v>
      </c>
      <c r="J8" s="2" t="str" cm="1">
        <f t="array" ref="J8">_xlfn.IFS(H8&gt;=300,"A",H8&gt;=250,"B",H8&gt;=200,"C",H8&gt;=150,"D")</f>
        <v>B</v>
      </c>
    </row>
    <row r="9" spans="1:10">
      <c r="A9" s="5">
        <v>7</v>
      </c>
      <c r="B9" s="3" t="s">
        <v>16</v>
      </c>
      <c r="C9" s="2">
        <v>44</v>
      </c>
      <c r="D9" s="5">
        <v>33</v>
      </c>
      <c r="E9" s="2">
        <v>22</v>
      </c>
      <c r="F9" s="2">
        <v>22</v>
      </c>
      <c r="G9" s="2">
        <v>33</v>
      </c>
      <c r="H9" s="2">
        <f t="shared" si="0"/>
        <v>154</v>
      </c>
      <c r="I9" s="4">
        <f t="shared" si="1"/>
        <v>0.308</v>
      </c>
      <c r="J9" s="2" t="str" cm="1">
        <f t="array" ref="J9">_xlfn.IFS(H9&gt;=300,"A",H9&gt;=250,"B",H9&gt;=200,"C",H9&gt;=150,"D")</f>
        <v>D</v>
      </c>
    </row>
    <row r="10" spans="1:10">
      <c r="A10" s="5">
        <v>8</v>
      </c>
      <c r="B10" s="3" t="s">
        <v>17</v>
      </c>
      <c r="C10" s="2">
        <v>52</v>
      </c>
      <c r="D10" s="5">
        <v>45</v>
      </c>
      <c r="E10" s="2">
        <v>57</v>
      </c>
      <c r="F10" s="2">
        <v>42</v>
      </c>
      <c r="G10" s="2">
        <v>73</v>
      </c>
      <c r="H10" s="2">
        <f t="shared" si="0"/>
        <v>269</v>
      </c>
      <c r="I10" s="4">
        <f t="shared" si="1"/>
        <v>0.53800000000000003</v>
      </c>
      <c r="J10" s="2" t="str" cm="1">
        <f t="array" ref="J10">_xlfn.IFS(H10&gt;=300,"A",H10&gt;=250,"B",H10&gt;=200,"C",H10&gt;=150,"D")</f>
        <v>B</v>
      </c>
    </row>
    <row r="11" spans="1:10">
      <c r="A11" s="5">
        <v>9</v>
      </c>
      <c r="B11" s="5" t="s">
        <v>18</v>
      </c>
      <c r="C11" s="2">
        <v>53</v>
      </c>
      <c r="D11" s="5">
        <v>46</v>
      </c>
      <c r="E11" s="2">
        <v>58</v>
      </c>
      <c r="F11" s="2">
        <v>43</v>
      </c>
      <c r="G11" s="2">
        <v>74</v>
      </c>
      <c r="H11" s="2">
        <f t="shared" si="0"/>
        <v>274</v>
      </c>
      <c r="I11" s="4">
        <f t="shared" si="1"/>
        <v>0.54800000000000004</v>
      </c>
      <c r="J11" s="2" t="str" cm="1">
        <f t="array" ref="J11">_xlfn.IFS(H11&gt;=300,"A",H11&gt;=250,"B",H11&gt;=200,"C",H11&gt;=150,"D")</f>
        <v>B</v>
      </c>
    </row>
    <row r="12" spans="1:10">
      <c r="A12" s="5">
        <v>10</v>
      </c>
      <c r="B12" s="5" t="s">
        <v>19</v>
      </c>
      <c r="C12" s="2">
        <v>54</v>
      </c>
      <c r="D12" s="5">
        <v>55</v>
      </c>
      <c r="E12" s="2">
        <v>59</v>
      </c>
      <c r="F12" s="2">
        <v>99</v>
      </c>
      <c r="G12" s="2">
        <v>75</v>
      </c>
      <c r="H12" s="2">
        <f t="shared" si="0"/>
        <v>342</v>
      </c>
      <c r="I12" s="4">
        <f t="shared" si="1"/>
        <v>0.68400000000000005</v>
      </c>
      <c r="J12" s="2" t="str" cm="1">
        <f t="array" ref="J12">_xlfn.IFS(H12&gt;=300,"A",H12&gt;=250,"B",H12&gt;=200,"C",H12&gt;=150,"D")</f>
        <v>A</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330-5645-4015-9952-D255B8945DD7}">
  <dimension ref="A1:F13"/>
  <sheetViews>
    <sheetView workbookViewId="0">
      <selection activeCell="F5" sqref="F5"/>
    </sheetView>
  </sheetViews>
  <sheetFormatPr defaultRowHeight="14.4"/>
  <cols>
    <col min="2" max="2" width="17.33203125" customWidth="1"/>
    <col min="3" max="3" width="8.77734375" customWidth="1"/>
    <col min="4" max="4" width="12.44140625" customWidth="1"/>
    <col min="5" max="5" width="12.33203125" customWidth="1"/>
    <col min="6" max="6" width="14.109375" customWidth="1"/>
  </cols>
  <sheetData>
    <row r="1" spans="1:6" ht="15" thickBot="1"/>
    <row r="2" spans="1:6" ht="15" thickBot="1">
      <c r="A2" s="39" t="s">
        <v>35</v>
      </c>
      <c r="B2" s="40"/>
      <c r="C2" s="40"/>
      <c r="D2" s="40"/>
      <c r="E2" s="40"/>
      <c r="F2" s="41"/>
    </row>
    <row r="3" spans="1:6">
      <c r="A3" s="8" t="s">
        <v>0</v>
      </c>
      <c r="B3" s="8" t="s">
        <v>21</v>
      </c>
      <c r="C3" s="8" t="s">
        <v>22</v>
      </c>
      <c r="D3" s="8" t="s">
        <v>23</v>
      </c>
      <c r="E3" s="8" t="s">
        <v>24</v>
      </c>
      <c r="F3" s="8" t="s">
        <v>9</v>
      </c>
    </row>
    <row r="4" spans="1:6">
      <c r="A4" s="7">
        <v>1</v>
      </c>
      <c r="B4" s="7" t="s">
        <v>25</v>
      </c>
      <c r="C4" s="7">
        <v>10</v>
      </c>
      <c r="D4" s="7">
        <v>4000</v>
      </c>
      <c r="E4" s="7">
        <f>4000*10</f>
        <v>40000</v>
      </c>
      <c r="F4" s="7" t="str" cm="1">
        <f t="array" ref="F4">_xlfn.IFS(E4&gt;=150000,"EXPENSIVE",E4&gt;=120000,"RICH",E4&gt;=80000,"MIDDLE",E4&gt;=30000,"LOWESTPRICE")</f>
        <v>LOWESTPRICE</v>
      </c>
    </row>
    <row r="5" spans="1:6">
      <c r="A5" s="7">
        <v>2</v>
      </c>
      <c r="B5" s="7" t="s">
        <v>26</v>
      </c>
      <c r="C5" s="7">
        <v>30</v>
      </c>
      <c r="D5" s="7">
        <v>5000</v>
      </c>
      <c r="E5" s="7">
        <f>D5*C5</f>
        <v>150000</v>
      </c>
      <c r="F5" s="7" t="str" cm="1">
        <f t="array" ref="F5">_xlfn.IFS(E5&gt;=150000,"EXPENSIVE",E5&gt;=120000,"RICH",E5&gt;=80000,"MIDDLE",E5&gt;=30000,"LOWESTPRICE")</f>
        <v>EXPENSIVE</v>
      </c>
    </row>
    <row r="6" spans="1:6">
      <c r="A6" s="7">
        <v>3</v>
      </c>
      <c r="B6" s="7" t="s">
        <v>27</v>
      </c>
      <c r="C6" s="7">
        <v>15</v>
      </c>
      <c r="D6" s="7">
        <v>3000</v>
      </c>
      <c r="E6" s="7">
        <f t="shared" ref="E6:E13" si="0">D6*C6</f>
        <v>45000</v>
      </c>
      <c r="F6" s="7" t="str" cm="1">
        <f t="array" ref="F6">_xlfn.IFS(E6&gt;=150000,"EXPENSIVE",E6&gt;=120000,"RICH",E6&gt;=80000,"MIDDLE",E6&gt;=30000,"LOWESTPRICE")</f>
        <v>LOWESTPRICE</v>
      </c>
    </row>
    <row r="7" spans="1:6">
      <c r="A7" s="7">
        <v>4</v>
      </c>
      <c r="B7" s="7" t="s">
        <v>28</v>
      </c>
      <c r="C7" s="7">
        <v>16</v>
      </c>
      <c r="D7" s="7">
        <v>6000</v>
      </c>
      <c r="E7" s="7">
        <f t="shared" si="0"/>
        <v>96000</v>
      </c>
      <c r="F7" s="7" t="str" cm="1">
        <f t="array" ref="F7">_xlfn.IFS(E7&gt;=150000,"EXPENSIVE",E7&gt;=120000,"RICH",E7&gt;=80000,"MIDDLE",E7&gt;=30000,"LOWESTPRICE")</f>
        <v>MIDDLE</v>
      </c>
    </row>
    <row r="8" spans="1:6">
      <c r="A8" s="7">
        <v>5</v>
      </c>
      <c r="B8" s="7" t="s">
        <v>29</v>
      </c>
      <c r="C8" s="7">
        <v>17</v>
      </c>
      <c r="D8" s="7">
        <v>7500</v>
      </c>
      <c r="E8" s="7">
        <f t="shared" si="0"/>
        <v>127500</v>
      </c>
      <c r="F8" s="7" t="str" cm="1">
        <f t="array" ref="F8">_xlfn.IFS(E8&gt;=150000,"EXPENSIVE",E8&gt;=120000,"RICH",E8&gt;=80000,"MIDDLE",E8&gt;=30000,"LOWESTPRICE")</f>
        <v>RICH</v>
      </c>
    </row>
    <row r="9" spans="1:6">
      <c r="A9" s="7">
        <v>6</v>
      </c>
      <c r="B9" s="7" t="s">
        <v>30</v>
      </c>
      <c r="C9" s="7">
        <v>18</v>
      </c>
      <c r="D9" s="7">
        <v>8540</v>
      </c>
      <c r="E9" s="7">
        <f t="shared" si="0"/>
        <v>153720</v>
      </c>
      <c r="F9" s="7" t="str" cm="1">
        <f t="array" ref="F9">_xlfn.IFS(E9&gt;=150000,"EXPENSIVE",E9&gt;=120000,"RICH",E9&gt;=80000,"MIDDLE",E9&gt;=30000,"LOWESTPRICE")</f>
        <v>EXPENSIVE</v>
      </c>
    </row>
    <row r="10" spans="1:6">
      <c r="A10" s="7">
        <v>7</v>
      </c>
      <c r="B10" s="7" t="s">
        <v>31</v>
      </c>
      <c r="C10" s="7">
        <v>5</v>
      </c>
      <c r="D10" s="7">
        <v>9000</v>
      </c>
      <c r="E10" s="7">
        <f t="shared" si="0"/>
        <v>45000</v>
      </c>
      <c r="F10" s="7" t="str" cm="1">
        <f t="array" ref="F10">_xlfn.IFS(E10&gt;=150000,"EXPENSIVE",E10&gt;=120000,"RICH",E10&gt;=80000,"MIDDLE",E10&gt;=30000,"LOWESTPRICE")</f>
        <v>LOWESTPRICE</v>
      </c>
    </row>
    <row r="11" spans="1:6">
      <c r="A11" s="7">
        <v>8</v>
      </c>
      <c r="B11" s="7" t="s">
        <v>32</v>
      </c>
      <c r="C11" s="7">
        <v>20</v>
      </c>
      <c r="D11" s="7">
        <v>3000</v>
      </c>
      <c r="E11" s="7">
        <f t="shared" si="0"/>
        <v>60000</v>
      </c>
      <c r="F11" s="7" t="str" cm="1">
        <f t="array" ref="F11">_xlfn.IFS(E11&gt;=150000,"EXPENSIVE",E11&gt;=120000,"RICH",E11&gt;=80000,"MIDDLE",E11&gt;=30000,"LOWESTPRICE")</f>
        <v>LOWESTPRICE</v>
      </c>
    </row>
    <row r="12" spans="1:6">
      <c r="A12" s="7">
        <v>9</v>
      </c>
      <c r="B12" s="7" t="s">
        <v>33</v>
      </c>
      <c r="C12" s="7">
        <v>21</v>
      </c>
      <c r="D12" s="7">
        <v>4300</v>
      </c>
      <c r="E12" s="7">
        <f t="shared" si="0"/>
        <v>90300</v>
      </c>
      <c r="F12" s="7" t="str" cm="1">
        <f t="array" ref="F12">_xlfn.IFS(E12&gt;=150000,"EXPENSIVE",E12&gt;=120000,"RICH",E12&gt;=80000,"MIDDLE",E12&gt;=30000,"LOWESTPRICE")</f>
        <v>MIDDLE</v>
      </c>
    </row>
    <row r="13" spans="1:6">
      <c r="A13" s="7">
        <v>10</v>
      </c>
      <c r="B13" s="7" t="s">
        <v>34</v>
      </c>
      <c r="C13" s="7">
        <v>22</v>
      </c>
      <c r="D13" s="7">
        <v>2200</v>
      </c>
      <c r="E13" s="7">
        <f t="shared" si="0"/>
        <v>48400</v>
      </c>
      <c r="F13" s="7" t="str" cm="1">
        <f t="array" ref="F13">_xlfn.IFS(E13&gt;=150000,"EXPENSIVE",E13&gt;=120000,"RICH",E13&gt;=80000,"MIDDLE",E13&gt;=30000,"LOWESTPRICE")</f>
        <v>LOWESTPRICE</v>
      </c>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85A46-80AA-4752-9FDD-D93788085308}">
  <dimension ref="A2:E33"/>
  <sheetViews>
    <sheetView topLeftCell="A9" workbookViewId="0">
      <selection activeCell="F20" sqref="F20"/>
    </sheetView>
  </sheetViews>
  <sheetFormatPr defaultRowHeight="14.4"/>
  <cols>
    <col min="2" max="2" width="19.5546875" customWidth="1"/>
    <col min="3" max="3" width="18.77734375" customWidth="1"/>
    <col min="4" max="4" width="19.33203125" customWidth="1"/>
    <col min="5" max="5" width="15.44140625" customWidth="1"/>
    <col min="6" max="6" width="12.44140625" customWidth="1"/>
  </cols>
  <sheetData>
    <row r="2" spans="1:5">
      <c r="A2" s="42" t="s">
        <v>60</v>
      </c>
      <c r="B2" s="43"/>
      <c r="C2" s="43"/>
      <c r="D2" s="43"/>
      <c r="E2" s="43"/>
    </row>
    <row r="3" spans="1:5">
      <c r="A3" s="9" t="s">
        <v>36</v>
      </c>
      <c r="B3" s="9" t="s">
        <v>37</v>
      </c>
      <c r="C3" s="9" t="s">
        <v>38</v>
      </c>
      <c r="D3" s="9" t="s">
        <v>39</v>
      </c>
      <c r="E3" s="9" t="s">
        <v>59</v>
      </c>
    </row>
    <row r="4" spans="1:5">
      <c r="A4" s="5">
        <v>1</v>
      </c>
      <c r="B4" s="5" t="s">
        <v>40</v>
      </c>
      <c r="C4" s="5" t="s">
        <v>41</v>
      </c>
      <c r="D4" s="5" t="str">
        <f>_xlfn.CONCAT(B4," ",C5)</f>
        <v>RAHUL TRIPATHI</v>
      </c>
      <c r="E4" s="5" t="s">
        <v>52</v>
      </c>
    </row>
    <row r="5" spans="1:5">
      <c r="A5" s="5">
        <v>2</v>
      </c>
      <c r="B5" s="5" t="s">
        <v>58</v>
      </c>
      <c r="C5" s="5" t="s">
        <v>42</v>
      </c>
      <c r="D5" s="5" t="str">
        <f t="shared" ref="D5:D13" si="0">_xlfn.CONCAT(B5," ",C6)</f>
        <v>SOBHIT TIWARI</v>
      </c>
      <c r="E5" s="5" t="s">
        <v>57</v>
      </c>
    </row>
    <row r="6" spans="1:5">
      <c r="A6" s="5">
        <v>3</v>
      </c>
      <c r="B6" s="5" t="s">
        <v>40</v>
      </c>
      <c r="C6" s="5" t="s">
        <v>43</v>
      </c>
      <c r="D6" s="5" t="str">
        <f t="shared" si="0"/>
        <v>RAHUL RAY</v>
      </c>
      <c r="E6" s="5" t="s">
        <v>54</v>
      </c>
    </row>
    <row r="7" spans="1:5">
      <c r="A7" s="5">
        <v>4</v>
      </c>
      <c r="B7" s="5" t="s">
        <v>57</v>
      </c>
      <c r="C7" s="5" t="s">
        <v>44</v>
      </c>
      <c r="D7" s="5" t="str">
        <f t="shared" si="0"/>
        <v>MADHAVI KUSHWAHA</v>
      </c>
      <c r="E7" s="5" t="s">
        <v>40</v>
      </c>
    </row>
    <row r="8" spans="1:5">
      <c r="A8" s="5">
        <v>5</v>
      </c>
      <c r="B8" s="5" t="s">
        <v>56</v>
      </c>
      <c r="C8" s="5" t="s">
        <v>45</v>
      </c>
      <c r="D8" s="5" t="str">
        <f t="shared" si="0"/>
        <v>TRIPTI MICHEAL</v>
      </c>
      <c r="E8" s="5" t="s">
        <v>40</v>
      </c>
    </row>
    <row r="9" spans="1:5">
      <c r="A9" s="5">
        <v>6</v>
      </c>
      <c r="B9" s="5" t="s">
        <v>55</v>
      </c>
      <c r="C9" s="5" t="s">
        <v>46</v>
      </c>
      <c r="D9" s="5" t="str">
        <f t="shared" si="0"/>
        <v>RIYA SHARMA</v>
      </c>
      <c r="E9" s="5" t="s">
        <v>55</v>
      </c>
    </row>
    <row r="10" spans="1:5">
      <c r="A10" s="5">
        <v>7</v>
      </c>
      <c r="B10" s="5" t="s">
        <v>54</v>
      </c>
      <c r="C10" s="5" t="s">
        <v>47</v>
      </c>
      <c r="D10" s="5" t="str">
        <f t="shared" si="0"/>
        <v>PRIYA GHOSLE</v>
      </c>
      <c r="E10" s="5" t="s">
        <v>58</v>
      </c>
    </row>
    <row r="11" spans="1:5">
      <c r="A11" s="5">
        <v>8</v>
      </c>
      <c r="B11" s="5" t="s">
        <v>49</v>
      </c>
      <c r="C11" s="5" t="s">
        <v>48</v>
      </c>
      <c r="D11" s="5" t="str">
        <f t="shared" si="0"/>
        <v>SREYA SING</v>
      </c>
      <c r="E11" s="5" t="s">
        <v>49</v>
      </c>
    </row>
    <row r="12" spans="1:5">
      <c r="A12" s="5">
        <v>9</v>
      </c>
      <c r="B12" s="5" t="s">
        <v>53</v>
      </c>
      <c r="C12" s="5" t="s">
        <v>50</v>
      </c>
      <c r="D12" s="5" t="str">
        <f t="shared" si="0"/>
        <v>SRIJAN THANKUR</v>
      </c>
      <c r="E12" s="5" t="s">
        <v>53</v>
      </c>
    </row>
    <row r="13" spans="1:5">
      <c r="A13" s="5">
        <v>10</v>
      </c>
      <c r="B13" s="5" t="s">
        <v>52</v>
      </c>
      <c r="C13" s="5" t="s">
        <v>51</v>
      </c>
      <c r="D13" s="5" t="str">
        <f t="shared" si="0"/>
        <v xml:space="preserve">AMAN </v>
      </c>
      <c r="E13" s="5" t="s">
        <v>56</v>
      </c>
    </row>
    <row r="16" spans="1:5">
      <c r="C16" s="35" t="s">
        <v>132</v>
      </c>
      <c r="D16" t="s">
        <v>133</v>
      </c>
      <c r="E16" t="str">
        <f>CONCATENATE(C16," ",D16)</f>
        <v>mishra kumar</v>
      </c>
    </row>
    <row r="33" spans="5:5">
      <c r="E33" s="6"/>
    </row>
  </sheetData>
  <sortState xmlns:xlrd2="http://schemas.microsoft.com/office/spreadsheetml/2017/richdata2" ref="E4:E13">
    <sortCondition ref="E4:E13"/>
  </sortState>
  <mergeCells count="1">
    <mergeCell ref="A2:E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D544-2E5D-47AC-8EF9-E3F1A35D6DCB}">
  <dimension ref="A1:AJ52"/>
  <sheetViews>
    <sheetView tabSelected="1" workbookViewId="0">
      <selection activeCell="A2" sqref="A2:I2"/>
    </sheetView>
  </sheetViews>
  <sheetFormatPr defaultRowHeight="14.4"/>
  <cols>
    <col min="1" max="1" width="21.77734375" bestFit="1" customWidth="1"/>
    <col min="2" max="2" width="12.88671875" bestFit="1" customWidth="1"/>
    <col min="3" max="3" width="26.5546875" bestFit="1" customWidth="1"/>
    <col min="4" max="4" width="23.6640625" customWidth="1"/>
    <col min="5" max="5" width="19.6640625" customWidth="1"/>
    <col min="6" max="6" width="11.44140625" customWidth="1"/>
    <col min="7" max="7" width="17.44140625" customWidth="1"/>
    <col min="8" max="8" width="14" customWidth="1"/>
    <col min="9" max="9" width="18.33203125" customWidth="1"/>
    <col min="10" max="13" width="8.88671875" customWidth="1"/>
    <col min="14" max="14" width="30.5546875" customWidth="1"/>
  </cols>
  <sheetData>
    <row r="1" spans="1:36">
      <c r="A1" s="48"/>
      <c r="B1" s="48"/>
      <c r="C1" s="48"/>
      <c r="D1" s="48"/>
      <c r="E1" s="48"/>
      <c r="F1" s="48"/>
      <c r="G1" s="48"/>
      <c r="H1" s="48"/>
      <c r="I1" s="48"/>
      <c r="J1" s="48"/>
      <c r="K1" s="48"/>
      <c r="L1" s="48"/>
      <c r="M1" s="48"/>
      <c r="N1" s="48"/>
      <c r="O1" s="47"/>
      <c r="P1" s="47"/>
      <c r="Q1" s="47"/>
      <c r="R1" s="47"/>
      <c r="S1" s="47"/>
      <c r="T1" s="47"/>
      <c r="U1" s="47"/>
      <c r="V1" s="47"/>
      <c r="W1" s="47"/>
      <c r="X1" s="47"/>
      <c r="Y1" s="47"/>
      <c r="Z1" s="47"/>
      <c r="AA1" s="47"/>
      <c r="AB1" s="47"/>
      <c r="AC1" s="47"/>
      <c r="AD1" s="47"/>
      <c r="AE1" s="47"/>
      <c r="AF1" s="47"/>
      <c r="AG1" s="47"/>
      <c r="AH1" s="47"/>
      <c r="AI1" s="47"/>
      <c r="AJ1" s="47"/>
    </row>
    <row r="2" spans="1:36">
      <c r="A2" s="50" t="s">
        <v>87</v>
      </c>
      <c r="B2" s="50"/>
      <c r="C2" s="50"/>
      <c r="D2" s="50"/>
      <c r="E2" s="50"/>
      <c r="F2" s="50"/>
      <c r="G2" s="50"/>
      <c r="H2" s="50"/>
      <c r="I2" s="50"/>
      <c r="J2" s="48"/>
      <c r="K2" s="48"/>
      <c r="L2" s="48"/>
      <c r="M2" s="48"/>
      <c r="N2" s="48"/>
      <c r="O2" s="47"/>
      <c r="P2" s="47"/>
      <c r="Q2" s="47"/>
      <c r="R2" s="47"/>
      <c r="S2" s="47"/>
      <c r="T2" s="47"/>
      <c r="U2" s="47"/>
      <c r="V2" s="47"/>
      <c r="W2" s="47"/>
      <c r="X2" s="47"/>
      <c r="Y2" s="47"/>
      <c r="Z2" s="47"/>
      <c r="AA2" s="47"/>
      <c r="AB2" s="47"/>
      <c r="AC2" s="47"/>
      <c r="AD2" s="47"/>
      <c r="AE2" s="47"/>
      <c r="AF2" s="47"/>
      <c r="AG2" s="47"/>
      <c r="AH2" s="47"/>
      <c r="AI2" s="47"/>
      <c r="AJ2" s="47"/>
    </row>
    <row r="3" spans="1:36">
      <c r="A3" s="13" t="s">
        <v>61</v>
      </c>
      <c r="B3" s="13" t="s">
        <v>66</v>
      </c>
      <c r="C3" s="13" t="s">
        <v>67</v>
      </c>
      <c r="D3" s="13" t="s">
        <v>62</v>
      </c>
      <c r="E3" s="13" t="s">
        <v>63</v>
      </c>
      <c r="F3" s="13" t="s">
        <v>64</v>
      </c>
      <c r="G3" s="13" t="s">
        <v>65</v>
      </c>
      <c r="H3" s="13" t="s">
        <v>24</v>
      </c>
      <c r="I3" s="15" t="s">
        <v>88</v>
      </c>
      <c r="J3" s="48"/>
      <c r="K3" s="48"/>
      <c r="L3" s="48"/>
      <c r="M3" s="48"/>
      <c r="N3" s="48"/>
      <c r="O3" s="47"/>
      <c r="P3" s="47"/>
      <c r="Q3" s="47"/>
      <c r="R3" s="47"/>
      <c r="S3" s="47"/>
      <c r="T3" s="47"/>
      <c r="U3" s="47"/>
      <c r="V3" s="47"/>
      <c r="W3" s="47"/>
      <c r="X3" s="47"/>
      <c r="Y3" s="47"/>
      <c r="Z3" s="47"/>
      <c r="AA3" s="47"/>
      <c r="AB3" s="47"/>
      <c r="AC3" s="47"/>
      <c r="AD3" s="47"/>
      <c r="AE3" s="47"/>
      <c r="AF3" s="47"/>
      <c r="AG3" s="47"/>
      <c r="AH3" s="47"/>
      <c r="AI3" s="47"/>
      <c r="AJ3" s="47"/>
    </row>
    <row r="4" spans="1:36">
      <c r="A4" s="10">
        <v>1</v>
      </c>
      <c r="B4" s="11" t="s">
        <v>68</v>
      </c>
      <c r="C4" s="11" t="s">
        <v>77</v>
      </c>
      <c r="D4" s="10">
        <v>100000</v>
      </c>
      <c r="E4" s="12">
        <v>0.2</v>
      </c>
      <c r="F4" s="10" t="s">
        <v>86</v>
      </c>
      <c r="G4" s="10">
        <f>D4*E4*1</f>
        <v>20000</v>
      </c>
      <c r="H4" s="14">
        <f>D4+G4</f>
        <v>120000</v>
      </c>
      <c r="I4" s="14">
        <f>E4+H4</f>
        <v>120000.2</v>
      </c>
      <c r="J4" s="48"/>
      <c r="K4" s="48"/>
      <c r="L4" s="48"/>
      <c r="M4" s="48"/>
      <c r="N4" s="48"/>
      <c r="O4" s="47"/>
      <c r="P4" s="47"/>
      <c r="Q4" s="47"/>
      <c r="R4" s="47"/>
      <c r="S4" s="47"/>
      <c r="T4" s="47"/>
      <c r="U4" s="47"/>
      <c r="V4" s="47"/>
      <c r="W4" s="47"/>
      <c r="X4" s="47"/>
      <c r="Y4" s="47"/>
      <c r="Z4" s="47"/>
      <c r="AA4" s="47"/>
      <c r="AB4" s="47"/>
      <c r="AC4" s="47"/>
      <c r="AD4" s="47"/>
      <c r="AE4" s="47"/>
      <c r="AF4" s="47"/>
      <c r="AG4" s="47"/>
      <c r="AH4" s="47"/>
      <c r="AI4" s="47"/>
      <c r="AJ4" s="47"/>
    </row>
    <row r="5" spans="1:36">
      <c r="A5" s="10">
        <v>2</v>
      </c>
      <c r="B5" s="11" t="s">
        <v>69</v>
      </c>
      <c r="C5" s="11" t="s">
        <v>78</v>
      </c>
      <c r="D5" s="10">
        <v>130000</v>
      </c>
      <c r="E5" s="12">
        <v>0.2</v>
      </c>
      <c r="F5" s="10" t="s">
        <v>90</v>
      </c>
      <c r="G5" s="10">
        <f t="shared" ref="G5:G12" si="0">D5*E5*1</f>
        <v>26000</v>
      </c>
      <c r="H5" s="14">
        <f t="shared" ref="H5:I12" si="1">D5+G5</f>
        <v>156000</v>
      </c>
      <c r="I5" s="14">
        <f t="shared" si="1"/>
        <v>156000.20000000001</v>
      </c>
      <c r="J5" s="48"/>
      <c r="K5" s="48"/>
      <c r="L5" s="48"/>
      <c r="M5" s="48"/>
      <c r="N5" s="48"/>
      <c r="O5" s="47"/>
      <c r="P5" s="47"/>
      <c r="Q5" s="47"/>
      <c r="R5" s="47"/>
      <c r="S5" s="47"/>
      <c r="T5" s="47"/>
      <c r="U5" s="47"/>
      <c r="V5" s="47"/>
      <c r="W5" s="47"/>
      <c r="X5" s="47"/>
      <c r="Y5" s="47"/>
      <c r="Z5" s="47"/>
      <c r="AA5" s="47"/>
      <c r="AB5" s="47"/>
      <c r="AC5" s="47"/>
      <c r="AD5" s="47"/>
      <c r="AE5" s="47"/>
      <c r="AF5" s="47"/>
      <c r="AG5" s="47"/>
      <c r="AH5" s="47"/>
      <c r="AI5" s="47"/>
      <c r="AJ5" s="47"/>
    </row>
    <row r="6" spans="1:36">
      <c r="A6" s="10">
        <v>3</v>
      </c>
      <c r="B6" s="11" t="s">
        <v>70</v>
      </c>
      <c r="C6" s="11" t="s">
        <v>79</v>
      </c>
      <c r="D6" s="10">
        <v>250000</v>
      </c>
      <c r="E6" s="12">
        <v>0.2</v>
      </c>
      <c r="F6" s="10" t="s">
        <v>89</v>
      </c>
      <c r="G6" s="10">
        <f t="shared" si="0"/>
        <v>50000</v>
      </c>
      <c r="H6" s="14">
        <f t="shared" si="1"/>
        <v>300000</v>
      </c>
      <c r="I6" s="14">
        <f t="shared" si="1"/>
        <v>300000.2</v>
      </c>
      <c r="J6" s="48"/>
      <c r="K6" s="48"/>
      <c r="L6" s="48"/>
      <c r="M6" s="48"/>
      <c r="N6" s="48"/>
      <c r="O6" s="47"/>
      <c r="P6" s="47"/>
      <c r="Q6" s="47"/>
      <c r="R6" s="47"/>
      <c r="S6" s="47"/>
      <c r="T6" s="47"/>
      <c r="U6" s="47"/>
      <c r="V6" s="47"/>
      <c r="W6" s="47"/>
      <c r="X6" s="47"/>
      <c r="Y6" s="47"/>
      <c r="Z6" s="47"/>
      <c r="AA6" s="47"/>
      <c r="AB6" s="47"/>
      <c r="AC6" s="47"/>
      <c r="AD6" s="47"/>
      <c r="AE6" s="47"/>
      <c r="AF6" s="47"/>
      <c r="AG6" s="47"/>
      <c r="AH6" s="47"/>
      <c r="AI6" s="47"/>
      <c r="AJ6" s="47"/>
    </row>
    <row r="7" spans="1:36">
      <c r="A7" s="10">
        <v>4</v>
      </c>
      <c r="B7" s="11" t="s">
        <v>71</v>
      </c>
      <c r="C7" s="11" t="s">
        <v>80</v>
      </c>
      <c r="D7" s="10">
        <v>170000</v>
      </c>
      <c r="E7" s="12">
        <v>0.2</v>
      </c>
      <c r="F7" s="10" t="s">
        <v>89</v>
      </c>
      <c r="G7" s="10">
        <f t="shared" si="0"/>
        <v>34000</v>
      </c>
      <c r="H7" s="14">
        <f t="shared" si="1"/>
        <v>204000</v>
      </c>
      <c r="I7" s="14">
        <f t="shared" si="1"/>
        <v>204000.2</v>
      </c>
      <c r="J7" s="48"/>
      <c r="K7" s="48"/>
      <c r="L7" s="48"/>
      <c r="M7" s="48"/>
      <c r="N7" s="48"/>
      <c r="O7" s="47"/>
      <c r="P7" s="47"/>
      <c r="Q7" s="47"/>
      <c r="R7" s="47"/>
      <c r="S7" s="47"/>
      <c r="T7" s="47"/>
      <c r="U7" s="47"/>
      <c r="V7" s="47"/>
      <c r="W7" s="47"/>
      <c r="X7" s="47"/>
      <c r="Y7" s="47"/>
      <c r="Z7" s="47"/>
      <c r="AA7" s="47"/>
      <c r="AB7" s="47"/>
      <c r="AC7" s="47"/>
      <c r="AD7" s="47"/>
      <c r="AE7" s="47"/>
      <c r="AF7" s="47"/>
      <c r="AG7" s="47"/>
      <c r="AH7" s="47"/>
      <c r="AI7" s="47"/>
      <c r="AJ7" s="47"/>
    </row>
    <row r="8" spans="1:36">
      <c r="A8" s="10">
        <v>5</v>
      </c>
      <c r="B8" s="11" t="s">
        <v>72</v>
      </c>
      <c r="C8" s="11" t="s">
        <v>81</v>
      </c>
      <c r="D8" s="10">
        <v>100000</v>
      </c>
      <c r="E8" s="12">
        <v>0.2</v>
      </c>
      <c r="F8" s="10" t="s">
        <v>86</v>
      </c>
      <c r="G8" s="10">
        <f t="shared" si="0"/>
        <v>20000</v>
      </c>
      <c r="H8" s="14">
        <f t="shared" si="1"/>
        <v>120000</v>
      </c>
      <c r="I8" s="14">
        <f t="shared" si="1"/>
        <v>120000.2</v>
      </c>
      <c r="J8" s="48"/>
      <c r="K8" s="48"/>
      <c r="L8" s="48"/>
      <c r="M8" s="48"/>
      <c r="N8" s="48"/>
      <c r="O8" s="47"/>
      <c r="P8" s="47"/>
      <c r="Q8" s="47"/>
      <c r="R8" s="47"/>
      <c r="S8" s="47"/>
      <c r="T8" s="47"/>
      <c r="U8" s="47"/>
      <c r="V8" s="47"/>
      <c r="W8" s="47"/>
      <c r="X8" s="47"/>
      <c r="Y8" s="47"/>
      <c r="Z8" s="47"/>
      <c r="AA8" s="47"/>
      <c r="AB8" s="47"/>
      <c r="AC8" s="47"/>
      <c r="AD8" s="47"/>
      <c r="AE8" s="47"/>
      <c r="AF8" s="47"/>
      <c r="AG8" s="47"/>
      <c r="AH8" s="47"/>
      <c r="AI8" s="47"/>
      <c r="AJ8" s="47"/>
    </row>
    <row r="9" spans="1:36">
      <c r="A9" s="10">
        <v>7</v>
      </c>
      <c r="B9" s="11" t="s">
        <v>73</v>
      </c>
      <c r="C9" s="11" t="s">
        <v>82</v>
      </c>
      <c r="D9" s="10">
        <v>900000</v>
      </c>
      <c r="E9" s="12">
        <v>0.2</v>
      </c>
      <c r="F9" s="10" t="s">
        <v>86</v>
      </c>
      <c r="G9" s="10">
        <f t="shared" si="0"/>
        <v>180000</v>
      </c>
      <c r="H9" s="14">
        <f t="shared" si="1"/>
        <v>1080000</v>
      </c>
      <c r="I9" s="14">
        <f t="shared" si="1"/>
        <v>1080000.2</v>
      </c>
      <c r="J9" s="48"/>
      <c r="K9" s="48"/>
      <c r="L9" s="48"/>
      <c r="M9" s="48"/>
      <c r="N9" s="48"/>
      <c r="O9" s="47"/>
      <c r="P9" s="47"/>
      <c r="Q9" s="47"/>
      <c r="R9" s="47"/>
      <c r="S9" s="47"/>
      <c r="T9" s="47"/>
      <c r="U9" s="47"/>
      <c r="V9" s="47"/>
      <c r="W9" s="47"/>
      <c r="X9" s="47"/>
      <c r="Y9" s="47"/>
      <c r="Z9" s="47"/>
      <c r="AA9" s="47"/>
      <c r="AB9" s="47"/>
      <c r="AC9" s="47"/>
      <c r="AD9" s="47"/>
      <c r="AE9" s="47"/>
      <c r="AF9" s="47"/>
      <c r="AG9" s="47"/>
      <c r="AH9" s="47"/>
      <c r="AI9" s="47"/>
      <c r="AJ9" s="47"/>
    </row>
    <row r="10" spans="1:36">
      <c r="A10" s="10">
        <v>8</v>
      </c>
      <c r="B10" s="11" t="s">
        <v>74</v>
      </c>
      <c r="C10" s="11" t="s">
        <v>83</v>
      </c>
      <c r="D10" s="10">
        <v>800000</v>
      </c>
      <c r="E10" s="12">
        <v>0.2</v>
      </c>
      <c r="F10" s="10" t="s">
        <v>86</v>
      </c>
      <c r="G10" s="10">
        <f t="shared" si="0"/>
        <v>160000</v>
      </c>
      <c r="H10" s="14">
        <f t="shared" si="1"/>
        <v>960000</v>
      </c>
      <c r="I10" s="14">
        <f t="shared" si="1"/>
        <v>960000.2</v>
      </c>
      <c r="J10" s="48"/>
      <c r="K10" s="48"/>
      <c r="L10" s="48"/>
      <c r="M10" s="48"/>
      <c r="N10" s="48"/>
      <c r="O10" s="47"/>
      <c r="P10" s="47"/>
      <c r="Q10" s="47"/>
      <c r="R10" s="47"/>
      <c r="S10" s="47"/>
      <c r="T10" s="47"/>
      <c r="U10" s="47"/>
      <c r="V10" s="47"/>
      <c r="W10" s="47"/>
      <c r="X10" s="47"/>
      <c r="Y10" s="47"/>
      <c r="Z10" s="47"/>
      <c r="AA10" s="47"/>
      <c r="AB10" s="47"/>
      <c r="AC10" s="47"/>
      <c r="AD10" s="47"/>
      <c r="AE10" s="47"/>
      <c r="AF10" s="47"/>
      <c r="AG10" s="47"/>
      <c r="AH10" s="47"/>
      <c r="AI10" s="47"/>
      <c r="AJ10" s="47"/>
    </row>
    <row r="11" spans="1:36">
      <c r="A11" s="10">
        <v>9</v>
      </c>
      <c r="B11" s="11" t="s">
        <v>75</v>
      </c>
      <c r="C11" s="11" t="s">
        <v>84</v>
      </c>
      <c r="D11" s="10">
        <v>700000</v>
      </c>
      <c r="E11" s="12">
        <v>0.2</v>
      </c>
      <c r="F11" s="10" t="s">
        <v>134</v>
      </c>
      <c r="G11" s="10">
        <f t="shared" si="0"/>
        <v>140000</v>
      </c>
      <c r="H11" s="14">
        <f t="shared" si="1"/>
        <v>840000</v>
      </c>
      <c r="I11" s="14">
        <f t="shared" si="1"/>
        <v>840000.2</v>
      </c>
      <c r="J11" s="48"/>
      <c r="K11" s="48"/>
      <c r="L11" s="48"/>
      <c r="M11" s="48"/>
      <c r="N11" s="48"/>
      <c r="O11" s="47"/>
      <c r="P11" s="47"/>
      <c r="Q11" s="47"/>
      <c r="R11" s="47"/>
      <c r="S11" s="47"/>
      <c r="T11" s="47"/>
      <c r="U11" s="47"/>
      <c r="V11" s="47"/>
      <c r="W11" s="47"/>
      <c r="X11" s="47"/>
      <c r="Y11" s="47"/>
      <c r="Z11" s="47"/>
      <c r="AA11" s="47"/>
      <c r="AB11" s="47"/>
      <c r="AC11" s="47"/>
      <c r="AD11" s="47"/>
      <c r="AE11" s="47"/>
      <c r="AF11" s="47"/>
      <c r="AG11" s="47"/>
      <c r="AH11" s="47"/>
      <c r="AI11" s="47"/>
      <c r="AJ11" s="47"/>
    </row>
    <row r="12" spans="1:36">
      <c r="A12" s="10">
        <v>10</v>
      </c>
      <c r="B12" s="11" t="s">
        <v>76</v>
      </c>
      <c r="C12" s="11" t="s">
        <v>85</v>
      </c>
      <c r="D12" s="10">
        <v>160000</v>
      </c>
      <c r="E12" s="12">
        <v>0.2</v>
      </c>
      <c r="F12" s="10" t="s">
        <v>89</v>
      </c>
      <c r="G12" s="10">
        <f t="shared" si="0"/>
        <v>32000</v>
      </c>
      <c r="H12" s="14">
        <f t="shared" si="1"/>
        <v>192000</v>
      </c>
      <c r="I12" s="14">
        <f t="shared" si="1"/>
        <v>192000.2</v>
      </c>
      <c r="J12" s="48"/>
      <c r="K12" s="48"/>
      <c r="L12" s="48"/>
      <c r="M12" s="48"/>
      <c r="N12" s="48"/>
      <c r="O12" s="47"/>
      <c r="P12" s="47"/>
      <c r="Q12" s="47"/>
      <c r="R12" s="47"/>
      <c r="S12" s="47"/>
      <c r="T12" s="47"/>
      <c r="U12" s="47"/>
      <c r="V12" s="47"/>
      <c r="W12" s="47"/>
      <c r="X12" s="47"/>
      <c r="Y12" s="47"/>
      <c r="Z12" s="47"/>
      <c r="AA12" s="47"/>
      <c r="AB12" s="47"/>
      <c r="AC12" s="47"/>
      <c r="AD12" s="47"/>
      <c r="AE12" s="47"/>
      <c r="AF12" s="47"/>
      <c r="AG12" s="47"/>
      <c r="AH12" s="47"/>
      <c r="AI12" s="47"/>
      <c r="AJ12" s="47"/>
    </row>
    <row r="13" spans="1:36">
      <c r="A13" s="48"/>
      <c r="B13" s="48"/>
      <c r="C13" s="48"/>
      <c r="D13" s="48"/>
      <c r="E13" s="48"/>
      <c r="F13" s="48"/>
      <c r="G13" s="48"/>
      <c r="H13" s="48"/>
      <c r="I13" s="48"/>
      <c r="J13" s="48"/>
      <c r="K13" s="48"/>
      <c r="L13" s="48"/>
      <c r="M13" s="48"/>
      <c r="N13" s="48"/>
      <c r="O13" s="47"/>
      <c r="P13" s="47"/>
      <c r="Q13" s="47"/>
      <c r="R13" s="47"/>
      <c r="S13" s="47"/>
      <c r="T13" s="47"/>
      <c r="U13" s="47"/>
      <c r="V13" s="47"/>
      <c r="W13" s="47"/>
      <c r="X13" s="47"/>
      <c r="Y13" s="47"/>
      <c r="Z13" s="47"/>
      <c r="AA13" s="47"/>
      <c r="AB13" s="47"/>
      <c r="AC13" s="47"/>
      <c r="AD13" s="47"/>
      <c r="AE13" s="47"/>
      <c r="AF13" s="47"/>
      <c r="AG13" s="47"/>
      <c r="AH13" s="47"/>
      <c r="AI13" s="47"/>
      <c r="AJ13" s="47"/>
    </row>
    <row r="14" spans="1:36">
      <c r="A14" s="48"/>
      <c r="B14" s="48"/>
      <c r="C14" s="48"/>
      <c r="D14" s="48"/>
      <c r="E14" s="48"/>
      <c r="F14" s="48"/>
      <c r="G14" s="48"/>
      <c r="H14" s="48"/>
      <c r="I14" s="48"/>
      <c r="J14" s="48"/>
      <c r="K14" s="48"/>
      <c r="L14" s="48"/>
      <c r="M14" s="48"/>
      <c r="N14" s="48"/>
      <c r="O14" s="47"/>
      <c r="P14" s="47"/>
      <c r="Q14" s="47"/>
      <c r="R14" s="47"/>
      <c r="S14" s="47"/>
      <c r="T14" s="47"/>
      <c r="U14" s="47"/>
      <c r="V14" s="47"/>
      <c r="W14" s="47"/>
      <c r="X14" s="47"/>
      <c r="Y14" s="47"/>
      <c r="Z14" s="47"/>
      <c r="AA14" s="47"/>
      <c r="AB14" s="47"/>
      <c r="AC14" s="47"/>
      <c r="AD14" s="47"/>
      <c r="AE14" s="47"/>
      <c r="AF14" s="47"/>
      <c r="AG14" s="47"/>
      <c r="AH14" s="47"/>
      <c r="AI14" s="47"/>
      <c r="AJ14" s="47"/>
    </row>
    <row r="15" spans="1:36">
      <c r="A15" s="45" t="s">
        <v>136</v>
      </c>
      <c r="B15" s="45" t="s">
        <v>135</v>
      </c>
      <c r="C15" s="45" t="s">
        <v>138</v>
      </c>
      <c r="D15" s="48"/>
      <c r="E15" s="48"/>
      <c r="F15" s="48"/>
      <c r="G15" s="48"/>
      <c r="H15" s="48"/>
      <c r="I15" s="48"/>
      <c r="J15" s="48"/>
      <c r="K15" s="48"/>
      <c r="L15" s="48"/>
      <c r="M15" s="48"/>
      <c r="N15" s="48"/>
      <c r="O15" s="47"/>
      <c r="P15" s="47"/>
      <c r="Q15" s="47"/>
      <c r="R15" s="47"/>
      <c r="S15" s="47"/>
      <c r="T15" s="47"/>
      <c r="U15" s="47"/>
      <c r="V15" s="47"/>
      <c r="W15" s="47"/>
      <c r="X15" s="47"/>
      <c r="Y15" s="47"/>
      <c r="Z15" s="47"/>
      <c r="AA15" s="47"/>
      <c r="AB15" s="47"/>
      <c r="AC15" s="47"/>
      <c r="AD15" s="47"/>
      <c r="AE15" s="47"/>
      <c r="AF15" s="47"/>
      <c r="AG15" s="47"/>
      <c r="AH15" s="47"/>
      <c r="AI15" s="47"/>
      <c r="AJ15" s="47"/>
    </row>
    <row r="16" spans="1:36">
      <c r="A16" s="45" t="s">
        <v>68</v>
      </c>
      <c r="B16" s="46">
        <v>1</v>
      </c>
      <c r="C16" s="46">
        <v>100000</v>
      </c>
      <c r="D16" s="48"/>
      <c r="E16" s="48"/>
      <c r="F16" s="48"/>
      <c r="G16" s="48"/>
      <c r="H16" s="48"/>
      <c r="I16" s="48"/>
      <c r="J16" s="48"/>
      <c r="K16" s="48"/>
      <c r="L16" s="48"/>
      <c r="M16" s="48"/>
      <c r="N16" s="48"/>
      <c r="O16" s="47"/>
      <c r="P16" s="47"/>
      <c r="Q16" s="47"/>
      <c r="R16" s="47"/>
      <c r="S16" s="47"/>
      <c r="T16" s="47"/>
      <c r="U16" s="47"/>
      <c r="V16" s="47"/>
      <c r="W16" s="47"/>
      <c r="X16" s="47"/>
      <c r="Y16" s="47"/>
      <c r="Z16" s="47"/>
      <c r="AA16" s="47"/>
      <c r="AB16" s="47"/>
      <c r="AC16" s="47"/>
      <c r="AD16" s="47"/>
      <c r="AE16" s="47"/>
      <c r="AF16" s="47"/>
      <c r="AG16" s="47"/>
      <c r="AH16" s="47"/>
      <c r="AI16" s="47"/>
      <c r="AJ16" s="47"/>
    </row>
    <row r="17" spans="1:36">
      <c r="A17" s="45" t="s">
        <v>77</v>
      </c>
      <c r="B17" s="46">
        <v>1</v>
      </c>
      <c r="C17" s="46">
        <v>100000</v>
      </c>
      <c r="D17" s="48"/>
      <c r="E17" s="48"/>
      <c r="F17" s="48"/>
      <c r="G17" s="48"/>
      <c r="H17" s="48"/>
      <c r="I17" s="48"/>
      <c r="J17" s="48"/>
      <c r="K17" s="48"/>
      <c r="L17" s="48"/>
      <c r="M17" s="48"/>
      <c r="N17" s="48"/>
      <c r="O17" s="47"/>
      <c r="P17" s="47"/>
      <c r="Q17" s="47"/>
      <c r="R17" s="47"/>
      <c r="S17" s="47"/>
      <c r="T17" s="47"/>
      <c r="U17" s="47"/>
      <c r="V17" s="47"/>
      <c r="W17" s="47"/>
      <c r="X17" s="47"/>
      <c r="Y17" s="47"/>
      <c r="Z17" s="47"/>
      <c r="AA17" s="47"/>
      <c r="AB17" s="47"/>
      <c r="AC17" s="47"/>
      <c r="AD17" s="47"/>
      <c r="AE17" s="47"/>
      <c r="AF17" s="47"/>
      <c r="AG17" s="47"/>
      <c r="AH17" s="47"/>
      <c r="AI17" s="47"/>
      <c r="AJ17" s="47"/>
    </row>
    <row r="18" spans="1:36">
      <c r="A18" s="45" t="s">
        <v>69</v>
      </c>
      <c r="B18" s="46">
        <v>2</v>
      </c>
      <c r="C18" s="46">
        <v>130000</v>
      </c>
      <c r="D18" s="48"/>
      <c r="E18" s="48"/>
      <c r="F18" s="48"/>
      <c r="G18" s="48"/>
      <c r="H18" s="48"/>
      <c r="I18" s="48"/>
      <c r="J18" s="48"/>
      <c r="K18" s="48"/>
      <c r="L18" s="48"/>
      <c r="M18" s="48"/>
      <c r="N18" s="48"/>
      <c r="O18" s="47"/>
      <c r="P18" s="47"/>
      <c r="Q18" s="47"/>
      <c r="R18" s="47"/>
      <c r="S18" s="47"/>
      <c r="T18" s="47"/>
      <c r="U18" s="47"/>
      <c r="V18" s="47"/>
      <c r="W18" s="47"/>
      <c r="X18" s="47"/>
      <c r="Y18" s="47"/>
      <c r="Z18" s="47"/>
      <c r="AA18" s="47"/>
      <c r="AB18" s="47"/>
      <c r="AC18" s="47"/>
      <c r="AD18" s="47"/>
      <c r="AE18" s="47"/>
      <c r="AF18" s="47"/>
      <c r="AG18" s="47"/>
      <c r="AH18" s="47"/>
      <c r="AI18" s="47"/>
      <c r="AJ18" s="47"/>
    </row>
    <row r="19" spans="1:36">
      <c r="A19" s="45" t="s">
        <v>78</v>
      </c>
      <c r="B19" s="46">
        <v>2</v>
      </c>
      <c r="C19" s="46">
        <v>130000</v>
      </c>
      <c r="D19" s="48"/>
      <c r="E19" s="48"/>
      <c r="F19" s="48"/>
      <c r="G19" s="48"/>
      <c r="H19" s="48"/>
      <c r="I19" s="48"/>
      <c r="J19" s="48"/>
      <c r="K19" s="48"/>
      <c r="L19" s="48"/>
      <c r="M19" s="48"/>
      <c r="N19" s="48"/>
      <c r="O19" s="47"/>
      <c r="P19" s="47"/>
      <c r="Q19" s="47"/>
      <c r="R19" s="47"/>
      <c r="S19" s="47"/>
      <c r="T19" s="47"/>
      <c r="U19" s="47"/>
      <c r="V19" s="47"/>
      <c r="W19" s="47"/>
      <c r="X19" s="47"/>
      <c r="Y19" s="47"/>
      <c r="Z19" s="47"/>
      <c r="AA19" s="47"/>
      <c r="AB19" s="47"/>
      <c r="AC19" s="47"/>
      <c r="AD19" s="47"/>
      <c r="AE19" s="47"/>
      <c r="AF19" s="47"/>
      <c r="AG19" s="47"/>
      <c r="AH19" s="47"/>
      <c r="AI19" s="47"/>
      <c r="AJ19" s="47"/>
    </row>
    <row r="20" spans="1:36">
      <c r="A20" s="45" t="s">
        <v>73</v>
      </c>
      <c r="B20" s="46">
        <v>7</v>
      </c>
      <c r="C20" s="46">
        <v>900000</v>
      </c>
      <c r="D20" s="48"/>
      <c r="E20" s="48"/>
      <c r="F20" s="48"/>
      <c r="G20" s="48"/>
      <c r="H20" s="48"/>
      <c r="I20" s="48"/>
      <c r="J20" s="48"/>
      <c r="K20" s="48"/>
      <c r="L20" s="48"/>
      <c r="M20" s="48"/>
      <c r="N20" s="48"/>
      <c r="O20" s="47"/>
      <c r="P20" s="47"/>
      <c r="Q20" s="47"/>
      <c r="R20" s="47"/>
      <c r="S20" s="47"/>
      <c r="T20" s="47"/>
      <c r="U20" s="47"/>
      <c r="V20" s="47"/>
      <c r="W20" s="47"/>
      <c r="X20" s="47"/>
      <c r="Y20" s="47"/>
      <c r="Z20" s="47"/>
      <c r="AA20" s="47"/>
      <c r="AB20" s="47"/>
      <c r="AC20" s="47"/>
      <c r="AD20" s="47"/>
      <c r="AE20" s="47"/>
      <c r="AF20" s="47"/>
      <c r="AG20" s="47"/>
      <c r="AH20" s="47"/>
      <c r="AI20" s="47"/>
      <c r="AJ20" s="47"/>
    </row>
    <row r="21" spans="1:36">
      <c r="A21" s="45" t="s">
        <v>82</v>
      </c>
      <c r="B21" s="46">
        <v>7</v>
      </c>
      <c r="C21" s="46">
        <v>900000</v>
      </c>
      <c r="D21" s="48"/>
      <c r="E21" s="48"/>
      <c r="F21" s="48"/>
      <c r="G21" s="48"/>
      <c r="H21" s="48"/>
      <c r="I21" s="48"/>
      <c r="J21" s="48"/>
      <c r="K21" s="48"/>
      <c r="L21" s="48"/>
      <c r="M21" s="48"/>
      <c r="N21" s="48"/>
      <c r="O21" s="47"/>
      <c r="P21" s="47"/>
      <c r="Q21" s="47"/>
      <c r="R21" s="47"/>
      <c r="S21" s="47"/>
      <c r="T21" s="47"/>
      <c r="U21" s="47"/>
      <c r="V21" s="47"/>
      <c r="W21" s="47"/>
      <c r="X21" s="47"/>
      <c r="Y21" s="47"/>
      <c r="Z21" s="47"/>
      <c r="AA21" s="47"/>
      <c r="AB21" s="47"/>
      <c r="AC21" s="47"/>
      <c r="AD21" s="47"/>
      <c r="AE21" s="47"/>
      <c r="AF21" s="47"/>
      <c r="AG21" s="47"/>
      <c r="AH21" s="47"/>
      <c r="AI21" s="47"/>
      <c r="AJ21" s="47"/>
    </row>
    <row r="22" spans="1:36">
      <c r="A22" s="45" t="s">
        <v>70</v>
      </c>
      <c r="B22" s="46">
        <v>3</v>
      </c>
      <c r="C22" s="46">
        <v>250000</v>
      </c>
      <c r="D22" s="48"/>
      <c r="E22" s="48"/>
      <c r="F22" s="48"/>
      <c r="G22" s="48"/>
      <c r="H22" s="48"/>
      <c r="I22" s="48"/>
      <c r="J22" s="48"/>
      <c r="K22" s="48"/>
      <c r="L22" s="48"/>
      <c r="M22" s="48"/>
      <c r="N22" s="48"/>
      <c r="O22" s="47"/>
      <c r="P22" s="47"/>
      <c r="Q22" s="47"/>
      <c r="R22" s="47"/>
      <c r="S22" s="47"/>
      <c r="T22" s="47"/>
      <c r="U22" s="47"/>
      <c r="V22" s="47"/>
      <c r="W22" s="47"/>
      <c r="X22" s="47"/>
      <c r="Y22" s="47"/>
      <c r="Z22" s="47"/>
      <c r="AA22" s="47"/>
      <c r="AB22" s="47"/>
      <c r="AC22" s="47"/>
      <c r="AD22" s="47"/>
      <c r="AE22" s="47"/>
      <c r="AF22" s="47"/>
      <c r="AG22" s="47"/>
      <c r="AH22" s="47"/>
      <c r="AI22" s="47"/>
      <c r="AJ22" s="47"/>
    </row>
    <row r="23" spans="1:36">
      <c r="A23" s="45" t="s">
        <v>79</v>
      </c>
      <c r="B23" s="46">
        <v>3</v>
      </c>
      <c r="C23" s="46">
        <v>250000</v>
      </c>
      <c r="D23" s="48"/>
      <c r="E23" s="48"/>
      <c r="F23" s="48"/>
      <c r="G23" s="48"/>
      <c r="H23" s="48"/>
      <c r="I23" s="48"/>
      <c r="J23" s="48"/>
      <c r="K23" s="48"/>
      <c r="L23" s="48"/>
      <c r="M23" s="48"/>
      <c r="N23" s="48"/>
      <c r="O23" s="47"/>
      <c r="P23" s="47"/>
      <c r="Q23" s="47"/>
      <c r="R23" s="47"/>
      <c r="S23" s="47"/>
      <c r="T23" s="47"/>
      <c r="U23" s="47"/>
      <c r="V23" s="47"/>
      <c r="W23" s="47"/>
      <c r="X23" s="47"/>
      <c r="Y23" s="47"/>
      <c r="Z23" s="47"/>
      <c r="AA23" s="47"/>
      <c r="AB23" s="47"/>
      <c r="AC23" s="47"/>
      <c r="AD23" s="47"/>
      <c r="AE23" s="47"/>
      <c r="AF23" s="47"/>
      <c r="AG23" s="47"/>
      <c r="AH23" s="47"/>
      <c r="AI23" s="47"/>
      <c r="AJ23" s="47"/>
    </row>
    <row r="24" spans="1:36">
      <c r="A24" s="45" t="s">
        <v>75</v>
      </c>
      <c r="B24" s="46">
        <v>9</v>
      </c>
      <c r="C24" s="46">
        <v>700000</v>
      </c>
      <c r="D24" s="48"/>
      <c r="E24" s="48"/>
      <c r="F24" s="48"/>
      <c r="G24" s="48"/>
      <c r="H24" s="48"/>
      <c r="I24" s="48"/>
      <c r="J24" s="48"/>
      <c r="K24" s="48"/>
      <c r="L24" s="48"/>
      <c r="M24" s="48"/>
      <c r="N24" s="48"/>
      <c r="O24" s="47"/>
      <c r="P24" s="47"/>
      <c r="Q24" s="47"/>
      <c r="R24" s="47"/>
      <c r="S24" s="47"/>
      <c r="T24" s="47"/>
      <c r="U24" s="47"/>
      <c r="V24" s="47"/>
      <c r="W24" s="47"/>
      <c r="X24" s="47"/>
      <c r="Y24" s="47"/>
      <c r="Z24" s="47"/>
      <c r="AA24" s="47"/>
      <c r="AB24" s="47"/>
      <c r="AC24" s="47"/>
      <c r="AD24" s="47"/>
      <c r="AE24" s="47"/>
      <c r="AF24" s="47"/>
      <c r="AG24" s="47"/>
      <c r="AH24" s="47"/>
      <c r="AI24" s="47"/>
      <c r="AJ24" s="47"/>
    </row>
    <row r="25" spans="1:36">
      <c r="A25" s="45" t="s">
        <v>84</v>
      </c>
      <c r="B25" s="46">
        <v>9</v>
      </c>
      <c r="C25" s="46">
        <v>700000</v>
      </c>
      <c r="D25" s="48"/>
      <c r="E25" s="48"/>
      <c r="F25" s="48"/>
      <c r="G25" s="48"/>
      <c r="H25" s="48"/>
      <c r="I25" s="48"/>
      <c r="J25" s="48"/>
      <c r="K25" s="48"/>
      <c r="L25" s="48"/>
      <c r="M25" s="48"/>
      <c r="N25" s="48"/>
      <c r="O25" s="47"/>
      <c r="P25" s="47"/>
      <c r="Q25" s="47"/>
      <c r="R25" s="47"/>
      <c r="S25" s="47"/>
      <c r="T25" s="47"/>
      <c r="U25" s="47"/>
      <c r="V25" s="47"/>
      <c r="W25" s="47"/>
      <c r="X25" s="47"/>
      <c r="Y25" s="47"/>
      <c r="Z25" s="47"/>
      <c r="AA25" s="47"/>
      <c r="AB25" s="47"/>
      <c r="AC25" s="47"/>
      <c r="AD25" s="47"/>
      <c r="AE25" s="47"/>
      <c r="AF25" s="47"/>
      <c r="AG25" s="47"/>
      <c r="AH25" s="47"/>
      <c r="AI25" s="47"/>
      <c r="AJ25" s="47"/>
    </row>
    <row r="26" spans="1:36">
      <c r="A26" s="45" t="s">
        <v>74</v>
      </c>
      <c r="B26" s="46">
        <v>8</v>
      </c>
      <c r="C26" s="46">
        <v>800000</v>
      </c>
      <c r="D26" s="48"/>
      <c r="E26" s="48"/>
      <c r="F26" s="48"/>
      <c r="G26" s="48"/>
      <c r="H26" s="48"/>
      <c r="I26" s="48"/>
      <c r="J26" s="48"/>
      <c r="K26" s="48"/>
      <c r="L26" s="48"/>
      <c r="M26" s="48"/>
      <c r="N26" s="48"/>
      <c r="O26" s="47"/>
      <c r="P26" s="47"/>
      <c r="Q26" s="47"/>
      <c r="R26" s="47"/>
      <c r="S26" s="47"/>
      <c r="T26" s="47"/>
      <c r="U26" s="47"/>
      <c r="V26" s="47"/>
      <c r="W26" s="47"/>
      <c r="X26" s="47"/>
      <c r="Y26" s="47"/>
      <c r="Z26" s="47"/>
      <c r="AA26" s="47"/>
      <c r="AB26" s="47"/>
      <c r="AC26" s="47"/>
      <c r="AD26" s="47"/>
      <c r="AE26" s="47"/>
      <c r="AF26" s="47"/>
      <c r="AG26" s="47"/>
      <c r="AH26" s="47"/>
      <c r="AI26" s="47"/>
      <c r="AJ26" s="47"/>
    </row>
    <row r="27" spans="1:36">
      <c r="A27" s="45" t="s">
        <v>83</v>
      </c>
      <c r="B27" s="46">
        <v>8</v>
      </c>
      <c r="C27" s="46">
        <v>800000</v>
      </c>
      <c r="D27" s="48"/>
      <c r="E27" s="48"/>
      <c r="F27" s="48"/>
      <c r="G27" s="48"/>
      <c r="H27" s="48"/>
      <c r="I27" s="48"/>
      <c r="J27" s="48"/>
      <c r="K27" s="48"/>
      <c r="L27" s="48"/>
      <c r="M27" s="48"/>
      <c r="N27" s="48"/>
      <c r="O27" s="47"/>
      <c r="P27" s="47"/>
      <c r="Q27" s="47"/>
      <c r="R27" s="47"/>
      <c r="S27" s="47"/>
      <c r="T27" s="47"/>
      <c r="U27" s="47"/>
      <c r="V27" s="47"/>
      <c r="W27" s="47"/>
      <c r="X27" s="47"/>
      <c r="Y27" s="47"/>
      <c r="Z27" s="47"/>
      <c r="AA27" s="47"/>
      <c r="AB27" s="47"/>
      <c r="AC27" s="47"/>
      <c r="AD27" s="47"/>
      <c r="AE27" s="47"/>
      <c r="AF27" s="47"/>
      <c r="AG27" s="47"/>
      <c r="AH27" s="47"/>
      <c r="AI27" s="47"/>
      <c r="AJ27" s="47"/>
    </row>
    <row r="28" spans="1:36">
      <c r="A28" s="45" t="s">
        <v>72</v>
      </c>
      <c r="B28" s="46">
        <v>5</v>
      </c>
      <c r="C28" s="46">
        <v>100000</v>
      </c>
      <c r="D28" s="48"/>
      <c r="E28" s="48"/>
      <c r="F28" s="48"/>
      <c r="G28" s="48"/>
      <c r="H28" s="48"/>
      <c r="I28" s="48"/>
      <c r="J28" s="48"/>
      <c r="K28" s="48"/>
      <c r="L28" s="48"/>
      <c r="M28" s="48"/>
      <c r="N28" s="48"/>
      <c r="O28" s="47"/>
      <c r="P28" s="47"/>
      <c r="Q28" s="47"/>
      <c r="R28" s="47"/>
      <c r="S28" s="47"/>
      <c r="T28" s="47"/>
      <c r="U28" s="47"/>
      <c r="V28" s="47"/>
      <c r="W28" s="47"/>
      <c r="X28" s="47"/>
      <c r="Y28" s="47"/>
      <c r="Z28" s="47"/>
      <c r="AA28" s="47"/>
      <c r="AB28" s="47"/>
      <c r="AC28" s="47"/>
      <c r="AD28" s="47"/>
      <c r="AE28" s="47"/>
      <c r="AF28" s="47"/>
      <c r="AG28" s="47"/>
      <c r="AH28" s="47"/>
      <c r="AI28" s="47"/>
      <c r="AJ28" s="47"/>
    </row>
    <row r="29" spans="1:36">
      <c r="A29" s="45" t="s">
        <v>81</v>
      </c>
      <c r="B29" s="46">
        <v>5</v>
      </c>
      <c r="C29" s="46">
        <v>100000</v>
      </c>
      <c r="D29" s="48"/>
      <c r="E29" s="48"/>
      <c r="F29" s="48"/>
      <c r="G29" s="48"/>
      <c r="H29" s="48"/>
      <c r="I29" s="48"/>
      <c r="J29" s="48"/>
      <c r="K29" s="48"/>
      <c r="L29" s="48"/>
      <c r="M29" s="48"/>
      <c r="N29" s="48"/>
      <c r="O29" s="47"/>
      <c r="P29" s="47"/>
      <c r="Q29" s="47"/>
      <c r="R29" s="47"/>
      <c r="S29" s="47"/>
      <c r="T29" s="47"/>
      <c r="U29" s="47"/>
      <c r="V29" s="47"/>
      <c r="W29" s="47"/>
      <c r="X29" s="47"/>
      <c r="Y29" s="47"/>
      <c r="Z29" s="47"/>
      <c r="AA29" s="47"/>
      <c r="AB29" s="47"/>
      <c r="AC29" s="47"/>
      <c r="AD29" s="47"/>
      <c r="AE29" s="47"/>
      <c r="AF29" s="47"/>
      <c r="AG29" s="47"/>
      <c r="AH29" s="47"/>
      <c r="AI29" s="47"/>
      <c r="AJ29" s="47"/>
    </row>
    <row r="30" spans="1:36">
      <c r="A30" s="45" t="s">
        <v>71</v>
      </c>
      <c r="B30" s="46">
        <v>4</v>
      </c>
      <c r="C30" s="46">
        <v>170000</v>
      </c>
      <c r="D30" s="48"/>
      <c r="E30" s="48"/>
      <c r="F30" s="48"/>
      <c r="G30" s="48"/>
      <c r="H30" s="48"/>
      <c r="I30" s="48"/>
      <c r="J30" s="48"/>
      <c r="K30" s="48"/>
      <c r="L30" s="48"/>
      <c r="M30" s="48"/>
      <c r="N30" s="48"/>
      <c r="O30" s="47"/>
      <c r="P30" s="47"/>
      <c r="Q30" s="47"/>
      <c r="R30" s="47"/>
      <c r="S30" s="47"/>
      <c r="T30" s="47"/>
      <c r="U30" s="47"/>
      <c r="V30" s="47"/>
      <c r="W30" s="47"/>
      <c r="X30" s="47"/>
      <c r="Y30" s="47"/>
      <c r="Z30" s="47"/>
      <c r="AA30" s="47"/>
      <c r="AB30" s="47"/>
      <c r="AC30" s="47"/>
      <c r="AD30" s="47"/>
      <c r="AE30" s="47"/>
      <c r="AF30" s="47"/>
      <c r="AG30" s="47"/>
      <c r="AH30" s="47"/>
      <c r="AI30" s="47"/>
      <c r="AJ30" s="47"/>
    </row>
    <row r="31" spans="1:36">
      <c r="A31" s="45" t="s">
        <v>80</v>
      </c>
      <c r="B31" s="46">
        <v>4</v>
      </c>
      <c r="C31" s="46">
        <v>170000</v>
      </c>
      <c r="D31" s="48"/>
      <c r="E31" s="48"/>
      <c r="F31" s="48"/>
      <c r="G31" s="48"/>
      <c r="H31" s="48"/>
      <c r="I31" s="48"/>
      <c r="J31" s="48"/>
      <c r="K31" s="48"/>
      <c r="L31" s="48"/>
      <c r="M31" s="48"/>
      <c r="N31" s="48"/>
      <c r="O31" s="47"/>
      <c r="P31" s="47"/>
      <c r="Q31" s="47"/>
      <c r="R31" s="47"/>
      <c r="S31" s="47"/>
      <c r="T31" s="47"/>
      <c r="U31" s="47"/>
      <c r="V31" s="47"/>
      <c r="W31" s="47"/>
      <c r="X31" s="47"/>
      <c r="Y31" s="47"/>
      <c r="Z31" s="47"/>
      <c r="AA31" s="47"/>
      <c r="AB31" s="47"/>
      <c r="AC31" s="47"/>
      <c r="AD31" s="47"/>
      <c r="AE31" s="47"/>
      <c r="AF31" s="47"/>
      <c r="AG31" s="47"/>
      <c r="AH31" s="47"/>
      <c r="AI31" s="47"/>
      <c r="AJ31" s="47"/>
    </row>
    <row r="32" spans="1:36">
      <c r="A32" s="45" t="s">
        <v>76</v>
      </c>
      <c r="B32" s="46">
        <v>10</v>
      </c>
      <c r="C32" s="46">
        <v>160000</v>
      </c>
      <c r="D32" s="49">
        <f>SUM(D4:D31)</f>
        <v>3310000</v>
      </c>
      <c r="E32" s="48"/>
      <c r="F32" s="48"/>
      <c r="G32" s="48"/>
      <c r="H32" s="48"/>
      <c r="I32" s="48"/>
      <c r="J32" s="48"/>
      <c r="K32" s="48"/>
      <c r="L32" s="48"/>
      <c r="M32" s="48"/>
      <c r="N32" s="48"/>
      <c r="O32" s="47"/>
      <c r="P32" s="47"/>
      <c r="Q32" s="47"/>
      <c r="R32" s="47"/>
      <c r="S32" s="47"/>
      <c r="T32" s="47"/>
      <c r="U32" s="47"/>
      <c r="V32" s="47"/>
      <c r="W32" s="47"/>
      <c r="X32" s="47"/>
      <c r="Y32" s="47"/>
      <c r="Z32" s="47"/>
      <c r="AA32" s="47"/>
      <c r="AB32" s="47"/>
      <c r="AC32" s="47"/>
      <c r="AD32" s="47"/>
      <c r="AE32" s="47"/>
      <c r="AF32" s="47"/>
      <c r="AG32" s="47"/>
      <c r="AH32" s="47"/>
      <c r="AI32" s="47"/>
      <c r="AJ32" s="47"/>
    </row>
    <row r="33" spans="1:36">
      <c r="A33" s="45" t="s">
        <v>85</v>
      </c>
      <c r="B33" s="46">
        <v>10</v>
      </c>
      <c r="C33" s="46">
        <v>160000</v>
      </c>
      <c r="D33" s="48"/>
      <c r="E33" s="48"/>
      <c r="F33" s="48"/>
      <c r="G33" s="48"/>
      <c r="H33" s="48"/>
      <c r="I33" s="48"/>
      <c r="J33" s="48"/>
      <c r="K33" s="48"/>
      <c r="L33" s="48"/>
      <c r="M33" s="48"/>
      <c r="N33" s="48"/>
      <c r="O33" s="47"/>
      <c r="P33" s="47"/>
      <c r="Q33" s="47"/>
      <c r="R33" s="47"/>
      <c r="S33" s="47"/>
      <c r="T33" s="47"/>
      <c r="U33" s="47"/>
      <c r="V33" s="47"/>
      <c r="W33" s="47"/>
      <c r="X33" s="47"/>
      <c r="Y33" s="47"/>
      <c r="Z33" s="47"/>
      <c r="AA33" s="47"/>
      <c r="AB33" s="47"/>
      <c r="AC33" s="47"/>
      <c r="AD33" s="47"/>
      <c r="AE33" s="47"/>
      <c r="AF33" s="47"/>
      <c r="AG33" s="47"/>
      <c r="AH33" s="47"/>
      <c r="AI33" s="47"/>
      <c r="AJ33" s="47"/>
    </row>
    <row r="34" spans="1:36">
      <c r="A34" s="45" t="s">
        <v>137</v>
      </c>
      <c r="B34" s="46">
        <v>49</v>
      </c>
      <c r="C34" s="46">
        <v>3310000</v>
      </c>
      <c r="D34" s="48"/>
      <c r="E34" s="48"/>
      <c r="F34" s="48"/>
      <c r="G34" s="48"/>
      <c r="H34" s="48"/>
      <c r="I34" s="48"/>
      <c r="J34" s="48"/>
      <c r="K34" s="48"/>
      <c r="L34" s="48"/>
      <c r="M34" s="48"/>
      <c r="N34" s="48"/>
      <c r="O34" s="47"/>
      <c r="P34" s="47"/>
      <c r="Q34" s="47"/>
      <c r="R34" s="47"/>
      <c r="S34" s="47"/>
      <c r="T34" s="47"/>
      <c r="U34" s="47"/>
      <c r="V34" s="47"/>
      <c r="W34" s="47"/>
      <c r="X34" s="47"/>
      <c r="Y34" s="47"/>
      <c r="Z34" s="47"/>
      <c r="AA34" s="47"/>
      <c r="AB34" s="47"/>
      <c r="AC34" s="47"/>
      <c r="AD34" s="47"/>
      <c r="AE34" s="47"/>
      <c r="AF34" s="47"/>
      <c r="AG34" s="47"/>
      <c r="AH34" s="47"/>
      <c r="AI34" s="47"/>
      <c r="AJ34" s="47"/>
    </row>
    <row r="35" spans="1:36">
      <c r="A35" s="48"/>
      <c r="B35" s="48"/>
      <c r="C35" s="48"/>
      <c r="D35" s="48"/>
      <c r="E35" s="48"/>
      <c r="F35" s="48"/>
      <c r="G35" s="48"/>
      <c r="H35" s="48"/>
      <c r="I35" s="48"/>
      <c r="J35" s="48"/>
      <c r="K35" s="48"/>
      <c r="L35" s="48"/>
      <c r="M35" s="48"/>
      <c r="N35" s="48"/>
      <c r="O35" s="47"/>
      <c r="P35" s="47"/>
      <c r="Q35" s="47"/>
      <c r="R35" s="47"/>
      <c r="S35" s="47"/>
      <c r="T35" s="47"/>
      <c r="U35" s="47"/>
      <c r="V35" s="47"/>
      <c r="W35" s="47"/>
      <c r="X35" s="47"/>
      <c r="Y35" s="47"/>
      <c r="Z35" s="47"/>
      <c r="AA35" s="47"/>
      <c r="AB35" s="47"/>
      <c r="AC35" s="47"/>
      <c r="AD35" s="47"/>
      <c r="AE35" s="47"/>
      <c r="AF35" s="47"/>
      <c r="AG35" s="47"/>
      <c r="AH35" s="47"/>
      <c r="AI35" s="47"/>
      <c r="AJ35" s="47"/>
    </row>
    <row r="36" spans="1:36">
      <c r="A36" s="48"/>
      <c r="B36" s="48"/>
      <c r="C36" s="48"/>
      <c r="D36" s="48"/>
      <c r="E36" s="48"/>
      <c r="F36" s="48"/>
      <c r="G36" s="48"/>
      <c r="H36" s="48"/>
      <c r="I36" s="48"/>
      <c r="J36" s="48"/>
      <c r="K36" s="48"/>
      <c r="L36" s="48"/>
      <c r="M36" s="48"/>
      <c r="N36" s="48"/>
      <c r="O36" s="47"/>
      <c r="P36" s="47"/>
      <c r="Q36" s="47"/>
      <c r="R36" s="47"/>
      <c r="S36" s="47"/>
      <c r="T36" s="47"/>
      <c r="U36" s="47"/>
      <c r="V36" s="47"/>
      <c r="W36" s="47"/>
      <c r="X36" s="47"/>
      <c r="Y36" s="47"/>
      <c r="Z36" s="47"/>
      <c r="AA36" s="47"/>
      <c r="AB36" s="47"/>
      <c r="AC36" s="47"/>
      <c r="AD36" s="47"/>
      <c r="AE36" s="47"/>
      <c r="AF36" s="47"/>
      <c r="AG36" s="47"/>
      <c r="AH36" s="47"/>
      <c r="AI36" s="47"/>
      <c r="AJ36" s="47"/>
    </row>
    <row r="37" spans="1:36">
      <c r="A37" s="48"/>
      <c r="B37" s="48"/>
      <c r="C37" s="48"/>
      <c r="D37" s="48"/>
      <c r="E37" s="48"/>
      <c r="F37" s="48"/>
      <c r="G37" s="48"/>
      <c r="H37" s="48"/>
      <c r="I37" s="48"/>
      <c r="J37" s="48"/>
      <c r="K37" s="48"/>
      <c r="L37" s="48"/>
      <c r="M37" s="48"/>
      <c r="N37" s="48"/>
      <c r="O37" s="47"/>
      <c r="P37" s="47"/>
      <c r="Q37" s="47"/>
      <c r="R37" s="47"/>
      <c r="S37" s="47"/>
      <c r="T37" s="47"/>
      <c r="U37" s="47"/>
      <c r="V37" s="47"/>
      <c r="W37" s="47"/>
      <c r="X37" s="47"/>
      <c r="Y37" s="47"/>
      <c r="Z37" s="47"/>
      <c r="AA37" s="47"/>
      <c r="AB37" s="47"/>
      <c r="AC37" s="47"/>
      <c r="AD37" s="47"/>
      <c r="AE37" s="47"/>
      <c r="AF37" s="47"/>
      <c r="AG37" s="47"/>
      <c r="AH37" s="47"/>
      <c r="AI37" s="47"/>
      <c r="AJ37" s="47"/>
    </row>
    <row r="38" spans="1:36">
      <c r="A38" s="48"/>
      <c r="B38" s="48"/>
      <c r="C38" s="48"/>
      <c r="D38" s="48"/>
      <c r="E38" s="48"/>
      <c r="F38" s="48"/>
      <c r="G38" s="48"/>
      <c r="H38" s="48"/>
      <c r="I38" s="48"/>
      <c r="J38" s="48"/>
      <c r="K38" s="48"/>
      <c r="L38" s="48"/>
      <c r="M38" s="48"/>
      <c r="N38" s="48"/>
      <c r="O38" s="47"/>
      <c r="P38" s="47"/>
      <c r="Q38" s="47"/>
      <c r="R38" s="47"/>
      <c r="S38" s="47"/>
      <c r="T38" s="47"/>
      <c r="U38" s="47"/>
      <c r="V38" s="47"/>
      <c r="W38" s="47"/>
      <c r="X38" s="47"/>
      <c r="Y38" s="47"/>
      <c r="Z38" s="47"/>
      <c r="AA38" s="47"/>
      <c r="AB38" s="47"/>
      <c r="AC38" s="47"/>
      <c r="AD38" s="47"/>
      <c r="AE38" s="47"/>
      <c r="AF38" s="47"/>
      <c r="AG38" s="47"/>
      <c r="AH38" s="47"/>
      <c r="AI38" s="47"/>
      <c r="AJ38" s="47"/>
    </row>
    <row r="39" spans="1:36">
      <c r="A39" s="48"/>
      <c r="B39" s="48"/>
      <c r="C39" s="48"/>
      <c r="D39" s="48"/>
      <c r="E39" s="48"/>
      <c r="F39" s="48"/>
      <c r="G39" s="48"/>
      <c r="H39" s="48"/>
      <c r="I39" s="48"/>
      <c r="J39" s="48"/>
      <c r="K39" s="48"/>
      <c r="L39" s="48"/>
      <c r="M39" s="48"/>
      <c r="N39" s="48"/>
      <c r="O39" s="47"/>
      <c r="P39" s="47"/>
      <c r="Q39" s="47"/>
      <c r="R39" s="47"/>
      <c r="S39" s="47"/>
      <c r="T39" s="47"/>
      <c r="U39" s="47"/>
      <c r="V39" s="47"/>
      <c r="W39" s="47"/>
      <c r="X39" s="47"/>
      <c r="Y39" s="47"/>
      <c r="Z39" s="47"/>
      <c r="AA39" s="47"/>
      <c r="AB39" s="47"/>
      <c r="AC39" s="47"/>
      <c r="AD39" s="47"/>
      <c r="AE39" s="47"/>
      <c r="AF39" s="47"/>
      <c r="AG39" s="47"/>
      <c r="AH39" s="47"/>
      <c r="AI39" s="47"/>
      <c r="AJ39" s="47"/>
    </row>
    <row r="40" spans="1:36">
      <c r="A40" s="48"/>
      <c r="B40" s="48"/>
      <c r="C40" s="48"/>
      <c r="D40" s="48"/>
      <c r="E40" s="48"/>
      <c r="F40" s="48"/>
      <c r="G40" s="48"/>
      <c r="H40" s="48"/>
      <c r="I40" s="48"/>
      <c r="J40" s="48"/>
      <c r="K40" s="48"/>
      <c r="L40" s="48"/>
      <c r="M40" s="48"/>
      <c r="N40" s="48"/>
      <c r="O40" s="47"/>
      <c r="P40" s="47"/>
      <c r="Q40" s="47"/>
      <c r="R40" s="47"/>
      <c r="S40" s="47"/>
      <c r="T40" s="47"/>
      <c r="U40" s="47"/>
      <c r="V40" s="47"/>
      <c r="W40" s="47"/>
      <c r="X40" s="47"/>
      <c r="Y40" s="47"/>
      <c r="Z40" s="47"/>
      <c r="AA40" s="47"/>
      <c r="AB40" s="47"/>
      <c r="AC40" s="47"/>
      <c r="AD40" s="47"/>
      <c r="AE40" s="47"/>
      <c r="AF40" s="47"/>
      <c r="AG40" s="47"/>
      <c r="AH40" s="47"/>
      <c r="AI40" s="47"/>
      <c r="AJ40" s="47"/>
    </row>
    <row r="41" spans="1:36">
      <c r="A41" s="48"/>
      <c r="B41" s="48"/>
      <c r="C41" s="48"/>
      <c r="D41" s="48"/>
      <c r="E41" s="48"/>
      <c r="F41" s="48"/>
      <c r="G41" s="48"/>
      <c r="H41" s="48"/>
      <c r="I41" s="48"/>
      <c r="J41" s="48"/>
      <c r="K41" s="48"/>
      <c r="L41" s="48"/>
      <c r="M41" s="48"/>
      <c r="N41" s="48"/>
      <c r="O41" s="47"/>
      <c r="P41" s="47"/>
      <c r="Q41" s="47"/>
      <c r="R41" s="47"/>
      <c r="S41" s="47"/>
      <c r="T41" s="47"/>
      <c r="U41" s="47"/>
      <c r="V41" s="47"/>
      <c r="W41" s="47"/>
      <c r="X41" s="47"/>
      <c r="Y41" s="47"/>
      <c r="Z41" s="47"/>
      <c r="AA41" s="47"/>
      <c r="AB41" s="47"/>
      <c r="AC41" s="47"/>
      <c r="AD41" s="47"/>
      <c r="AE41" s="47"/>
      <c r="AF41" s="47"/>
      <c r="AG41" s="47"/>
      <c r="AH41" s="47"/>
      <c r="AI41" s="47"/>
      <c r="AJ41" s="47"/>
    </row>
    <row r="42" spans="1:36">
      <c r="A42" s="48"/>
      <c r="B42" s="48"/>
      <c r="C42" s="48"/>
      <c r="D42" s="48"/>
      <c r="E42" s="48"/>
      <c r="F42" s="48"/>
      <c r="G42" s="48"/>
      <c r="H42" s="48"/>
      <c r="I42" s="48"/>
      <c r="J42" s="48"/>
      <c r="K42" s="48"/>
      <c r="L42" s="48"/>
      <c r="M42" s="48"/>
      <c r="N42" s="48"/>
      <c r="O42" s="47"/>
      <c r="P42" s="47"/>
      <c r="Q42" s="47"/>
      <c r="R42" s="47"/>
      <c r="S42" s="47"/>
      <c r="T42" s="47"/>
      <c r="U42" s="47"/>
      <c r="V42" s="47"/>
      <c r="W42" s="47"/>
      <c r="X42" s="47"/>
      <c r="Y42" s="47"/>
      <c r="Z42" s="47"/>
      <c r="AA42" s="47"/>
      <c r="AB42" s="47"/>
      <c r="AC42" s="47"/>
      <c r="AD42" s="47"/>
      <c r="AE42" s="47"/>
      <c r="AF42" s="47"/>
      <c r="AG42" s="47"/>
      <c r="AH42" s="47"/>
      <c r="AI42" s="47"/>
      <c r="AJ42" s="47"/>
    </row>
    <row r="43" spans="1:36">
      <c r="A43" s="48"/>
      <c r="B43" s="48"/>
      <c r="C43" s="48"/>
      <c r="D43" s="48"/>
      <c r="E43" s="48"/>
      <c r="F43" s="48"/>
      <c r="G43" s="48"/>
      <c r="H43" s="48"/>
      <c r="I43" s="48"/>
      <c r="J43" s="48"/>
      <c r="K43" s="48"/>
      <c r="L43" s="48"/>
      <c r="M43" s="48"/>
      <c r="N43" s="48"/>
      <c r="O43" s="47"/>
      <c r="P43" s="47"/>
      <c r="Q43" s="47"/>
      <c r="R43" s="47"/>
      <c r="S43" s="47"/>
      <c r="T43" s="47"/>
      <c r="U43" s="47"/>
      <c r="V43" s="47"/>
      <c r="W43" s="47"/>
      <c r="X43" s="47"/>
      <c r="Y43" s="47"/>
      <c r="Z43" s="47"/>
      <c r="AA43" s="47"/>
      <c r="AB43" s="47"/>
      <c r="AC43" s="47"/>
      <c r="AD43" s="47"/>
      <c r="AE43" s="47"/>
      <c r="AF43" s="47"/>
      <c r="AG43" s="47"/>
      <c r="AH43" s="47"/>
      <c r="AI43" s="47"/>
      <c r="AJ43" s="47"/>
    </row>
    <row r="44" spans="1:36">
      <c r="A44" s="48"/>
      <c r="B44" s="48"/>
      <c r="C44" s="48"/>
      <c r="D44" s="48"/>
      <c r="E44" s="48"/>
      <c r="F44" s="48"/>
      <c r="G44" s="48"/>
      <c r="H44" s="48"/>
      <c r="I44" s="48"/>
      <c r="J44" s="48"/>
      <c r="K44" s="48"/>
      <c r="L44" s="48"/>
      <c r="M44" s="48"/>
      <c r="N44" s="48"/>
      <c r="O44" s="47"/>
      <c r="P44" s="47"/>
      <c r="Q44" s="47"/>
      <c r="R44" s="47"/>
      <c r="S44" s="47"/>
      <c r="T44" s="47"/>
      <c r="U44" s="47"/>
      <c r="V44" s="47"/>
      <c r="W44" s="47"/>
      <c r="X44" s="47"/>
      <c r="Y44" s="47"/>
      <c r="Z44" s="47"/>
      <c r="AA44" s="47"/>
      <c r="AB44" s="47"/>
      <c r="AC44" s="47"/>
      <c r="AD44" s="47"/>
      <c r="AE44" s="47"/>
      <c r="AF44" s="47"/>
      <c r="AG44" s="47"/>
      <c r="AH44" s="47"/>
      <c r="AI44" s="47"/>
      <c r="AJ44" s="47"/>
    </row>
    <row r="45" spans="1:36">
      <c r="A45" s="48"/>
      <c r="B45" s="48"/>
      <c r="C45" s="48"/>
      <c r="D45" s="48"/>
      <c r="E45" s="48"/>
      <c r="F45" s="48"/>
      <c r="G45" s="48"/>
      <c r="H45" s="48"/>
      <c r="I45" s="48"/>
      <c r="J45" s="48"/>
      <c r="K45" s="48"/>
      <c r="L45" s="48"/>
      <c r="M45" s="48"/>
      <c r="N45" s="48"/>
      <c r="O45" s="47"/>
      <c r="P45" s="47"/>
      <c r="Q45" s="47"/>
      <c r="R45" s="47"/>
      <c r="S45" s="47"/>
      <c r="T45" s="47"/>
      <c r="U45" s="47"/>
      <c r="V45" s="47"/>
      <c r="W45" s="47"/>
      <c r="X45" s="47"/>
      <c r="Y45" s="47"/>
      <c r="Z45" s="47"/>
      <c r="AA45" s="47"/>
      <c r="AB45" s="47"/>
      <c r="AC45" s="47"/>
      <c r="AD45" s="47"/>
      <c r="AE45" s="47"/>
      <c r="AF45" s="47"/>
      <c r="AG45" s="47"/>
      <c r="AH45" s="47"/>
      <c r="AI45" s="47"/>
      <c r="AJ45" s="47"/>
    </row>
    <row r="46" spans="1:36">
      <c r="A46" s="48"/>
      <c r="B46" s="48"/>
      <c r="C46" s="48"/>
      <c r="D46" s="48"/>
      <c r="E46" s="48"/>
      <c r="F46" s="48"/>
      <c r="G46" s="48"/>
      <c r="H46" s="48"/>
      <c r="I46" s="48"/>
      <c r="J46" s="48"/>
      <c r="K46" s="48"/>
      <c r="L46" s="48"/>
      <c r="M46" s="48"/>
      <c r="N46" s="48"/>
      <c r="O46" s="47"/>
      <c r="P46" s="47"/>
      <c r="Q46" s="47"/>
      <c r="R46" s="47"/>
      <c r="S46" s="47"/>
      <c r="T46" s="47"/>
      <c r="U46" s="47"/>
      <c r="V46" s="47"/>
      <c r="W46" s="47"/>
      <c r="X46" s="47"/>
      <c r="Y46" s="47"/>
      <c r="Z46" s="47"/>
      <c r="AA46" s="47"/>
      <c r="AB46" s="47"/>
      <c r="AC46" s="47"/>
      <c r="AD46" s="47"/>
      <c r="AE46" s="47"/>
      <c r="AF46" s="47"/>
      <c r="AG46" s="47"/>
      <c r="AH46" s="47"/>
      <c r="AI46" s="47"/>
      <c r="AJ46" s="47"/>
    </row>
    <row r="47" spans="1:36">
      <c r="A47" s="48"/>
      <c r="B47" s="48"/>
      <c r="C47" s="48"/>
      <c r="D47" s="48"/>
      <c r="E47" s="48"/>
      <c r="F47" s="48"/>
      <c r="G47" s="48"/>
      <c r="H47" s="48"/>
      <c r="I47" s="48"/>
      <c r="J47" s="48"/>
      <c r="K47" s="48"/>
      <c r="L47" s="48"/>
      <c r="M47" s="48"/>
      <c r="N47" s="48"/>
      <c r="O47" s="47"/>
      <c r="P47" s="47"/>
      <c r="Q47" s="47"/>
      <c r="R47" s="47"/>
      <c r="S47" s="47"/>
      <c r="T47" s="47"/>
      <c r="U47" s="47"/>
      <c r="V47" s="47"/>
      <c r="W47" s="47"/>
      <c r="X47" s="47"/>
      <c r="Y47" s="47"/>
      <c r="Z47" s="47"/>
      <c r="AA47" s="47"/>
      <c r="AB47" s="47"/>
      <c r="AC47" s="47"/>
      <c r="AD47" s="47"/>
      <c r="AE47" s="47"/>
      <c r="AF47" s="47"/>
      <c r="AG47" s="47"/>
      <c r="AH47" s="47"/>
      <c r="AI47" s="47"/>
      <c r="AJ47" s="47"/>
    </row>
    <row r="48" spans="1:36">
      <c r="A48" s="48"/>
      <c r="B48" s="48"/>
      <c r="C48" s="48"/>
      <c r="D48" s="48"/>
      <c r="E48" s="48"/>
      <c r="F48" s="48"/>
      <c r="G48" s="48"/>
      <c r="H48" s="48"/>
      <c r="I48" s="48"/>
      <c r="J48" s="48"/>
      <c r="K48" s="48"/>
      <c r="L48" s="48"/>
      <c r="M48" s="48"/>
      <c r="N48" s="48"/>
      <c r="O48" s="47"/>
      <c r="P48" s="47"/>
      <c r="Q48" s="47"/>
      <c r="R48" s="47"/>
      <c r="S48" s="47"/>
      <c r="T48" s="47"/>
      <c r="U48" s="47"/>
      <c r="V48" s="47"/>
      <c r="W48" s="47"/>
      <c r="X48" s="47"/>
      <c r="Y48" s="47"/>
      <c r="Z48" s="47"/>
      <c r="AA48" s="47"/>
      <c r="AB48" s="47"/>
      <c r="AC48" s="47"/>
      <c r="AD48" s="47"/>
      <c r="AE48" s="47"/>
      <c r="AF48" s="47"/>
      <c r="AG48" s="47"/>
      <c r="AH48" s="47"/>
      <c r="AI48" s="47"/>
      <c r="AJ48" s="47"/>
    </row>
    <row r="49" spans="1:36">
      <c r="A49" s="48"/>
      <c r="B49" s="48"/>
      <c r="C49" s="48"/>
      <c r="D49" s="48"/>
      <c r="E49" s="48"/>
      <c r="F49" s="48"/>
      <c r="G49" s="48"/>
      <c r="H49" s="48"/>
      <c r="I49" s="48"/>
      <c r="J49" s="48"/>
      <c r="K49" s="48"/>
      <c r="L49" s="48"/>
      <c r="M49" s="48"/>
      <c r="N49" s="48"/>
      <c r="O49" s="47"/>
      <c r="P49" s="47"/>
      <c r="Q49" s="47"/>
      <c r="R49" s="47"/>
      <c r="S49" s="47"/>
      <c r="T49" s="47"/>
      <c r="U49" s="47"/>
      <c r="V49" s="47"/>
      <c r="W49" s="47"/>
      <c r="X49" s="47"/>
      <c r="Y49" s="47"/>
      <c r="Z49" s="47"/>
      <c r="AA49" s="47"/>
      <c r="AB49" s="47"/>
      <c r="AC49" s="47"/>
      <c r="AD49" s="47"/>
      <c r="AE49" s="47"/>
      <c r="AF49" s="47"/>
      <c r="AG49" s="47"/>
      <c r="AH49" s="47"/>
      <c r="AI49" s="47"/>
      <c r="AJ49" s="47"/>
    </row>
    <row r="50" spans="1:36">
      <c r="A50" s="48"/>
      <c r="B50" s="48"/>
      <c r="C50" s="48"/>
      <c r="D50" s="48"/>
      <c r="E50" s="48"/>
      <c r="F50" s="48"/>
      <c r="G50" s="48"/>
      <c r="H50" s="48"/>
      <c r="I50" s="48"/>
      <c r="J50" s="48"/>
      <c r="K50" s="48"/>
      <c r="L50" s="48"/>
      <c r="M50" s="48"/>
      <c r="N50" s="48"/>
      <c r="O50" s="47"/>
      <c r="P50" s="47"/>
      <c r="Q50" s="47"/>
      <c r="R50" s="47"/>
      <c r="S50" s="47"/>
      <c r="T50" s="47"/>
      <c r="U50" s="47"/>
      <c r="V50" s="47"/>
      <c r="W50" s="47"/>
      <c r="X50" s="47"/>
      <c r="Y50" s="47"/>
      <c r="Z50" s="47"/>
      <c r="AA50" s="47"/>
      <c r="AB50" s="47"/>
      <c r="AC50" s="47"/>
      <c r="AD50" s="47"/>
      <c r="AE50" s="47"/>
      <c r="AF50" s="47"/>
      <c r="AG50" s="47"/>
      <c r="AH50" s="47"/>
      <c r="AI50" s="47"/>
      <c r="AJ50" s="47"/>
    </row>
    <row r="51" spans="1:36">
      <c r="A51" s="48"/>
      <c r="B51" s="48"/>
      <c r="C51" s="48"/>
      <c r="D51" s="48"/>
      <c r="E51" s="48"/>
      <c r="F51" s="48"/>
      <c r="G51" s="48"/>
      <c r="H51" s="48"/>
      <c r="I51" s="48"/>
      <c r="J51" s="48"/>
      <c r="K51" s="48"/>
      <c r="L51" s="48"/>
      <c r="M51" s="48"/>
      <c r="N51" s="48"/>
      <c r="O51" s="47"/>
      <c r="P51" s="47"/>
      <c r="Q51" s="47"/>
      <c r="R51" s="47"/>
      <c r="S51" s="47"/>
      <c r="T51" s="47"/>
      <c r="U51" s="47"/>
      <c r="V51" s="47"/>
      <c r="W51" s="47"/>
      <c r="X51" s="47"/>
      <c r="Y51" s="47"/>
      <c r="Z51" s="47"/>
      <c r="AA51" s="47"/>
      <c r="AB51" s="47"/>
      <c r="AC51" s="47"/>
      <c r="AD51" s="47"/>
      <c r="AE51" s="47"/>
      <c r="AF51" s="47"/>
      <c r="AG51" s="47"/>
      <c r="AH51" s="47"/>
      <c r="AI51" s="47"/>
      <c r="AJ51" s="47"/>
    </row>
    <row r="52" spans="1:36">
      <c r="A52" s="48"/>
      <c r="B52" s="48"/>
      <c r="C52" s="48"/>
      <c r="D52" s="48"/>
      <c r="E52" s="48"/>
      <c r="F52" s="48"/>
      <c r="G52" s="48"/>
      <c r="H52" s="48"/>
      <c r="I52" s="48"/>
      <c r="J52" s="48"/>
      <c r="K52" s="48"/>
      <c r="L52" s="48"/>
      <c r="M52" s="48"/>
      <c r="N52" s="48"/>
    </row>
  </sheetData>
  <mergeCells count="1">
    <mergeCell ref="A2:I2"/>
  </mergeCells>
  <conditionalFormatting sqref="A13:A14 D13:D31">
    <cfRule type="dataBar" priority="3">
      <dataBar>
        <cfvo type="min"/>
        <cfvo type="max"/>
        <color rgb="FF008AEF"/>
      </dataBar>
      <extLst>
        <ext xmlns:x14="http://schemas.microsoft.com/office/spreadsheetml/2009/9/main" uri="{B025F937-C7B1-47D3-B67F-A62EFF666E3E}">
          <x14:id>{2AECBB4C-D08F-48D8-B0BC-C26DD2A12F59}</x14:id>
        </ext>
      </extLst>
    </cfRule>
  </conditionalFormatting>
  <conditionalFormatting sqref="I4:I12">
    <cfRule type="dataBar" priority="2">
      <dataBar>
        <cfvo type="min"/>
        <cfvo type="max"/>
        <color rgb="FF008AEF"/>
      </dataBar>
      <extLst>
        <ext xmlns:x14="http://schemas.microsoft.com/office/spreadsheetml/2009/9/main" uri="{B025F937-C7B1-47D3-B67F-A62EFF666E3E}">
          <x14:id>{1F63E55B-B9CB-47EF-9017-F42549759157}</x14:id>
        </ext>
      </extLst>
    </cfRule>
  </conditionalFormatting>
  <conditionalFormatting sqref="A15:C15 A16:A34">
    <cfRule type="dataBar" priority="1">
      <dataBar>
        <cfvo type="min"/>
        <cfvo type="max"/>
        <color rgb="FF008AEF"/>
      </dataBar>
      <extLst>
        <ext xmlns:x14="http://schemas.microsoft.com/office/spreadsheetml/2009/9/main" uri="{B025F937-C7B1-47D3-B67F-A62EFF666E3E}">
          <x14:id>{90D93C3D-E9D7-4E2E-9250-F3D2EC00DE24}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2AECBB4C-D08F-48D8-B0BC-C26DD2A12F59}">
            <x14:dataBar minLength="0" maxLength="100" border="1" negativeBarBorderColorSameAsPositive="0">
              <x14:cfvo type="autoMin"/>
              <x14:cfvo type="autoMax"/>
              <x14:borderColor rgb="FF008AEF"/>
              <x14:negativeFillColor rgb="FFFF0000"/>
              <x14:negativeBorderColor rgb="FFFF0000"/>
              <x14:axisColor rgb="FF000000"/>
            </x14:dataBar>
          </x14:cfRule>
          <xm:sqref>A13:A14 D13:D31</xm:sqref>
        </x14:conditionalFormatting>
        <x14:conditionalFormatting xmlns:xm="http://schemas.microsoft.com/office/excel/2006/main">
          <x14:cfRule type="dataBar" id="{1F63E55B-B9CB-47EF-9017-F42549759157}">
            <x14:dataBar minLength="0" maxLength="100" border="1" negativeBarBorderColorSameAsPositive="0">
              <x14:cfvo type="autoMin"/>
              <x14:cfvo type="autoMax"/>
              <x14:borderColor rgb="FF008AEF"/>
              <x14:negativeFillColor rgb="FFFF0000"/>
              <x14:negativeBorderColor rgb="FFFF0000"/>
              <x14:axisColor rgb="FF000000"/>
            </x14:dataBar>
          </x14:cfRule>
          <xm:sqref>I4:I12</xm:sqref>
        </x14:conditionalFormatting>
        <x14:conditionalFormatting xmlns:xm="http://schemas.microsoft.com/office/excel/2006/main">
          <x14:cfRule type="dataBar" id="{90D93C3D-E9D7-4E2E-9250-F3D2EC00DE24}">
            <x14:dataBar minLength="0" maxLength="100" border="1" negativeBarBorderColorSameAsPositive="0">
              <x14:cfvo type="autoMin"/>
              <x14:cfvo type="autoMax"/>
              <x14:borderColor rgb="FF008AEF"/>
              <x14:negativeFillColor rgb="FFFF0000"/>
              <x14:negativeBorderColor rgb="FFFF0000"/>
              <x14:axisColor rgb="FF000000"/>
            </x14:dataBar>
          </x14:cfRule>
          <xm:sqref>A15:C15 A16:A34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D9EE3-E1F4-4412-BC83-B92967F7366C}">
  <dimension ref="A2:I33"/>
  <sheetViews>
    <sheetView zoomScale="85" workbookViewId="0">
      <selection activeCell="A14" sqref="A14:C33"/>
    </sheetView>
  </sheetViews>
  <sheetFormatPr defaultRowHeight="14.4"/>
  <cols>
    <col min="1" max="1" width="22.109375" bestFit="1" customWidth="1"/>
    <col min="2" max="2" width="13.44140625" bestFit="1" customWidth="1"/>
    <col min="3" max="3" width="27.77734375" bestFit="1" customWidth="1"/>
    <col min="4" max="4" width="18.6640625" customWidth="1"/>
    <col min="5" max="5" width="17" customWidth="1"/>
    <col min="6" max="6" width="11.21875" customWidth="1"/>
    <col min="7" max="7" width="19.33203125" customWidth="1"/>
    <col min="8" max="8" width="17.109375" customWidth="1"/>
    <col min="9" max="9" width="14.5546875" customWidth="1"/>
  </cols>
  <sheetData>
    <row r="2" spans="1:9">
      <c r="A2" s="44" t="s">
        <v>87</v>
      </c>
      <c r="B2" s="44"/>
      <c r="C2" s="44"/>
      <c r="D2" s="44"/>
      <c r="E2" s="44"/>
      <c r="F2" s="44"/>
      <c r="G2" s="44"/>
      <c r="H2" s="44"/>
      <c r="I2" s="44"/>
    </row>
    <row r="3" spans="1:9">
      <c r="A3" s="13" t="s">
        <v>61</v>
      </c>
      <c r="B3" s="13" t="s">
        <v>66</v>
      </c>
      <c r="C3" s="13" t="s">
        <v>67</v>
      </c>
      <c r="D3" s="13" t="s">
        <v>62</v>
      </c>
      <c r="E3" s="13" t="s">
        <v>63</v>
      </c>
      <c r="F3" s="13" t="s">
        <v>64</v>
      </c>
      <c r="G3" s="13" t="s">
        <v>65</v>
      </c>
      <c r="H3" s="13" t="s">
        <v>24</v>
      </c>
      <c r="I3" s="15" t="s">
        <v>88</v>
      </c>
    </row>
    <row r="4" spans="1:9">
      <c r="A4" s="10">
        <v>1</v>
      </c>
      <c r="B4" s="11" t="s">
        <v>68</v>
      </c>
      <c r="C4" s="11" t="s">
        <v>77</v>
      </c>
      <c r="D4" s="10">
        <v>100000</v>
      </c>
      <c r="E4" s="12">
        <v>0.2</v>
      </c>
      <c r="F4" s="10" t="s">
        <v>86</v>
      </c>
      <c r="G4" s="10">
        <f>D4*E4*1</f>
        <v>20000</v>
      </c>
      <c r="H4" s="14">
        <f>D4+G4</f>
        <v>120000</v>
      </c>
      <c r="I4" s="14">
        <f>E4+H4</f>
        <v>120000.2</v>
      </c>
    </row>
    <row r="5" spans="1:9">
      <c r="A5" s="10">
        <v>2</v>
      </c>
      <c r="B5" s="11" t="s">
        <v>69</v>
      </c>
      <c r="C5" s="11" t="s">
        <v>78</v>
      </c>
      <c r="D5" s="10">
        <v>130000</v>
      </c>
      <c r="E5" s="12">
        <v>0.2</v>
      </c>
      <c r="F5" s="10" t="s">
        <v>90</v>
      </c>
      <c r="G5" s="10">
        <f t="shared" ref="G5:G12" si="0">D5*E5*1</f>
        <v>26000</v>
      </c>
      <c r="H5" s="14">
        <f t="shared" ref="H5:H12" si="1">D5+G5</f>
        <v>156000</v>
      </c>
      <c r="I5" s="14">
        <f t="shared" ref="I5:I12" si="2">E5+H5</f>
        <v>156000.20000000001</v>
      </c>
    </row>
    <row r="6" spans="1:9">
      <c r="A6" s="10">
        <v>3</v>
      </c>
      <c r="B6" s="11" t="s">
        <v>70</v>
      </c>
      <c r="C6" s="11" t="s">
        <v>79</v>
      </c>
      <c r="D6" s="10">
        <v>250000</v>
      </c>
      <c r="E6" s="12">
        <v>0.2</v>
      </c>
      <c r="F6" s="10" t="s">
        <v>89</v>
      </c>
      <c r="G6" s="10">
        <f t="shared" si="0"/>
        <v>50000</v>
      </c>
      <c r="H6" s="14">
        <f t="shared" si="1"/>
        <v>300000</v>
      </c>
      <c r="I6" s="14">
        <f t="shared" si="2"/>
        <v>300000.2</v>
      </c>
    </row>
    <row r="7" spans="1:9">
      <c r="A7" s="10">
        <v>4</v>
      </c>
      <c r="B7" s="11" t="s">
        <v>71</v>
      </c>
      <c r="C7" s="11" t="s">
        <v>80</v>
      </c>
      <c r="D7" s="10">
        <v>170000</v>
      </c>
      <c r="E7" s="12">
        <v>0.2</v>
      </c>
      <c r="F7" s="10" t="s">
        <v>89</v>
      </c>
      <c r="G7" s="10">
        <f t="shared" si="0"/>
        <v>34000</v>
      </c>
      <c r="H7" s="14">
        <f t="shared" si="1"/>
        <v>204000</v>
      </c>
      <c r="I7" s="14">
        <f t="shared" si="2"/>
        <v>204000.2</v>
      </c>
    </row>
    <row r="8" spans="1:9">
      <c r="A8" s="10">
        <v>5</v>
      </c>
      <c r="B8" s="11" t="s">
        <v>72</v>
      </c>
      <c r="C8" s="11" t="s">
        <v>81</v>
      </c>
      <c r="D8" s="10">
        <v>100000</v>
      </c>
      <c r="E8" s="12">
        <v>0.2</v>
      </c>
      <c r="F8" s="10" t="s">
        <v>86</v>
      </c>
      <c r="G8" s="10">
        <f t="shared" si="0"/>
        <v>20000</v>
      </c>
      <c r="H8" s="14">
        <f t="shared" si="1"/>
        <v>120000</v>
      </c>
      <c r="I8" s="14">
        <f t="shared" si="2"/>
        <v>120000.2</v>
      </c>
    </row>
    <row r="9" spans="1:9">
      <c r="A9" s="10">
        <v>7</v>
      </c>
      <c r="B9" s="11" t="s">
        <v>73</v>
      </c>
      <c r="C9" s="11" t="s">
        <v>82</v>
      </c>
      <c r="D9" s="10">
        <v>900000</v>
      </c>
      <c r="E9" s="12">
        <v>0.2</v>
      </c>
      <c r="F9" s="10" t="s">
        <v>86</v>
      </c>
      <c r="G9" s="10">
        <f t="shared" si="0"/>
        <v>180000</v>
      </c>
      <c r="H9" s="14">
        <f t="shared" si="1"/>
        <v>1080000</v>
      </c>
      <c r="I9" s="14">
        <f t="shared" si="2"/>
        <v>1080000.2</v>
      </c>
    </row>
    <row r="10" spans="1:9">
      <c r="A10" s="10">
        <v>8</v>
      </c>
      <c r="B10" s="11" t="s">
        <v>74</v>
      </c>
      <c r="C10" s="11" t="s">
        <v>83</v>
      </c>
      <c r="D10" s="10">
        <v>800000</v>
      </c>
      <c r="E10" s="12">
        <v>0.2</v>
      </c>
      <c r="F10" s="10" t="s">
        <v>86</v>
      </c>
      <c r="G10" s="10">
        <f t="shared" si="0"/>
        <v>160000</v>
      </c>
      <c r="H10" s="14">
        <f t="shared" si="1"/>
        <v>960000</v>
      </c>
      <c r="I10" s="14">
        <f t="shared" si="2"/>
        <v>960000.2</v>
      </c>
    </row>
    <row r="11" spans="1:9">
      <c r="A11" s="10">
        <v>9</v>
      </c>
      <c r="B11" s="11" t="s">
        <v>75</v>
      </c>
      <c r="C11" s="11" t="s">
        <v>84</v>
      </c>
      <c r="D11" s="10">
        <v>700000</v>
      </c>
      <c r="E11" s="12">
        <v>0.2</v>
      </c>
      <c r="F11" s="10" t="s">
        <v>134</v>
      </c>
      <c r="G11" s="10">
        <f t="shared" si="0"/>
        <v>140000</v>
      </c>
      <c r="H11" s="14">
        <f t="shared" si="1"/>
        <v>840000</v>
      </c>
      <c r="I11" s="14">
        <f t="shared" si="2"/>
        <v>840000.2</v>
      </c>
    </row>
    <row r="12" spans="1:9">
      <c r="A12" s="10">
        <v>10</v>
      </c>
      <c r="B12" s="11" t="s">
        <v>76</v>
      </c>
      <c r="C12" s="11" t="s">
        <v>85</v>
      </c>
      <c r="D12" s="10">
        <v>160000</v>
      </c>
      <c r="E12" s="12">
        <v>0.2</v>
      </c>
      <c r="F12" s="10" t="s">
        <v>89</v>
      </c>
      <c r="G12" s="10">
        <f t="shared" si="0"/>
        <v>32000</v>
      </c>
      <c r="H12" s="14">
        <f t="shared" si="1"/>
        <v>192000</v>
      </c>
      <c r="I12" s="14">
        <f t="shared" si="2"/>
        <v>192000.2</v>
      </c>
    </row>
    <row r="14" spans="1:9">
      <c r="A14" s="45" t="s">
        <v>136</v>
      </c>
      <c r="B14" s="45" t="s">
        <v>135</v>
      </c>
      <c r="C14" s="45" t="s">
        <v>138</v>
      </c>
    </row>
    <row r="15" spans="1:9">
      <c r="A15" s="45" t="s">
        <v>68</v>
      </c>
      <c r="B15" s="46">
        <v>1</v>
      </c>
      <c r="C15" s="46">
        <v>100000</v>
      </c>
    </row>
    <row r="16" spans="1:9">
      <c r="A16" s="45" t="s">
        <v>77</v>
      </c>
      <c r="B16" s="46">
        <v>1</v>
      </c>
      <c r="C16" s="46">
        <v>100000</v>
      </c>
    </row>
    <row r="17" spans="1:3">
      <c r="A17" s="45" t="s">
        <v>69</v>
      </c>
      <c r="B17" s="46">
        <v>2</v>
      </c>
      <c r="C17" s="46">
        <v>130000</v>
      </c>
    </row>
    <row r="18" spans="1:3">
      <c r="A18" s="45" t="s">
        <v>78</v>
      </c>
      <c r="B18" s="46">
        <v>2</v>
      </c>
      <c r="C18" s="46">
        <v>130000</v>
      </c>
    </row>
    <row r="19" spans="1:3">
      <c r="A19" s="45" t="s">
        <v>73</v>
      </c>
      <c r="B19" s="46">
        <v>7</v>
      </c>
      <c r="C19" s="46">
        <v>900000</v>
      </c>
    </row>
    <row r="20" spans="1:3">
      <c r="A20" s="45" t="s">
        <v>82</v>
      </c>
      <c r="B20" s="46">
        <v>7</v>
      </c>
      <c r="C20" s="46">
        <v>900000</v>
      </c>
    </row>
    <row r="21" spans="1:3">
      <c r="A21" s="45" t="s">
        <v>70</v>
      </c>
      <c r="B21" s="46">
        <v>3</v>
      </c>
      <c r="C21" s="46">
        <v>250000</v>
      </c>
    </row>
    <row r="22" spans="1:3">
      <c r="A22" s="45" t="s">
        <v>79</v>
      </c>
      <c r="B22" s="46">
        <v>3</v>
      </c>
      <c r="C22" s="46">
        <v>250000</v>
      </c>
    </row>
    <row r="23" spans="1:3">
      <c r="A23" s="45" t="s">
        <v>75</v>
      </c>
      <c r="B23" s="46">
        <v>9</v>
      </c>
      <c r="C23" s="46">
        <v>700000</v>
      </c>
    </row>
    <row r="24" spans="1:3">
      <c r="A24" s="45" t="s">
        <v>84</v>
      </c>
      <c r="B24" s="46">
        <v>9</v>
      </c>
      <c r="C24" s="46">
        <v>700000</v>
      </c>
    </row>
    <row r="25" spans="1:3">
      <c r="A25" s="45" t="s">
        <v>74</v>
      </c>
      <c r="B25" s="46">
        <v>8</v>
      </c>
      <c r="C25" s="46">
        <v>800000</v>
      </c>
    </row>
    <row r="26" spans="1:3">
      <c r="A26" s="45" t="s">
        <v>83</v>
      </c>
      <c r="B26" s="46">
        <v>8</v>
      </c>
      <c r="C26" s="46">
        <v>800000</v>
      </c>
    </row>
    <row r="27" spans="1:3">
      <c r="A27" s="45" t="s">
        <v>72</v>
      </c>
      <c r="B27" s="46">
        <v>5</v>
      </c>
      <c r="C27" s="46">
        <v>100000</v>
      </c>
    </row>
    <row r="28" spans="1:3">
      <c r="A28" s="45" t="s">
        <v>81</v>
      </c>
      <c r="B28" s="46">
        <v>5</v>
      </c>
      <c r="C28" s="46">
        <v>100000</v>
      </c>
    </row>
    <row r="29" spans="1:3">
      <c r="A29" s="45" t="s">
        <v>71</v>
      </c>
      <c r="B29" s="46">
        <v>4</v>
      </c>
      <c r="C29" s="46">
        <v>170000</v>
      </c>
    </row>
    <row r="30" spans="1:3">
      <c r="A30" s="45" t="s">
        <v>80</v>
      </c>
      <c r="B30" s="46">
        <v>4</v>
      </c>
      <c r="C30" s="46">
        <v>170000</v>
      </c>
    </row>
    <row r="31" spans="1:3">
      <c r="A31" s="45" t="s">
        <v>76</v>
      </c>
      <c r="B31" s="46">
        <v>10</v>
      </c>
      <c r="C31" s="46">
        <v>160000</v>
      </c>
    </row>
    <row r="32" spans="1:3">
      <c r="A32" s="45" t="s">
        <v>85</v>
      </c>
      <c r="B32" s="46">
        <v>10</v>
      </c>
      <c r="C32" s="46">
        <v>160000</v>
      </c>
    </row>
    <row r="33" spans="1:3">
      <c r="A33" s="45" t="s">
        <v>137</v>
      </c>
      <c r="B33" s="46">
        <v>49</v>
      </c>
      <c r="C33" s="46">
        <v>3310000</v>
      </c>
    </row>
  </sheetData>
  <mergeCells count="1">
    <mergeCell ref="A2:I2"/>
  </mergeCells>
  <conditionalFormatting sqref="I4:I12">
    <cfRule type="dataBar" priority="8">
      <dataBar>
        <cfvo type="min"/>
        <cfvo type="max"/>
        <color rgb="FF008AEF"/>
      </dataBar>
      <extLst>
        <ext xmlns:x14="http://schemas.microsoft.com/office/spreadsheetml/2009/9/main" uri="{B025F937-C7B1-47D3-B67F-A62EFF666E3E}">
          <x14:id>{B5FEB808-5B98-4FF7-8A56-EAFC67983E91}</x14:id>
        </ext>
      </extLst>
    </cfRule>
  </conditionalFormatting>
  <conditionalFormatting sqref="I13 E14">
    <cfRule type="dataBar" priority="7">
      <dataBar>
        <cfvo type="min"/>
        <cfvo type="max"/>
        <color rgb="FF008AEF"/>
      </dataBar>
      <extLst>
        <ext xmlns:x14="http://schemas.microsoft.com/office/spreadsheetml/2009/9/main" uri="{B025F937-C7B1-47D3-B67F-A62EFF666E3E}">
          <x14:id>{E0940C15-DDA4-4468-9AFD-D1272B4A33BF}</x14:id>
        </ext>
      </extLst>
    </cfRule>
  </conditionalFormatting>
  <conditionalFormatting sqref="A14:C14 A15:A33">
    <cfRule type="dataBar" priority="1">
      <dataBar>
        <cfvo type="min"/>
        <cfvo type="max"/>
        <color rgb="FF008AEF"/>
      </dataBar>
      <extLst>
        <ext xmlns:x14="http://schemas.microsoft.com/office/spreadsheetml/2009/9/main" uri="{B025F937-C7B1-47D3-B67F-A62EFF666E3E}">
          <x14:id>{3514D3E7-F6EE-4847-AD16-EA00C50CA0D2}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B5FEB808-5B98-4FF7-8A56-EAFC67983E91}">
            <x14:dataBar minLength="0" maxLength="100" border="1" negativeBarBorderColorSameAsPositive="0">
              <x14:cfvo type="autoMin"/>
              <x14:cfvo type="autoMax"/>
              <x14:borderColor rgb="FF008AEF"/>
              <x14:negativeFillColor rgb="FFFF0000"/>
              <x14:negativeBorderColor rgb="FFFF0000"/>
              <x14:axisColor rgb="FF000000"/>
            </x14:dataBar>
          </x14:cfRule>
          <xm:sqref>I4:I12</xm:sqref>
        </x14:conditionalFormatting>
        <x14:conditionalFormatting xmlns:xm="http://schemas.microsoft.com/office/excel/2006/main">
          <x14:cfRule type="dataBar" id="{E0940C15-DDA4-4468-9AFD-D1272B4A33BF}">
            <x14:dataBar minLength="0" maxLength="100" border="1" negativeBarBorderColorSameAsPositive="0">
              <x14:cfvo type="autoMin"/>
              <x14:cfvo type="autoMax"/>
              <x14:borderColor rgb="FF008AEF"/>
              <x14:negativeFillColor rgb="FFFF0000"/>
              <x14:negativeBorderColor rgb="FFFF0000"/>
              <x14:axisColor rgb="FF000000"/>
            </x14:dataBar>
          </x14:cfRule>
          <xm:sqref>I13 E14</xm:sqref>
        </x14:conditionalFormatting>
        <x14:conditionalFormatting xmlns:xm="http://schemas.microsoft.com/office/excel/2006/main">
          <x14:cfRule type="dataBar" id="{3514D3E7-F6EE-4847-AD16-EA00C50CA0D2}">
            <x14:dataBar minLength="0" maxLength="100" border="1" negativeBarBorderColorSameAsPositive="0">
              <x14:cfvo type="autoMin"/>
              <x14:cfvo type="autoMax"/>
              <x14:borderColor rgb="FF008AEF"/>
              <x14:negativeFillColor rgb="FFFF0000"/>
              <x14:negativeBorderColor rgb="FFFF0000"/>
              <x14:axisColor rgb="FF000000"/>
            </x14:dataBar>
          </x14:cfRule>
          <xm:sqref>A14:C14 A15:A33</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9ECE-5891-4CD6-B47A-3DE46103678F}">
  <dimension ref="A1:E19"/>
  <sheetViews>
    <sheetView topLeftCell="A2" workbookViewId="0">
      <selection activeCell="E18" sqref="E18"/>
    </sheetView>
  </sheetViews>
  <sheetFormatPr defaultRowHeight="14.4"/>
  <cols>
    <col min="1" max="1" width="14.6640625" customWidth="1"/>
    <col min="2" max="2" width="20" customWidth="1"/>
    <col min="3" max="3" width="20.33203125" customWidth="1"/>
    <col min="4" max="4" width="15.21875" customWidth="1"/>
    <col min="5" max="5" width="17.6640625" customWidth="1"/>
    <col min="6" max="6" width="13.109375" customWidth="1"/>
  </cols>
  <sheetData>
    <row r="1" spans="1:5" ht="15" thickBot="1"/>
    <row r="2" spans="1:5" ht="15" thickBot="1">
      <c r="A2" s="21" t="s">
        <v>109</v>
      </c>
      <c r="B2" s="22"/>
      <c r="C2" s="22"/>
      <c r="D2" s="22"/>
      <c r="E2" s="23"/>
    </row>
    <row r="3" spans="1:5">
      <c r="A3" s="20" t="s">
        <v>94</v>
      </c>
      <c r="B3" s="20" t="s">
        <v>39</v>
      </c>
      <c r="C3" s="20" t="s">
        <v>93</v>
      </c>
      <c r="D3" s="20" t="s">
        <v>92</v>
      </c>
      <c r="E3" s="20" t="s">
        <v>91</v>
      </c>
    </row>
    <row r="4" spans="1:5">
      <c r="A4" s="19">
        <v>101</v>
      </c>
      <c r="B4" s="19" t="s">
        <v>108</v>
      </c>
      <c r="C4" s="19" t="s">
        <v>95</v>
      </c>
      <c r="D4" s="18">
        <v>39470</v>
      </c>
      <c r="E4" s="17">
        <v>18243</v>
      </c>
    </row>
    <row r="5" spans="1:5">
      <c r="A5" s="19">
        <v>102</v>
      </c>
      <c r="B5" s="19" t="s">
        <v>107</v>
      </c>
      <c r="C5" s="19" t="s">
        <v>101</v>
      </c>
      <c r="D5" s="18">
        <v>39471</v>
      </c>
      <c r="E5" s="17">
        <v>18244</v>
      </c>
    </row>
    <row r="6" spans="1:5">
      <c r="A6" s="19">
        <v>103</v>
      </c>
      <c r="B6" s="19" t="s">
        <v>106</v>
      </c>
      <c r="C6" s="19" t="s">
        <v>97</v>
      </c>
      <c r="D6" s="18">
        <v>39472</v>
      </c>
      <c r="E6" s="17">
        <v>18245</v>
      </c>
    </row>
    <row r="7" spans="1:5">
      <c r="A7" s="19">
        <v>104</v>
      </c>
      <c r="B7" s="19" t="s">
        <v>105</v>
      </c>
      <c r="C7" s="19" t="s">
        <v>101</v>
      </c>
      <c r="D7" s="18">
        <v>39473</v>
      </c>
      <c r="E7" s="17">
        <v>18246</v>
      </c>
    </row>
    <row r="8" spans="1:5">
      <c r="A8" s="19">
        <v>105</v>
      </c>
      <c r="B8" s="19" t="s">
        <v>104</v>
      </c>
      <c r="C8" s="19" t="s">
        <v>101</v>
      </c>
      <c r="D8" s="18">
        <v>39474</v>
      </c>
      <c r="E8" s="17">
        <v>18247</v>
      </c>
    </row>
    <row r="9" spans="1:5">
      <c r="A9" s="19">
        <v>106</v>
      </c>
      <c r="B9" s="19" t="s">
        <v>103</v>
      </c>
      <c r="C9" s="19" t="s">
        <v>101</v>
      </c>
      <c r="D9" s="18">
        <v>39475</v>
      </c>
      <c r="E9" s="17">
        <v>18248</v>
      </c>
    </row>
    <row r="10" spans="1:5">
      <c r="A10" s="19">
        <v>107</v>
      </c>
      <c r="B10" s="19" t="s">
        <v>102</v>
      </c>
      <c r="C10" s="19" t="s">
        <v>101</v>
      </c>
      <c r="D10" s="18">
        <v>39476</v>
      </c>
      <c r="E10" s="17">
        <v>18249</v>
      </c>
    </row>
    <row r="11" spans="1:5">
      <c r="A11" s="19">
        <v>108</v>
      </c>
      <c r="B11" s="19" t="s">
        <v>100</v>
      </c>
      <c r="C11" s="19" t="s">
        <v>99</v>
      </c>
      <c r="D11" s="18">
        <v>39477</v>
      </c>
      <c r="E11" s="17">
        <v>18250</v>
      </c>
    </row>
    <row r="12" spans="1:5">
      <c r="A12" s="19">
        <v>109</v>
      </c>
      <c r="B12" s="19" t="s">
        <v>98</v>
      </c>
      <c r="C12" s="19" t="s">
        <v>97</v>
      </c>
      <c r="D12" s="18">
        <v>39478</v>
      </c>
      <c r="E12" s="17">
        <v>18251</v>
      </c>
    </row>
    <row r="13" spans="1:5">
      <c r="A13" s="19">
        <v>110</v>
      </c>
      <c r="B13" s="19" t="s">
        <v>96</v>
      </c>
      <c r="C13" s="19" t="s">
        <v>95</v>
      </c>
      <c r="D13" s="18">
        <v>39479</v>
      </c>
      <c r="E13" s="17">
        <v>18252</v>
      </c>
    </row>
    <row r="16" spans="1:5">
      <c r="A16" s="16" t="s">
        <v>94</v>
      </c>
      <c r="B16" s="16" t="s">
        <v>39</v>
      </c>
      <c r="C16" s="16" t="s">
        <v>93</v>
      </c>
      <c r="D16" s="16" t="s">
        <v>92</v>
      </c>
      <c r="E16" s="16" t="s">
        <v>91</v>
      </c>
    </row>
    <row r="17" spans="1:5">
      <c r="A17" s="10">
        <v>101</v>
      </c>
      <c r="B17" s="10" t="str">
        <f>VLOOKUP(B4,B4:B13,1,FALSE)</f>
        <v>Rohan Sharma</v>
      </c>
      <c r="C17" s="10" t="str">
        <f>VLOOKUP(C4,C4:C13,1,FALSE)</f>
        <v>Education</v>
      </c>
      <c r="D17" s="24">
        <f>VLOOKUP(D4,D4:D13,1,FALSE)</f>
        <v>39470</v>
      </c>
      <c r="E17" s="25">
        <f>VLOOKUP(E4,E4:E14,1,FALSE)</f>
        <v>18243</v>
      </c>
    </row>
    <row r="18" spans="1:5">
      <c r="A18" s="10">
        <v>102</v>
      </c>
      <c r="B18" s="10" t="str">
        <f>VLOOKUP(B5,B5:B14,1,FALSE)</f>
        <v>Priya Verma</v>
      </c>
      <c r="C18" s="10" t="str">
        <f t="shared" ref="C18:C19" si="0">VLOOKUP(C5,C5:C14,1,FALSE)</f>
        <v>IT</v>
      </c>
      <c r="D18" s="24">
        <f>VLOOKUP(D5,D4:D14,1,FALSE)</f>
        <v>39471</v>
      </c>
      <c r="E18" s="25">
        <f>VLOOKUP(E5,E4:E13,1,FALSE)</f>
        <v>18244</v>
      </c>
    </row>
    <row r="19" spans="1:5">
      <c r="A19" s="10">
        <v>103</v>
      </c>
      <c r="B19" s="10" t="str">
        <f>VLOOKUP(B6,B6:B15,1,FALSE)</f>
        <v>Arjun Kapoor</v>
      </c>
      <c r="C19" s="10" t="str">
        <f t="shared" si="0"/>
        <v>Finance</v>
      </c>
      <c r="D19" s="24">
        <f>VLOOKUP(D6,D6:D15,1,FALSE)</f>
        <v>39472</v>
      </c>
      <c r="E19" s="25">
        <f t="shared" ref="E19" si="1">VLOOKUP(E6,E6:E16,1,FALSE)</f>
        <v>18245</v>
      </c>
    </row>
  </sheetData>
  <pageMargins left="0.7" right="0.7" top="0.75" bottom="0.75" header="0.3" footer="0.3"/>
  <ignoredErrors>
    <ignoredError sqref="D18:E18" formula="1"/>
    <ignoredError sqref="D19"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8FBD-8E71-499C-942D-F6D36B54CDD8}">
  <dimension ref="A1:K11"/>
  <sheetViews>
    <sheetView topLeftCell="A2" workbookViewId="0">
      <selection activeCell="K4" sqref="K4"/>
    </sheetView>
  </sheetViews>
  <sheetFormatPr defaultRowHeight="14.4"/>
  <cols>
    <col min="2" max="2" width="18.44140625" customWidth="1"/>
    <col min="7" max="7" width="9.5546875" customWidth="1"/>
    <col min="8" max="8" width="9.44140625" customWidth="1"/>
    <col min="9" max="9" width="16.5546875" customWidth="1"/>
    <col min="10" max="10" width="16.109375" customWidth="1"/>
    <col min="11" max="11" width="26.88671875" customWidth="1"/>
  </cols>
  <sheetData>
    <row r="1" spans="1:11" ht="15" thickBot="1">
      <c r="A1" s="32" t="s">
        <v>110</v>
      </c>
      <c r="B1" s="33"/>
      <c r="C1" s="33"/>
      <c r="D1" s="33"/>
      <c r="E1" s="33"/>
      <c r="F1" s="33"/>
      <c r="G1" s="33"/>
      <c r="H1" s="33"/>
      <c r="I1" s="33"/>
      <c r="J1" s="33"/>
      <c r="K1" s="34"/>
    </row>
    <row r="2" spans="1:11" ht="15" thickBot="1">
      <c r="A2" s="29" t="s">
        <v>0</v>
      </c>
      <c r="B2" s="30" t="s">
        <v>119</v>
      </c>
      <c r="C2" s="30" t="s">
        <v>111</v>
      </c>
      <c r="D2" s="30" t="s">
        <v>112</v>
      </c>
      <c r="E2" s="30" t="s">
        <v>113</v>
      </c>
      <c r="F2" s="30" t="s">
        <v>114</v>
      </c>
      <c r="G2" s="30" t="s">
        <v>115</v>
      </c>
      <c r="H2" s="30" t="s">
        <v>116</v>
      </c>
      <c r="I2" s="30" t="s">
        <v>117</v>
      </c>
      <c r="J2" s="31" t="s">
        <v>118</v>
      </c>
      <c r="K2" s="28" t="s">
        <v>131</v>
      </c>
    </row>
    <row r="3" spans="1:11">
      <c r="A3" s="26">
        <v>1</v>
      </c>
      <c r="B3" s="26" t="s">
        <v>120</v>
      </c>
      <c r="C3" s="26" t="s">
        <v>129</v>
      </c>
      <c r="D3" s="26" t="s">
        <v>129</v>
      </c>
      <c r="E3" s="26" t="s">
        <v>130</v>
      </c>
      <c r="F3" s="26" t="s">
        <v>129</v>
      </c>
      <c r="G3" s="26" t="s">
        <v>130</v>
      </c>
      <c r="H3" s="26" t="s">
        <v>130</v>
      </c>
      <c r="I3" s="26">
        <f>COUNTIF(C3:H3,"P")</f>
        <v>3</v>
      </c>
      <c r="J3" s="26">
        <f>COUNTIF(C3:H3,G3)</f>
        <v>3</v>
      </c>
      <c r="K3" s="19" t="str" cm="1">
        <f t="array" ref="K3">_xlfn.IFS(I3&gt;=7,"100%",I3&gt;=6,"90%",I3&gt;=5,"85%",I3&gt;=4,"75%",I3&gt;=3,"50%",I3&gt;=2,"25%",I3&gt;=1,"10%")</f>
        <v>50%</v>
      </c>
    </row>
    <row r="4" spans="1:11">
      <c r="A4" s="19">
        <v>2</v>
      </c>
      <c r="B4" s="19" t="s">
        <v>121</v>
      </c>
      <c r="C4" s="19" t="s">
        <v>129</v>
      </c>
      <c r="D4" s="19" t="s">
        <v>129</v>
      </c>
      <c r="E4" s="19" t="s">
        <v>129</v>
      </c>
      <c r="F4" s="19" t="s">
        <v>129</v>
      </c>
      <c r="G4" s="19" t="s">
        <v>130</v>
      </c>
      <c r="H4" s="19" t="s">
        <v>129</v>
      </c>
      <c r="I4" s="26">
        <f t="shared" ref="I4:I11" si="0">COUNTIF(C4:H4,"P")</f>
        <v>5</v>
      </c>
      <c r="J4" s="26">
        <f t="shared" ref="J4:J11" si="1">COUNTIF(C4:H4,G4)</f>
        <v>1</v>
      </c>
      <c r="K4" s="19" t="str" cm="1">
        <f t="array" ref="K4">_xlfn.IFS(I4&gt;=7,"100%",I4&gt;=6,"90%",I4&gt;=5,"85%",I4&gt;=4,"75%",I4&gt;=3,"50%",I4&gt;=2,"25%",I4&gt;=1,"10%")</f>
        <v>85%</v>
      </c>
    </row>
    <row r="5" spans="1:11">
      <c r="A5" s="19">
        <v>3</v>
      </c>
      <c r="B5" s="19" t="s">
        <v>122</v>
      </c>
      <c r="C5" s="19" t="s">
        <v>129</v>
      </c>
      <c r="D5" s="19" t="s">
        <v>129</v>
      </c>
      <c r="E5" s="19" t="s">
        <v>129</v>
      </c>
      <c r="F5" s="19" t="s">
        <v>129</v>
      </c>
      <c r="G5" s="19" t="s">
        <v>129</v>
      </c>
      <c r="H5" s="19" t="s">
        <v>129</v>
      </c>
      <c r="I5" s="26">
        <f t="shared" si="0"/>
        <v>6</v>
      </c>
      <c r="J5" s="26">
        <f t="shared" si="1"/>
        <v>6</v>
      </c>
      <c r="K5" s="19" t="str" cm="1">
        <f t="array" ref="K5">_xlfn.IFS(I5&gt;=7,"100%",I5&gt;=6,"90%",I5&gt;=5,"85%",I5&gt;=4,"75%",I5&gt;=3,"50%",I5&gt;=2,"25%",I5&gt;=1,"10%")</f>
        <v>90%</v>
      </c>
    </row>
    <row r="6" spans="1:11">
      <c r="A6" s="19">
        <v>4</v>
      </c>
      <c r="B6" s="19" t="s">
        <v>123</v>
      </c>
      <c r="C6" s="19" t="s">
        <v>130</v>
      </c>
      <c r="D6" s="19" t="s">
        <v>130</v>
      </c>
      <c r="E6" s="19" t="s">
        <v>130</v>
      </c>
      <c r="F6" s="19" t="s">
        <v>129</v>
      </c>
      <c r="G6" s="19" t="s">
        <v>129</v>
      </c>
      <c r="H6" s="19" t="s">
        <v>129</v>
      </c>
      <c r="I6" s="26">
        <f t="shared" si="0"/>
        <v>3</v>
      </c>
      <c r="J6" s="26">
        <f t="shared" si="1"/>
        <v>3</v>
      </c>
      <c r="K6" s="19" t="str" cm="1">
        <f t="array" ref="K6">_xlfn.IFS(I6&gt;=7,"100%",I6&gt;=6,"90%",I6&gt;=5,"85%",I6&gt;=4,"75%",I6&gt;=3,"50%",I6&gt;=2,"25%",I6&gt;=1,"10%")</f>
        <v>50%</v>
      </c>
    </row>
    <row r="7" spans="1:11">
      <c r="A7" s="19">
        <v>5</v>
      </c>
      <c r="B7" s="19" t="s">
        <v>124</v>
      </c>
      <c r="C7" s="19" t="s">
        <v>129</v>
      </c>
      <c r="D7" s="19" t="s">
        <v>129</v>
      </c>
      <c r="E7" s="19" t="s">
        <v>130</v>
      </c>
      <c r="F7" s="19" t="s">
        <v>129</v>
      </c>
      <c r="G7" s="19" t="s">
        <v>129</v>
      </c>
      <c r="H7" s="19" t="s">
        <v>129</v>
      </c>
      <c r="I7" s="26">
        <f t="shared" si="0"/>
        <v>5</v>
      </c>
      <c r="J7" s="26">
        <f t="shared" si="1"/>
        <v>5</v>
      </c>
      <c r="K7" s="19" t="str" cm="1">
        <f t="array" ref="K7">_xlfn.IFS(I7&gt;=7,"100%",I7&gt;=6,"90%",I7&gt;=5,"85%",I7&gt;=4,"75%",I7&gt;=3,"50%",I7&gt;=2,"25%",I7&gt;=1,"10%")</f>
        <v>85%</v>
      </c>
    </row>
    <row r="8" spans="1:11">
      <c r="A8" s="19">
        <v>6</v>
      </c>
      <c r="B8" s="19" t="s">
        <v>125</v>
      </c>
      <c r="C8" s="19" t="s">
        <v>130</v>
      </c>
      <c r="D8" s="19" t="s">
        <v>130</v>
      </c>
      <c r="E8" s="19" t="s">
        <v>130</v>
      </c>
      <c r="F8" s="19" t="s">
        <v>130</v>
      </c>
      <c r="G8" s="19" t="s">
        <v>130</v>
      </c>
      <c r="H8" s="19" t="s">
        <v>129</v>
      </c>
      <c r="I8" s="26">
        <f t="shared" si="0"/>
        <v>1</v>
      </c>
      <c r="J8" s="26">
        <f t="shared" si="1"/>
        <v>5</v>
      </c>
      <c r="K8" s="19" t="str" cm="1">
        <f t="array" ref="K8">_xlfn.IFS(I8&gt;=7,"100%",I8&gt;=6,"90%",I8&gt;=5,"85%",I8&gt;=4,"75%",I8&gt;=3,"50%",I8&gt;=2,"25%",I8&gt;=1,"10%")</f>
        <v>10%</v>
      </c>
    </row>
    <row r="9" spans="1:11">
      <c r="A9" s="19">
        <v>7</v>
      </c>
      <c r="B9" s="19" t="s">
        <v>126</v>
      </c>
      <c r="C9" s="19" t="s">
        <v>130</v>
      </c>
      <c r="D9" s="19" t="s">
        <v>130</v>
      </c>
      <c r="E9" s="19" t="s">
        <v>129</v>
      </c>
      <c r="F9" s="19" t="s">
        <v>129</v>
      </c>
      <c r="G9" s="19" t="s">
        <v>129</v>
      </c>
      <c r="H9" s="19" t="s">
        <v>129</v>
      </c>
      <c r="I9" s="26">
        <f t="shared" si="0"/>
        <v>4</v>
      </c>
      <c r="J9" s="26">
        <f t="shared" si="1"/>
        <v>4</v>
      </c>
      <c r="K9" s="19" t="str" cm="1">
        <f t="array" ref="K9">_xlfn.IFS(I9&gt;=7,"100%",I9&gt;=6,"90%",I9&gt;=5,"85%",I9&gt;=4,"75%",I9&gt;=3,"50%",I9&gt;=2,"25%",I9&gt;=1,"10%")</f>
        <v>75%</v>
      </c>
    </row>
    <row r="10" spans="1:11">
      <c r="A10" s="19">
        <v>8</v>
      </c>
      <c r="B10" s="27" t="s">
        <v>128</v>
      </c>
      <c r="C10" s="19" t="s">
        <v>129</v>
      </c>
      <c r="D10" s="19" t="s">
        <v>129</v>
      </c>
      <c r="E10" s="19" t="s">
        <v>130</v>
      </c>
      <c r="F10" s="19" t="s">
        <v>130</v>
      </c>
      <c r="G10" s="19" t="s">
        <v>130</v>
      </c>
      <c r="H10" s="19" t="s">
        <v>130</v>
      </c>
      <c r="I10" s="26">
        <f t="shared" si="0"/>
        <v>2</v>
      </c>
      <c r="J10" s="26">
        <f t="shared" si="1"/>
        <v>4</v>
      </c>
      <c r="K10" s="19" t="str" cm="1">
        <f t="array" ref="K10">_xlfn.IFS(I10&gt;=7,"100%",I10&gt;=6,"90%",I10&gt;=5,"85%",I10&gt;=4,"75%",I10&gt;=3,"50%",I10&gt;=2,"25%",I10&gt;=1,"10%")</f>
        <v>25%</v>
      </c>
    </row>
    <row r="11" spans="1:11">
      <c r="A11" s="19">
        <v>9</v>
      </c>
      <c r="B11" s="19" t="s">
        <v>127</v>
      </c>
      <c r="C11" s="19" t="s">
        <v>130</v>
      </c>
      <c r="D11" s="19" t="s">
        <v>130</v>
      </c>
      <c r="E11" s="19" t="s">
        <v>130</v>
      </c>
      <c r="F11" s="19" t="s">
        <v>130</v>
      </c>
      <c r="G11" s="19" t="s">
        <v>130</v>
      </c>
      <c r="H11" s="19" t="s">
        <v>129</v>
      </c>
      <c r="I11" s="26">
        <f t="shared" si="0"/>
        <v>1</v>
      </c>
      <c r="J11" s="26">
        <f t="shared" si="1"/>
        <v>5</v>
      </c>
      <c r="K11" s="19" t="str" cm="1">
        <f t="array" ref="K11">_xlfn.IFS(I11&gt;=7,"100%",I11&gt;=6,"90%",I11&gt;=5,"85%",I11&gt;=4,"75%",I11&gt;=3,"50%",I11&gt;=2,"25%",I11&gt;=1,"10%")</f>
        <v>10%</v>
      </c>
    </row>
  </sheetData>
  <conditionalFormatting sqref="C3:H11">
    <cfRule type="cellIs" dxfId="990" priority="1" operator="equal">
      <formula>"A"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Sheet7</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 tiwari</dc:creator>
  <cp:lastModifiedBy>ritesh tiwari</cp:lastModifiedBy>
  <dcterms:created xsi:type="dcterms:W3CDTF">2025-03-20T04:11:22Z</dcterms:created>
  <dcterms:modified xsi:type="dcterms:W3CDTF">2025-05-03T14:04:12Z</dcterms:modified>
</cp:coreProperties>
</file>