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deepa\Desktop\"/>
    </mc:Choice>
  </mc:AlternateContent>
  <bookViews>
    <workbookView xWindow="0" yWindow="0" windowWidth="20400" windowHeight="8445"/>
  </bookViews>
  <sheets>
    <sheet name="BreakUp Sheet" sheetId="1" r:id="rId1"/>
  </sheets>
  <definedNames>
    <definedName name="_xlnm._FilterDatabase" localSheetId="0" hidden="1">'BreakUp Sheet'!$A$3:$H$8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0" i="1" l="1"/>
  <c r="H8" i="1"/>
  <c r="H7" i="1"/>
  <c r="H6" i="1"/>
  <c r="J10" i="1"/>
  <c r="J8" i="1"/>
  <c r="J7" i="1"/>
  <c r="J6" i="1"/>
  <c r="D6" i="1"/>
  <c r="H5" i="1" l="1"/>
  <c r="I20" i="1"/>
  <c r="H21" i="1" l="1"/>
  <c r="G21" i="1"/>
  <c r="F21" i="1"/>
  <c r="F11" i="1"/>
  <c r="E11" i="1"/>
  <c r="I21" i="1" l="1"/>
  <c r="I22" i="1" s="1"/>
  <c r="D10" i="1"/>
  <c r="D8" i="1"/>
  <c r="D7" i="1"/>
  <c r="D5" i="1"/>
  <c r="D4" i="1"/>
  <c r="I11" i="1"/>
  <c r="H4" i="1"/>
  <c r="C13" i="1" l="1"/>
  <c r="C19" i="1" s="1"/>
  <c r="D11" i="1"/>
  <c r="J5" i="1" l="1"/>
  <c r="J4" i="1"/>
  <c r="H11" i="1"/>
  <c r="J11" i="1" l="1"/>
  <c r="J13" i="1" s="1"/>
  <c r="F13" i="1"/>
  <c r="C14" i="1" l="1"/>
  <c r="F14" i="1" s="1"/>
  <c r="C20" i="1"/>
  <c r="C15" i="1" l="1"/>
  <c r="F15" i="1"/>
</calcChain>
</file>

<file path=xl/sharedStrings.xml><?xml version="1.0" encoding="utf-8"?>
<sst xmlns="http://schemas.openxmlformats.org/spreadsheetml/2006/main" count="48" uniqueCount="38">
  <si>
    <t>Date</t>
  </si>
  <si>
    <t>Cheue No</t>
  </si>
  <si>
    <t>Bank Name</t>
  </si>
  <si>
    <t>Total</t>
  </si>
  <si>
    <t>Cheque Amount</t>
  </si>
  <si>
    <t>Consideration Amount Received</t>
  </si>
  <si>
    <t>ST/GST Percentage</t>
  </si>
  <si>
    <t>Total Payment received for Consideration</t>
  </si>
  <si>
    <t>Total Sale consideration</t>
  </si>
  <si>
    <t>Received</t>
  </si>
  <si>
    <t>Total cheque amount received so far</t>
  </si>
  <si>
    <t>Consideration Balance to be received</t>
  </si>
  <si>
    <t>Service Tax/GST Received</t>
  </si>
  <si>
    <t xml:space="preserve">Total ST/GST </t>
  </si>
  <si>
    <t>Total ST/GST so far</t>
  </si>
  <si>
    <t>ST/GST Received</t>
  </si>
  <si>
    <t>TDS Amount Received</t>
  </si>
  <si>
    <t>TDS Amount Due</t>
  </si>
  <si>
    <t xml:space="preserve">Flooring                </t>
  </si>
  <si>
    <t xml:space="preserve">Painting                </t>
  </si>
  <si>
    <t xml:space="preserve">Handover             </t>
  </si>
  <si>
    <t>Payment</t>
  </si>
  <si>
    <t>GST (12%)</t>
  </si>
  <si>
    <t>Grand Total</t>
  </si>
  <si>
    <t xml:space="preserve">Schedule </t>
  </si>
  <si>
    <t>As per the AOS DUE Payment Details given below:</t>
  </si>
  <si>
    <t>TDS Due</t>
  </si>
  <si>
    <t>Balance/Due GST Pending</t>
  </si>
  <si>
    <t>C-1501-Ritesh Grover</t>
  </si>
  <si>
    <t>CITI</t>
  </si>
  <si>
    <t>03.11.15</t>
  </si>
  <si>
    <t>SBI</t>
  </si>
  <si>
    <t>03.07.16</t>
  </si>
  <si>
    <t>07.11.16</t>
  </si>
  <si>
    <t>20.04.17</t>
  </si>
  <si>
    <t>21.07.17</t>
  </si>
  <si>
    <t>4.20%</t>
  </si>
  <si>
    <t>4.50%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</si>
</sst>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165" fontId="0" fillId="0" borderId="0" xfId="0" applyNumberFormat="1"/>
    <xf numFmtId="14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0" xfId="0" applyFont="1"/>
    <xf numFmtId="0" fontId="1" fillId="0" borderId="1" xfId="0" applyFont="1" applyBorder="1"/>
    <xf numFmtId="0" fontId="3" fillId="0" borderId="0" xfId="0" applyFont="1"/>
    <xf numFmtId="165" fontId="0" fillId="0" borderId="1" xfId="1" applyNumberFormat="1" applyFont="1" applyBorder="1"/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165" fontId="2" fillId="0" borderId="1" xfId="1" applyNumberFormat="1" applyFont="1" applyFill="1" applyBorder="1" applyAlignment="1">
      <alignment horizontal="right"/>
    </xf>
    <xf numFmtId="165" fontId="0" fillId="0" borderId="1" xfId="1" applyNumberFormat="1" applyFont="1" applyFill="1" applyBorder="1" applyAlignment="1">
      <alignment horizontal="right"/>
    </xf>
    <xf numFmtId="165" fontId="0" fillId="0" borderId="1" xfId="0" applyNumberFormat="1" applyBorder="1"/>
    <xf numFmtId="165" fontId="0" fillId="2" borderId="0" xfId="0" applyNumberFormat="1" applyFill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5" fontId="1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43" fontId="0" fillId="0" borderId="0" xfId="0" applyNumberFormat="1"/>
    <xf numFmtId="165" fontId="2" fillId="0" borderId="2" xfId="1" applyNumberFormat="1" applyFont="1" applyFill="1" applyBorder="1" applyAlignment="1">
      <alignment horizontal="right"/>
    </xf>
    <xf numFmtId="0" fontId="1" fillId="0" borderId="3" xfId="0" applyFont="1" applyFill="1" applyBorder="1" applyAlignment="1">
      <alignment horizontal="center" vertical="center" wrapText="1"/>
    </xf>
    <xf numFmtId="9" fontId="0" fillId="0" borderId="0" xfId="0" applyNumberFormat="1"/>
    <xf numFmtId="165" fontId="0" fillId="0" borderId="0" xfId="1" applyNumberFormat="1" applyFont="1"/>
    <xf numFmtId="0" fontId="1" fillId="0" borderId="1" xfId="0" applyFont="1" applyBorder="1" applyAlignment="1">
      <alignment horizontal="center" vertical="center" wrapText="1"/>
    </xf>
    <xf numFmtId="9" fontId="0" fillId="0" borderId="1" xfId="0" quotePrefix="1" applyNumberFormat="1" applyBorder="1" applyAlignment="1">
      <alignment horizontal="center"/>
    </xf>
    <xf numFmtId="14" fontId="0" fillId="0" borderId="1" xfId="0" applyNumberForma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165" fontId="0" fillId="0" borderId="1" xfId="1" quotePrefix="1" applyNumberFormat="1" applyFont="1" applyBorder="1"/>
    <xf numFmtId="0" fontId="1" fillId="0" borderId="1" xfId="0" applyFont="1" applyBorder="1" applyAlignment="1">
      <alignment wrapText="1"/>
    </xf>
    <xf numFmtId="165" fontId="1" fillId="0" borderId="1" xfId="1" applyNumberFormat="1" applyFont="1" applyBorder="1"/>
    <xf numFmtId="165" fontId="0" fillId="0" borderId="4" xfId="1" applyNumberFormat="1" applyFont="1" applyFill="1" applyBorder="1" applyAlignment="1">
      <alignment horizontal="right"/>
    </xf>
    <xf numFmtId="0" fontId="1" fillId="0" borderId="0" xfId="0" applyFont="1" applyBorder="1" applyAlignment="1">
      <alignment vertical="center" wrapText="1"/>
    </xf>
    <xf numFmtId="165" fontId="4" fillId="0" borderId="0" xfId="1" applyNumberFormat="1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5" fillId="0" borderId="1" xfId="1" applyNumberFormat="1" applyFont="1" applyBorder="1" applyAlignment="1">
      <alignment horizontal="center" vertical="center"/>
    </xf>
    <xf numFmtId="1" fontId="0" fillId="0" borderId="0" xfId="0" applyNumberFormat="1"/>
    <xf numFmtId="0" fontId="1" fillId="0" borderId="1" xfId="0" applyFont="1" applyBorder="1" applyAlignment="1">
      <alignment horizontal="center"/>
    </xf>
    <xf numFmtId="165" fontId="5" fillId="0" borderId="2" xfId="1" applyNumberFormat="1" applyFont="1" applyBorder="1" applyAlignment="1">
      <alignment horizontal="center" vertical="center"/>
    </xf>
    <xf numFmtId="165" fontId="5" fillId="0" borderId="5" xfId="1" applyNumberFormat="1" applyFont="1" applyBorder="1" applyAlignment="1">
      <alignment horizontal="center" vertical="center"/>
    </xf>
    <xf numFmtId="165" fontId="5" fillId="0" borderId="6" xfId="1" applyNumberFormat="1" applyFont="1" applyBorder="1" applyAlignment="1">
      <alignment horizontal="center" vertical="center"/>
    </xf>
    <xf numFmtId="0" fontId="0" fillId="0" borderId="4" xfId="0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abSelected="1" workbookViewId="0">
      <selection activeCell="F30" sqref="F30"/>
    </sheetView>
  </sheetViews>
  <sheetFormatPr defaultRowHeight="15" x14ac:dyDescent="0.25"/>
  <cols>
    <col min="1" max="1" width="10.7109375" bestFit="1" customWidth="1"/>
    <col min="2" max="2" width="26.28515625" bestFit="1" customWidth="1"/>
    <col min="3" max="3" width="11.7109375" bestFit="1" customWidth="1"/>
    <col min="4" max="4" width="14.85546875" customWidth="1"/>
    <col min="5" max="5" width="18.42578125" customWidth="1"/>
    <col min="6" max="6" width="17.28515625" customWidth="1"/>
    <col min="7" max="7" width="11.140625" customWidth="1"/>
    <col min="8" max="8" width="12.140625" customWidth="1"/>
    <col min="9" max="9" width="13.7109375" customWidth="1"/>
    <col min="10" max="10" width="12.85546875" customWidth="1"/>
    <col min="11" max="11" width="19.28515625" customWidth="1"/>
    <col min="12" max="12" width="15.85546875" customWidth="1"/>
    <col min="13" max="13" width="18" customWidth="1"/>
  </cols>
  <sheetData>
    <row r="1" spans="1:12" x14ac:dyDescent="0.25">
      <c r="A1" s="7"/>
      <c r="B1" s="7"/>
    </row>
    <row r="2" spans="1:12" x14ac:dyDescent="0.25">
      <c r="A2" s="41" t="s">
        <v>28</v>
      </c>
      <c r="B2" s="41"/>
      <c r="C2" s="41"/>
      <c r="D2" s="41"/>
      <c r="E2" s="41"/>
      <c r="F2" s="41"/>
      <c r="G2" s="41"/>
      <c r="H2" s="41"/>
      <c r="I2" s="41"/>
      <c r="J2" s="41"/>
    </row>
    <row r="3" spans="1:12" s="9" customFormat="1" ht="29.25" customHeight="1" x14ac:dyDescent="0.25">
      <c r="A3" s="10" t="s">
        <v>0</v>
      </c>
      <c r="B3" s="10" t="s">
        <v>2</v>
      </c>
      <c r="C3" s="10" t="s">
        <v>1</v>
      </c>
      <c r="D3" s="10" t="s">
        <v>4</v>
      </c>
      <c r="E3" s="25" t="s">
        <v>5</v>
      </c>
      <c r="F3" s="11" t="s">
        <v>12</v>
      </c>
      <c r="G3" s="11" t="s">
        <v>6</v>
      </c>
      <c r="H3" s="11" t="s">
        <v>13</v>
      </c>
      <c r="I3" s="28" t="s">
        <v>16</v>
      </c>
      <c r="J3" s="28" t="s">
        <v>17</v>
      </c>
    </row>
    <row r="4" spans="1:12" x14ac:dyDescent="0.25">
      <c r="A4" s="3">
        <v>42293</v>
      </c>
      <c r="B4" s="31" t="s">
        <v>29</v>
      </c>
      <c r="C4" s="4">
        <v>764509</v>
      </c>
      <c r="D4" s="24">
        <f>E4+F4</f>
        <v>100000</v>
      </c>
      <c r="E4" s="13">
        <v>100000</v>
      </c>
      <c r="F4" s="1"/>
      <c r="G4" s="29" t="s">
        <v>36</v>
      </c>
      <c r="H4" s="32">
        <f>E4*G4</f>
        <v>4200</v>
      </c>
      <c r="I4" s="8"/>
      <c r="J4" s="15">
        <f>E4*1%</f>
        <v>1000</v>
      </c>
    </row>
    <row r="5" spans="1:12" x14ac:dyDescent="0.25">
      <c r="A5" s="3" t="s">
        <v>30</v>
      </c>
      <c r="B5" s="31" t="s">
        <v>31</v>
      </c>
      <c r="C5" s="4">
        <v>937687</v>
      </c>
      <c r="D5" s="24">
        <f t="shared" ref="D5:D10" si="0">E5+F5</f>
        <v>4825000</v>
      </c>
      <c r="E5" s="13">
        <v>4825000</v>
      </c>
      <c r="F5" s="1"/>
      <c r="G5" s="29" t="s">
        <v>36</v>
      </c>
      <c r="H5" s="8">
        <f>E5*G5</f>
        <v>202650</v>
      </c>
      <c r="I5" s="8"/>
      <c r="J5" s="15">
        <f t="shared" ref="J5:J10" si="1">E5*1%</f>
        <v>48250</v>
      </c>
    </row>
    <row r="6" spans="1:12" x14ac:dyDescent="0.25">
      <c r="A6" s="3" t="s">
        <v>32</v>
      </c>
      <c r="B6" s="31" t="s">
        <v>29</v>
      </c>
      <c r="C6" s="4">
        <v>764512</v>
      </c>
      <c r="D6" s="24">
        <f t="shared" si="0"/>
        <v>1642479</v>
      </c>
      <c r="E6" s="13">
        <v>1642479</v>
      </c>
      <c r="F6" s="1"/>
      <c r="G6" s="29" t="s">
        <v>37</v>
      </c>
      <c r="H6" s="8">
        <f t="shared" ref="H6:H10" si="2">E6*G6</f>
        <v>73911.554999999993</v>
      </c>
      <c r="I6" s="8"/>
      <c r="J6" s="15">
        <f t="shared" si="1"/>
        <v>16424.79</v>
      </c>
    </row>
    <row r="7" spans="1:12" x14ac:dyDescent="0.25">
      <c r="A7" s="3" t="s">
        <v>33</v>
      </c>
      <c r="B7" s="4" t="s">
        <v>29</v>
      </c>
      <c r="C7" s="4">
        <v>248695</v>
      </c>
      <c r="D7" s="24">
        <f t="shared" si="0"/>
        <v>1874990</v>
      </c>
      <c r="E7" s="13">
        <v>1874990</v>
      </c>
      <c r="F7" s="1"/>
      <c r="G7" s="29" t="s">
        <v>37</v>
      </c>
      <c r="H7" s="8">
        <f t="shared" si="2"/>
        <v>84374.55</v>
      </c>
      <c r="I7" s="8"/>
      <c r="J7" s="15">
        <f t="shared" si="1"/>
        <v>18749.900000000001</v>
      </c>
    </row>
    <row r="8" spans="1:12" x14ac:dyDescent="0.25">
      <c r="A8" s="4" t="s">
        <v>34</v>
      </c>
      <c r="B8" s="45" t="s">
        <v>29</v>
      </c>
      <c r="C8" s="4">
        <v>248697</v>
      </c>
      <c r="D8" s="24">
        <f t="shared" si="0"/>
        <v>790575</v>
      </c>
      <c r="E8" s="14">
        <v>790575</v>
      </c>
      <c r="F8" s="1"/>
      <c r="G8" s="29" t="s">
        <v>37</v>
      </c>
      <c r="H8" s="8">
        <f t="shared" si="2"/>
        <v>35575.875</v>
      </c>
      <c r="I8" s="14"/>
      <c r="J8" s="15">
        <f t="shared" si="1"/>
        <v>7905.75</v>
      </c>
    </row>
    <row r="9" spans="1:12" x14ac:dyDescent="0.25">
      <c r="A9" s="4" t="s">
        <v>34</v>
      </c>
      <c r="B9" s="31" t="s">
        <v>29</v>
      </c>
      <c r="C9" s="4"/>
      <c r="D9" s="24"/>
      <c r="E9" s="14"/>
      <c r="F9" s="1">
        <v>404511</v>
      </c>
      <c r="G9" s="29"/>
      <c r="H9" s="8"/>
      <c r="I9" s="14"/>
      <c r="J9" s="15"/>
    </row>
    <row r="10" spans="1:12" ht="17.25" customHeight="1" x14ac:dyDescent="0.25">
      <c r="A10" s="30" t="s">
        <v>35</v>
      </c>
      <c r="B10" s="31" t="s">
        <v>31</v>
      </c>
      <c r="C10" s="31">
        <v>548655</v>
      </c>
      <c r="D10" s="24">
        <f t="shared" si="0"/>
        <v>771020</v>
      </c>
      <c r="E10" s="14">
        <v>771020</v>
      </c>
      <c r="F10" s="1"/>
      <c r="G10" s="29">
        <v>0.12</v>
      </c>
      <c r="H10" s="8">
        <f t="shared" si="2"/>
        <v>92522.4</v>
      </c>
      <c r="I10" s="14"/>
      <c r="J10" s="15">
        <f t="shared" si="1"/>
        <v>7710.2</v>
      </c>
    </row>
    <row r="11" spans="1:12" s="5" customFormat="1" x14ac:dyDescent="0.25">
      <c r="A11" s="12" t="s">
        <v>3</v>
      </c>
      <c r="B11" s="6"/>
      <c r="C11" s="6"/>
      <c r="D11" s="21">
        <f>SUM(D4:D10)</f>
        <v>10004064</v>
      </c>
      <c r="E11" s="21">
        <f>SUM(E4:E10)</f>
        <v>10004064</v>
      </c>
      <c r="F11" s="21">
        <f>SUM(F4:F10)</f>
        <v>404511</v>
      </c>
      <c r="G11" s="21"/>
      <c r="H11" s="21">
        <f>SUM(H4:H10)</f>
        <v>493234.38</v>
      </c>
      <c r="I11" s="21">
        <f>SUM(I4:I10)</f>
        <v>0</v>
      </c>
      <c r="J11" s="21">
        <f>SUM(J4:J10)</f>
        <v>100040.64</v>
      </c>
    </row>
    <row r="12" spans="1:12" ht="15.75" x14ac:dyDescent="0.25">
      <c r="E12" s="35"/>
      <c r="F12" s="2"/>
      <c r="J12" s="39" t="s">
        <v>26</v>
      </c>
      <c r="L12" s="40"/>
    </row>
    <row r="13" spans="1:12" ht="30" x14ac:dyDescent="0.25">
      <c r="B13" s="17" t="s">
        <v>7</v>
      </c>
      <c r="C13" s="18">
        <f>E11+I11</f>
        <v>10004064</v>
      </c>
      <c r="D13" s="2"/>
      <c r="E13" s="1" t="s">
        <v>14</v>
      </c>
      <c r="F13" s="15">
        <f>H11</f>
        <v>493234.38</v>
      </c>
      <c r="H13" s="23"/>
      <c r="J13" s="38">
        <f>J11-I11</f>
        <v>100040.64</v>
      </c>
      <c r="L13" s="40"/>
    </row>
    <row r="14" spans="1:12" ht="22.5" customHeight="1" x14ac:dyDescent="0.25">
      <c r="B14" s="19" t="s">
        <v>15</v>
      </c>
      <c r="C14" s="18">
        <f>F11</f>
        <v>404511</v>
      </c>
      <c r="D14" s="2"/>
      <c r="E14" s="1" t="s">
        <v>15</v>
      </c>
      <c r="F14" s="15">
        <f>C14</f>
        <v>404511</v>
      </c>
      <c r="H14" s="23"/>
      <c r="I14" s="23"/>
      <c r="J14" s="27"/>
    </row>
    <row r="15" spans="1:12" ht="30" x14ac:dyDescent="0.25">
      <c r="B15" s="20" t="s">
        <v>10</v>
      </c>
      <c r="C15" s="21">
        <f>D11</f>
        <v>10004064</v>
      </c>
      <c r="D15" s="16"/>
      <c r="E15" s="33" t="s">
        <v>27</v>
      </c>
      <c r="F15" s="38">
        <f>F13-F14</f>
        <v>88723.38</v>
      </c>
    </row>
    <row r="17" spans="2:11" x14ac:dyDescent="0.25">
      <c r="H17" s="26"/>
      <c r="I17" s="26"/>
    </row>
    <row r="18" spans="2:11" ht="21.75" customHeight="1" x14ac:dyDescent="0.25">
      <c r="B18" s="6" t="s">
        <v>8</v>
      </c>
      <c r="C18" s="34">
        <v>11814895</v>
      </c>
      <c r="E18" s="42" t="s">
        <v>25</v>
      </c>
      <c r="F18" s="43"/>
      <c r="G18" s="43"/>
      <c r="H18" s="43"/>
      <c r="I18" s="44"/>
    </row>
    <row r="19" spans="2:11" ht="15.75" x14ac:dyDescent="0.25">
      <c r="B19" s="6" t="s">
        <v>9</v>
      </c>
      <c r="C19" s="34">
        <f>C13</f>
        <v>10004064</v>
      </c>
      <c r="E19" s="38" t="s">
        <v>24</v>
      </c>
      <c r="F19" s="38" t="s">
        <v>18</v>
      </c>
      <c r="G19" s="38" t="s">
        <v>19</v>
      </c>
      <c r="H19" s="38" t="s">
        <v>20</v>
      </c>
      <c r="I19" s="39" t="s">
        <v>23</v>
      </c>
    </row>
    <row r="20" spans="2:11" ht="30" x14ac:dyDescent="0.25">
      <c r="B20" s="22" t="s">
        <v>11</v>
      </c>
      <c r="C20" s="34">
        <f>C18-C19</f>
        <v>1810831</v>
      </c>
      <c r="D20" s="2"/>
      <c r="E20" s="38" t="s">
        <v>21</v>
      </c>
      <c r="F20" s="38">
        <v>750000</v>
      </c>
      <c r="G20" s="38">
        <v>500000</v>
      </c>
      <c r="H20" s="38">
        <f>560831</f>
        <v>560831</v>
      </c>
      <c r="I20" s="38">
        <f>F20+G20+H20</f>
        <v>1810831</v>
      </c>
      <c r="K20" s="2"/>
    </row>
    <row r="21" spans="2:11" ht="15.75" x14ac:dyDescent="0.25">
      <c r="B21" s="36"/>
      <c r="C21" s="37"/>
      <c r="D21" s="2"/>
      <c r="E21" s="38" t="s">
        <v>22</v>
      </c>
      <c r="F21" s="38">
        <f>F20*12%</f>
        <v>90000</v>
      </c>
      <c r="G21" s="38">
        <f>G20*12%</f>
        <v>60000</v>
      </c>
      <c r="H21" s="38">
        <f>H20*12%</f>
        <v>67299.72</v>
      </c>
      <c r="I21" s="38">
        <f>F21+G21+H21</f>
        <v>217299.72</v>
      </c>
    </row>
    <row r="22" spans="2:11" ht="15.75" x14ac:dyDescent="0.25">
      <c r="E22" s="38"/>
      <c r="F22" s="38"/>
      <c r="G22" s="38"/>
      <c r="H22" s="38"/>
      <c r="I22" s="38">
        <f>SUM(I20:I21)</f>
        <v>2028130.72</v>
      </c>
    </row>
    <row r="24" spans="2:11" ht="20.100000000000001" customHeight="1" x14ac:dyDescent="0.25"/>
    <row r="25" spans="2:11" ht="20.100000000000001" customHeight="1" x14ac:dyDescent="0.25"/>
  </sheetData>
  <mergeCells count="2">
    <mergeCell ref="A2:J2"/>
    <mergeCell ref="E18:I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BreakUp Sheet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</dc:creator>
  <cp:lastModifiedBy>Muralidhar Padal</cp:lastModifiedBy>
  <dcterms:created xsi:type="dcterms:W3CDTF">2017-04-13T06:40:28Z</dcterms:created>
  <dcterms:modified xsi:type="dcterms:W3CDTF">2019-01-11T04:31:15Z</dcterms:modified>
</cp:coreProperties>
</file>