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2" l="1"/>
  <c r="R13" i="2"/>
  <c r="R14" i="2"/>
  <c r="R15" i="2"/>
  <c r="R16" i="2"/>
  <c r="R17" i="2"/>
  <c r="R18" i="2"/>
  <c r="R19" i="2"/>
  <c r="R20" i="2"/>
  <c r="R21" i="2"/>
  <c r="R12" i="2"/>
  <c r="T21" i="2"/>
  <c r="T20" i="2"/>
  <c r="Q13" i="2"/>
  <c r="Q14" i="2"/>
  <c r="Q15" i="2"/>
  <c r="Q16" i="2"/>
  <c r="Q17" i="2"/>
  <c r="Q18" i="2"/>
  <c r="Q19" i="2"/>
  <c r="Q20" i="2"/>
  <c r="Q21" i="2"/>
  <c r="Q12" i="2"/>
  <c r="K17" i="2"/>
  <c r="N17" i="1"/>
  <c r="N16" i="1"/>
  <c r="N15" i="1"/>
  <c r="B19" i="1"/>
  <c r="B18" i="1"/>
  <c r="B17" i="1"/>
  <c r="N11" i="1"/>
  <c r="N10" i="1"/>
  <c r="B11" i="1"/>
  <c r="B10" i="1"/>
</calcChain>
</file>

<file path=xl/sharedStrings.xml><?xml version="1.0" encoding="utf-8"?>
<sst xmlns="http://schemas.openxmlformats.org/spreadsheetml/2006/main" count="62" uniqueCount="53">
  <si>
    <t>Diffi hellman</t>
  </si>
  <si>
    <t>Ritesh</t>
  </si>
  <si>
    <t>Xyz</t>
  </si>
  <si>
    <t>A=g^a mod p</t>
  </si>
  <si>
    <t>B=g^b mod p</t>
  </si>
  <si>
    <t>A=5^4 mod 23</t>
  </si>
  <si>
    <t>B=5^3 mod 23</t>
  </si>
  <si>
    <t>A=4</t>
  </si>
  <si>
    <t>B=10</t>
  </si>
  <si>
    <t>S=B^a mod p</t>
  </si>
  <si>
    <t>S=A^b mod p</t>
  </si>
  <si>
    <t>S=10^4 mod 23</t>
  </si>
  <si>
    <t>S=4^3 mod 23</t>
  </si>
  <si>
    <t>S=10000 mod 23</t>
  </si>
  <si>
    <t>S=64 mod 23</t>
  </si>
  <si>
    <t>S=18</t>
  </si>
  <si>
    <t>RSA</t>
  </si>
  <si>
    <t>a=4</t>
  </si>
  <si>
    <t>b=3</t>
  </si>
  <si>
    <t>p=23</t>
  </si>
  <si>
    <t>g=5</t>
  </si>
  <si>
    <t>pu</t>
  </si>
  <si>
    <t>pr</t>
  </si>
  <si>
    <t>d</t>
  </si>
  <si>
    <t>e</t>
  </si>
  <si>
    <t>p=11</t>
  </si>
  <si>
    <t>q=13</t>
  </si>
  <si>
    <t>n=p*q</t>
  </si>
  <si>
    <t>N=(p-1)*(q-1)</t>
  </si>
  <si>
    <t>n=143</t>
  </si>
  <si>
    <t>N=120</t>
  </si>
  <si>
    <t>e*d mod N=1</t>
  </si>
  <si>
    <t>e*d=1 mod N</t>
  </si>
  <si>
    <t>CT=PT^e mod n</t>
  </si>
  <si>
    <t>PT=CT^d mod n</t>
  </si>
  <si>
    <t>e*d mod 120=1</t>
  </si>
  <si>
    <t>e=7</t>
  </si>
  <si>
    <t>e*d</t>
  </si>
  <si>
    <t>7*103</t>
  </si>
  <si>
    <t>d=103</t>
  </si>
  <si>
    <t>CT=2^7 mod 143</t>
  </si>
  <si>
    <t>CT=128</t>
  </si>
  <si>
    <t>CT=8^7 mod 143</t>
  </si>
  <si>
    <t>CT=2097152 mod 143</t>
  </si>
  <si>
    <t>CT=57</t>
  </si>
  <si>
    <t>PT=128^103 mod 143</t>
  </si>
  <si>
    <t>PT=57^103 mod 143</t>
  </si>
  <si>
    <t>PT=2</t>
  </si>
  <si>
    <t>PT=8</t>
  </si>
  <si>
    <t>7*d</t>
  </si>
  <si>
    <t>e=11</t>
  </si>
  <si>
    <t>d=11</t>
  </si>
  <si>
    <t>MCQ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</si>
</sst>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6500"/>
      <name val="Calibri"/>
      <family val="2"/>
      <scheme val="minor"/>
    </font>
    <font>
      <sz val="14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2" fillId="3" borderId="0" xfId="2"/>
    <xf numFmtId="0" fontId="3" fillId="4" borderId="0" xfId="3"/>
    <xf numFmtId="0" fontId="4" fillId="0" borderId="0" xfId="0" applyFont="1"/>
    <xf numFmtId="0" fontId="5" fillId="2" borderId="0" xfId="1" applyFont="1"/>
    <xf numFmtId="0" fontId="6" fillId="4" borderId="0" xfId="3" applyFont="1"/>
    <xf numFmtId="0" fontId="4" fillId="5" borderId="0" xfId="0" applyFont="1" applyFill="1"/>
    <xf numFmtId="0" fontId="7" fillId="3" borderId="0" xfId="2" applyFont="1"/>
    <xf numFmtId="0" fontId="8" fillId="3" borderId="0" xfId="2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30" zoomScaleNormal="130" workbookViewId="0">
      <selection activeCell="J7" sqref="J7"/>
    </sheetView>
  </sheetViews>
  <sheetFormatPr defaultRowHeight="14.4" x14ac:dyDescent="0.3"/>
  <sheetData>
    <row r="1" spans="1:14" x14ac:dyDescent="0.3">
      <c r="A1" t="s">
        <v>0</v>
      </c>
      <c r="F1" t="s">
        <v>1</v>
      </c>
      <c r="L1" t="s">
        <v>2</v>
      </c>
    </row>
    <row r="2" spans="1:14" x14ac:dyDescent="0.3">
      <c r="H2" s="1" t="s">
        <v>19</v>
      </c>
      <c r="I2" s="1" t="s">
        <v>20</v>
      </c>
    </row>
    <row r="3" spans="1:14" x14ac:dyDescent="0.3">
      <c r="E3" t="s">
        <v>17</v>
      </c>
      <c r="K3" t="s">
        <v>18</v>
      </c>
    </row>
    <row r="5" spans="1:14" x14ac:dyDescent="0.3">
      <c r="D5" s="2" t="s">
        <v>3</v>
      </c>
      <c r="E5" s="2"/>
      <c r="K5" s="2" t="s">
        <v>4</v>
      </c>
      <c r="L5" s="2"/>
    </row>
    <row r="6" spans="1:14" x14ac:dyDescent="0.3">
      <c r="D6" t="s">
        <v>5</v>
      </c>
      <c r="K6" t="s">
        <v>6</v>
      </c>
    </row>
    <row r="7" spans="1:14" x14ac:dyDescent="0.3">
      <c r="D7" t="s">
        <v>7</v>
      </c>
      <c r="K7" t="s">
        <v>8</v>
      </c>
    </row>
    <row r="8" spans="1:14" x14ac:dyDescent="0.3">
      <c r="B8">
        <v>625</v>
      </c>
      <c r="N8">
        <v>125</v>
      </c>
    </row>
    <row r="9" spans="1:14" x14ac:dyDescent="0.3">
      <c r="B9">
        <v>23</v>
      </c>
      <c r="N9">
        <v>23</v>
      </c>
    </row>
    <row r="10" spans="1:14" x14ac:dyDescent="0.3">
      <c r="B10">
        <f>B8/B9</f>
        <v>27.173913043478262</v>
      </c>
      <c r="N10">
        <f>N8/N9</f>
        <v>5.4347826086956523</v>
      </c>
    </row>
    <row r="11" spans="1:14" x14ac:dyDescent="0.3">
      <c r="B11">
        <f>23*27</f>
        <v>621</v>
      </c>
      <c r="D11" t="s">
        <v>8</v>
      </c>
      <c r="K11" t="s">
        <v>7</v>
      </c>
      <c r="N11">
        <f>5*23</f>
        <v>115</v>
      </c>
    </row>
    <row r="12" spans="1:14" x14ac:dyDescent="0.3">
      <c r="B12">
        <v>4</v>
      </c>
      <c r="N12">
        <v>10</v>
      </c>
    </row>
    <row r="13" spans="1:14" x14ac:dyDescent="0.3">
      <c r="D13" s="2" t="s">
        <v>9</v>
      </c>
      <c r="E13" s="2"/>
      <c r="K13" s="2" t="s">
        <v>10</v>
      </c>
      <c r="L13" s="2"/>
    </row>
    <row r="14" spans="1:14" x14ac:dyDescent="0.3">
      <c r="D14" t="s">
        <v>11</v>
      </c>
      <c r="K14" t="s">
        <v>12</v>
      </c>
    </row>
    <row r="15" spans="1:14" x14ac:dyDescent="0.3">
      <c r="B15">
        <v>10000</v>
      </c>
      <c r="D15" t="s">
        <v>13</v>
      </c>
      <c r="K15" t="s">
        <v>14</v>
      </c>
      <c r="N15">
        <f>64/23</f>
        <v>2.7826086956521738</v>
      </c>
    </row>
    <row r="16" spans="1:14" x14ac:dyDescent="0.3">
      <c r="B16">
        <v>23</v>
      </c>
      <c r="D16" t="s">
        <v>15</v>
      </c>
      <c r="K16" t="s">
        <v>15</v>
      </c>
      <c r="N16">
        <f>N15-2</f>
        <v>0.78260869565217384</v>
      </c>
    </row>
    <row r="17" spans="2:14" x14ac:dyDescent="0.3">
      <c r="B17">
        <f>B15/B16</f>
        <v>434.78260869565219</v>
      </c>
      <c r="N17">
        <f>23*N16</f>
        <v>18</v>
      </c>
    </row>
    <row r="18" spans="2:14" x14ac:dyDescent="0.3">
      <c r="B18">
        <f>B17-434</f>
        <v>0.78260869565218627</v>
      </c>
    </row>
    <row r="19" spans="2:14" x14ac:dyDescent="0.3">
      <c r="B19">
        <f>B18*23</f>
        <v>18.000000000000284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topLeftCell="A4" zoomScale="90" zoomScaleNormal="90" workbookViewId="0">
      <selection activeCell="T23" sqref="T23"/>
    </sheetView>
  </sheetViews>
  <sheetFormatPr defaultRowHeight="21" x14ac:dyDescent="0.4"/>
  <cols>
    <col min="1" max="8" width="8.88671875" style="3"/>
    <col min="9" max="9" width="9.6640625" style="3" bestFit="1" customWidth="1"/>
    <col min="10" max="19" width="8.88671875" style="3"/>
    <col min="20" max="20" width="25.21875" style="3" customWidth="1"/>
    <col min="21" max="16384" width="8.88671875" style="3"/>
  </cols>
  <sheetData>
    <row r="1" spans="1:19" x14ac:dyDescent="0.4">
      <c r="A1" s="3" t="s">
        <v>16</v>
      </c>
    </row>
    <row r="4" spans="1:19" x14ac:dyDescent="0.4">
      <c r="I4" s="3" t="s">
        <v>1</v>
      </c>
    </row>
    <row r="5" spans="1:19" x14ac:dyDescent="0.4">
      <c r="G5" s="4" t="s">
        <v>21</v>
      </c>
      <c r="I5" s="3">
        <v>2</v>
      </c>
      <c r="K5" s="5" t="s">
        <v>22</v>
      </c>
    </row>
    <row r="6" spans="1:19" x14ac:dyDescent="0.4">
      <c r="G6" s="3" t="s">
        <v>24</v>
      </c>
      <c r="I6" s="3">
        <v>8</v>
      </c>
      <c r="K6" s="3" t="s">
        <v>23</v>
      </c>
      <c r="O6" s="6" t="s">
        <v>33</v>
      </c>
    </row>
    <row r="8" spans="1:19" x14ac:dyDescent="0.4">
      <c r="A8" s="3" t="s">
        <v>52</v>
      </c>
      <c r="B8" s="3">
        <v>10</v>
      </c>
      <c r="H8" s="3" t="s">
        <v>25</v>
      </c>
      <c r="J8" s="3" t="s">
        <v>26</v>
      </c>
      <c r="S8" s="3">
        <v>1</v>
      </c>
    </row>
    <row r="9" spans="1:19" x14ac:dyDescent="0.4">
      <c r="B9" s="3">
        <v>15</v>
      </c>
      <c r="G9" s="3" t="s">
        <v>27</v>
      </c>
      <c r="K9" s="3" t="s">
        <v>29</v>
      </c>
      <c r="O9" s="6" t="s">
        <v>34</v>
      </c>
      <c r="S9" s="3">
        <v>2</v>
      </c>
    </row>
    <row r="10" spans="1:19" x14ac:dyDescent="0.4">
      <c r="B10" s="3">
        <v>15</v>
      </c>
      <c r="G10" s="3" t="s">
        <v>28</v>
      </c>
      <c r="K10" s="3" t="s">
        <v>30</v>
      </c>
      <c r="S10" s="3">
        <v>3</v>
      </c>
    </row>
    <row r="11" spans="1:19" x14ac:dyDescent="0.4">
      <c r="B11" s="3">
        <v>5</v>
      </c>
      <c r="S11" s="3">
        <v>4</v>
      </c>
    </row>
    <row r="12" spans="1:19" x14ac:dyDescent="0.4">
      <c r="B12" s="3">
        <f>SUM(B8:B11)</f>
        <v>45</v>
      </c>
      <c r="O12" s="3">
        <v>121</v>
      </c>
      <c r="Q12" s="3">
        <f>O12/7</f>
        <v>17.285714285714285</v>
      </c>
      <c r="R12" s="3">
        <f>O12/13</f>
        <v>9.3076923076923084</v>
      </c>
      <c r="S12" s="3">
        <v>5</v>
      </c>
    </row>
    <row r="13" spans="1:19" x14ac:dyDescent="0.4">
      <c r="F13" s="5" t="s">
        <v>31</v>
      </c>
      <c r="G13" s="5"/>
      <c r="H13" s="5"/>
      <c r="J13" s="3" t="s">
        <v>32</v>
      </c>
      <c r="O13" s="3">
        <v>241</v>
      </c>
      <c r="Q13" s="3">
        <f t="shared" ref="Q13:Q21" si="0">O13/7</f>
        <v>34.428571428571431</v>
      </c>
      <c r="R13" s="3">
        <f t="shared" ref="R13:R21" si="1">O13/13</f>
        <v>18.53846153846154</v>
      </c>
      <c r="S13" s="3">
        <v>6</v>
      </c>
    </row>
    <row r="14" spans="1:19" x14ac:dyDescent="0.4">
      <c r="O14" s="3">
        <v>361</v>
      </c>
      <c r="Q14" s="3">
        <f t="shared" si="0"/>
        <v>51.571428571428569</v>
      </c>
      <c r="R14" s="3">
        <f t="shared" si="1"/>
        <v>27.76923076923077</v>
      </c>
      <c r="S14" s="3">
        <v>8</v>
      </c>
    </row>
    <row r="15" spans="1:19" x14ac:dyDescent="0.4">
      <c r="F15" s="3" t="s">
        <v>35</v>
      </c>
      <c r="J15" s="8" t="s">
        <v>36</v>
      </c>
      <c r="M15" s="8" t="s">
        <v>50</v>
      </c>
      <c r="N15" s="8">
        <v>13</v>
      </c>
      <c r="O15" s="3">
        <v>481</v>
      </c>
      <c r="Q15" s="3">
        <f t="shared" si="0"/>
        <v>68.714285714285708</v>
      </c>
      <c r="R15" s="3">
        <f t="shared" si="1"/>
        <v>37</v>
      </c>
      <c r="S15" s="3">
        <v>10</v>
      </c>
    </row>
    <row r="16" spans="1:19" x14ac:dyDescent="0.4">
      <c r="J16" s="8" t="s">
        <v>39</v>
      </c>
      <c r="M16" s="7" t="s">
        <v>51</v>
      </c>
      <c r="N16" s="8">
        <v>37</v>
      </c>
      <c r="O16" s="3">
        <v>601</v>
      </c>
      <c r="Q16" s="3">
        <f t="shared" si="0"/>
        <v>85.857142857142861</v>
      </c>
      <c r="R16" s="3">
        <f t="shared" si="1"/>
        <v>46.230769230769234</v>
      </c>
    </row>
    <row r="17" spans="4:20" x14ac:dyDescent="0.4">
      <c r="I17" s="3" t="s">
        <v>37</v>
      </c>
      <c r="J17" s="3" t="s">
        <v>49</v>
      </c>
      <c r="K17" s="3">
        <f>O12</f>
        <v>121</v>
      </c>
      <c r="O17" s="3">
        <v>721</v>
      </c>
      <c r="Q17" s="3">
        <f t="shared" si="0"/>
        <v>103</v>
      </c>
      <c r="R17" s="3">
        <f t="shared" si="1"/>
        <v>55.46153846153846</v>
      </c>
    </row>
    <row r="18" spans="4:20" x14ac:dyDescent="0.4">
      <c r="O18" s="3">
        <v>841</v>
      </c>
      <c r="Q18" s="3">
        <f t="shared" si="0"/>
        <v>120.14285714285714</v>
      </c>
      <c r="R18" s="3">
        <f t="shared" si="1"/>
        <v>64.692307692307693</v>
      </c>
    </row>
    <row r="19" spans="4:20" x14ac:dyDescent="0.4">
      <c r="J19" s="5" t="s">
        <v>38</v>
      </c>
      <c r="K19" s="5">
        <v>721</v>
      </c>
      <c r="O19" s="3">
        <v>961</v>
      </c>
      <c r="Q19" s="3">
        <f t="shared" si="0"/>
        <v>137.28571428571428</v>
      </c>
      <c r="R19" s="3">
        <f t="shared" si="1"/>
        <v>73.92307692307692</v>
      </c>
    </row>
    <row r="20" spans="4:20" x14ac:dyDescent="0.4">
      <c r="J20" s="5"/>
      <c r="K20" s="5">
        <v>120</v>
      </c>
      <c r="O20" s="3">
        <v>1081</v>
      </c>
      <c r="Q20" s="3">
        <f t="shared" si="0"/>
        <v>154.42857142857142</v>
      </c>
      <c r="R20" s="3">
        <f t="shared" si="1"/>
        <v>83.15384615384616</v>
      </c>
      <c r="T20" s="3">
        <f>8^7</f>
        <v>2097152</v>
      </c>
    </row>
    <row r="21" spans="4:20" x14ac:dyDescent="0.4">
      <c r="J21" s="5"/>
      <c r="K21" s="5">
        <v>1</v>
      </c>
      <c r="O21" s="3">
        <v>1201</v>
      </c>
      <c r="Q21" s="3">
        <f t="shared" si="0"/>
        <v>171.57142857142858</v>
      </c>
      <c r="R21" s="3">
        <f t="shared" si="1"/>
        <v>92.384615384615387</v>
      </c>
      <c r="T21" s="3">
        <f>128^103</f>
        <v>1.1031304526203975E+217</v>
      </c>
    </row>
    <row r="22" spans="4:20" x14ac:dyDescent="0.4">
      <c r="D22" s="6" t="s">
        <v>33</v>
      </c>
      <c r="G22" s="6" t="s">
        <v>33</v>
      </c>
    </row>
    <row r="23" spans="4:20" x14ac:dyDescent="0.4">
      <c r="D23" s="3" t="s">
        <v>40</v>
      </c>
      <c r="G23" s="3" t="s">
        <v>42</v>
      </c>
      <c r="L23" s="6" t="s">
        <v>34</v>
      </c>
      <c r="P23" s="6" t="s">
        <v>34</v>
      </c>
    </row>
    <row r="24" spans="4:20" x14ac:dyDescent="0.4">
      <c r="D24" s="3" t="s">
        <v>41</v>
      </c>
      <c r="G24" s="3" t="s">
        <v>42</v>
      </c>
      <c r="L24" s="3" t="s">
        <v>45</v>
      </c>
      <c r="P24" s="3" t="s">
        <v>46</v>
      </c>
    </row>
    <row r="25" spans="4:20" x14ac:dyDescent="0.4">
      <c r="G25" s="3" t="s">
        <v>43</v>
      </c>
      <c r="L25" s="3" t="s">
        <v>47</v>
      </c>
      <c r="P25" s="3" t="s">
        <v>48</v>
      </c>
    </row>
    <row r="26" spans="4:20" x14ac:dyDescent="0.4">
      <c r="G26" s="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Dhanare</dc:creator>
  <cp:lastModifiedBy>Ritesh Dhanare</cp:lastModifiedBy>
  <dcterms:created xsi:type="dcterms:W3CDTF">2020-08-08T08:33:39Z</dcterms:created>
  <dcterms:modified xsi:type="dcterms:W3CDTF">2020-08-08T09:29:50Z</dcterms:modified>
</cp:coreProperties>
</file>